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D598" i="3" l="1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DO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V501" i="3"/>
  <c r="I539" i="7"/>
  <c r="K539" i="7"/>
  <c r="K538" i="7"/>
  <c r="K543" i="7"/>
  <c r="J539" i="7"/>
  <c r="J538" i="7"/>
  <c r="J543" i="7"/>
  <c r="I538" i="7"/>
  <c r="I543" i="7"/>
  <c r="H539" i="7"/>
  <c r="H538" i="7"/>
  <c r="H543" i="7"/>
  <c r="K541" i="7"/>
  <c r="J541" i="7"/>
  <c r="I541" i="7"/>
  <c r="H541" i="7"/>
  <c r="K533" i="7"/>
  <c r="K537" i="7"/>
  <c r="J533" i="7"/>
  <c r="J537" i="7"/>
  <c r="I533" i="7"/>
  <c r="I537" i="7"/>
  <c r="H533" i="7"/>
  <c r="H537" i="7"/>
  <c r="K535" i="7"/>
  <c r="J535" i="7"/>
  <c r="I535" i="7"/>
  <c r="H535" i="7"/>
  <c r="K527" i="7"/>
  <c r="K531" i="7"/>
  <c r="J527" i="7"/>
  <c r="J531" i="7"/>
  <c r="I527" i="7"/>
  <c r="I531" i="7"/>
  <c r="H527" i="7"/>
  <c r="H531" i="7"/>
  <c r="K529" i="7"/>
  <c r="J529" i="7"/>
  <c r="I529" i="7"/>
  <c r="H529" i="7"/>
  <c r="I521" i="7"/>
  <c r="K521" i="7"/>
  <c r="K520" i="7"/>
  <c r="K525" i="7"/>
  <c r="J521" i="7"/>
  <c r="J520" i="7"/>
  <c r="J525" i="7"/>
  <c r="I520" i="7"/>
  <c r="I525" i="7"/>
  <c r="H521" i="7"/>
  <c r="H520" i="7"/>
  <c r="H525" i="7"/>
  <c r="K523" i="7"/>
  <c r="J523" i="7"/>
  <c r="I523" i="7"/>
  <c r="H523" i="7"/>
  <c r="I515" i="7"/>
  <c r="K515" i="7"/>
  <c r="K514" i="7"/>
  <c r="K519" i="7"/>
  <c r="J515" i="7"/>
  <c r="J514" i="7"/>
  <c r="J519" i="7"/>
  <c r="I514" i="7"/>
  <c r="I519" i="7"/>
  <c r="H515" i="7"/>
  <c r="H514" i="7"/>
  <c r="H519" i="7"/>
  <c r="K517" i="7"/>
  <c r="J517" i="7"/>
  <c r="I517" i="7"/>
  <c r="H517" i="7"/>
  <c r="I509" i="7"/>
  <c r="K509" i="7"/>
  <c r="K508" i="7"/>
  <c r="K513" i="7"/>
  <c r="J509" i="7"/>
  <c r="J508" i="7"/>
  <c r="J513" i="7"/>
  <c r="I508" i="7"/>
  <c r="I513" i="7"/>
  <c r="H509" i="7"/>
  <c r="H508" i="7"/>
  <c r="H513" i="7"/>
  <c r="K511" i="7"/>
  <c r="J511" i="7"/>
  <c r="I511" i="7"/>
  <c r="H511" i="7"/>
  <c r="BY543" i="3"/>
  <c r="J477" i="7"/>
  <c r="I477" i="7"/>
  <c r="H477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K502" i="7"/>
  <c r="K507" i="7"/>
  <c r="J502" i="7"/>
  <c r="J507" i="7"/>
  <c r="I502" i="7"/>
  <c r="I507" i="7"/>
  <c r="H502" i="7"/>
  <c r="H507" i="7"/>
  <c r="Q501" i="7"/>
  <c r="K495" i="7"/>
  <c r="K497" i="7"/>
  <c r="K501" i="7"/>
  <c r="J495" i="7"/>
  <c r="J497" i="7"/>
  <c r="J501" i="7"/>
  <c r="I495" i="7"/>
  <c r="I497" i="7"/>
  <c r="I501" i="7"/>
  <c r="H495" i="7"/>
  <c r="H497" i="7"/>
  <c r="H501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9" i="7"/>
  <c r="J483" i="7"/>
  <c r="I479" i="7"/>
  <c r="I483" i="7"/>
  <c r="H479" i="7"/>
  <c r="H483" i="7"/>
  <c r="I503" i="7"/>
  <c r="K503" i="7"/>
  <c r="J503" i="7"/>
  <c r="H503" i="7"/>
  <c r="K505" i="7"/>
  <c r="J505" i="7"/>
  <c r="I505" i="7"/>
  <c r="H505" i="7"/>
  <c r="I496" i="7"/>
  <c r="K496" i="7"/>
  <c r="J496" i="7"/>
  <c r="H496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D450" i="7"/>
  <c r="D451" i="7"/>
  <c r="D452" i="7"/>
  <c r="D454" i="7"/>
  <c r="D461" i="7"/>
  <c r="D463" i="7"/>
  <c r="E1039" i="7"/>
  <c r="J1039" i="7"/>
  <c r="K987" i="7"/>
  <c r="P987" i="7"/>
  <c r="D518" i="7"/>
  <c r="F518" i="7"/>
  <c r="F519" i="7"/>
  <c r="P519" i="7"/>
  <c r="P513" i="7"/>
  <c r="P988" i="7"/>
  <c r="P474" i="7"/>
  <c r="P501" i="7"/>
  <c r="P507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K555" i="7"/>
  <c r="P555" i="7"/>
  <c r="K557" i="7"/>
  <c r="D560" i="7"/>
  <c r="K561" i="7"/>
  <c r="F557" i="7"/>
  <c r="F560" i="7"/>
  <c r="F561" i="7"/>
  <c r="P561" i="7"/>
  <c r="D575" i="7"/>
  <c r="I575" i="7"/>
  <c r="K575" i="7"/>
  <c r="K574" i="7"/>
  <c r="K579" i="7"/>
  <c r="F579" i="7"/>
  <c r="P579" i="7"/>
  <c r="P989" i="7"/>
  <c r="P414" i="7"/>
  <c r="P956" i="7"/>
  <c r="P417" i="7"/>
  <c r="P957" i="7"/>
  <c r="K421" i="7"/>
  <c r="P421" i="7"/>
  <c r="P958" i="7"/>
  <c r="P984" i="7"/>
  <c r="P1001" i="7"/>
  <c r="E450" i="7"/>
  <c r="E455" i="7"/>
  <c r="E456" i="7"/>
  <c r="E987" i="7"/>
  <c r="E449" i="7"/>
  <c r="E452" i="7"/>
  <c r="E454" i="7"/>
  <c r="E858" i="7"/>
  <c r="H1064" i="7"/>
  <c r="H1039" i="7"/>
  <c r="J987" i="7"/>
  <c r="O987" i="7"/>
  <c r="E518" i="7"/>
  <c r="E519" i="7"/>
  <c r="O519" i="7"/>
  <c r="O513" i="7"/>
  <c r="O988" i="7"/>
  <c r="O474" i="7"/>
  <c r="O501" i="7"/>
  <c r="O507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J551" i="7"/>
  <c r="J555" i="7"/>
  <c r="E555" i="7"/>
  <c r="O555" i="7"/>
  <c r="J561" i="7"/>
  <c r="E560" i="7"/>
  <c r="E561" i="7"/>
  <c r="O561" i="7"/>
  <c r="J575" i="7"/>
  <c r="J574" i="7"/>
  <c r="J579" i="7"/>
  <c r="E579" i="7"/>
  <c r="O579" i="7"/>
  <c r="O989" i="7"/>
  <c r="O414" i="7"/>
  <c r="O956" i="7"/>
  <c r="O417" i="7"/>
  <c r="O957" i="7"/>
  <c r="J421" i="7"/>
  <c r="O421" i="7"/>
  <c r="O958" i="7"/>
  <c r="J425" i="7"/>
  <c r="O425" i="7"/>
  <c r="O959" i="7"/>
  <c r="O984" i="7"/>
  <c r="O1001" i="7"/>
  <c r="D456" i="7"/>
  <c r="D987" i="7"/>
  <c r="D858" i="7"/>
  <c r="D859" i="7"/>
  <c r="E1064" i="7"/>
  <c r="I987" i="7"/>
  <c r="N987" i="7"/>
  <c r="D508" i="7"/>
  <c r="D513" i="7"/>
  <c r="N513" i="7"/>
  <c r="D519" i="7"/>
  <c r="N519" i="7"/>
  <c r="N988" i="7"/>
  <c r="N1001" i="7"/>
  <c r="C451" i="7"/>
  <c r="C455" i="7"/>
  <c r="C456" i="7"/>
  <c r="C987" i="7"/>
  <c r="C452" i="7"/>
  <c r="C454" i="7"/>
  <c r="C858" i="7"/>
  <c r="C1064" i="7"/>
  <c r="C1039" i="7"/>
  <c r="H987" i="7"/>
  <c r="M987" i="7"/>
  <c r="C512" i="7"/>
  <c r="C513" i="7"/>
  <c r="M513" i="7"/>
  <c r="C514" i="7"/>
  <c r="C518" i="7"/>
  <c r="C519" i="7"/>
  <c r="M519" i="7"/>
  <c r="M988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483" i="7"/>
  <c r="P492" i="7"/>
  <c r="F572" i="7"/>
  <c r="F573" i="7"/>
  <c r="P573" i="7"/>
  <c r="P990" i="7"/>
  <c r="O483" i="7"/>
  <c r="O492" i="7"/>
  <c r="J563" i="7"/>
  <c r="J567" i="7"/>
  <c r="E563" i="7"/>
  <c r="E566" i="7"/>
  <c r="E567" i="7"/>
  <c r="O567" i="7"/>
  <c r="O990" i="7"/>
  <c r="N483" i="7"/>
  <c r="N492" i="7"/>
  <c r="N990" i="7"/>
  <c r="M483" i="7"/>
  <c r="M492" i="7"/>
  <c r="M990" i="7"/>
  <c r="N474" i="7"/>
  <c r="N501" i="7"/>
  <c r="N507" i="7"/>
  <c r="D525" i="7"/>
  <c r="N525" i="7"/>
  <c r="D527" i="7"/>
  <c r="D531" i="7"/>
  <c r="N531" i="7"/>
  <c r="D537" i="7"/>
  <c r="N537" i="7"/>
  <c r="D538" i="7"/>
  <c r="D543" i="7"/>
  <c r="N543" i="7"/>
  <c r="I551" i="7"/>
  <c r="I555" i="7"/>
  <c r="D551" i="7"/>
  <c r="D555" i="7"/>
  <c r="N555" i="7"/>
  <c r="I557" i="7"/>
  <c r="I561" i="7"/>
  <c r="D557" i="7"/>
  <c r="D561" i="7"/>
  <c r="N561" i="7"/>
  <c r="I574" i="7"/>
  <c r="I579" i="7"/>
  <c r="D579" i="7"/>
  <c r="N579" i="7"/>
  <c r="N989" i="7"/>
  <c r="M474" i="7"/>
  <c r="M501" i="7"/>
  <c r="M507" i="7"/>
  <c r="C525" i="7"/>
  <c r="M525" i="7"/>
  <c r="M531" i="7"/>
  <c r="C536" i="7"/>
  <c r="C533" i="7"/>
  <c r="C537" i="7"/>
  <c r="M537" i="7"/>
  <c r="C538" i="7"/>
  <c r="C542" i="7"/>
  <c r="C543" i="7"/>
  <c r="M543" i="7"/>
  <c r="H555" i="7"/>
  <c r="M555" i="7"/>
  <c r="H557" i="7"/>
  <c r="H561" i="7"/>
  <c r="C557" i="7"/>
  <c r="C561" i="7"/>
  <c r="M561" i="7"/>
  <c r="H575" i="7"/>
  <c r="H574" i="7"/>
  <c r="H579" i="7"/>
  <c r="M579" i="7"/>
  <c r="M989" i="7"/>
  <c r="K988" i="7"/>
  <c r="K989" i="7"/>
  <c r="K958" i="7"/>
  <c r="K984" i="7"/>
  <c r="K1001" i="7"/>
  <c r="J988" i="7"/>
  <c r="J989" i="7"/>
  <c r="J958" i="7"/>
  <c r="J959" i="7"/>
  <c r="J984" i="7"/>
  <c r="J1001" i="7"/>
  <c r="I988" i="7"/>
  <c r="I989" i="7"/>
  <c r="I1001" i="7"/>
  <c r="H988" i="7"/>
  <c r="H989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K990" i="7"/>
  <c r="J990" i="7"/>
  <c r="I990" i="7"/>
  <c r="H990" i="7"/>
  <c r="F988" i="7"/>
  <c r="F585" i="7"/>
  <c r="F591" i="7"/>
  <c r="F597" i="7"/>
  <c r="F598" i="7"/>
  <c r="F989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84" i="7"/>
  <c r="F990" i="7"/>
  <c r="F1001" i="7"/>
  <c r="E988" i="7"/>
  <c r="E585" i="7"/>
  <c r="E591" i="7"/>
  <c r="E633" i="7"/>
  <c r="E634" i="7"/>
  <c r="E597" i="7"/>
  <c r="E59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84" i="7"/>
  <c r="E1001" i="7"/>
  <c r="D988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984" i="7"/>
  <c r="D1001" i="7"/>
  <c r="C988" i="7"/>
  <c r="C403" i="7"/>
  <c r="C405" i="7"/>
  <c r="C953" i="7"/>
  <c r="C406" i="7"/>
  <c r="C408" i="7"/>
  <c r="C954" i="7"/>
  <c r="C984" i="7"/>
  <c r="C1001" i="7"/>
  <c r="F1000" i="7"/>
  <c r="D1000" i="7"/>
  <c r="C1000" i="7"/>
  <c r="F999" i="7"/>
  <c r="D999" i="7"/>
  <c r="C999" i="7"/>
  <c r="F998" i="7"/>
  <c r="D998" i="7"/>
  <c r="C998" i="7"/>
  <c r="F997" i="7"/>
  <c r="D997" i="7"/>
  <c r="C997" i="7"/>
  <c r="F996" i="7"/>
  <c r="D996" i="7"/>
  <c r="C996" i="7"/>
  <c r="F995" i="7"/>
  <c r="D995" i="7"/>
  <c r="C995" i="7"/>
  <c r="F994" i="7"/>
  <c r="D994" i="7"/>
  <c r="C994" i="7"/>
  <c r="F993" i="7"/>
  <c r="D993" i="7"/>
  <c r="C993" i="7"/>
  <c r="F992" i="7"/>
  <c r="D992" i="7"/>
  <c r="C992" i="7"/>
  <c r="F991" i="7"/>
  <c r="D991" i="7"/>
  <c r="C991" i="7"/>
  <c r="D990" i="7"/>
  <c r="C990" i="7"/>
  <c r="D585" i="7"/>
  <c r="D591" i="7"/>
  <c r="D597" i="7"/>
  <c r="D598" i="7"/>
  <c r="D989" i="7"/>
  <c r="C585" i="7"/>
  <c r="C591" i="7"/>
  <c r="C597" i="7"/>
  <c r="C598" i="7"/>
  <c r="C989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K593" i="7"/>
  <c r="K596" i="7"/>
  <c r="F593" i="7"/>
  <c r="F596" i="7"/>
  <c r="P596" i="7"/>
  <c r="P879" i="7"/>
  <c r="J593" i="7"/>
  <c r="J596" i="7"/>
  <c r="E593" i="7"/>
  <c r="E596" i="7"/>
  <c r="O596" i="7"/>
  <c r="O879" i="7"/>
  <c r="I593" i="7"/>
  <c r="I596" i="7"/>
  <c r="D593" i="7"/>
  <c r="D596" i="7"/>
  <c r="N596" i="7"/>
  <c r="N879" i="7"/>
  <c r="M879" i="7"/>
  <c r="Q878" i="7"/>
  <c r="K586" i="7"/>
  <c r="K589" i="7"/>
  <c r="F586" i="7"/>
  <c r="F589" i="7"/>
  <c r="P589" i="7"/>
  <c r="P878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6" i="7"/>
  <c r="H589" i="7"/>
  <c r="C586" i="7"/>
  <c r="C589" i="7"/>
  <c r="M589" i="7"/>
  <c r="M878" i="7"/>
  <c r="Q877" i="7"/>
  <c r="K580" i="7"/>
  <c r="K583" i="7"/>
  <c r="F580" i="7"/>
  <c r="F583" i="7"/>
  <c r="P583" i="7"/>
  <c r="P877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0" i="7"/>
  <c r="H583" i="7"/>
  <c r="C580" i="7"/>
  <c r="C583" i="7"/>
  <c r="M583" i="7"/>
  <c r="M877" i="7"/>
  <c r="Q8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Q875" i="7"/>
  <c r="P875" i="7"/>
  <c r="O875" i="7"/>
  <c r="N875" i="7"/>
  <c r="M875" i="7"/>
  <c r="Q874" i="7"/>
  <c r="P874" i="7"/>
  <c r="J565" i="7"/>
  <c r="E565" i="7"/>
  <c r="O565" i="7"/>
  <c r="O874" i="7"/>
  <c r="N874" i="7"/>
  <c r="M874" i="7"/>
  <c r="Q873" i="7"/>
  <c r="K559" i="7"/>
  <c r="F559" i="7"/>
  <c r="P559" i="7"/>
  <c r="P873" i="7"/>
  <c r="O873" i="7"/>
  <c r="I559" i="7"/>
  <c r="D559" i="7"/>
  <c r="N559" i="7"/>
  <c r="N873" i="7"/>
  <c r="H559" i="7"/>
  <c r="C559" i="7"/>
  <c r="M559" i="7"/>
  <c r="M873" i="7"/>
  <c r="Q872" i="7"/>
  <c r="P872" i="7"/>
  <c r="J553" i="7"/>
  <c r="E551" i="7"/>
  <c r="E553" i="7"/>
  <c r="O553" i="7"/>
  <c r="O872" i="7"/>
  <c r="I553" i="7"/>
  <c r="D553" i="7"/>
  <c r="N553" i="7"/>
  <c r="N872" i="7"/>
  <c r="M872" i="7"/>
  <c r="Q871" i="7"/>
  <c r="P871" i="7"/>
  <c r="O871" i="7"/>
  <c r="N871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K598" i="7"/>
  <c r="P598" i="7"/>
  <c r="J598" i="7"/>
  <c r="O598" i="7"/>
  <c r="I598" i="7"/>
  <c r="N598" i="7"/>
  <c r="H598" i="7"/>
  <c r="M598" i="7"/>
  <c r="M596" i="7"/>
  <c r="K591" i="7"/>
  <c r="P591" i="7"/>
  <c r="J591" i="7"/>
  <c r="O591" i="7"/>
  <c r="I591" i="7"/>
  <c r="N591" i="7"/>
  <c r="H591" i="7"/>
  <c r="M591" i="7"/>
  <c r="K585" i="7"/>
  <c r="P585" i="7"/>
  <c r="J585" i="7"/>
  <c r="O585" i="7"/>
  <c r="I585" i="7"/>
  <c r="N585" i="7"/>
  <c r="H585" i="7"/>
  <c r="M585" i="7"/>
  <c r="O573" i="7"/>
  <c r="N573" i="7"/>
  <c r="M573" i="7"/>
  <c r="P571" i="7"/>
  <c r="O571" i="7"/>
  <c r="N571" i="7"/>
  <c r="M571" i="7"/>
  <c r="P567" i="7"/>
  <c r="N567" i="7"/>
  <c r="M567" i="7"/>
  <c r="P565" i="7"/>
  <c r="N565" i="7"/>
  <c r="M565" i="7"/>
  <c r="O559" i="7"/>
  <c r="P553" i="7"/>
  <c r="M553" i="7"/>
  <c r="P549" i="7"/>
  <c r="O549" i="7"/>
  <c r="N549" i="7"/>
  <c r="M549" i="7"/>
  <c r="P547" i="7"/>
  <c r="O547" i="7"/>
  <c r="N547" i="7"/>
  <c r="M547" i="7"/>
  <c r="F32" i="7"/>
  <c r="F33" i="7"/>
  <c r="F34" i="7"/>
  <c r="F35" i="7"/>
  <c r="F36" i="7"/>
  <c r="F37" i="7"/>
  <c r="F38" i="7"/>
  <c r="F39" i="7"/>
  <c r="F40" i="7"/>
  <c r="F41" i="7"/>
  <c r="F31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519" i="3"/>
  <c r="BY988" i="3"/>
  <c r="BY470" i="3"/>
  <c r="BY474" i="3"/>
  <c r="BY501" i="3"/>
  <c r="BY507" i="3"/>
  <c r="BY525" i="3"/>
  <c r="BY531" i="3"/>
  <c r="BY537" i="3"/>
  <c r="BY561" i="3"/>
  <c r="BY598" i="3"/>
  <c r="BY989" i="3"/>
  <c r="BY573" i="3"/>
  <c r="BY990" i="3"/>
  <c r="BY991" i="3"/>
  <c r="BY992" i="3"/>
  <c r="BY993" i="3"/>
  <c r="BY994" i="3"/>
  <c r="BY995" i="3"/>
  <c r="BY996" i="3"/>
  <c r="BY997" i="3"/>
  <c r="BY998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984" i="3"/>
  <c r="BY1001" i="3"/>
  <c r="BX456" i="3"/>
  <c r="BX987" i="3"/>
  <c r="BX519" i="3"/>
  <c r="BX988" i="3"/>
  <c r="BX470" i="3"/>
  <c r="BX474" i="3"/>
  <c r="BX501" i="3"/>
  <c r="BX507" i="3"/>
  <c r="BX525" i="3"/>
  <c r="BX531" i="3"/>
  <c r="BX537" i="3"/>
  <c r="BX543" i="3"/>
  <c r="BX555" i="3"/>
  <c r="BX561" i="3"/>
  <c r="BX634" i="3"/>
  <c r="BX598" i="3"/>
  <c r="BX989" i="3"/>
  <c r="BX567" i="3"/>
  <c r="BX990" i="3"/>
  <c r="BX991" i="3"/>
  <c r="BX992" i="3"/>
  <c r="BX993" i="3"/>
  <c r="BX994" i="3"/>
  <c r="BX995" i="3"/>
  <c r="BX996" i="3"/>
  <c r="BX997" i="3"/>
  <c r="BX998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984" i="3"/>
  <c r="BX1001" i="3"/>
  <c r="BW456" i="3"/>
  <c r="BW987" i="3"/>
  <c r="BW513" i="3"/>
  <c r="BW519" i="3"/>
  <c r="BW988" i="3"/>
  <c r="BW470" i="3"/>
  <c r="BW474" i="3"/>
  <c r="BW507" i="3"/>
  <c r="BW525" i="3"/>
  <c r="BW531" i="3"/>
  <c r="BW537" i="3"/>
  <c r="BW543" i="3"/>
  <c r="BW555" i="3"/>
  <c r="BW561" i="3"/>
  <c r="BW579" i="3"/>
  <c r="BW598" i="3"/>
  <c r="BW989" i="3"/>
  <c r="BW483" i="3"/>
  <c r="BW990" i="3"/>
  <c r="BW991" i="3"/>
  <c r="BW992" i="3"/>
  <c r="BW993" i="3"/>
  <c r="BW994" i="3"/>
  <c r="BW995" i="3"/>
  <c r="BW996" i="3"/>
  <c r="BW997" i="3"/>
  <c r="BW998" i="3"/>
  <c r="BW999" i="3"/>
  <c r="BW1000" i="3"/>
  <c r="BW396" i="3"/>
  <c r="BW950" i="3"/>
  <c r="BW402" i="3"/>
  <c r="BW952" i="3"/>
  <c r="BW405" i="3"/>
  <c r="BW953" i="3"/>
  <c r="BW408" i="3"/>
  <c r="BW954" i="3"/>
  <c r="BW984" i="3"/>
  <c r="BW1001" i="3"/>
  <c r="BV456" i="3"/>
  <c r="BV987" i="3"/>
  <c r="BV513" i="3"/>
  <c r="BV519" i="3"/>
  <c r="BV988" i="3"/>
  <c r="BV470" i="3"/>
  <c r="BV474" i="3"/>
  <c r="BV507" i="3"/>
  <c r="BV525" i="3"/>
  <c r="BV537" i="3"/>
  <c r="BV543" i="3"/>
  <c r="BV561" i="3"/>
  <c r="BV59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405" i="3"/>
  <c r="BV953" i="3"/>
  <c r="BV408" i="3"/>
  <c r="BV954" i="3"/>
  <c r="BV984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I545" i="7"/>
  <c r="BW546" i="3"/>
  <c r="D546" i="7"/>
  <c r="I547" i="7"/>
  <c r="D547" i="7"/>
  <c r="J545" i="7"/>
  <c r="J547" i="7"/>
  <c r="E547" i="7"/>
  <c r="K545" i="7"/>
  <c r="K547" i="7"/>
  <c r="F547" i="7"/>
  <c r="B55" i="8"/>
  <c r="G55" i="8"/>
  <c r="BW552" i="3"/>
  <c r="D552" i="7"/>
  <c r="BX552" i="3"/>
  <c r="E552" i="7"/>
  <c r="K551" i="7"/>
  <c r="K553" i="7"/>
  <c r="F553" i="7"/>
  <c r="B56" i="8"/>
  <c r="G56" i="8"/>
  <c r="BW558" i="3"/>
  <c r="D558" i="7"/>
  <c r="J557" i="7"/>
  <c r="J559" i="7"/>
  <c r="BX558" i="3"/>
  <c r="E558" i="7"/>
  <c r="E559" i="7"/>
  <c r="B57" i="8"/>
  <c r="G57" i="8"/>
  <c r="I563" i="7"/>
  <c r="BW564" i="3"/>
  <c r="D564" i="7"/>
  <c r="I565" i="7"/>
  <c r="D565" i="7"/>
  <c r="BX564" i="3"/>
  <c r="E564" i="7"/>
  <c r="K563" i="7"/>
  <c r="K565" i="7"/>
  <c r="BY564" i="3"/>
  <c r="F564" i="7"/>
  <c r="F565" i="7"/>
  <c r="B58" i="8"/>
  <c r="G58" i="8"/>
  <c r="I569" i="7"/>
  <c r="BW570" i="3"/>
  <c r="D570" i="7"/>
  <c r="I571" i="7"/>
  <c r="D571" i="7"/>
  <c r="J569" i="7"/>
  <c r="J571" i="7"/>
  <c r="E571" i="7"/>
  <c r="K569" i="7"/>
  <c r="K571" i="7"/>
  <c r="F571" i="7"/>
  <c r="B59" i="8"/>
  <c r="G59" i="8"/>
  <c r="BW576" i="3"/>
  <c r="D576" i="7"/>
  <c r="BY576" i="3"/>
  <c r="F576" i="7"/>
  <c r="B60" i="8"/>
  <c r="G60" i="8"/>
  <c r="BW582" i="3"/>
  <c r="D582" i="7"/>
  <c r="B61" i="8"/>
  <c r="G61" i="8"/>
  <c r="BW588" i="3"/>
  <c r="D588" i="7"/>
  <c r="B62" i="8"/>
  <c r="G62" i="8"/>
  <c r="BW595" i="3"/>
  <c r="D595" i="7"/>
  <c r="BX595" i="3"/>
  <c r="E595" i="7"/>
  <c r="BY595" i="3"/>
  <c r="F595" i="7"/>
  <c r="B63" i="8"/>
  <c r="G63" i="8"/>
  <c r="I600" i="7"/>
  <c r="BW601" i="3"/>
  <c r="D601" i="7"/>
  <c r="I602" i="7"/>
  <c r="D602" i="7"/>
  <c r="J600" i="7"/>
  <c r="J602" i="7"/>
  <c r="BX601" i="3"/>
  <c r="E601" i="7"/>
  <c r="E602" i="7"/>
  <c r="K600" i="7"/>
  <c r="K602" i="7"/>
  <c r="BY601" i="3"/>
  <c r="F601" i="7"/>
  <c r="F602" i="7"/>
  <c r="B64" i="8"/>
  <c r="G64" i="8"/>
  <c r="I606" i="7"/>
  <c r="BW607" i="3"/>
  <c r="D607" i="7"/>
  <c r="I608" i="7"/>
  <c r="D608" i="7"/>
  <c r="J606" i="7"/>
  <c r="J608" i="7"/>
  <c r="BX607" i="3"/>
  <c r="E607" i="7"/>
  <c r="E608" i="7"/>
  <c r="K606" i="7"/>
  <c r="K608" i="7"/>
  <c r="BY607" i="3"/>
  <c r="F607" i="7"/>
  <c r="F608" i="7"/>
  <c r="I614" i="7"/>
  <c r="BW613" i="3"/>
  <c r="D613" i="7"/>
  <c r="D614" i="7"/>
  <c r="J614" i="7"/>
  <c r="BX613" i="3"/>
  <c r="E613" i="7"/>
  <c r="E614" i="7"/>
  <c r="K614" i="7"/>
  <c r="BY613" i="3"/>
  <c r="F613" i="7"/>
  <c r="F614" i="7"/>
  <c r="B66" i="8"/>
  <c r="G66" i="8"/>
  <c r="I618" i="7"/>
  <c r="BW619" i="3"/>
  <c r="D619" i="7"/>
  <c r="I620" i="7"/>
  <c r="D620" i="7"/>
  <c r="J618" i="7"/>
  <c r="J620" i="7"/>
  <c r="BX619" i="3"/>
  <c r="E619" i="7"/>
  <c r="E620" i="7"/>
  <c r="K618" i="7"/>
  <c r="K620" i="7"/>
  <c r="BY619" i="3"/>
  <c r="F619" i="7"/>
  <c r="F620" i="7"/>
  <c r="B67" i="8"/>
  <c r="G67" i="8"/>
  <c r="I624" i="7"/>
  <c r="BW625" i="3"/>
  <c r="D625" i="7"/>
  <c r="I626" i="7"/>
  <c r="D626" i="7"/>
  <c r="J624" i="7"/>
  <c r="J626" i="7"/>
  <c r="BX625" i="3"/>
  <c r="E625" i="7"/>
  <c r="E626" i="7"/>
  <c r="K624" i="7"/>
  <c r="K626" i="7"/>
  <c r="BY625" i="3"/>
  <c r="F625" i="7"/>
  <c r="F626" i="7"/>
  <c r="B68" i="8"/>
  <c r="G68" i="8"/>
  <c r="I630" i="7"/>
  <c r="BW631" i="3"/>
  <c r="D631" i="7"/>
  <c r="I632" i="7"/>
  <c r="D632" i="7"/>
  <c r="J630" i="7"/>
  <c r="J632" i="7"/>
  <c r="BX631" i="3"/>
  <c r="E631" i="7"/>
  <c r="E632" i="7"/>
  <c r="K630" i="7"/>
  <c r="K632" i="7"/>
  <c r="BY631" i="3"/>
  <c r="F631" i="7"/>
  <c r="F632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H630" i="7"/>
  <c r="H632" i="7"/>
  <c r="C632" i="7"/>
  <c r="H624" i="7"/>
  <c r="H626" i="7"/>
  <c r="BV625" i="3"/>
  <c r="C625" i="7"/>
  <c r="C626" i="7"/>
  <c r="H618" i="7"/>
  <c r="H620" i="7"/>
  <c r="C620" i="7"/>
  <c r="H614" i="7"/>
  <c r="C614" i="7"/>
  <c r="H606" i="7"/>
  <c r="H608" i="7"/>
  <c r="C608" i="7"/>
  <c r="H600" i="7"/>
  <c r="H602" i="7"/>
  <c r="C602" i="7"/>
  <c r="H593" i="7"/>
  <c r="H596" i="7"/>
  <c r="BV595" i="3"/>
  <c r="C595" i="7"/>
  <c r="C596" i="7"/>
  <c r="C577" i="7"/>
  <c r="H569" i="7"/>
  <c r="H571" i="7"/>
  <c r="C571" i="7"/>
  <c r="H563" i="7"/>
  <c r="H565" i="7"/>
  <c r="C565" i="7"/>
  <c r="H551" i="7"/>
  <c r="H553" i="7"/>
  <c r="C553" i="7"/>
  <c r="H545" i="7"/>
  <c r="H547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C1037" i="7"/>
  <c r="C1038" i="7"/>
  <c r="M32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H801" i="7"/>
  <c r="B81" i="8"/>
  <c r="C81" i="8"/>
  <c r="H803" i="7"/>
  <c r="M39" i="7"/>
  <c r="B79" i="8"/>
  <c r="G79" i="8"/>
  <c r="H802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41" i="7"/>
  <c r="M31" i="7"/>
  <c r="E1038" i="7"/>
  <c r="N32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34" i="7"/>
  <c r="I778" i="7"/>
  <c r="I777" i="7"/>
  <c r="D779" i="7"/>
  <c r="I780" i="7"/>
  <c r="D787" i="7"/>
  <c r="I787" i="7"/>
  <c r="I789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I809" i="7"/>
  <c r="D809" i="7"/>
  <c r="N41" i="7"/>
  <c r="N31" i="7"/>
  <c r="H1037" i="7"/>
  <c r="H1038" i="7"/>
  <c r="O32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36" i="7"/>
  <c r="J798" i="7"/>
  <c r="J799" i="7"/>
  <c r="O37" i="7"/>
  <c r="J800" i="7"/>
  <c r="O38" i="7"/>
  <c r="J801" i="7"/>
  <c r="E81" i="8"/>
  <c r="J803" i="7"/>
  <c r="O39" i="7"/>
  <c r="J802" i="7"/>
  <c r="O40" i="7"/>
  <c r="J804" i="7"/>
  <c r="J806" i="7"/>
  <c r="E806" i="7"/>
  <c r="J807" i="7"/>
  <c r="E807" i="7"/>
  <c r="E808" i="7"/>
  <c r="E87" i="8"/>
  <c r="J808" i="7"/>
  <c r="J809" i="7"/>
  <c r="E809" i="7"/>
  <c r="O41" i="7"/>
  <c r="O31" i="7"/>
  <c r="P32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36" i="7"/>
  <c r="K798" i="7"/>
  <c r="K799" i="7"/>
  <c r="P37" i="7"/>
  <c r="K800" i="7"/>
  <c r="P38" i="7"/>
  <c r="K801" i="7"/>
  <c r="F81" i="8"/>
  <c r="K803" i="7"/>
  <c r="P39" i="7"/>
  <c r="K802" i="7"/>
  <c r="P40" i="7"/>
  <c r="K804" i="7"/>
  <c r="K806" i="7"/>
  <c r="F806" i="7"/>
  <c r="K807" i="7"/>
  <c r="F807" i="7"/>
  <c r="F808" i="7"/>
  <c r="F87" i="8"/>
  <c r="K808" i="7"/>
  <c r="K809" i="7"/>
  <c r="F809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H567" i="7"/>
  <c r="I567" i="7"/>
  <c r="K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C573" i="7"/>
  <c r="D573" i="7"/>
  <c r="E573" i="7"/>
  <c r="H57" i="8"/>
  <c r="H573" i="7"/>
  <c r="I573" i="7"/>
  <c r="J573" i="7"/>
  <c r="K573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H58" i="8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H59" i="8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H60" i="8"/>
  <c r="C592" i="7"/>
  <c r="D592" i="7"/>
  <c r="E592" i="7"/>
  <c r="F592" i="7"/>
  <c r="H594" i="7"/>
  <c r="J594" i="7"/>
  <c r="K594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D630" i="7"/>
  <c r="E630" i="7"/>
  <c r="F630" i="7"/>
  <c r="BV631" i="3"/>
  <c r="C631" i="7"/>
  <c r="C633" i="7"/>
  <c r="D633" i="7"/>
  <c r="F633" i="7"/>
  <c r="C634" i="7"/>
  <c r="D634" i="7"/>
  <c r="F634" i="7"/>
  <c r="H634" i="7"/>
  <c r="I634" i="7"/>
  <c r="J634" i="7"/>
  <c r="K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N984" i="7"/>
  <c r="M984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BY456" i="3"/>
  <c r="BY465" i="3"/>
  <c r="BY513" i="3"/>
  <c r="BY610" i="3"/>
  <c r="BY616" i="3"/>
  <c r="BY555" i="3"/>
  <c r="BY579" i="3"/>
  <c r="BY585" i="3"/>
  <c r="BY591" i="3"/>
  <c r="BY604" i="3"/>
  <c r="BY622" i="3"/>
  <c r="BY628" i="3"/>
  <c r="BY63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X465" i="3"/>
  <c r="BX513" i="3"/>
  <c r="BX610" i="3"/>
  <c r="BX616" i="3"/>
  <c r="BX579" i="3"/>
  <c r="BX585" i="3"/>
  <c r="BX591" i="3"/>
  <c r="BX604" i="3"/>
  <c r="BX622" i="3"/>
  <c r="BX628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W465" i="3"/>
  <c r="BW610" i="3"/>
  <c r="BW616" i="3"/>
  <c r="BW501" i="3"/>
  <c r="BW585" i="3"/>
  <c r="BW591" i="3"/>
  <c r="BW604" i="3"/>
  <c r="BW622" i="3"/>
  <c r="BW628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V465" i="3"/>
  <c r="BV610" i="3"/>
  <c r="BV616" i="3"/>
  <c r="BV531" i="3"/>
  <c r="BV555" i="3"/>
  <c r="BV579" i="3"/>
  <c r="BV585" i="3"/>
  <c r="BV591" i="3"/>
  <c r="BV604" i="3"/>
  <c r="BV622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W488" i="3"/>
  <c r="BW497" i="3"/>
  <c r="BV461" i="3"/>
  <c r="BV479" i="3"/>
  <c r="BV488" i="3"/>
  <c r="BV497" i="3"/>
  <c r="BY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<sst xmlns="http://schemas.openxmlformats.org/spreadsheetml/2006/main" count="4453" uniqueCount="1014">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</sst>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0" borderId="0" xfId="0" applyFont="1" applyFill="1" applyProtection="1"/>
    <xf numFmtId="0" fontId="8" fillId="31" borderId="0" xfId="0" applyFont="1" applyFill="1" applyProtection="1"/>
    <xf numFmtId="0" fontId="8" fillId="32" borderId="0" xfId="0" applyFont="1" applyFill="1" applyProtection="1"/>
    <xf numFmtId="0" fontId="8" fillId="28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169" fontId="8" fillId="34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2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2" applyNumberFormat="1" applyFont="1" applyFill="1" applyBorder="1" applyAlignment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3" fillId="32" borderId="0" xfId="0" applyFont="1" applyFill="1"/>
    <xf numFmtId="0" fontId="3" fillId="31" borderId="0" xfId="0" applyFont="1" applyFill="1"/>
    <xf numFmtId="0" fontId="2" fillId="31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39" borderId="88" xfId="0" applyFont="1" applyFill="1" applyBorder="1" applyProtection="1"/>
    <xf numFmtId="0" fontId="2" fillId="38" borderId="88" xfId="0" applyFont="1" applyFill="1" applyBorder="1" applyProtection="1"/>
    <xf numFmtId="9" fontId="8" fillId="35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28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7" borderId="150" xfId="0" applyNumberFormat="1" applyFont="1" applyFill="1" applyBorder="1" applyAlignment="1">
      <alignment wrapText="1"/>
    </xf>
    <xf numFmtId="2" fontId="8" fillId="27" borderId="0" xfId="0" applyNumberFormat="1" applyFont="1" applyFill="1" applyAlignment="1">
      <alignment wrapText="1"/>
    </xf>
    <xf numFmtId="2" fontId="8" fillId="27" borderId="149" xfId="0" applyNumberFormat="1" applyFont="1" applyFill="1" applyBorder="1" applyAlignment="1">
      <alignment vertical="center"/>
    </xf>
  </cellXfs>
  <cellStyles count="11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0.067061317677756</c:v>
                </c:pt>
                <c:pt idx="1">
                  <c:v>0.203441780821918</c:v>
                </c:pt>
                <c:pt idx="2">
                  <c:v>0.255906849315068</c:v>
                </c:pt>
                <c:pt idx="3">
                  <c:v>0.359686651248295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771.0</c:v>
                </c:pt>
                <c:pt idx="1">
                  <c:v>1289.0</c:v>
                </c:pt>
                <c:pt idx="2">
                  <c:v>6254.0</c:v>
                </c:pt>
                <c:pt idx="3">
                  <c:v>8040.0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771.0</c:v>
                </c:pt>
                <c:pt idx="1">
                  <c:v>1289.0</c:v>
                </c:pt>
                <c:pt idx="2">
                  <c:v>6254.0</c:v>
                </c:pt>
                <c:pt idx="3">
                  <c:v>8040.0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>
        <row r="44">
          <cell r="H44">
            <v>1</v>
          </cell>
        </row>
        <row r="45">
          <cell r="H45">
            <v>1</v>
          </cell>
        </row>
        <row r="46">
          <cell r="H46">
            <v>1</v>
          </cell>
        </row>
        <row r="47">
          <cell r="H47">
            <v>1</v>
          </cell>
        </row>
        <row r="48"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</row>
        <row r="62">
          <cell r="H62">
            <v>1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6" bestFit="1" customWidth="1"/>
    <col min="21" max="21" width="10.1640625" style="1506" bestFit="1" customWidth="1"/>
    <col min="22" max="22" width="9" style="1506" customWidth="1"/>
    <col min="23" max="23" width="17" style="1506" bestFit="1" customWidth="1"/>
    <col min="24" max="24" width="11.83203125" style="1506" bestFit="1" customWidth="1"/>
    <col min="25" max="25" width="9" style="1506" customWidth="1"/>
    <col min="26" max="26" width="9" style="1506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6" bestFit="1" customWidth="1"/>
    <col min="38" max="38" width="11.5" style="1506" bestFit="1" customWidth="1"/>
    <col min="39" max="39" width="9.1640625" style="1506" customWidth="1"/>
    <col min="40" max="40" width="17" style="1506" bestFit="1" customWidth="1"/>
    <col min="41" max="41" width="11.6640625" style="1506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6" bestFit="1" customWidth="1"/>
    <col min="55" max="55" width="11.5" style="1506" bestFit="1" customWidth="1"/>
    <col min="56" max="56" width="9.1640625" style="1506" customWidth="1"/>
    <col min="57" max="57" width="17" style="1506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6" bestFit="1" customWidth="1"/>
    <col min="72" max="72" width="11.5" style="1506" bestFit="1" customWidth="1"/>
    <col min="73" max="74" width="9.1640625" style="1506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5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36" t="s">
        <v>959</v>
      </c>
      <c r="D4" s="1437" t="s">
        <v>959</v>
      </c>
      <c r="E4" s="1437" t="s">
        <v>959</v>
      </c>
      <c r="F4" s="1437" t="s">
        <v>959</v>
      </c>
      <c r="G4" s="1437" t="s">
        <v>959</v>
      </c>
      <c r="H4" s="1437" t="s">
        <v>959</v>
      </c>
      <c r="I4" s="1437"/>
      <c r="J4" s="1437" t="s">
        <v>960</v>
      </c>
      <c r="K4" s="1437" t="s">
        <v>960</v>
      </c>
      <c r="L4" s="1437" t="s">
        <v>960</v>
      </c>
      <c r="M4" s="1437" t="s">
        <v>720</v>
      </c>
      <c r="N4" s="1437" t="s">
        <v>720</v>
      </c>
      <c r="O4" s="1437" t="s">
        <v>720</v>
      </c>
      <c r="P4" s="1437" t="s">
        <v>720</v>
      </c>
      <c r="Q4" s="1437" t="s">
        <v>720</v>
      </c>
      <c r="R4" s="1437" t="s">
        <v>720</v>
      </c>
      <c r="S4" s="1437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528" t="s">
        <v>47</v>
      </c>
      <c r="CR4" s="152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4" t="s">
        <v>48</v>
      </c>
      <c r="DF4" s="1524"/>
      <c r="DG4" s="1524"/>
      <c r="DH4" s="1529" t="s">
        <v>47</v>
      </c>
      <c r="DI4" s="152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4" t="s">
        <v>48</v>
      </c>
      <c r="DW4" s="1524"/>
      <c r="DX4" s="1524"/>
      <c r="DY4" s="71" t="s">
        <v>49</v>
      </c>
      <c r="DZ4" s="71"/>
      <c r="EA4" s="1525" t="s">
        <v>50</v>
      </c>
      <c r="EB4" s="1525"/>
      <c r="EC4" s="1525"/>
      <c r="ED4" s="1525"/>
      <c r="EE4" s="1525"/>
      <c r="EF4" s="1525"/>
      <c r="EG4" s="1525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964</v>
      </c>
      <c r="E5" s="77" t="s">
        <v>967</v>
      </c>
      <c r="F5" s="77" t="s">
        <v>968</v>
      </c>
      <c r="G5" s="77" t="s">
        <v>975</v>
      </c>
      <c r="H5" s="77" t="s">
        <v>982</v>
      </c>
      <c r="I5" s="77" t="s">
        <v>120</v>
      </c>
      <c r="J5" s="77" t="s">
        <v>974</v>
      </c>
      <c r="K5" s="77" t="s">
        <v>976</v>
      </c>
      <c r="L5" s="77" t="s">
        <v>979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22" t="s">
        <v>962</v>
      </c>
      <c r="D7" s="1522" t="s">
        <v>962</v>
      </c>
      <c r="E7" s="1522" t="s">
        <v>962</v>
      </c>
      <c r="F7" s="1522" t="s">
        <v>962</v>
      </c>
      <c r="G7" s="1522" t="s">
        <v>962</v>
      </c>
      <c r="H7" s="1522" t="s">
        <v>962</v>
      </c>
      <c r="I7" s="1523"/>
      <c r="J7" s="1522" t="s">
        <v>962</v>
      </c>
      <c r="K7" s="1522" t="s">
        <v>962</v>
      </c>
      <c r="L7" s="1522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12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3">
        <v>0.44</v>
      </c>
      <c r="CL9" s="1303">
        <v>0.38</v>
      </c>
      <c r="CM9" s="1303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13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3">
        <v>0.28000000000000003</v>
      </c>
      <c r="CL10" s="1303">
        <v>0.27</v>
      </c>
      <c r="CM10" s="1303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13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3">
        <v>0.2</v>
      </c>
      <c r="CL11" s="1303">
        <v>0.15</v>
      </c>
      <c r="CM11" s="1303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14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3">
        <v>0.08</v>
      </c>
      <c r="CL12" s="1303">
        <v>0.08</v>
      </c>
      <c r="CM12" s="1303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2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2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2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4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73" customFormat="1" ht="15.75" customHeight="1">
      <c r="A18" s="1544" t="s">
        <v>66</v>
      </c>
      <c r="B18" s="1545" t="str">
        <f>$B$9</f>
        <v>VP</v>
      </c>
      <c r="C18" s="1546">
        <v>1</v>
      </c>
      <c r="D18" s="1547">
        <v>2</v>
      </c>
      <c r="E18" s="1547">
        <v>1</v>
      </c>
      <c r="F18" s="1547">
        <v>3</v>
      </c>
      <c r="G18" s="1547">
        <v>0.5</v>
      </c>
      <c r="H18" s="1547">
        <v>1</v>
      </c>
      <c r="I18" s="1547"/>
      <c r="J18" s="1547">
        <v>0.5</v>
      </c>
      <c r="K18" s="1547">
        <v>1.5</v>
      </c>
      <c r="L18" s="1547">
        <v>1</v>
      </c>
      <c r="M18" s="1547"/>
      <c r="N18" s="1547"/>
      <c r="O18" s="1547"/>
      <c r="P18" s="1547"/>
      <c r="Q18" s="1547"/>
      <c r="R18" s="1547"/>
      <c r="S18" s="1548"/>
      <c r="T18" s="1549">
        <v>1</v>
      </c>
      <c r="U18" s="1550">
        <v>1.5</v>
      </c>
      <c r="V18" s="1550">
        <v>1</v>
      </c>
      <c r="W18" s="1550">
        <v>3</v>
      </c>
      <c r="X18" s="1550">
        <v>1.5</v>
      </c>
      <c r="Y18" s="1550">
        <v>2</v>
      </c>
      <c r="Z18" s="1550"/>
      <c r="AA18" s="1550">
        <v>0.5</v>
      </c>
      <c r="AB18" s="1550">
        <v>1.5</v>
      </c>
      <c r="AC18" s="1550">
        <v>2</v>
      </c>
      <c r="AD18" s="1550"/>
      <c r="AE18" s="1550"/>
      <c r="AF18" s="1550"/>
      <c r="AG18" s="1550"/>
      <c r="AH18" s="1551"/>
      <c r="AI18" s="1550"/>
      <c r="AJ18" s="1552"/>
      <c r="AK18" s="1553"/>
      <c r="AL18" s="1554"/>
      <c r="AM18" s="1554"/>
      <c r="AN18" s="1554"/>
      <c r="AO18" s="1554"/>
      <c r="AP18" s="1554"/>
      <c r="AQ18" s="1554"/>
      <c r="AR18" s="1554"/>
      <c r="AS18" s="1554"/>
      <c r="AT18" s="1554"/>
      <c r="AU18" s="1554"/>
      <c r="AV18" s="1554"/>
      <c r="AW18" s="1554"/>
      <c r="AX18" s="1554"/>
      <c r="AY18" s="1554"/>
      <c r="AZ18" s="1554"/>
      <c r="BA18" s="1555"/>
      <c r="BB18" s="1556"/>
      <c r="BC18" s="1557"/>
      <c r="BD18" s="1557"/>
      <c r="BE18" s="1557"/>
      <c r="BF18" s="1557"/>
      <c r="BG18" s="1557"/>
      <c r="BH18" s="1557"/>
      <c r="BI18" s="1557"/>
      <c r="BJ18" s="1557"/>
      <c r="BK18" s="1557"/>
      <c r="BL18" s="1557"/>
      <c r="BM18" s="1557"/>
      <c r="BN18" s="1557"/>
      <c r="BO18" s="1557"/>
      <c r="BP18" s="1557"/>
      <c r="BQ18" s="1557"/>
      <c r="BR18" s="1558"/>
      <c r="BS18" s="1556"/>
      <c r="BT18" s="1557"/>
      <c r="BU18" s="1557"/>
      <c r="BV18" s="1557"/>
      <c r="BW18" s="1557"/>
      <c r="BX18" s="1557"/>
      <c r="BY18" s="1557"/>
      <c r="BZ18" s="1557"/>
      <c r="CA18" s="1557"/>
      <c r="CB18" s="1557"/>
      <c r="CC18" s="1557"/>
      <c r="CD18" s="1557"/>
      <c r="CE18" s="1557"/>
      <c r="CF18" s="1557"/>
      <c r="CG18" s="1557"/>
      <c r="CH18" s="1557"/>
      <c r="CI18" s="1558"/>
      <c r="CJ18" s="1559"/>
      <c r="CK18" s="1560">
        <v>1</v>
      </c>
      <c r="CL18" s="1550">
        <v>0.5</v>
      </c>
      <c r="CM18" s="1552">
        <v>2</v>
      </c>
      <c r="CN18" s="1561"/>
      <c r="CO18" s="1308">
        <f t="shared" si="23"/>
        <v>1.375</v>
      </c>
      <c r="CP18" s="1562">
        <f t="shared" si="24"/>
        <v>18</v>
      </c>
      <c r="CQ18" s="1563" t="str">
        <f t="shared" si="25"/>
        <v/>
      </c>
      <c r="CR18" s="1564" t="str">
        <f t="shared" si="26"/>
        <v/>
      </c>
      <c r="CS18" s="1565" t="str">
        <f t="shared" si="27"/>
        <v/>
      </c>
      <c r="CT18" s="1565" t="str">
        <f t="shared" si="28"/>
        <v/>
      </c>
      <c r="CU18" s="1565">
        <f t="shared" si="29"/>
        <v>0.5</v>
      </c>
      <c r="CV18" s="1565">
        <f t="shared" si="30"/>
        <v>0.5</v>
      </c>
      <c r="CW18" s="1565">
        <f t="shared" si="31"/>
        <v>1</v>
      </c>
      <c r="CX18" s="1566">
        <f t="shared" si="32"/>
        <v>1</v>
      </c>
      <c r="CY18" s="1566">
        <f t="shared" si="33"/>
        <v>1</v>
      </c>
      <c r="CZ18" s="1566">
        <f t="shared" si="34"/>
        <v>1</v>
      </c>
      <c r="DA18" s="1565">
        <f t="shared" si="35"/>
        <v>1.5</v>
      </c>
      <c r="DB18" s="1565">
        <f t="shared" si="36"/>
        <v>2</v>
      </c>
      <c r="DC18" s="1565">
        <f t="shared" si="37"/>
        <v>3</v>
      </c>
      <c r="DD18" s="1565" t="str">
        <f t="shared" si="38"/>
        <v/>
      </c>
      <c r="DE18" s="1565" t="str">
        <f t="shared" si="39"/>
        <v/>
      </c>
      <c r="DF18" s="1564" t="str">
        <f t="shared" si="40"/>
        <v/>
      </c>
      <c r="DG18" s="1567" t="str">
        <f t="shared" si="41"/>
        <v/>
      </c>
      <c r="DH18" s="156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64" t="str">
        <f t="shared" si="46"/>
        <v/>
      </c>
      <c r="DJ18" s="1565" t="str">
        <f t="shared" si="46"/>
        <v/>
      </c>
      <c r="DK18" s="1565" t="str">
        <f t="shared" si="46"/>
        <v/>
      </c>
      <c r="DL18" s="1565">
        <f t="shared" si="46"/>
        <v>0.5</v>
      </c>
      <c r="DM18" s="1565">
        <f t="shared" si="46"/>
        <v>1</v>
      </c>
      <c r="DN18" s="1565">
        <f t="shared" si="46"/>
        <v>1</v>
      </c>
      <c r="DO18" s="1566">
        <f t="shared" si="46"/>
        <v>1.5</v>
      </c>
      <c r="DP18" s="1566">
        <f t="shared" si="46"/>
        <v>1.5</v>
      </c>
      <c r="DQ18" s="1566">
        <f t="shared" si="46"/>
        <v>1.5</v>
      </c>
      <c r="DR18" s="1565">
        <f t="shared" si="46"/>
        <v>2</v>
      </c>
      <c r="DS18" s="1565">
        <f t="shared" si="46"/>
        <v>2</v>
      </c>
      <c r="DT18" s="1565">
        <f t="shared" si="46"/>
        <v>3</v>
      </c>
      <c r="DU18" s="1565" t="str">
        <f t="shared" si="46"/>
        <v/>
      </c>
      <c r="DV18" s="1565" t="str">
        <f t="shared" si="46"/>
        <v/>
      </c>
      <c r="DW18" s="1564" t="str">
        <f t="shared" si="46"/>
        <v/>
      </c>
      <c r="DX18" s="1567" t="str">
        <f t="shared" si="46"/>
        <v/>
      </c>
      <c r="DY18" s="1568"/>
      <c r="DZ18" s="1569"/>
      <c r="EA18" s="1561"/>
      <c r="EB18" s="1570"/>
      <c r="EC18" s="1571" t="s">
        <v>67</v>
      </c>
      <c r="ED18" s="1572"/>
      <c r="EE18" s="1571" t="s">
        <v>68</v>
      </c>
      <c r="EF18" s="1572"/>
      <c r="EG18" s="1561"/>
      <c r="EH18" s="1561"/>
      <c r="EJ18" s="1573">
        <v>11</v>
      </c>
      <c r="EK18" s="1573">
        <v>3</v>
      </c>
      <c r="EL18" s="1574">
        <f t="shared" si="11"/>
        <v>3</v>
      </c>
      <c r="EM18" s="1574">
        <f t="shared" si="12"/>
        <v>2</v>
      </c>
    </row>
    <row r="19" spans="1:143" s="1573" customFormat="1" ht="15.75" customHeight="1">
      <c r="A19" s="1575"/>
      <c r="B19" s="1576" t="str">
        <f>$B$10</f>
        <v>P</v>
      </c>
      <c r="C19" s="1577">
        <v>2</v>
      </c>
      <c r="D19" s="1578">
        <v>3</v>
      </c>
      <c r="E19" s="1578">
        <v>3</v>
      </c>
      <c r="F19" s="1578">
        <v>5</v>
      </c>
      <c r="G19" s="1578">
        <v>2</v>
      </c>
      <c r="H19" s="1578">
        <v>3</v>
      </c>
      <c r="I19" s="1578"/>
      <c r="J19" s="1578">
        <v>1</v>
      </c>
      <c r="K19" s="1578">
        <v>3</v>
      </c>
      <c r="L19" s="1578">
        <v>3</v>
      </c>
      <c r="M19" s="1578"/>
      <c r="N19" s="1578"/>
      <c r="O19" s="1578"/>
      <c r="P19" s="1578"/>
      <c r="Q19" s="1578"/>
      <c r="R19" s="1578"/>
      <c r="S19" s="1579"/>
      <c r="T19" s="1580"/>
      <c r="U19" s="1581"/>
      <c r="V19" s="1581"/>
      <c r="W19" s="1581"/>
      <c r="X19" s="1581"/>
      <c r="Y19" s="1581"/>
      <c r="Z19" s="1581"/>
      <c r="AA19" s="1581"/>
      <c r="AB19" s="1581"/>
      <c r="AC19" s="1581"/>
      <c r="AD19" s="1581"/>
      <c r="AE19" s="1581"/>
      <c r="AF19" s="1581"/>
      <c r="AG19" s="1581"/>
      <c r="AH19" s="1582"/>
      <c r="AI19" s="1581"/>
      <c r="AJ19" s="1583"/>
      <c r="AK19" s="1577">
        <v>2</v>
      </c>
      <c r="AL19" s="1584">
        <v>2</v>
      </c>
      <c r="AM19" s="1584">
        <v>3</v>
      </c>
      <c r="AN19" s="1585">
        <v>5</v>
      </c>
      <c r="AO19" s="1585">
        <v>2</v>
      </c>
      <c r="AP19" s="1585">
        <v>3</v>
      </c>
      <c r="AQ19" s="1585"/>
      <c r="AR19" s="1585">
        <v>1</v>
      </c>
      <c r="AS19" s="1585">
        <v>3</v>
      </c>
      <c r="AT19" s="1585">
        <v>2</v>
      </c>
      <c r="AU19" s="1585"/>
      <c r="AV19" s="1586"/>
      <c r="AW19" s="1585"/>
      <c r="AX19" s="1586"/>
      <c r="AY19" s="1585"/>
      <c r="AZ19" s="1585"/>
      <c r="BA19" s="1587"/>
      <c r="BB19" s="1588"/>
      <c r="BC19" s="1589"/>
      <c r="BD19" s="1589"/>
      <c r="BE19" s="1589"/>
      <c r="BF19" s="1589"/>
      <c r="BG19" s="1589"/>
      <c r="BH19" s="1589"/>
      <c r="BI19" s="1589"/>
      <c r="BJ19" s="1589"/>
      <c r="BK19" s="1589"/>
      <c r="BL19" s="1589"/>
      <c r="BM19" s="1589"/>
      <c r="BN19" s="1589"/>
      <c r="BO19" s="1589"/>
      <c r="BP19" s="1589"/>
      <c r="BQ19" s="1589"/>
      <c r="BR19" s="1590"/>
      <c r="BS19" s="1591"/>
      <c r="BT19" s="1592"/>
      <c r="BU19" s="1592"/>
      <c r="BV19" s="1592"/>
      <c r="BW19" s="1592"/>
      <c r="BX19" s="1592"/>
      <c r="BY19" s="1592"/>
      <c r="BZ19" s="1592"/>
      <c r="CA19" s="1592"/>
      <c r="CB19" s="1592"/>
      <c r="CC19" s="1592"/>
      <c r="CD19" s="1592"/>
      <c r="CE19" s="1592"/>
      <c r="CF19" s="1592"/>
      <c r="CG19" s="1592"/>
      <c r="CH19" s="1592"/>
      <c r="CI19" s="1593"/>
      <c r="CJ19" s="1594"/>
      <c r="CK19" s="1560">
        <v>3</v>
      </c>
      <c r="CL19" s="1584">
        <v>1</v>
      </c>
      <c r="CM19" s="1595">
        <v>3</v>
      </c>
      <c r="CN19" s="1561"/>
      <c r="CO19" s="1308">
        <f t="shared" si="23"/>
        <v>2.625</v>
      </c>
      <c r="CP19" s="1562">
        <f t="shared" si="24"/>
        <v>18</v>
      </c>
      <c r="CQ19" s="1563" t="str">
        <f t="shared" si="25"/>
        <v/>
      </c>
      <c r="CR19" s="1564" t="str">
        <f t="shared" si="26"/>
        <v/>
      </c>
      <c r="CS19" s="1565" t="str">
        <f t="shared" si="27"/>
        <v/>
      </c>
      <c r="CT19" s="1565" t="str">
        <f t="shared" si="28"/>
        <v/>
      </c>
      <c r="CU19" s="1565">
        <f t="shared" si="29"/>
        <v>1</v>
      </c>
      <c r="CV19" s="1565">
        <f t="shared" si="30"/>
        <v>2</v>
      </c>
      <c r="CW19" s="1565">
        <f t="shared" si="31"/>
        <v>2</v>
      </c>
      <c r="CX19" s="1566">
        <f t="shared" si="32"/>
        <v>3</v>
      </c>
      <c r="CY19" s="1566">
        <f t="shared" si="33"/>
        <v>3</v>
      </c>
      <c r="CZ19" s="1566">
        <f t="shared" si="34"/>
        <v>3</v>
      </c>
      <c r="DA19" s="1565">
        <f t="shared" si="35"/>
        <v>3</v>
      </c>
      <c r="DB19" s="1565">
        <f t="shared" si="36"/>
        <v>3</v>
      </c>
      <c r="DC19" s="1565">
        <f t="shared" si="37"/>
        <v>5</v>
      </c>
      <c r="DD19" s="1565" t="str">
        <f t="shared" si="38"/>
        <v/>
      </c>
      <c r="DE19" s="1565" t="str">
        <f t="shared" si="39"/>
        <v/>
      </c>
      <c r="DF19" s="1564" t="str">
        <f t="shared" si="40"/>
        <v/>
      </c>
      <c r="DG19" s="1567" t="str">
        <f t="shared" si="41"/>
        <v/>
      </c>
      <c r="DH19" s="156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64" t="str">
        <f t="shared" si="47"/>
        <v/>
      </c>
      <c r="DJ19" s="1565" t="str">
        <f t="shared" si="47"/>
        <v/>
      </c>
      <c r="DK19" s="1565" t="str">
        <f t="shared" si="47"/>
        <v/>
      </c>
      <c r="DL19" s="1565">
        <f t="shared" si="47"/>
        <v>1</v>
      </c>
      <c r="DM19" s="1565">
        <f t="shared" si="47"/>
        <v>2</v>
      </c>
      <c r="DN19" s="1565">
        <f t="shared" si="47"/>
        <v>2</v>
      </c>
      <c r="DO19" s="1566">
        <f t="shared" si="47"/>
        <v>2</v>
      </c>
      <c r="DP19" s="1566">
        <f t="shared" si="47"/>
        <v>2</v>
      </c>
      <c r="DQ19" s="1566">
        <f t="shared" si="47"/>
        <v>3</v>
      </c>
      <c r="DR19" s="1565">
        <f t="shared" si="47"/>
        <v>3</v>
      </c>
      <c r="DS19" s="1565">
        <f t="shared" si="47"/>
        <v>3</v>
      </c>
      <c r="DT19" s="1565">
        <f t="shared" si="47"/>
        <v>5</v>
      </c>
      <c r="DU19" s="1565" t="str">
        <f t="shared" si="47"/>
        <v/>
      </c>
      <c r="DV19" s="1565" t="str">
        <f t="shared" si="47"/>
        <v/>
      </c>
      <c r="DW19" s="1564" t="str">
        <f t="shared" si="47"/>
        <v/>
      </c>
      <c r="DX19" s="1567" t="str">
        <f t="shared" si="47"/>
        <v/>
      </c>
      <c r="DY19" s="1568"/>
      <c r="DZ19" s="1569"/>
      <c r="EA19" s="1561"/>
      <c r="EB19" s="1570"/>
      <c r="EC19" s="1596" t="s">
        <v>69</v>
      </c>
      <c r="ED19" s="1597" t="s">
        <v>70</v>
      </c>
      <c r="EE19" s="1596" t="s">
        <v>69</v>
      </c>
      <c r="EF19" s="1597" t="s">
        <v>70</v>
      </c>
      <c r="EG19" s="1561"/>
      <c r="EH19" s="1561"/>
      <c r="EJ19" s="1573">
        <v>12</v>
      </c>
      <c r="EK19" s="1573">
        <v>2</v>
      </c>
      <c r="EL19" s="1574">
        <f t="shared" si="11"/>
        <v>2</v>
      </c>
      <c r="EM19" s="1574">
        <f t="shared" si="12"/>
        <v>2</v>
      </c>
    </row>
    <row r="20" spans="1:143" s="1573" customFormat="1" ht="15.75" customHeight="1">
      <c r="A20" s="1575"/>
      <c r="B20" s="1576" t="str">
        <f>$B$11</f>
        <v>M</v>
      </c>
      <c r="C20" s="1577">
        <v>6</v>
      </c>
      <c r="D20" s="1578">
        <v>6</v>
      </c>
      <c r="E20" s="1578">
        <v>8</v>
      </c>
      <c r="F20" s="1578">
        <v>8</v>
      </c>
      <c r="G20" s="1578">
        <v>5</v>
      </c>
      <c r="H20" s="1578">
        <v>8</v>
      </c>
      <c r="I20" s="1578"/>
      <c r="J20" s="1578">
        <v>5</v>
      </c>
      <c r="K20" s="1578">
        <v>3</v>
      </c>
      <c r="L20" s="1578">
        <v>6</v>
      </c>
      <c r="M20" s="1578"/>
      <c r="N20" s="1578"/>
      <c r="O20" s="1578"/>
      <c r="P20" s="1578"/>
      <c r="Q20" s="1578"/>
      <c r="R20" s="1578"/>
      <c r="S20" s="1579"/>
      <c r="T20" s="1598"/>
      <c r="U20" s="1599"/>
      <c r="V20" s="1599"/>
      <c r="W20" s="1599"/>
      <c r="X20" s="1599"/>
      <c r="Y20" s="1599"/>
      <c r="Z20" s="1599"/>
      <c r="AA20" s="1599"/>
      <c r="AB20" s="1599"/>
      <c r="AC20" s="1599"/>
      <c r="AD20" s="1599"/>
      <c r="AE20" s="1599"/>
      <c r="AF20" s="1599"/>
      <c r="AG20" s="1599"/>
      <c r="AH20" s="1600"/>
      <c r="AI20" s="1599"/>
      <c r="AJ20" s="1601"/>
      <c r="AK20" s="1580"/>
      <c r="AL20" s="1581"/>
      <c r="AM20" s="1581"/>
      <c r="AN20" s="1581"/>
      <c r="AO20" s="1581"/>
      <c r="AP20" s="1581"/>
      <c r="AQ20" s="1581"/>
      <c r="AR20" s="1581"/>
      <c r="AS20" s="1581"/>
      <c r="AT20" s="1581"/>
      <c r="AU20" s="1581"/>
      <c r="AV20" s="1581"/>
      <c r="AW20" s="1581"/>
      <c r="AX20" s="1581"/>
      <c r="AY20" s="1581"/>
      <c r="AZ20" s="1581"/>
      <c r="BA20" s="1583"/>
      <c r="BB20" s="1602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03"/>
      <c r="BS20" s="1588"/>
      <c r="BT20" s="1589"/>
      <c r="BU20" s="1589"/>
      <c r="BV20" s="1589"/>
      <c r="BW20" s="1589"/>
      <c r="BX20" s="1589"/>
      <c r="BY20" s="1589"/>
      <c r="BZ20" s="1589"/>
      <c r="CA20" s="1589"/>
      <c r="CB20" s="1589"/>
      <c r="CC20" s="1589"/>
      <c r="CD20" s="1589"/>
      <c r="CE20" s="1589"/>
      <c r="CF20" s="1589"/>
      <c r="CG20" s="1589"/>
      <c r="CH20" s="1589"/>
      <c r="CI20" s="1590"/>
      <c r="CJ20" s="1594"/>
      <c r="CK20" s="1560">
        <v>6</v>
      </c>
      <c r="CL20" s="760">
        <v>3</v>
      </c>
      <c r="CM20" s="1603">
        <v>8</v>
      </c>
      <c r="CN20" s="1561"/>
      <c r="CO20" s="1308">
        <f t="shared" si="23"/>
        <v>5.875</v>
      </c>
      <c r="CP20" s="1562">
        <f t="shared" si="24"/>
        <v>18</v>
      </c>
      <c r="CQ20" s="1563" t="str">
        <f t="shared" si="25"/>
        <v/>
      </c>
      <c r="CR20" s="1564" t="str">
        <f t="shared" si="26"/>
        <v/>
      </c>
      <c r="CS20" s="1565" t="str">
        <f t="shared" si="27"/>
        <v/>
      </c>
      <c r="CT20" s="1565" t="str">
        <f t="shared" si="28"/>
        <v/>
      </c>
      <c r="CU20" s="1565">
        <f t="shared" si="29"/>
        <v>3</v>
      </c>
      <c r="CV20" s="1565">
        <f t="shared" si="30"/>
        <v>5</v>
      </c>
      <c r="CW20" s="1565">
        <f t="shared" si="31"/>
        <v>5</v>
      </c>
      <c r="CX20" s="1566">
        <f t="shared" si="32"/>
        <v>6</v>
      </c>
      <c r="CY20" s="1566">
        <f t="shared" si="33"/>
        <v>6</v>
      </c>
      <c r="CZ20" s="1566">
        <f t="shared" si="34"/>
        <v>6</v>
      </c>
      <c r="DA20" s="1565">
        <f t="shared" si="35"/>
        <v>8</v>
      </c>
      <c r="DB20" s="1565">
        <f t="shared" si="36"/>
        <v>8</v>
      </c>
      <c r="DC20" s="1565">
        <f t="shared" si="37"/>
        <v>8</v>
      </c>
      <c r="DD20" s="1565" t="str">
        <f t="shared" si="38"/>
        <v/>
      </c>
      <c r="DE20" s="1565" t="str">
        <f t="shared" si="39"/>
        <v/>
      </c>
      <c r="DF20" s="1564" t="str">
        <f t="shared" si="40"/>
        <v/>
      </c>
      <c r="DG20" s="1567" t="str">
        <f t="shared" si="41"/>
        <v/>
      </c>
      <c r="DH20" s="156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64" t="str">
        <f t="shared" si="48"/>
        <v/>
      </c>
      <c r="DJ20" s="1565" t="str">
        <f t="shared" si="48"/>
        <v/>
      </c>
      <c r="DK20" s="1565" t="str">
        <f t="shared" si="48"/>
        <v/>
      </c>
      <c r="DL20" s="1565">
        <f t="shared" si="48"/>
        <v>3</v>
      </c>
      <c r="DM20" s="1565">
        <f t="shared" si="48"/>
        <v>4</v>
      </c>
      <c r="DN20" s="1565">
        <f t="shared" si="48"/>
        <v>5</v>
      </c>
      <c r="DO20" s="1566">
        <f t="shared" si="48"/>
        <v>5</v>
      </c>
      <c r="DP20" s="1566">
        <f t="shared" si="48"/>
        <v>6</v>
      </c>
      <c r="DQ20" s="1566">
        <f t="shared" si="48"/>
        <v>6</v>
      </c>
      <c r="DR20" s="1565">
        <f t="shared" si="48"/>
        <v>6</v>
      </c>
      <c r="DS20" s="1565">
        <f t="shared" si="48"/>
        <v>7</v>
      </c>
      <c r="DT20" s="1565">
        <f t="shared" si="48"/>
        <v>8</v>
      </c>
      <c r="DU20" s="1565" t="str">
        <f t="shared" si="48"/>
        <v/>
      </c>
      <c r="DV20" s="1565" t="str">
        <f t="shared" si="48"/>
        <v/>
      </c>
      <c r="DW20" s="1564" t="str">
        <f t="shared" si="48"/>
        <v/>
      </c>
      <c r="DX20" s="1567" t="str">
        <f t="shared" si="48"/>
        <v/>
      </c>
      <c r="DY20" s="1568"/>
      <c r="DZ20" s="1569"/>
      <c r="EA20" s="1561"/>
      <c r="EB20" s="1604"/>
      <c r="EC20" s="1605"/>
      <c r="ED20" s="1606" t="s">
        <v>71</v>
      </c>
      <c r="EE20" s="1605"/>
      <c r="EF20" s="1606" t="s">
        <v>71</v>
      </c>
      <c r="EG20" s="1561"/>
      <c r="EH20" s="1561"/>
      <c r="EJ20" s="1573">
        <v>13</v>
      </c>
      <c r="EK20" s="1573">
        <v>2</v>
      </c>
      <c r="EL20" s="1574">
        <f t="shared" si="11"/>
        <v>2</v>
      </c>
      <c r="EM20" s="1574">
        <f t="shared" si="12"/>
        <v>2</v>
      </c>
    </row>
    <row r="21" spans="1:143" s="1573" customFormat="1" ht="15.75" customHeight="1" thickBot="1">
      <c r="A21" s="1607"/>
      <c r="B21" s="1608" t="str">
        <f>$B$12</f>
        <v>BO</v>
      </c>
      <c r="C21" s="1609">
        <v>10</v>
      </c>
      <c r="D21" s="1610">
        <v>20</v>
      </c>
      <c r="E21" s="1611">
        <v>20</v>
      </c>
      <c r="F21" s="1610">
        <v>10</v>
      </c>
      <c r="G21" s="1610">
        <v>10</v>
      </c>
      <c r="H21" s="1610">
        <v>20</v>
      </c>
      <c r="I21" s="1610"/>
      <c r="J21" s="1610">
        <v>13</v>
      </c>
      <c r="K21" s="1610">
        <v>5</v>
      </c>
      <c r="L21" s="1610">
        <v>8</v>
      </c>
      <c r="M21" s="1610"/>
      <c r="N21" s="1610"/>
      <c r="O21" s="1610"/>
      <c r="P21" s="1610"/>
      <c r="Q21" s="1610"/>
      <c r="R21" s="1610"/>
      <c r="S21" s="1612"/>
      <c r="T21" s="1613"/>
      <c r="U21" s="1614"/>
      <c r="V21" s="1614"/>
      <c r="W21" s="1614"/>
      <c r="X21" s="1614"/>
      <c r="Y21" s="1614"/>
      <c r="Z21" s="1614"/>
      <c r="AA21" s="1614"/>
      <c r="AB21" s="1614"/>
      <c r="AC21" s="1614"/>
      <c r="AD21" s="1614"/>
      <c r="AE21" s="1614"/>
      <c r="AF21" s="1614"/>
      <c r="AG21" s="1614"/>
      <c r="AH21" s="1615"/>
      <c r="AI21" s="1614"/>
      <c r="AJ21" s="1616"/>
      <c r="AK21" s="1613"/>
      <c r="AL21" s="1614"/>
      <c r="AM21" s="1614"/>
      <c r="AN21" s="1614"/>
      <c r="AO21" s="1614"/>
      <c r="AP21" s="1614"/>
      <c r="AQ21" s="1614"/>
      <c r="AR21" s="1614"/>
      <c r="AS21" s="1614"/>
      <c r="AT21" s="1614"/>
      <c r="AU21" s="1614"/>
      <c r="AV21" s="1614"/>
      <c r="AW21" s="1614"/>
      <c r="AX21" s="1614"/>
      <c r="AY21" s="1614"/>
      <c r="AZ21" s="1614"/>
      <c r="BA21" s="1616"/>
      <c r="BB21" s="1617"/>
      <c r="BC21" s="1618"/>
      <c r="BD21" s="1618"/>
      <c r="BE21" s="1618"/>
      <c r="BF21" s="1618"/>
      <c r="BG21" s="1618"/>
      <c r="BH21" s="1618"/>
      <c r="BI21" s="1618"/>
      <c r="BJ21" s="1618"/>
      <c r="BK21" s="1618"/>
      <c r="BL21" s="1618"/>
      <c r="BM21" s="1618"/>
      <c r="BN21" s="1618"/>
      <c r="BO21" s="1618"/>
      <c r="BP21" s="1618"/>
      <c r="BQ21" s="1618"/>
      <c r="BR21" s="1619"/>
      <c r="BS21" s="1620">
        <v>10</v>
      </c>
      <c r="BT21" s="1621">
        <v>20</v>
      </c>
      <c r="BU21" s="1621">
        <v>25</v>
      </c>
      <c r="BV21" s="1621">
        <v>10</v>
      </c>
      <c r="BW21" s="1621">
        <v>8</v>
      </c>
      <c r="BX21" s="1621">
        <v>10</v>
      </c>
      <c r="BY21" s="1621">
        <v>13</v>
      </c>
      <c r="BZ21" s="1621">
        <v>13</v>
      </c>
      <c r="CA21" s="1621">
        <v>5</v>
      </c>
      <c r="CB21" s="1621">
        <v>15</v>
      </c>
      <c r="CC21" s="1621"/>
      <c r="CD21" s="1621"/>
      <c r="CE21" s="1621"/>
      <c r="CF21" s="1621"/>
      <c r="CG21" s="1621"/>
      <c r="CH21" s="1621"/>
      <c r="CI21" s="1622"/>
      <c r="CJ21" s="1623"/>
      <c r="CK21" s="1620">
        <v>10</v>
      </c>
      <c r="CL21" s="1621">
        <v>5</v>
      </c>
      <c r="CM21" s="1622">
        <v>20</v>
      </c>
      <c r="CN21" s="1561"/>
      <c r="CO21" s="1308">
        <f t="shared" si="23"/>
        <v>12.647058823529411</v>
      </c>
      <c r="CP21" s="1562">
        <f t="shared" si="24"/>
        <v>19</v>
      </c>
      <c r="CQ21" s="1563" t="str">
        <f t="shared" si="25"/>
        <v/>
      </c>
      <c r="CR21" s="1564" t="str">
        <f t="shared" si="26"/>
        <v/>
      </c>
      <c r="CS21" s="1565" t="str">
        <f t="shared" si="27"/>
        <v/>
      </c>
      <c r="CT21" s="1565" t="str">
        <f t="shared" si="28"/>
        <v/>
      </c>
      <c r="CU21" s="1565">
        <f t="shared" si="29"/>
        <v>5</v>
      </c>
      <c r="CV21" s="1565">
        <f t="shared" si="30"/>
        <v>8</v>
      </c>
      <c r="CW21" s="1565">
        <f t="shared" si="31"/>
        <v>10</v>
      </c>
      <c r="CX21" s="1566">
        <f t="shared" si="32"/>
        <v>10</v>
      </c>
      <c r="CY21" s="1566">
        <f t="shared" si="33"/>
        <v>10</v>
      </c>
      <c r="CZ21" s="1566">
        <f t="shared" si="34"/>
        <v>13</v>
      </c>
      <c r="DA21" s="1565">
        <f t="shared" si="35"/>
        <v>20</v>
      </c>
      <c r="DB21" s="1565">
        <f t="shared" si="36"/>
        <v>20</v>
      </c>
      <c r="DC21" s="1565">
        <f t="shared" si="37"/>
        <v>20</v>
      </c>
      <c r="DD21" s="1565" t="str">
        <f t="shared" si="38"/>
        <v/>
      </c>
      <c r="DE21" s="1565" t="str">
        <f t="shared" si="39"/>
        <v/>
      </c>
      <c r="DF21" s="1564" t="str">
        <f t="shared" si="40"/>
        <v/>
      </c>
      <c r="DG21" s="1567" t="str">
        <f t="shared" si="41"/>
        <v/>
      </c>
      <c r="DH21" s="156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64" t="str">
        <f t="shared" si="49"/>
        <v/>
      </c>
      <c r="DJ21" s="1565" t="str">
        <f t="shared" si="49"/>
        <v/>
      </c>
      <c r="DK21" s="1565" t="str">
        <f t="shared" si="49"/>
        <v/>
      </c>
      <c r="DL21" s="1565">
        <f t="shared" si="49"/>
        <v>5</v>
      </c>
      <c r="DM21" s="1565">
        <f t="shared" si="49"/>
        <v>8</v>
      </c>
      <c r="DN21" s="1565">
        <f t="shared" si="49"/>
        <v>10</v>
      </c>
      <c r="DO21" s="1566">
        <f t="shared" si="49"/>
        <v>10</v>
      </c>
      <c r="DP21" s="1566">
        <f t="shared" si="49"/>
        <v>10</v>
      </c>
      <c r="DQ21" s="1566">
        <f t="shared" si="49"/>
        <v>13</v>
      </c>
      <c r="DR21" s="1565">
        <f t="shared" si="49"/>
        <v>13</v>
      </c>
      <c r="DS21" s="1565">
        <f t="shared" si="49"/>
        <v>15</v>
      </c>
      <c r="DT21" s="1565">
        <f t="shared" si="49"/>
        <v>20</v>
      </c>
      <c r="DU21" s="1565">
        <f t="shared" si="49"/>
        <v>25</v>
      </c>
      <c r="DV21" s="1565" t="str">
        <f t="shared" si="49"/>
        <v/>
      </c>
      <c r="DW21" s="1564" t="str">
        <f t="shared" si="49"/>
        <v/>
      </c>
      <c r="DX21" s="1567" t="str">
        <f t="shared" si="49"/>
        <v/>
      </c>
      <c r="DY21" s="1568"/>
      <c r="DZ21" s="1569"/>
      <c r="EA21" s="1624" t="s">
        <v>60</v>
      </c>
      <c r="EB21" s="1625">
        <f>CK9</f>
        <v>0.44</v>
      </c>
      <c r="EC21" s="1626">
        <f>CK18-CK22</f>
        <v>0.5</v>
      </c>
      <c r="ED21" s="1625">
        <f>EB21*EC21*100</f>
        <v>22</v>
      </c>
      <c r="EE21" s="1626"/>
      <c r="EF21" s="1625"/>
      <c r="EG21" s="1561"/>
      <c r="EH21" s="1561"/>
      <c r="EJ21" s="1573">
        <v>14</v>
      </c>
      <c r="EK21" s="1573">
        <v>1</v>
      </c>
      <c r="EL21" s="1574">
        <f t="shared" si="11"/>
        <v>1</v>
      </c>
      <c r="EM21" s="1574">
        <f t="shared" si="12"/>
        <v>2</v>
      </c>
    </row>
    <row r="22" spans="1:143" s="1573" customFormat="1" ht="15.75" customHeight="1">
      <c r="A22" s="1544" t="s">
        <v>72</v>
      </c>
      <c r="B22" s="1545" t="str">
        <f>$B$9</f>
        <v>VP</v>
      </c>
      <c r="C22" s="1627">
        <v>0.25</v>
      </c>
      <c r="D22" s="1547">
        <v>0.5</v>
      </c>
      <c r="E22" s="1547">
        <v>0.25</v>
      </c>
      <c r="F22" s="1547">
        <v>0.5</v>
      </c>
      <c r="G22" s="1547">
        <v>0.5</v>
      </c>
      <c r="H22" s="1547">
        <v>0.5</v>
      </c>
      <c r="I22" s="1547"/>
      <c r="J22" s="1547">
        <v>0.25</v>
      </c>
      <c r="K22" s="1547">
        <v>0.25</v>
      </c>
      <c r="L22" s="1547">
        <v>0.5</v>
      </c>
      <c r="M22" s="1547"/>
      <c r="N22" s="1547"/>
      <c r="O22" s="1547"/>
      <c r="P22" s="1547"/>
      <c r="Q22" s="1547"/>
      <c r="R22" s="1547"/>
      <c r="S22" s="1548"/>
      <c r="T22" s="1549">
        <v>0.25</v>
      </c>
      <c r="U22" s="1550">
        <v>0.5</v>
      </c>
      <c r="V22" s="1550">
        <v>0.5</v>
      </c>
      <c r="W22" s="1550">
        <v>0.5</v>
      </c>
      <c r="X22" s="1550">
        <v>0.5</v>
      </c>
      <c r="Y22" s="1550">
        <v>1</v>
      </c>
      <c r="Z22" s="1550"/>
      <c r="AA22" s="1550">
        <v>0.25</v>
      </c>
      <c r="AB22" s="1550">
        <v>0.25</v>
      </c>
      <c r="AC22" s="1550">
        <v>0.5</v>
      </c>
      <c r="AD22" s="1550"/>
      <c r="AE22" s="1550"/>
      <c r="AF22" s="1550"/>
      <c r="AG22" s="1550"/>
      <c r="AH22" s="1551"/>
      <c r="AI22" s="1550"/>
      <c r="AJ22" s="1552"/>
      <c r="AK22" s="1553"/>
      <c r="AL22" s="1554"/>
      <c r="AM22" s="1554"/>
      <c r="AN22" s="1554"/>
      <c r="AO22" s="1554"/>
      <c r="AP22" s="1554"/>
      <c r="AQ22" s="1554"/>
      <c r="AR22" s="1554"/>
      <c r="AS22" s="1554"/>
      <c r="AT22" s="1554"/>
      <c r="AU22" s="1554"/>
      <c r="AV22" s="1554"/>
      <c r="AW22" s="1554"/>
      <c r="AX22" s="1554"/>
      <c r="AY22" s="1554"/>
      <c r="AZ22" s="1554"/>
      <c r="BA22" s="1555"/>
      <c r="BB22" s="1556"/>
      <c r="BC22" s="1557"/>
      <c r="BD22" s="1557"/>
      <c r="BE22" s="1557"/>
      <c r="BF22" s="1557"/>
      <c r="BG22" s="1557"/>
      <c r="BH22" s="1557"/>
      <c r="BI22" s="1557"/>
      <c r="BJ22" s="1557"/>
      <c r="BK22" s="1557"/>
      <c r="BL22" s="1557"/>
      <c r="BM22" s="1557"/>
      <c r="BN22" s="1557"/>
      <c r="BO22" s="1557"/>
      <c r="BP22" s="1557"/>
      <c r="BQ22" s="1557"/>
      <c r="BR22" s="1558"/>
      <c r="BS22" s="1556"/>
      <c r="BT22" s="1557"/>
      <c r="BU22" s="1557"/>
      <c r="BV22" s="1557"/>
      <c r="BW22" s="1557"/>
      <c r="BX22" s="1557"/>
      <c r="BY22" s="1557"/>
      <c r="BZ22" s="1557"/>
      <c r="CA22" s="1557"/>
      <c r="CB22" s="1557"/>
      <c r="CC22" s="1557"/>
      <c r="CD22" s="1557"/>
      <c r="CE22" s="1557"/>
      <c r="CF22" s="1557"/>
      <c r="CG22" s="1557"/>
      <c r="CH22" s="1557"/>
      <c r="CI22" s="1558"/>
      <c r="CJ22" s="1559"/>
      <c r="CK22" s="1549">
        <v>0.5</v>
      </c>
      <c r="CL22" s="1550">
        <v>0.25</v>
      </c>
      <c r="CM22" s="1552">
        <v>0.5</v>
      </c>
      <c r="CN22" s="1561"/>
      <c r="CO22" s="1308">
        <f t="shared" si="23"/>
        <v>0.40625</v>
      </c>
      <c r="CP22" s="1562">
        <f t="shared" si="24"/>
        <v>18</v>
      </c>
      <c r="CQ22" s="1563" t="str">
        <f t="shared" si="25"/>
        <v/>
      </c>
      <c r="CR22" s="1564" t="str">
        <f t="shared" si="26"/>
        <v/>
      </c>
      <c r="CS22" s="1565" t="str">
        <f t="shared" si="27"/>
        <v/>
      </c>
      <c r="CT22" s="1565" t="str">
        <f t="shared" si="28"/>
        <v/>
      </c>
      <c r="CU22" s="1565">
        <f t="shared" si="29"/>
        <v>0.25</v>
      </c>
      <c r="CV22" s="1565">
        <f t="shared" si="30"/>
        <v>0.25</v>
      </c>
      <c r="CW22" s="1565">
        <f t="shared" si="31"/>
        <v>0.25</v>
      </c>
      <c r="CX22" s="1566">
        <f t="shared" si="32"/>
        <v>0.25</v>
      </c>
      <c r="CY22" s="1566">
        <f t="shared" si="33"/>
        <v>0.5</v>
      </c>
      <c r="CZ22" s="1566">
        <f t="shared" si="34"/>
        <v>0.5</v>
      </c>
      <c r="DA22" s="1565">
        <f t="shared" si="35"/>
        <v>0.5</v>
      </c>
      <c r="DB22" s="1565">
        <f t="shared" si="36"/>
        <v>0.5</v>
      </c>
      <c r="DC22" s="1565">
        <f t="shared" si="37"/>
        <v>0.5</v>
      </c>
      <c r="DD22" s="1565" t="str">
        <f t="shared" si="38"/>
        <v/>
      </c>
      <c r="DE22" s="1565" t="str">
        <f t="shared" si="39"/>
        <v/>
      </c>
      <c r="DF22" s="1564" t="str">
        <f t="shared" si="40"/>
        <v/>
      </c>
      <c r="DG22" s="1567" t="str">
        <f t="shared" si="41"/>
        <v/>
      </c>
      <c r="DH22" s="156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64" t="str">
        <f t="shared" si="50"/>
        <v/>
      </c>
      <c r="DJ22" s="1565" t="str">
        <f t="shared" si="50"/>
        <v/>
      </c>
      <c r="DK22" s="1565" t="str">
        <f t="shared" si="50"/>
        <v/>
      </c>
      <c r="DL22" s="1565">
        <f t="shared" si="50"/>
        <v>0.25</v>
      </c>
      <c r="DM22" s="1565">
        <f t="shared" si="50"/>
        <v>0.25</v>
      </c>
      <c r="DN22" s="1565">
        <f t="shared" si="50"/>
        <v>0.25</v>
      </c>
      <c r="DO22" s="1566">
        <f t="shared" si="50"/>
        <v>0.5</v>
      </c>
      <c r="DP22" s="1566">
        <f t="shared" si="50"/>
        <v>0.5</v>
      </c>
      <c r="DQ22" s="1566">
        <f t="shared" si="50"/>
        <v>0.5</v>
      </c>
      <c r="DR22" s="1565">
        <f t="shared" si="50"/>
        <v>0.5</v>
      </c>
      <c r="DS22" s="1565">
        <f t="shared" si="50"/>
        <v>0.5</v>
      </c>
      <c r="DT22" s="1565">
        <f t="shared" si="50"/>
        <v>1</v>
      </c>
      <c r="DU22" s="1565" t="str">
        <f t="shared" si="50"/>
        <v/>
      </c>
      <c r="DV22" s="1565" t="str">
        <f t="shared" si="50"/>
        <v/>
      </c>
      <c r="DW22" s="1564" t="str">
        <f t="shared" si="50"/>
        <v/>
      </c>
      <c r="DX22" s="1567" t="str">
        <f t="shared" si="50"/>
        <v/>
      </c>
      <c r="DY22" s="1568"/>
      <c r="DZ22" s="1569"/>
      <c r="EA22" s="1624" t="s">
        <v>61</v>
      </c>
      <c r="EB22" s="1625">
        <f>CK10</f>
        <v>0.28000000000000003</v>
      </c>
      <c r="EC22" s="1626">
        <f>CK19-CK23</f>
        <v>2</v>
      </c>
      <c r="ED22" s="1625">
        <f>EB22*EC22*100</f>
        <v>56.000000000000007</v>
      </c>
      <c r="EE22" s="1626"/>
      <c r="EF22" s="1625"/>
      <c r="EG22" s="1561"/>
      <c r="EH22" s="1561"/>
      <c r="EJ22" s="1573">
        <v>15</v>
      </c>
      <c r="EK22" s="1573">
        <v>1</v>
      </c>
      <c r="EL22" s="1574">
        <f t="shared" si="11"/>
        <v>1</v>
      </c>
      <c r="EM22" s="1574">
        <f t="shared" si="12"/>
        <v>2</v>
      </c>
    </row>
    <row r="23" spans="1:143" s="1573" customFormat="1" ht="15.75" customHeight="1">
      <c r="A23" s="1575"/>
      <c r="B23" s="1576" t="str">
        <f>$B$10</f>
        <v>P</v>
      </c>
      <c r="C23" s="1628">
        <v>0.25</v>
      </c>
      <c r="D23" s="1578">
        <v>1</v>
      </c>
      <c r="E23" s="1578">
        <v>1</v>
      </c>
      <c r="F23" s="1578">
        <v>1</v>
      </c>
      <c r="G23" s="1578">
        <v>2</v>
      </c>
      <c r="H23" s="1578">
        <v>3</v>
      </c>
      <c r="I23" s="1578"/>
      <c r="J23" s="1578">
        <v>0.25</v>
      </c>
      <c r="K23" s="1578">
        <v>1</v>
      </c>
      <c r="L23" s="1578">
        <v>2</v>
      </c>
      <c r="M23" s="1578"/>
      <c r="N23" s="1578"/>
      <c r="O23" s="1578"/>
      <c r="P23" s="1578"/>
      <c r="Q23" s="1578"/>
      <c r="R23" s="1578"/>
      <c r="S23" s="1579"/>
      <c r="T23" s="1580"/>
      <c r="U23" s="1581"/>
      <c r="V23" s="1581"/>
      <c r="W23" s="1581"/>
      <c r="X23" s="1581"/>
      <c r="Y23" s="1581"/>
      <c r="Z23" s="1581"/>
      <c r="AA23" s="1581"/>
      <c r="AB23" s="1581"/>
      <c r="AC23" s="1581"/>
      <c r="AD23" s="1581"/>
      <c r="AE23" s="1581"/>
      <c r="AF23" s="1581"/>
      <c r="AG23" s="1581"/>
      <c r="AH23" s="1582"/>
      <c r="AI23" s="1581"/>
      <c r="AJ23" s="1583"/>
      <c r="AK23" s="1577">
        <v>0.5</v>
      </c>
      <c r="AL23" s="1584">
        <v>1</v>
      </c>
      <c r="AM23" s="1584">
        <v>1.5</v>
      </c>
      <c r="AN23" s="1585">
        <v>0.5</v>
      </c>
      <c r="AO23" s="1585">
        <v>2</v>
      </c>
      <c r="AP23" s="1585">
        <v>3</v>
      </c>
      <c r="AQ23" s="1585"/>
      <c r="AR23" s="1585">
        <v>0.5</v>
      </c>
      <c r="AS23" s="1585">
        <v>2</v>
      </c>
      <c r="AT23" s="1585">
        <v>2</v>
      </c>
      <c r="AU23" s="1585"/>
      <c r="AV23" s="1586"/>
      <c r="AW23" s="1585"/>
      <c r="AX23" s="1586"/>
      <c r="AY23" s="1585"/>
      <c r="AZ23" s="1585"/>
      <c r="BA23" s="1587"/>
      <c r="BB23" s="1588"/>
      <c r="BC23" s="1589"/>
      <c r="BD23" s="1589"/>
      <c r="BE23" s="1589"/>
      <c r="BF23" s="1589"/>
      <c r="BG23" s="1589"/>
      <c r="BH23" s="1589"/>
      <c r="BI23" s="1589"/>
      <c r="BJ23" s="1589"/>
      <c r="BK23" s="1589"/>
      <c r="BL23" s="1589"/>
      <c r="BM23" s="1589"/>
      <c r="BN23" s="1589"/>
      <c r="BO23" s="1589"/>
      <c r="BP23" s="1589"/>
      <c r="BQ23" s="1589"/>
      <c r="BR23" s="1590"/>
      <c r="BS23" s="1591"/>
      <c r="BT23" s="1592"/>
      <c r="BU23" s="1592"/>
      <c r="BV23" s="1592"/>
      <c r="BW23" s="1592"/>
      <c r="BX23" s="1592"/>
      <c r="BY23" s="1592"/>
      <c r="BZ23" s="1592"/>
      <c r="CA23" s="1592"/>
      <c r="CB23" s="1592"/>
      <c r="CC23" s="1592"/>
      <c r="CD23" s="1592"/>
      <c r="CE23" s="1592"/>
      <c r="CF23" s="1592"/>
      <c r="CG23" s="1592"/>
      <c r="CH23" s="1592"/>
      <c r="CI23" s="1593"/>
      <c r="CJ23" s="1594"/>
      <c r="CK23" s="1560">
        <v>1</v>
      </c>
      <c r="CL23" s="1584">
        <v>0.25</v>
      </c>
      <c r="CM23" s="1595">
        <v>2</v>
      </c>
      <c r="CN23" s="1561"/>
      <c r="CO23" s="1308">
        <f t="shared" si="23"/>
        <v>1.328125</v>
      </c>
      <c r="CP23" s="1562">
        <f t="shared" si="24"/>
        <v>18</v>
      </c>
      <c r="CQ23" s="1563" t="str">
        <f t="shared" si="25"/>
        <v/>
      </c>
      <c r="CR23" s="1564" t="str">
        <f t="shared" si="26"/>
        <v/>
      </c>
      <c r="CS23" s="1565" t="str">
        <f t="shared" si="27"/>
        <v/>
      </c>
      <c r="CT23" s="1565" t="str">
        <f t="shared" si="28"/>
        <v/>
      </c>
      <c r="CU23" s="1565">
        <f t="shared" si="29"/>
        <v>0.25</v>
      </c>
      <c r="CV23" s="1565">
        <f t="shared" si="30"/>
        <v>0.25</v>
      </c>
      <c r="CW23" s="1565">
        <f t="shared" si="31"/>
        <v>1</v>
      </c>
      <c r="CX23" s="1566">
        <f t="shared" si="32"/>
        <v>1</v>
      </c>
      <c r="CY23" s="1566">
        <f t="shared" si="33"/>
        <v>1</v>
      </c>
      <c r="CZ23" s="1566">
        <f t="shared" si="34"/>
        <v>1</v>
      </c>
      <c r="DA23" s="1565">
        <f t="shared" si="35"/>
        <v>2</v>
      </c>
      <c r="DB23" s="1565">
        <f t="shared" si="36"/>
        <v>2</v>
      </c>
      <c r="DC23" s="1565">
        <f t="shared" si="37"/>
        <v>3</v>
      </c>
      <c r="DD23" s="1565" t="str">
        <f t="shared" si="38"/>
        <v/>
      </c>
      <c r="DE23" s="1565" t="str">
        <f t="shared" si="39"/>
        <v/>
      </c>
      <c r="DF23" s="1564" t="str">
        <f t="shared" si="40"/>
        <v/>
      </c>
      <c r="DG23" s="1567" t="str">
        <f t="shared" si="41"/>
        <v/>
      </c>
      <c r="DH23" s="156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64" t="str">
        <f t="shared" si="51"/>
        <v/>
      </c>
      <c r="DJ23" s="1565" t="str">
        <f t="shared" si="51"/>
        <v/>
      </c>
      <c r="DK23" s="1565" t="str">
        <f t="shared" si="51"/>
        <v/>
      </c>
      <c r="DL23" s="1565">
        <f t="shared" si="51"/>
        <v>0.5</v>
      </c>
      <c r="DM23" s="1565">
        <f t="shared" si="51"/>
        <v>0.5</v>
      </c>
      <c r="DN23" s="1565">
        <f t="shared" si="51"/>
        <v>0.5</v>
      </c>
      <c r="DO23" s="1566">
        <f t="shared" si="51"/>
        <v>1</v>
      </c>
      <c r="DP23" s="1566">
        <f t="shared" si="51"/>
        <v>1.5</v>
      </c>
      <c r="DQ23" s="1566">
        <f t="shared" si="51"/>
        <v>2</v>
      </c>
      <c r="DR23" s="1565">
        <f t="shared" si="51"/>
        <v>2</v>
      </c>
      <c r="DS23" s="1565">
        <f t="shared" si="51"/>
        <v>2</v>
      </c>
      <c r="DT23" s="1565">
        <f t="shared" si="51"/>
        <v>3</v>
      </c>
      <c r="DU23" s="1565" t="str">
        <f t="shared" si="51"/>
        <v/>
      </c>
      <c r="DV23" s="1565" t="str">
        <f t="shared" si="51"/>
        <v/>
      </c>
      <c r="DW23" s="1564" t="str">
        <f t="shared" si="51"/>
        <v/>
      </c>
      <c r="DX23" s="1567" t="str">
        <f t="shared" si="51"/>
        <v/>
      </c>
      <c r="DY23" s="1568"/>
      <c r="DZ23" s="1569"/>
      <c r="EA23" s="1624" t="s">
        <v>62</v>
      </c>
      <c r="EB23" s="1625">
        <f>CK11</f>
        <v>0.2</v>
      </c>
      <c r="EC23" s="1626"/>
      <c r="ED23" s="1625"/>
      <c r="EE23" s="1626">
        <f>CK24-CK20</f>
        <v>-3</v>
      </c>
      <c r="EF23" s="1625">
        <f>EB23*EE23*100</f>
        <v>-60.000000000000007</v>
      </c>
      <c r="EG23" s="1561"/>
      <c r="EH23" s="1561"/>
      <c r="EJ23" s="1573">
        <v>16</v>
      </c>
      <c r="EK23" s="1573">
        <v>0</v>
      </c>
      <c r="EL23" s="1574">
        <f t="shared" si="11"/>
        <v>0</v>
      </c>
      <c r="EM23" s="1574">
        <f t="shared" si="12"/>
        <v>2</v>
      </c>
    </row>
    <row r="24" spans="1:143" s="1573" customFormat="1" ht="15.75" customHeight="1">
      <c r="A24" s="1575"/>
      <c r="B24" s="1576" t="str">
        <f>$B$11</f>
        <v>M</v>
      </c>
      <c r="C24" s="1628">
        <v>3</v>
      </c>
      <c r="D24" s="1578">
        <v>2</v>
      </c>
      <c r="E24" s="1578">
        <v>8.5</v>
      </c>
      <c r="F24" s="1578">
        <v>5</v>
      </c>
      <c r="G24" s="1578">
        <v>1.5</v>
      </c>
      <c r="H24" s="1578">
        <v>4</v>
      </c>
      <c r="I24" s="1578"/>
      <c r="J24" s="1578">
        <v>8</v>
      </c>
      <c r="K24" s="1578">
        <v>1</v>
      </c>
      <c r="L24" s="1578">
        <v>2</v>
      </c>
      <c r="M24" s="1578"/>
      <c r="N24" s="1578"/>
      <c r="O24" s="1578"/>
      <c r="P24" s="1578"/>
      <c r="Q24" s="1578"/>
      <c r="R24" s="1578"/>
      <c r="S24" s="1579"/>
      <c r="T24" s="1598"/>
      <c r="U24" s="1599"/>
      <c r="V24" s="1599"/>
      <c r="W24" s="1599"/>
      <c r="X24" s="1599"/>
      <c r="Y24" s="1599"/>
      <c r="Z24" s="1599"/>
      <c r="AA24" s="1599"/>
      <c r="AB24" s="1599"/>
      <c r="AC24" s="1599"/>
      <c r="AD24" s="1599"/>
      <c r="AE24" s="1599"/>
      <c r="AF24" s="1599"/>
      <c r="AG24" s="1599"/>
      <c r="AH24" s="1600"/>
      <c r="AI24" s="1599"/>
      <c r="AJ24" s="1601"/>
      <c r="AK24" s="1580"/>
      <c r="AL24" s="1581"/>
      <c r="AM24" s="1581"/>
      <c r="AN24" s="1581"/>
      <c r="AO24" s="1581"/>
      <c r="AP24" s="1581"/>
      <c r="AQ24" s="1581"/>
      <c r="AR24" s="1581"/>
      <c r="AS24" s="1581"/>
      <c r="AT24" s="1581"/>
      <c r="AU24" s="1581"/>
      <c r="AV24" s="1581"/>
      <c r="AW24" s="1581"/>
      <c r="AX24" s="1581"/>
      <c r="AY24" s="1581"/>
      <c r="AZ24" s="1581"/>
      <c r="BA24" s="1583"/>
      <c r="BB24" s="1602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03"/>
      <c r="BS24" s="1588"/>
      <c r="BT24" s="1589"/>
      <c r="BU24" s="1589"/>
      <c r="BV24" s="1589"/>
      <c r="BW24" s="1589"/>
      <c r="BX24" s="1589"/>
      <c r="BY24" s="1589"/>
      <c r="BZ24" s="1589"/>
      <c r="CA24" s="1589"/>
      <c r="CB24" s="1589"/>
      <c r="CC24" s="1589"/>
      <c r="CD24" s="1589"/>
      <c r="CE24" s="1589"/>
      <c r="CF24" s="1589"/>
      <c r="CG24" s="1589"/>
      <c r="CH24" s="1589"/>
      <c r="CI24" s="1590"/>
      <c r="CJ24" s="1594"/>
      <c r="CK24" s="1560">
        <v>3</v>
      </c>
      <c r="CL24" s="760">
        <v>1</v>
      </c>
      <c r="CM24" s="1603">
        <v>5</v>
      </c>
      <c r="CN24" s="1561"/>
      <c r="CO24" s="1308">
        <f t="shared" si="23"/>
        <v>4.5</v>
      </c>
      <c r="CP24" s="1562">
        <f t="shared" si="24"/>
        <v>18</v>
      </c>
      <c r="CQ24" s="1563" t="str">
        <f t="shared" si="25"/>
        <v/>
      </c>
      <c r="CR24" s="1564" t="str">
        <f t="shared" si="26"/>
        <v/>
      </c>
      <c r="CS24" s="1565" t="str">
        <f t="shared" si="27"/>
        <v/>
      </c>
      <c r="CT24" s="1565" t="str">
        <f t="shared" si="28"/>
        <v/>
      </c>
      <c r="CU24" s="1565">
        <f t="shared" si="29"/>
        <v>1</v>
      </c>
      <c r="CV24" s="1565">
        <f t="shared" si="30"/>
        <v>1.5</v>
      </c>
      <c r="CW24" s="1565">
        <f t="shared" si="31"/>
        <v>2</v>
      </c>
      <c r="CX24" s="1566">
        <f t="shared" si="32"/>
        <v>2</v>
      </c>
      <c r="CY24" s="1566">
        <f t="shared" si="33"/>
        <v>3</v>
      </c>
      <c r="CZ24" s="1566">
        <f t="shared" si="34"/>
        <v>4</v>
      </c>
      <c r="DA24" s="1565">
        <f t="shared" si="35"/>
        <v>5</v>
      </c>
      <c r="DB24" s="1565">
        <f t="shared" si="36"/>
        <v>8</v>
      </c>
      <c r="DC24" s="1565">
        <f t="shared" si="37"/>
        <v>8.5</v>
      </c>
      <c r="DD24" s="1565" t="str">
        <f t="shared" si="38"/>
        <v/>
      </c>
      <c r="DE24" s="1565" t="str">
        <f t="shared" si="39"/>
        <v/>
      </c>
      <c r="DF24" s="1564" t="str">
        <f t="shared" si="40"/>
        <v/>
      </c>
      <c r="DG24" s="1567" t="str">
        <f t="shared" si="41"/>
        <v/>
      </c>
      <c r="DH24" s="156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64" t="str">
        <f t="shared" si="52"/>
        <v/>
      </c>
      <c r="DJ24" s="1565" t="str">
        <f t="shared" si="52"/>
        <v/>
      </c>
      <c r="DK24" s="1565" t="str">
        <f t="shared" si="52"/>
        <v/>
      </c>
      <c r="DL24" s="1565">
        <f t="shared" si="52"/>
        <v>3</v>
      </c>
      <c r="DM24" s="1565">
        <f t="shared" si="52"/>
        <v>3</v>
      </c>
      <c r="DN24" s="1565">
        <f t="shared" si="52"/>
        <v>4</v>
      </c>
      <c r="DO24" s="1566">
        <f t="shared" si="52"/>
        <v>5</v>
      </c>
      <c r="DP24" s="1566">
        <f t="shared" si="52"/>
        <v>5</v>
      </c>
      <c r="DQ24" s="1566">
        <f t="shared" si="52"/>
        <v>5</v>
      </c>
      <c r="DR24" s="1565">
        <f t="shared" si="52"/>
        <v>6</v>
      </c>
      <c r="DS24" s="1565">
        <f t="shared" si="52"/>
        <v>7</v>
      </c>
      <c r="DT24" s="1565">
        <f t="shared" si="52"/>
        <v>8.5</v>
      </c>
      <c r="DU24" s="1565" t="str">
        <f t="shared" si="52"/>
        <v/>
      </c>
      <c r="DV24" s="1565" t="str">
        <f t="shared" si="52"/>
        <v/>
      </c>
      <c r="DW24" s="1564" t="str">
        <f t="shared" si="52"/>
        <v/>
      </c>
      <c r="DX24" s="1567" t="str">
        <f t="shared" si="52"/>
        <v/>
      </c>
      <c r="DY24" s="1568"/>
      <c r="DZ24" s="1569"/>
      <c r="EA24" s="1624" t="s">
        <v>73</v>
      </c>
      <c r="EB24" s="1625">
        <f>CK12</f>
        <v>0.08</v>
      </c>
      <c r="EC24" s="1626"/>
      <c r="ED24" s="1625"/>
      <c r="EE24" s="1626">
        <f>CK25-CK21</f>
        <v>0</v>
      </c>
      <c r="EF24" s="1625">
        <f>EB24*EE24*100</f>
        <v>0</v>
      </c>
      <c r="EG24" s="1561"/>
      <c r="EH24" s="1561"/>
      <c r="EJ24" s="1573">
        <v>17</v>
      </c>
      <c r="EK24" s="1573">
        <v>0</v>
      </c>
      <c r="EL24" s="1574">
        <f t="shared" si="11"/>
        <v>0</v>
      </c>
      <c r="EM24" s="1574">
        <f t="shared" si="12"/>
        <v>2</v>
      </c>
    </row>
    <row r="25" spans="1:143" s="1573" customFormat="1" ht="15.75" customHeight="1">
      <c r="A25" s="1607"/>
      <c r="B25" s="1608" t="str">
        <f>$B$12</f>
        <v>BO</v>
      </c>
      <c r="C25" s="1629">
        <v>10</v>
      </c>
      <c r="D25" s="1610">
        <v>3</v>
      </c>
      <c r="E25" s="1610">
        <v>15</v>
      </c>
      <c r="F25" s="1610">
        <v>10</v>
      </c>
      <c r="G25" s="1610">
        <v>2</v>
      </c>
      <c r="H25" s="1610">
        <v>10</v>
      </c>
      <c r="I25" s="1610"/>
      <c r="J25" s="1610">
        <v>13</v>
      </c>
      <c r="K25" s="1610">
        <v>4</v>
      </c>
      <c r="L25" s="1610">
        <v>3</v>
      </c>
      <c r="M25" s="1610"/>
      <c r="N25" s="1610"/>
      <c r="O25" s="1610"/>
      <c r="P25" s="1610"/>
      <c r="Q25" s="1610"/>
      <c r="R25" s="1610"/>
      <c r="S25" s="1612"/>
      <c r="T25" s="1613"/>
      <c r="U25" s="1614"/>
      <c r="V25" s="1614"/>
      <c r="W25" s="1614"/>
      <c r="X25" s="1614"/>
      <c r="Y25" s="1614"/>
      <c r="Z25" s="1614"/>
      <c r="AA25" s="1614"/>
      <c r="AB25" s="1614"/>
      <c r="AC25" s="1614"/>
      <c r="AD25" s="1614"/>
      <c r="AE25" s="1614"/>
      <c r="AF25" s="1614"/>
      <c r="AG25" s="1614"/>
      <c r="AH25" s="1615"/>
      <c r="AI25" s="1614"/>
      <c r="AJ25" s="1616"/>
      <c r="AK25" s="1613"/>
      <c r="AL25" s="1614"/>
      <c r="AM25" s="1614"/>
      <c r="AN25" s="1614"/>
      <c r="AO25" s="1614"/>
      <c r="AP25" s="1614"/>
      <c r="AQ25" s="1614"/>
      <c r="AR25" s="1614"/>
      <c r="AS25" s="1614"/>
      <c r="AT25" s="1614"/>
      <c r="AU25" s="1614"/>
      <c r="AV25" s="1614"/>
      <c r="AW25" s="1614"/>
      <c r="AX25" s="1614"/>
      <c r="AY25" s="1614"/>
      <c r="AZ25" s="1614"/>
      <c r="BA25" s="1616"/>
      <c r="BB25" s="1617"/>
      <c r="BC25" s="1618"/>
      <c r="BD25" s="1618"/>
      <c r="BE25" s="1618"/>
      <c r="BF25" s="1618"/>
      <c r="BG25" s="1618"/>
      <c r="BH25" s="1618"/>
      <c r="BI25" s="1618"/>
      <c r="BJ25" s="1618"/>
      <c r="BK25" s="1618"/>
      <c r="BL25" s="1618"/>
      <c r="BM25" s="1618"/>
      <c r="BN25" s="1618"/>
      <c r="BO25" s="1618"/>
      <c r="BP25" s="1618"/>
      <c r="BQ25" s="1618"/>
      <c r="BR25" s="1619"/>
      <c r="BS25" s="1620">
        <v>10</v>
      </c>
      <c r="BT25" s="1621">
        <v>14</v>
      </c>
      <c r="BU25" s="1621">
        <v>20</v>
      </c>
      <c r="BV25" s="1621">
        <v>10</v>
      </c>
      <c r="BW25" s="1621">
        <v>8</v>
      </c>
      <c r="BX25" s="1621">
        <v>10</v>
      </c>
      <c r="BY25" s="1621">
        <v>13</v>
      </c>
      <c r="BZ25" s="1621">
        <v>13</v>
      </c>
      <c r="CA25" s="1621">
        <v>5</v>
      </c>
      <c r="CB25" s="1621">
        <v>10</v>
      </c>
      <c r="CC25" s="1621"/>
      <c r="CD25" s="1621"/>
      <c r="CE25" s="1621"/>
      <c r="CF25" s="1621"/>
      <c r="CG25" s="1621"/>
      <c r="CH25" s="1621"/>
      <c r="CI25" s="1622"/>
      <c r="CJ25" s="1623"/>
      <c r="CK25" s="1620">
        <v>10</v>
      </c>
      <c r="CL25" s="1621">
        <v>3</v>
      </c>
      <c r="CM25" s="1622">
        <v>15</v>
      </c>
      <c r="CN25" s="1561"/>
      <c r="CO25" s="1308">
        <f t="shared" si="23"/>
        <v>9.4705882352941178</v>
      </c>
      <c r="CP25" s="1562">
        <f t="shared" si="24"/>
        <v>19</v>
      </c>
      <c r="CQ25" s="1563" t="str">
        <f t="shared" si="25"/>
        <v/>
      </c>
      <c r="CR25" s="1564" t="str">
        <f t="shared" si="26"/>
        <v/>
      </c>
      <c r="CS25" s="1565" t="str">
        <f t="shared" si="27"/>
        <v/>
      </c>
      <c r="CT25" s="1565" t="str">
        <f t="shared" si="28"/>
        <v/>
      </c>
      <c r="CU25" s="1565">
        <f t="shared" si="29"/>
        <v>2</v>
      </c>
      <c r="CV25" s="1565">
        <f t="shared" si="30"/>
        <v>3</v>
      </c>
      <c r="CW25" s="1565">
        <f t="shared" si="31"/>
        <v>3</v>
      </c>
      <c r="CX25" s="1566">
        <f t="shared" si="32"/>
        <v>4</v>
      </c>
      <c r="CY25" s="1566">
        <f t="shared" si="33"/>
        <v>10</v>
      </c>
      <c r="CZ25" s="1566">
        <f t="shared" si="34"/>
        <v>10</v>
      </c>
      <c r="DA25" s="1565">
        <f t="shared" si="35"/>
        <v>10</v>
      </c>
      <c r="DB25" s="1565">
        <f t="shared" si="36"/>
        <v>13</v>
      </c>
      <c r="DC25" s="1565">
        <f t="shared" si="37"/>
        <v>15</v>
      </c>
      <c r="DD25" s="1565" t="str">
        <f t="shared" si="38"/>
        <v/>
      </c>
      <c r="DE25" s="1565" t="str">
        <f t="shared" si="39"/>
        <v/>
      </c>
      <c r="DF25" s="1564" t="str">
        <f t="shared" si="40"/>
        <v/>
      </c>
      <c r="DG25" s="1567" t="str">
        <f t="shared" si="41"/>
        <v/>
      </c>
      <c r="DH25" s="156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64" t="str">
        <f t="shared" si="53"/>
        <v/>
      </c>
      <c r="DJ25" s="1565" t="str">
        <f t="shared" si="53"/>
        <v/>
      </c>
      <c r="DK25" s="1565" t="str">
        <f t="shared" si="53"/>
        <v/>
      </c>
      <c r="DL25" s="1565">
        <f t="shared" si="53"/>
        <v>5</v>
      </c>
      <c r="DM25" s="1565">
        <f t="shared" si="53"/>
        <v>8</v>
      </c>
      <c r="DN25" s="1565">
        <f t="shared" si="53"/>
        <v>10</v>
      </c>
      <c r="DO25" s="1566">
        <f t="shared" si="53"/>
        <v>10</v>
      </c>
      <c r="DP25" s="1566">
        <f t="shared" si="53"/>
        <v>10</v>
      </c>
      <c r="DQ25" s="1566">
        <f t="shared" si="53"/>
        <v>10</v>
      </c>
      <c r="DR25" s="1565">
        <f t="shared" si="53"/>
        <v>13</v>
      </c>
      <c r="DS25" s="1565">
        <f t="shared" si="53"/>
        <v>13</v>
      </c>
      <c r="DT25" s="1565">
        <f t="shared" si="53"/>
        <v>14</v>
      </c>
      <c r="DU25" s="1565">
        <f t="shared" si="53"/>
        <v>20</v>
      </c>
      <c r="DV25" s="1565" t="str">
        <f t="shared" si="53"/>
        <v/>
      </c>
      <c r="DW25" s="1564" t="str">
        <f t="shared" si="53"/>
        <v/>
      </c>
      <c r="DX25" s="1567" t="str">
        <f t="shared" si="53"/>
        <v/>
      </c>
      <c r="DY25" s="1568"/>
      <c r="DZ25" s="1569"/>
      <c r="EA25" s="1624" t="s">
        <v>74</v>
      </c>
      <c r="EB25" s="1625">
        <f>SUM(EB21:EB24)</f>
        <v>0.99999999999999989</v>
      </c>
      <c r="EC25" s="1626"/>
      <c r="ED25" s="1625">
        <f>SUM(ED21:ED24)</f>
        <v>78</v>
      </c>
      <c r="EE25" s="1626"/>
      <c r="EF25" s="1625">
        <f>SUM(EF21:EF24)</f>
        <v>-60.000000000000007</v>
      </c>
      <c r="EG25" s="1561"/>
      <c r="EH25" s="1561"/>
    </row>
    <row r="26" spans="1:143" s="1573" customFormat="1" ht="15.75" customHeight="1">
      <c r="A26" s="1544" t="s">
        <v>75</v>
      </c>
      <c r="B26" s="1545" t="str">
        <f>$B$9</f>
        <v>VP</v>
      </c>
      <c r="C26" s="1627">
        <v>0.25</v>
      </c>
      <c r="D26" s="1547">
        <v>0.25</v>
      </c>
      <c r="E26" s="1547">
        <v>0.25</v>
      </c>
      <c r="F26" s="1547">
        <v>0.5</v>
      </c>
      <c r="G26" s="1547">
        <v>0.5</v>
      </c>
      <c r="H26" s="1547">
        <v>0.5</v>
      </c>
      <c r="I26" s="1547"/>
      <c r="J26" s="1547">
        <v>0.25</v>
      </c>
      <c r="K26" s="1547">
        <v>0.25</v>
      </c>
      <c r="L26" s="1547">
        <v>1</v>
      </c>
      <c r="M26" s="1547"/>
      <c r="N26" s="1547"/>
      <c r="O26" s="1547"/>
      <c r="P26" s="1547"/>
      <c r="Q26" s="1547"/>
      <c r="R26" s="1547"/>
      <c r="S26" s="1548"/>
      <c r="T26" s="1549">
        <v>0.25</v>
      </c>
      <c r="U26" s="1550">
        <v>0.25</v>
      </c>
      <c r="V26" s="1550">
        <v>0.25</v>
      </c>
      <c r="W26" s="1550">
        <v>0.5</v>
      </c>
      <c r="X26" s="1550">
        <v>0.5</v>
      </c>
      <c r="Y26" s="1550">
        <v>0.5</v>
      </c>
      <c r="Z26" s="1550"/>
      <c r="AA26" s="1550">
        <v>0.25</v>
      </c>
      <c r="AB26" s="1550">
        <v>0.25</v>
      </c>
      <c r="AC26" s="1550">
        <v>0.5</v>
      </c>
      <c r="AD26" s="1550"/>
      <c r="AE26" s="1550"/>
      <c r="AF26" s="1550"/>
      <c r="AG26" s="1550"/>
      <c r="AH26" s="1551"/>
      <c r="AI26" s="1550"/>
      <c r="AJ26" s="1552"/>
      <c r="AK26" s="1553"/>
      <c r="AL26" s="1554"/>
      <c r="AM26" s="1554"/>
      <c r="AN26" s="1554"/>
      <c r="AO26" s="1554"/>
      <c r="AP26" s="1554"/>
      <c r="AQ26" s="1554"/>
      <c r="AR26" s="1554"/>
      <c r="AS26" s="1554"/>
      <c r="AT26" s="1554"/>
      <c r="AU26" s="1554"/>
      <c r="AV26" s="1554"/>
      <c r="AW26" s="1554"/>
      <c r="AX26" s="1554"/>
      <c r="AY26" s="1554"/>
      <c r="AZ26" s="1554"/>
      <c r="BA26" s="1555"/>
      <c r="BB26" s="1556"/>
      <c r="BC26" s="1557"/>
      <c r="BD26" s="1557"/>
      <c r="BE26" s="1557"/>
      <c r="BF26" s="1557"/>
      <c r="BG26" s="1557"/>
      <c r="BH26" s="1557"/>
      <c r="BI26" s="1557"/>
      <c r="BJ26" s="1557"/>
      <c r="BK26" s="1557"/>
      <c r="BL26" s="1557"/>
      <c r="BM26" s="1557"/>
      <c r="BN26" s="1557"/>
      <c r="BO26" s="1557"/>
      <c r="BP26" s="1557"/>
      <c r="BQ26" s="1557"/>
      <c r="BR26" s="1558"/>
      <c r="BS26" s="1556"/>
      <c r="BT26" s="1557"/>
      <c r="BU26" s="1557"/>
      <c r="BV26" s="1557"/>
      <c r="BW26" s="1557"/>
      <c r="BX26" s="1557"/>
      <c r="BY26" s="1557"/>
      <c r="BZ26" s="1557"/>
      <c r="CA26" s="1557"/>
      <c r="CB26" s="1557"/>
      <c r="CC26" s="1557"/>
      <c r="CD26" s="1557"/>
      <c r="CE26" s="1557"/>
      <c r="CF26" s="1557"/>
      <c r="CG26" s="1557"/>
      <c r="CH26" s="1557"/>
      <c r="CI26" s="1558"/>
      <c r="CJ26" s="1559"/>
      <c r="CK26" s="1549">
        <v>0.5</v>
      </c>
      <c r="CL26" s="1550">
        <v>0.25</v>
      </c>
      <c r="CM26" s="1552">
        <v>0.5</v>
      </c>
      <c r="CN26" s="1561"/>
      <c r="CO26" s="1308">
        <f t="shared" si="23"/>
        <v>0.359375</v>
      </c>
      <c r="CP26" s="1562">
        <f t="shared" si="24"/>
        <v>18</v>
      </c>
      <c r="CQ26" s="1563" t="str">
        <f t="shared" si="25"/>
        <v/>
      </c>
      <c r="CR26" s="1564" t="str">
        <f t="shared" si="26"/>
        <v/>
      </c>
      <c r="CS26" s="1565" t="str">
        <f t="shared" si="27"/>
        <v/>
      </c>
      <c r="CT26" s="1565" t="str">
        <f t="shared" si="28"/>
        <v/>
      </c>
      <c r="CU26" s="1565">
        <f t="shared" si="29"/>
        <v>0.25</v>
      </c>
      <c r="CV26" s="1565">
        <f t="shared" si="30"/>
        <v>0.25</v>
      </c>
      <c r="CW26" s="1565">
        <f t="shared" si="31"/>
        <v>0.25</v>
      </c>
      <c r="CX26" s="1566">
        <f t="shared" si="32"/>
        <v>0.25</v>
      </c>
      <c r="CY26" s="1566">
        <f t="shared" si="33"/>
        <v>0.25</v>
      </c>
      <c r="CZ26" s="1566">
        <f t="shared" si="34"/>
        <v>0.5</v>
      </c>
      <c r="DA26" s="1565">
        <f t="shared" si="35"/>
        <v>0.5</v>
      </c>
      <c r="DB26" s="1565">
        <f t="shared" si="36"/>
        <v>0.5</v>
      </c>
      <c r="DC26" s="1565">
        <f t="shared" si="37"/>
        <v>1</v>
      </c>
      <c r="DD26" s="1565" t="str">
        <f t="shared" si="38"/>
        <v/>
      </c>
      <c r="DE26" s="1565" t="str">
        <f t="shared" si="39"/>
        <v/>
      </c>
      <c r="DF26" s="1564" t="str">
        <f t="shared" si="40"/>
        <v/>
      </c>
      <c r="DG26" s="1567" t="str">
        <f t="shared" si="41"/>
        <v/>
      </c>
      <c r="DH26" s="156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64" t="str">
        <f t="shared" si="54"/>
        <v/>
      </c>
      <c r="DJ26" s="1565" t="str">
        <f t="shared" si="54"/>
        <v/>
      </c>
      <c r="DK26" s="1565" t="str">
        <f t="shared" si="54"/>
        <v/>
      </c>
      <c r="DL26" s="1565">
        <f t="shared" si="54"/>
        <v>0.25</v>
      </c>
      <c r="DM26" s="1565">
        <f t="shared" si="54"/>
        <v>0.25</v>
      </c>
      <c r="DN26" s="1565">
        <f t="shared" si="54"/>
        <v>0.25</v>
      </c>
      <c r="DO26" s="1566">
        <f t="shared" si="54"/>
        <v>0.25</v>
      </c>
      <c r="DP26" s="1566">
        <f t="shared" si="54"/>
        <v>0.25</v>
      </c>
      <c r="DQ26" s="1566">
        <f t="shared" si="54"/>
        <v>0.5</v>
      </c>
      <c r="DR26" s="1565">
        <f t="shared" si="54"/>
        <v>0.5</v>
      </c>
      <c r="DS26" s="1565">
        <f t="shared" si="54"/>
        <v>0.5</v>
      </c>
      <c r="DT26" s="1565">
        <f t="shared" si="54"/>
        <v>0.5</v>
      </c>
      <c r="DU26" s="1565" t="str">
        <f t="shared" si="54"/>
        <v/>
      </c>
      <c r="DV26" s="1565" t="str">
        <f t="shared" si="54"/>
        <v/>
      </c>
      <c r="DW26" s="1564" t="str">
        <f t="shared" si="54"/>
        <v/>
      </c>
      <c r="DX26" s="1567" t="str">
        <f t="shared" si="54"/>
        <v/>
      </c>
      <c r="DY26" s="1568"/>
      <c r="DZ26" s="1569"/>
      <c r="EA26" s="1561"/>
      <c r="EB26" s="1561"/>
      <c r="EC26" s="1561"/>
      <c r="ED26" s="1561"/>
      <c r="EE26" s="1561"/>
      <c r="EF26" s="1561"/>
      <c r="EG26" s="1561"/>
      <c r="EH26" s="1561"/>
    </row>
    <row r="27" spans="1:143" s="1573" customFormat="1" ht="15.75" customHeight="1">
      <c r="A27" s="1630"/>
      <c r="B27" s="1576" t="str">
        <f>$B$10</f>
        <v>P</v>
      </c>
      <c r="C27" s="1628">
        <v>0.5</v>
      </c>
      <c r="D27" s="1578">
        <v>0.5</v>
      </c>
      <c r="E27" s="1578">
        <v>1</v>
      </c>
      <c r="F27" s="1578">
        <v>1</v>
      </c>
      <c r="G27" s="1578">
        <v>1</v>
      </c>
      <c r="H27" s="1578">
        <v>1.1000000000000001</v>
      </c>
      <c r="I27" s="1578"/>
      <c r="J27" s="1578">
        <v>0.25</v>
      </c>
      <c r="K27" s="1578">
        <v>1</v>
      </c>
      <c r="L27" s="1578">
        <v>1</v>
      </c>
      <c r="M27" s="1578"/>
      <c r="N27" s="1578"/>
      <c r="O27" s="1578"/>
      <c r="P27" s="1578"/>
      <c r="Q27" s="1578"/>
      <c r="R27" s="1578"/>
      <c r="S27" s="1579"/>
      <c r="T27" s="1580"/>
      <c r="U27" s="1581"/>
      <c r="V27" s="1581"/>
      <c r="W27" s="1581"/>
      <c r="X27" s="1581"/>
      <c r="Y27" s="1581"/>
      <c r="Z27" s="1581"/>
      <c r="AA27" s="1581"/>
      <c r="AB27" s="1581"/>
      <c r="AC27" s="1581"/>
      <c r="AD27" s="1581"/>
      <c r="AE27" s="1581"/>
      <c r="AF27" s="1581"/>
      <c r="AG27" s="1581"/>
      <c r="AH27" s="1582"/>
      <c r="AI27" s="1581"/>
      <c r="AJ27" s="1583"/>
      <c r="AK27" s="1577">
        <v>0.5</v>
      </c>
      <c r="AL27" s="1584">
        <v>0.5</v>
      </c>
      <c r="AM27" s="1584">
        <v>1</v>
      </c>
      <c r="AN27" s="1585">
        <v>0.25</v>
      </c>
      <c r="AO27" s="1585">
        <v>2</v>
      </c>
      <c r="AP27" s="1585">
        <v>1</v>
      </c>
      <c r="AQ27" s="1585"/>
      <c r="AR27" s="1585">
        <v>0.5</v>
      </c>
      <c r="AS27" s="1585">
        <v>1</v>
      </c>
      <c r="AT27" s="1585">
        <v>1</v>
      </c>
      <c r="AU27" s="1585"/>
      <c r="AV27" s="1586"/>
      <c r="AW27" s="1585"/>
      <c r="AX27" s="1586"/>
      <c r="AY27" s="1585"/>
      <c r="AZ27" s="1585"/>
      <c r="BA27" s="1587"/>
      <c r="BB27" s="1588"/>
      <c r="BC27" s="1589"/>
      <c r="BD27" s="1589"/>
      <c r="BE27" s="1589"/>
      <c r="BF27" s="1589"/>
      <c r="BG27" s="1589"/>
      <c r="BH27" s="1589"/>
      <c r="BI27" s="1589"/>
      <c r="BJ27" s="1589"/>
      <c r="BK27" s="1589"/>
      <c r="BL27" s="1589"/>
      <c r="BM27" s="1589"/>
      <c r="BN27" s="1589"/>
      <c r="BO27" s="1589"/>
      <c r="BP27" s="1589"/>
      <c r="BQ27" s="1589"/>
      <c r="BR27" s="1590"/>
      <c r="BS27" s="1591"/>
      <c r="BT27" s="1592"/>
      <c r="BU27" s="1592"/>
      <c r="BV27" s="1592"/>
      <c r="BW27" s="1592"/>
      <c r="BX27" s="1592"/>
      <c r="BY27" s="1592"/>
      <c r="BZ27" s="1592"/>
      <c r="CA27" s="1592"/>
      <c r="CB27" s="1592"/>
      <c r="CC27" s="1592"/>
      <c r="CD27" s="1592"/>
      <c r="CE27" s="1592"/>
      <c r="CF27" s="1592"/>
      <c r="CG27" s="1592"/>
      <c r="CH27" s="1592"/>
      <c r="CI27" s="1593"/>
      <c r="CJ27" s="1594"/>
      <c r="CK27" s="1560">
        <v>0.75</v>
      </c>
      <c r="CL27" s="1584">
        <v>0.25</v>
      </c>
      <c r="CM27" s="1595">
        <v>1</v>
      </c>
      <c r="CN27" s="1561"/>
      <c r="CO27" s="1308">
        <f t="shared" si="23"/>
        <v>0.80312499999999998</v>
      </c>
      <c r="CP27" s="1562">
        <f t="shared" si="24"/>
        <v>18</v>
      </c>
      <c r="CQ27" s="1563" t="str">
        <f t="shared" si="25"/>
        <v/>
      </c>
      <c r="CR27" s="1564" t="str">
        <f t="shared" si="26"/>
        <v/>
      </c>
      <c r="CS27" s="1565" t="str">
        <f t="shared" si="27"/>
        <v/>
      </c>
      <c r="CT27" s="1565" t="str">
        <f t="shared" si="28"/>
        <v/>
      </c>
      <c r="CU27" s="1565">
        <f t="shared" si="29"/>
        <v>0.25</v>
      </c>
      <c r="CV27" s="1565">
        <f t="shared" si="30"/>
        <v>0.5</v>
      </c>
      <c r="CW27" s="1565">
        <f t="shared" si="31"/>
        <v>0.5</v>
      </c>
      <c r="CX27" s="1566">
        <f t="shared" si="32"/>
        <v>1</v>
      </c>
      <c r="CY27" s="1566">
        <f t="shared" si="33"/>
        <v>1</v>
      </c>
      <c r="CZ27" s="1566">
        <f t="shared" si="34"/>
        <v>1</v>
      </c>
      <c r="DA27" s="1565">
        <f t="shared" si="35"/>
        <v>1</v>
      </c>
      <c r="DB27" s="1565">
        <f t="shared" si="36"/>
        <v>1</v>
      </c>
      <c r="DC27" s="1565">
        <f t="shared" si="37"/>
        <v>1.1000000000000001</v>
      </c>
      <c r="DD27" s="1565" t="str">
        <f t="shared" si="38"/>
        <v/>
      </c>
      <c r="DE27" s="1565" t="str">
        <f t="shared" si="39"/>
        <v/>
      </c>
      <c r="DF27" s="1564" t="str">
        <f t="shared" si="40"/>
        <v/>
      </c>
      <c r="DG27" s="1567" t="str">
        <f t="shared" si="41"/>
        <v/>
      </c>
      <c r="DH27" s="156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64" t="str">
        <f t="shared" si="55"/>
        <v/>
      </c>
      <c r="DJ27" s="1565" t="str">
        <f t="shared" si="55"/>
        <v/>
      </c>
      <c r="DK27" s="1565" t="str">
        <f t="shared" si="55"/>
        <v/>
      </c>
      <c r="DL27" s="1565">
        <f t="shared" si="55"/>
        <v>0.25</v>
      </c>
      <c r="DM27" s="1565">
        <f t="shared" si="55"/>
        <v>0.5</v>
      </c>
      <c r="DN27" s="1565">
        <f t="shared" si="55"/>
        <v>0.5</v>
      </c>
      <c r="DO27" s="1566">
        <f t="shared" si="55"/>
        <v>0.5</v>
      </c>
      <c r="DP27" s="1566">
        <f t="shared" si="55"/>
        <v>1</v>
      </c>
      <c r="DQ27" s="1566">
        <f t="shared" si="55"/>
        <v>1</v>
      </c>
      <c r="DR27" s="1565">
        <f t="shared" si="55"/>
        <v>1</v>
      </c>
      <c r="DS27" s="1565">
        <f t="shared" si="55"/>
        <v>1</v>
      </c>
      <c r="DT27" s="1565">
        <f t="shared" si="55"/>
        <v>2</v>
      </c>
      <c r="DU27" s="1565" t="str">
        <f t="shared" si="55"/>
        <v/>
      </c>
      <c r="DV27" s="1565" t="str">
        <f t="shared" si="55"/>
        <v/>
      </c>
      <c r="DW27" s="1564" t="str">
        <f t="shared" si="55"/>
        <v/>
      </c>
      <c r="DX27" s="1567" t="str">
        <f t="shared" si="55"/>
        <v/>
      </c>
      <c r="DY27" s="1568"/>
      <c r="DZ27" s="1569"/>
      <c r="EA27" s="1568"/>
      <c r="EB27" s="1568"/>
      <c r="EC27" s="1568"/>
      <c r="ED27" s="1568"/>
      <c r="EE27" s="1568"/>
      <c r="EF27" s="1568"/>
      <c r="EG27" s="1561"/>
      <c r="EH27" s="1561"/>
    </row>
    <row r="28" spans="1:143" s="1573" customFormat="1" ht="15.75" customHeight="1">
      <c r="A28" s="1630"/>
      <c r="B28" s="1576" t="str">
        <f>$B$11</f>
        <v>M</v>
      </c>
      <c r="C28" s="1628">
        <v>1</v>
      </c>
      <c r="D28" s="1578">
        <v>2</v>
      </c>
      <c r="E28" s="1578">
        <v>2</v>
      </c>
      <c r="F28" s="1578">
        <v>5</v>
      </c>
      <c r="G28" s="1578">
        <v>2</v>
      </c>
      <c r="H28" s="1578">
        <v>1</v>
      </c>
      <c r="I28" s="1578"/>
      <c r="J28" s="1578">
        <v>1</v>
      </c>
      <c r="K28" s="1578">
        <v>1</v>
      </c>
      <c r="L28" s="1578">
        <v>2</v>
      </c>
      <c r="M28" s="1578"/>
      <c r="N28" s="1578"/>
      <c r="O28" s="1578"/>
      <c r="P28" s="1578"/>
      <c r="Q28" s="1578"/>
      <c r="R28" s="1578"/>
      <c r="S28" s="1579"/>
      <c r="T28" s="1598"/>
      <c r="U28" s="1599"/>
      <c r="V28" s="1599"/>
      <c r="W28" s="1599"/>
      <c r="X28" s="1599"/>
      <c r="Y28" s="1599"/>
      <c r="Z28" s="1599"/>
      <c r="AA28" s="1599"/>
      <c r="AB28" s="1599"/>
      <c r="AC28" s="1599"/>
      <c r="AD28" s="1599"/>
      <c r="AE28" s="1599"/>
      <c r="AF28" s="1599"/>
      <c r="AG28" s="1599"/>
      <c r="AH28" s="1600"/>
      <c r="AI28" s="1599"/>
      <c r="AJ28" s="1601"/>
      <c r="AK28" s="1580"/>
      <c r="AL28" s="1581"/>
      <c r="AM28" s="1581"/>
      <c r="AN28" s="1581"/>
      <c r="AO28" s="1581"/>
      <c r="AP28" s="1581"/>
      <c r="AQ28" s="1581"/>
      <c r="AR28" s="1581"/>
      <c r="AS28" s="1581"/>
      <c r="AT28" s="1581"/>
      <c r="AU28" s="1581"/>
      <c r="AV28" s="1581"/>
      <c r="AW28" s="1581"/>
      <c r="AX28" s="1581"/>
      <c r="AY28" s="1581"/>
      <c r="AZ28" s="1581"/>
      <c r="BA28" s="1583"/>
      <c r="BB28" s="1602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03"/>
      <c r="BS28" s="1588"/>
      <c r="BT28" s="1589"/>
      <c r="BU28" s="1589"/>
      <c r="BV28" s="1589"/>
      <c r="BW28" s="1589"/>
      <c r="BX28" s="1589"/>
      <c r="BY28" s="1589"/>
      <c r="BZ28" s="1589"/>
      <c r="CA28" s="1589"/>
      <c r="CB28" s="1589"/>
      <c r="CC28" s="1589"/>
      <c r="CD28" s="1589"/>
      <c r="CE28" s="1589"/>
      <c r="CF28" s="1589"/>
      <c r="CG28" s="1589"/>
      <c r="CH28" s="1589"/>
      <c r="CI28" s="1590"/>
      <c r="CJ28" s="1594"/>
      <c r="CK28" s="1560">
        <v>2</v>
      </c>
      <c r="CL28" s="760">
        <v>1</v>
      </c>
      <c r="CM28" s="1603">
        <v>2</v>
      </c>
      <c r="CN28" s="1561"/>
      <c r="CO28" s="1308">
        <f t="shared" si="23"/>
        <v>1.6875</v>
      </c>
      <c r="CP28" s="1562">
        <f t="shared" si="24"/>
        <v>18</v>
      </c>
      <c r="CQ28" s="1563" t="str">
        <f t="shared" si="25"/>
        <v/>
      </c>
      <c r="CR28" s="1564" t="str">
        <f t="shared" si="26"/>
        <v/>
      </c>
      <c r="CS28" s="1565" t="str">
        <f t="shared" si="27"/>
        <v/>
      </c>
      <c r="CT28" s="1565" t="str">
        <f t="shared" si="28"/>
        <v/>
      </c>
      <c r="CU28" s="1565">
        <f t="shared" si="29"/>
        <v>1</v>
      </c>
      <c r="CV28" s="1565">
        <f t="shared" si="30"/>
        <v>1</v>
      </c>
      <c r="CW28" s="1565">
        <f t="shared" si="31"/>
        <v>1</v>
      </c>
      <c r="CX28" s="1566">
        <f t="shared" si="32"/>
        <v>1</v>
      </c>
      <c r="CY28" s="1566">
        <f t="shared" si="33"/>
        <v>2</v>
      </c>
      <c r="CZ28" s="1566">
        <f t="shared" si="34"/>
        <v>2</v>
      </c>
      <c r="DA28" s="1565">
        <f t="shared" si="35"/>
        <v>2</v>
      </c>
      <c r="DB28" s="1565">
        <f t="shared" si="36"/>
        <v>2</v>
      </c>
      <c r="DC28" s="1565">
        <f t="shared" si="37"/>
        <v>5</v>
      </c>
      <c r="DD28" s="1565" t="str">
        <f t="shared" si="38"/>
        <v/>
      </c>
      <c r="DE28" s="1565" t="str">
        <f t="shared" si="39"/>
        <v/>
      </c>
      <c r="DF28" s="1564" t="str">
        <f t="shared" si="40"/>
        <v/>
      </c>
      <c r="DG28" s="1567" t="str">
        <f t="shared" si="41"/>
        <v/>
      </c>
      <c r="DH28" s="156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64" t="str">
        <f t="shared" si="56"/>
        <v/>
      </c>
      <c r="DJ28" s="1565" t="str">
        <f t="shared" si="56"/>
        <v/>
      </c>
      <c r="DK28" s="1565" t="str">
        <f t="shared" si="56"/>
        <v/>
      </c>
      <c r="DL28" s="1565">
        <f t="shared" si="56"/>
        <v>1</v>
      </c>
      <c r="DM28" s="1565">
        <f t="shared" si="56"/>
        <v>1</v>
      </c>
      <c r="DN28" s="1565">
        <f t="shared" si="56"/>
        <v>1</v>
      </c>
      <c r="DO28" s="1566">
        <f t="shared" si="56"/>
        <v>1</v>
      </c>
      <c r="DP28" s="1566">
        <f t="shared" si="56"/>
        <v>2</v>
      </c>
      <c r="DQ28" s="1566">
        <f t="shared" si="56"/>
        <v>2</v>
      </c>
      <c r="DR28" s="1565">
        <f t="shared" si="56"/>
        <v>2</v>
      </c>
      <c r="DS28" s="1565">
        <f t="shared" si="56"/>
        <v>3</v>
      </c>
      <c r="DT28" s="1565">
        <f t="shared" si="56"/>
        <v>3</v>
      </c>
      <c r="DU28" s="1565" t="str">
        <f t="shared" si="56"/>
        <v/>
      </c>
      <c r="DV28" s="1565" t="str">
        <f t="shared" si="56"/>
        <v/>
      </c>
      <c r="DW28" s="1564" t="str">
        <f t="shared" si="56"/>
        <v/>
      </c>
      <c r="DX28" s="1567" t="str">
        <f t="shared" si="56"/>
        <v/>
      </c>
      <c r="DY28" s="1568"/>
      <c r="DZ28" s="1569"/>
      <c r="EA28" s="1568"/>
      <c r="EB28" s="1568"/>
      <c r="EC28" s="1568"/>
      <c r="ED28" s="1568"/>
      <c r="EE28" s="1568"/>
      <c r="EF28" s="1568"/>
      <c r="EG28" s="1561"/>
      <c r="EH28" s="1561"/>
    </row>
    <row r="29" spans="1:143" s="1573" customFormat="1" ht="15.75" customHeight="1">
      <c r="A29" s="1631"/>
      <c r="B29" s="1608" t="str">
        <f>$B$12</f>
        <v>BO</v>
      </c>
      <c r="C29" s="1629">
        <v>3</v>
      </c>
      <c r="D29" s="1610">
        <v>3</v>
      </c>
      <c r="E29" s="1610">
        <v>7</v>
      </c>
      <c r="F29" s="1610">
        <v>10</v>
      </c>
      <c r="G29" s="1610">
        <v>3</v>
      </c>
      <c r="H29" s="1610">
        <v>2</v>
      </c>
      <c r="I29" s="1610"/>
      <c r="J29" s="1610">
        <v>10</v>
      </c>
      <c r="K29" s="1610">
        <v>1</v>
      </c>
      <c r="L29" s="1610">
        <v>2.5</v>
      </c>
      <c r="M29" s="1610"/>
      <c r="N29" s="1610"/>
      <c r="O29" s="1610"/>
      <c r="P29" s="1610"/>
      <c r="Q29" s="1610"/>
      <c r="R29" s="1610"/>
      <c r="S29" s="1612"/>
      <c r="T29" s="1613"/>
      <c r="U29" s="1614"/>
      <c r="V29" s="1614"/>
      <c r="W29" s="1614"/>
      <c r="X29" s="1614"/>
      <c r="Y29" s="1614"/>
      <c r="Z29" s="1614"/>
      <c r="AA29" s="1614"/>
      <c r="AB29" s="1614"/>
      <c r="AC29" s="1614"/>
      <c r="AD29" s="1614"/>
      <c r="AE29" s="1614"/>
      <c r="AF29" s="1614"/>
      <c r="AG29" s="1614"/>
      <c r="AH29" s="1615"/>
      <c r="AI29" s="1614"/>
      <c r="AJ29" s="1616"/>
      <c r="AK29" s="1613"/>
      <c r="AL29" s="1614"/>
      <c r="AM29" s="1614"/>
      <c r="AN29" s="1614"/>
      <c r="AO29" s="1614"/>
      <c r="AP29" s="1614"/>
      <c r="AQ29" s="1614"/>
      <c r="AR29" s="1614"/>
      <c r="AS29" s="1614"/>
      <c r="AT29" s="1614"/>
      <c r="AU29" s="1614"/>
      <c r="AV29" s="1614"/>
      <c r="AW29" s="1614"/>
      <c r="AX29" s="1614"/>
      <c r="AY29" s="1614"/>
      <c r="AZ29" s="1614"/>
      <c r="BA29" s="1616"/>
      <c r="BB29" s="1617"/>
      <c r="BC29" s="1618"/>
      <c r="BD29" s="1618"/>
      <c r="BE29" s="1618"/>
      <c r="BF29" s="1618"/>
      <c r="BG29" s="1618"/>
      <c r="BH29" s="1618"/>
      <c r="BI29" s="1618"/>
      <c r="BJ29" s="1618"/>
      <c r="BK29" s="1618"/>
      <c r="BL29" s="1618"/>
      <c r="BM29" s="1618"/>
      <c r="BN29" s="1618"/>
      <c r="BO29" s="1618"/>
      <c r="BP29" s="1618"/>
      <c r="BQ29" s="1618"/>
      <c r="BR29" s="1619"/>
      <c r="BS29" s="1620">
        <v>3</v>
      </c>
      <c r="BT29" s="1621">
        <v>3</v>
      </c>
      <c r="BU29" s="1621">
        <v>7</v>
      </c>
      <c r="BV29" s="1621">
        <v>2</v>
      </c>
      <c r="BW29" s="1621">
        <v>1</v>
      </c>
      <c r="BX29" s="1621">
        <v>2</v>
      </c>
      <c r="BY29" s="1621">
        <v>3</v>
      </c>
      <c r="BZ29" s="1621">
        <v>3</v>
      </c>
      <c r="CA29" s="1621">
        <v>1</v>
      </c>
      <c r="CB29" s="1621">
        <v>5</v>
      </c>
      <c r="CC29" s="1621"/>
      <c r="CD29" s="1621"/>
      <c r="CE29" s="1621"/>
      <c r="CF29" s="1621"/>
      <c r="CG29" s="1621"/>
      <c r="CH29" s="1621"/>
      <c r="CI29" s="1622"/>
      <c r="CJ29" s="1623"/>
      <c r="CK29" s="1620">
        <v>3</v>
      </c>
      <c r="CL29" s="1621">
        <v>2</v>
      </c>
      <c r="CM29" s="1622">
        <v>7</v>
      </c>
      <c r="CN29" s="1561"/>
      <c r="CO29" s="1308">
        <f t="shared" si="23"/>
        <v>3.5588235294117645</v>
      </c>
      <c r="CP29" s="1562">
        <f t="shared" si="24"/>
        <v>19</v>
      </c>
      <c r="CQ29" s="1563" t="str">
        <f t="shared" si="25"/>
        <v/>
      </c>
      <c r="CR29" s="1564" t="str">
        <f t="shared" si="26"/>
        <v/>
      </c>
      <c r="CS29" s="1565" t="str">
        <f t="shared" si="27"/>
        <v/>
      </c>
      <c r="CT29" s="1565" t="str">
        <f t="shared" si="28"/>
        <v/>
      </c>
      <c r="CU29" s="1565">
        <f t="shared" si="29"/>
        <v>1</v>
      </c>
      <c r="CV29" s="1565">
        <f t="shared" si="30"/>
        <v>2</v>
      </c>
      <c r="CW29" s="1565">
        <f t="shared" si="31"/>
        <v>2.5</v>
      </c>
      <c r="CX29" s="1566">
        <f t="shared" si="32"/>
        <v>3</v>
      </c>
      <c r="CY29" s="1566">
        <f t="shared" si="33"/>
        <v>3</v>
      </c>
      <c r="CZ29" s="1566">
        <f t="shared" si="34"/>
        <v>3</v>
      </c>
      <c r="DA29" s="1565">
        <f t="shared" si="35"/>
        <v>7</v>
      </c>
      <c r="DB29" s="1565">
        <f t="shared" si="36"/>
        <v>10</v>
      </c>
      <c r="DC29" s="1565">
        <f t="shared" si="37"/>
        <v>10</v>
      </c>
      <c r="DD29" s="1565" t="str">
        <f t="shared" si="38"/>
        <v/>
      </c>
      <c r="DE29" s="1565" t="str">
        <f t="shared" si="39"/>
        <v/>
      </c>
      <c r="DF29" s="1564" t="str">
        <f t="shared" si="40"/>
        <v/>
      </c>
      <c r="DG29" s="1567" t="str">
        <f t="shared" si="41"/>
        <v/>
      </c>
      <c r="DH29" s="156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64" t="str">
        <f t="shared" si="57"/>
        <v/>
      </c>
      <c r="DJ29" s="1565" t="str">
        <f t="shared" si="57"/>
        <v/>
      </c>
      <c r="DK29" s="1565" t="str">
        <f t="shared" si="57"/>
        <v/>
      </c>
      <c r="DL29" s="1565">
        <f t="shared" si="57"/>
        <v>1</v>
      </c>
      <c r="DM29" s="1565">
        <f t="shared" si="57"/>
        <v>1</v>
      </c>
      <c r="DN29" s="1565">
        <f t="shared" si="57"/>
        <v>2</v>
      </c>
      <c r="DO29" s="1566">
        <f t="shared" si="57"/>
        <v>2</v>
      </c>
      <c r="DP29" s="1566">
        <f t="shared" si="57"/>
        <v>3</v>
      </c>
      <c r="DQ29" s="1566">
        <f t="shared" si="57"/>
        <v>3</v>
      </c>
      <c r="DR29" s="1565">
        <f t="shared" si="57"/>
        <v>3</v>
      </c>
      <c r="DS29" s="1565">
        <f t="shared" si="57"/>
        <v>3</v>
      </c>
      <c r="DT29" s="1565">
        <f t="shared" si="57"/>
        <v>5</v>
      </c>
      <c r="DU29" s="1565">
        <f t="shared" si="57"/>
        <v>7</v>
      </c>
      <c r="DV29" s="1565" t="str">
        <f t="shared" si="57"/>
        <v/>
      </c>
      <c r="DW29" s="1564" t="str">
        <f t="shared" si="57"/>
        <v/>
      </c>
      <c r="DX29" s="1567" t="str">
        <f t="shared" si="57"/>
        <v/>
      </c>
      <c r="DY29" s="1568"/>
      <c r="DZ29" s="1569"/>
      <c r="EA29" s="1568"/>
      <c r="EB29" s="1568"/>
      <c r="EC29" s="1568"/>
      <c r="ED29" s="1568"/>
      <c r="EE29" s="1568"/>
      <c r="EF29" s="1568"/>
      <c r="EG29" s="1561"/>
      <c r="EH29" s="1561"/>
    </row>
    <row r="30" spans="1:143" s="1573" customFormat="1" ht="15.75" customHeight="1">
      <c r="A30" s="1544" t="s">
        <v>76</v>
      </c>
      <c r="B30" s="1545" t="str">
        <f>$B$9</f>
        <v>VP</v>
      </c>
      <c r="C30" s="1627"/>
      <c r="D30" s="1547"/>
      <c r="E30" s="1547"/>
      <c r="F30" s="1547"/>
      <c r="G30" s="1547"/>
      <c r="H30" s="1547"/>
      <c r="I30" s="1547"/>
      <c r="J30" s="1547"/>
      <c r="K30" s="1547"/>
      <c r="L30" s="1547">
        <v>1</v>
      </c>
      <c r="M30" s="1547"/>
      <c r="N30" s="1547"/>
      <c r="O30" s="1547"/>
      <c r="P30" s="1547"/>
      <c r="Q30" s="1547"/>
      <c r="R30" s="1547"/>
      <c r="S30" s="1548"/>
      <c r="T30" s="1632">
        <v>0.25</v>
      </c>
      <c r="U30" s="1633">
        <v>0</v>
      </c>
      <c r="V30" s="1633">
        <v>0</v>
      </c>
      <c r="W30" s="1633">
        <v>0</v>
      </c>
      <c r="X30" s="1633">
        <v>0</v>
      </c>
      <c r="Y30" s="1633">
        <v>0</v>
      </c>
      <c r="Z30" s="1633"/>
      <c r="AA30" s="1633">
        <v>0</v>
      </c>
      <c r="AB30" s="1633">
        <v>0</v>
      </c>
      <c r="AC30" s="1633">
        <v>0</v>
      </c>
      <c r="AD30" s="1633"/>
      <c r="AE30" s="1633"/>
      <c r="AF30" s="1633"/>
      <c r="AG30" s="1633"/>
      <c r="AH30" s="1551"/>
      <c r="AI30" s="1633"/>
      <c r="AJ30" s="1634"/>
      <c r="AK30" s="1553"/>
      <c r="AL30" s="1554"/>
      <c r="AM30" s="1554"/>
      <c r="AN30" s="1554"/>
      <c r="AO30" s="1554"/>
      <c r="AP30" s="1554"/>
      <c r="AQ30" s="1554"/>
      <c r="AR30" s="1554"/>
      <c r="AS30" s="1554"/>
      <c r="AT30" s="1554"/>
      <c r="AU30" s="1554"/>
      <c r="AV30" s="1554"/>
      <c r="AW30" s="1554"/>
      <c r="AX30" s="1554"/>
      <c r="AY30" s="1554"/>
      <c r="AZ30" s="1554"/>
      <c r="BA30" s="1555"/>
      <c r="BB30" s="1556"/>
      <c r="BC30" s="1557"/>
      <c r="BD30" s="1557"/>
      <c r="BE30" s="1557"/>
      <c r="BF30" s="1557"/>
      <c r="BG30" s="1557"/>
      <c r="BH30" s="1557"/>
      <c r="BI30" s="1557"/>
      <c r="BJ30" s="1557"/>
      <c r="BK30" s="1557"/>
      <c r="BL30" s="1557"/>
      <c r="BM30" s="1557"/>
      <c r="BN30" s="1557"/>
      <c r="BO30" s="1557"/>
      <c r="BP30" s="1557"/>
      <c r="BQ30" s="1557"/>
      <c r="BR30" s="1558"/>
      <c r="BS30" s="1556"/>
      <c r="BT30" s="1557"/>
      <c r="BU30" s="1557"/>
      <c r="BV30" s="1557"/>
      <c r="BW30" s="1557"/>
      <c r="BX30" s="1557"/>
      <c r="BY30" s="1557"/>
      <c r="BZ30" s="1557"/>
      <c r="CA30" s="1557"/>
      <c r="CB30" s="1557"/>
      <c r="CC30" s="1557"/>
      <c r="CD30" s="1557"/>
      <c r="CE30" s="1557"/>
      <c r="CF30" s="1557"/>
      <c r="CG30" s="1557"/>
      <c r="CH30" s="1557"/>
      <c r="CI30" s="1558"/>
      <c r="CJ30" s="1559"/>
      <c r="CK30" s="1632">
        <v>0</v>
      </c>
      <c r="CL30" s="1633">
        <v>0</v>
      </c>
      <c r="CM30" s="1634">
        <v>0.5</v>
      </c>
      <c r="CN30" s="1635"/>
      <c r="CO30" s="1308">
        <f t="shared" si="23"/>
        <v>3.125E-2</v>
      </c>
      <c r="CP30" s="1562">
        <f t="shared" si="24"/>
        <v>10</v>
      </c>
      <c r="CQ30" s="1563" t="str">
        <f t="shared" si="25"/>
        <v/>
      </c>
      <c r="CR30" s="1564" t="str">
        <f t="shared" si="26"/>
        <v/>
      </c>
      <c r="CS30" s="1565" t="str">
        <f t="shared" si="27"/>
        <v/>
      </c>
      <c r="CT30" s="1565" t="str">
        <f t="shared" si="28"/>
        <v/>
      </c>
      <c r="CU30" s="1565" t="str">
        <f t="shared" si="29"/>
        <v/>
      </c>
      <c r="CV30" s="1565" t="str">
        <f t="shared" si="30"/>
        <v/>
      </c>
      <c r="CW30" s="1565" t="str">
        <f t="shared" si="31"/>
        <v/>
      </c>
      <c r="CX30" s="1566" t="str">
        <f t="shared" si="32"/>
        <v/>
      </c>
      <c r="CY30" s="1566">
        <f t="shared" si="33"/>
        <v>1</v>
      </c>
      <c r="CZ30" s="1566" t="str">
        <f t="shared" si="34"/>
        <v/>
      </c>
      <c r="DA30" s="1565" t="str">
        <f t="shared" si="35"/>
        <v/>
      </c>
      <c r="DB30" s="1565" t="str">
        <f t="shared" si="36"/>
        <v/>
      </c>
      <c r="DC30" s="1565" t="str">
        <f t="shared" si="37"/>
        <v/>
      </c>
      <c r="DD30" s="1565" t="str">
        <f t="shared" si="38"/>
        <v/>
      </c>
      <c r="DE30" s="1565" t="str">
        <f t="shared" si="39"/>
        <v/>
      </c>
      <c r="DF30" s="1564" t="str">
        <f t="shared" si="40"/>
        <v/>
      </c>
      <c r="DG30" s="1567" t="str">
        <f t="shared" si="41"/>
        <v/>
      </c>
      <c r="DH30" s="156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64" t="str">
        <f t="shared" si="58"/>
        <v/>
      </c>
      <c r="DJ30" s="1565" t="str">
        <f t="shared" si="58"/>
        <v/>
      </c>
      <c r="DK30" s="1565" t="str">
        <f t="shared" si="58"/>
        <v/>
      </c>
      <c r="DL30" s="1565">
        <f t="shared" si="58"/>
        <v>0</v>
      </c>
      <c r="DM30" s="1565">
        <f t="shared" si="58"/>
        <v>0</v>
      </c>
      <c r="DN30" s="1565">
        <f t="shared" si="58"/>
        <v>0</v>
      </c>
      <c r="DO30" s="1566">
        <f t="shared" si="58"/>
        <v>0</v>
      </c>
      <c r="DP30" s="1566">
        <f t="shared" si="58"/>
        <v>0</v>
      </c>
      <c r="DQ30" s="1566">
        <f t="shared" si="58"/>
        <v>0</v>
      </c>
      <c r="DR30" s="1565">
        <f t="shared" si="58"/>
        <v>0</v>
      </c>
      <c r="DS30" s="1565">
        <f t="shared" si="58"/>
        <v>0</v>
      </c>
      <c r="DT30" s="1565">
        <f t="shared" si="58"/>
        <v>0.25</v>
      </c>
      <c r="DU30" s="1565" t="str">
        <f t="shared" si="58"/>
        <v/>
      </c>
      <c r="DV30" s="1565" t="str">
        <f t="shared" si="58"/>
        <v/>
      </c>
      <c r="DW30" s="1564" t="str">
        <f t="shared" si="58"/>
        <v/>
      </c>
      <c r="DX30" s="1567" t="str">
        <f t="shared" si="58"/>
        <v/>
      </c>
      <c r="DY30" s="1568"/>
      <c r="DZ30" s="1569"/>
      <c r="EA30" s="1568"/>
      <c r="EB30" s="1568"/>
      <c r="EC30" s="1568"/>
      <c r="ED30" s="1568"/>
      <c r="EE30" s="1568"/>
      <c r="EF30" s="1568"/>
      <c r="EG30" s="1561"/>
      <c r="EH30" s="1561"/>
    </row>
    <row r="31" spans="1:143" s="1573" customFormat="1" ht="15.75" customHeight="1">
      <c r="A31" s="1630"/>
      <c r="B31" s="1576" t="str">
        <f>$B$10</f>
        <v>P</v>
      </c>
      <c r="C31" s="1628">
        <v>0.25</v>
      </c>
      <c r="D31" s="1578">
        <v>0.25</v>
      </c>
      <c r="E31" s="1578">
        <v>0.25</v>
      </c>
      <c r="F31" s="1578">
        <v>0.5</v>
      </c>
      <c r="G31" s="1578"/>
      <c r="H31" s="1578">
        <v>1.9</v>
      </c>
      <c r="I31" s="1578"/>
      <c r="J31" s="1578">
        <v>0.25</v>
      </c>
      <c r="K31" s="1578">
        <v>1</v>
      </c>
      <c r="L31" s="1578">
        <v>1</v>
      </c>
      <c r="M31" s="1578"/>
      <c r="N31" s="1578"/>
      <c r="O31" s="1578"/>
      <c r="P31" s="1578"/>
      <c r="Q31" s="1578"/>
      <c r="R31" s="1578"/>
      <c r="S31" s="1579"/>
      <c r="T31" s="1580"/>
      <c r="U31" s="1581"/>
      <c r="V31" s="1581"/>
      <c r="W31" s="1581"/>
      <c r="X31" s="1581"/>
      <c r="Y31" s="1581"/>
      <c r="Z31" s="1581"/>
      <c r="AA31" s="1581"/>
      <c r="AB31" s="1581"/>
      <c r="AC31" s="1581"/>
      <c r="AD31" s="1581"/>
      <c r="AE31" s="1581"/>
      <c r="AF31" s="1581"/>
      <c r="AG31" s="1581"/>
      <c r="AH31" s="1582"/>
      <c r="AI31" s="1581"/>
      <c r="AJ31" s="1583"/>
      <c r="AK31" s="1577">
        <v>0.25</v>
      </c>
      <c r="AL31" s="1584">
        <v>0.25</v>
      </c>
      <c r="AM31" s="1584">
        <v>0.25</v>
      </c>
      <c r="AN31" s="1585">
        <v>0.25</v>
      </c>
      <c r="AO31" s="1585">
        <v>0</v>
      </c>
      <c r="AP31" s="1585">
        <v>2</v>
      </c>
      <c r="AQ31" s="1585"/>
      <c r="AR31" s="1585">
        <v>0</v>
      </c>
      <c r="AS31" s="1585">
        <v>0.25</v>
      </c>
      <c r="AT31" s="1585">
        <v>1</v>
      </c>
      <c r="AU31" s="1585"/>
      <c r="AV31" s="1586"/>
      <c r="AW31" s="1585"/>
      <c r="AX31" s="1586"/>
      <c r="AY31" s="1585"/>
      <c r="AZ31" s="1585"/>
      <c r="BA31" s="1587"/>
      <c r="BB31" s="1588"/>
      <c r="BC31" s="1589"/>
      <c r="BD31" s="1589"/>
      <c r="BE31" s="1589"/>
      <c r="BF31" s="1589"/>
      <c r="BG31" s="1589"/>
      <c r="BH31" s="1589"/>
      <c r="BI31" s="1589"/>
      <c r="BJ31" s="1589"/>
      <c r="BK31" s="1589"/>
      <c r="BL31" s="1589"/>
      <c r="BM31" s="1589"/>
      <c r="BN31" s="1589"/>
      <c r="BO31" s="1589"/>
      <c r="BP31" s="1589"/>
      <c r="BQ31" s="1589"/>
      <c r="BR31" s="1590"/>
      <c r="BS31" s="1591"/>
      <c r="BT31" s="1592"/>
      <c r="BU31" s="1592"/>
      <c r="BV31" s="1592"/>
      <c r="BW31" s="1592"/>
      <c r="BX31" s="1592"/>
      <c r="BY31" s="1592"/>
      <c r="BZ31" s="1592"/>
      <c r="CA31" s="1592"/>
      <c r="CB31" s="1592"/>
      <c r="CC31" s="1592"/>
      <c r="CD31" s="1592"/>
      <c r="CE31" s="1592"/>
      <c r="CF31" s="1592"/>
      <c r="CG31" s="1592"/>
      <c r="CH31" s="1592"/>
      <c r="CI31" s="1593"/>
      <c r="CJ31" s="1594"/>
      <c r="CK31" s="1636">
        <v>0.25</v>
      </c>
      <c r="CL31" s="1637">
        <v>0.25</v>
      </c>
      <c r="CM31" s="1638">
        <v>1</v>
      </c>
      <c r="CN31" s="1635"/>
      <c r="CO31" s="1308">
        <f t="shared" si="23"/>
        <v>0.51</v>
      </c>
      <c r="CP31" s="1562">
        <f t="shared" si="24"/>
        <v>17</v>
      </c>
      <c r="CQ31" s="1563" t="str">
        <f t="shared" si="25"/>
        <v/>
      </c>
      <c r="CR31" s="1564" t="str">
        <f t="shared" si="26"/>
        <v/>
      </c>
      <c r="CS31" s="1565" t="str">
        <f t="shared" si="27"/>
        <v/>
      </c>
      <c r="CT31" s="1565" t="str">
        <f t="shared" si="28"/>
        <v/>
      </c>
      <c r="CU31" s="1565" t="str">
        <f t="shared" si="29"/>
        <v/>
      </c>
      <c r="CV31" s="1565">
        <f t="shared" si="30"/>
        <v>0.25</v>
      </c>
      <c r="CW31" s="1565">
        <f t="shared" si="31"/>
        <v>0.25</v>
      </c>
      <c r="CX31" s="1566">
        <f t="shared" si="32"/>
        <v>0.25</v>
      </c>
      <c r="CY31" s="1566">
        <f t="shared" si="33"/>
        <v>0.25</v>
      </c>
      <c r="CZ31" s="1566">
        <f t="shared" si="34"/>
        <v>0.5</v>
      </c>
      <c r="DA31" s="1565">
        <f t="shared" si="35"/>
        <v>1</v>
      </c>
      <c r="DB31" s="1565">
        <f t="shared" si="36"/>
        <v>1</v>
      </c>
      <c r="DC31" s="1565">
        <f t="shared" si="37"/>
        <v>1.9</v>
      </c>
      <c r="DD31" s="1565" t="str">
        <f t="shared" si="38"/>
        <v/>
      </c>
      <c r="DE31" s="1565" t="str">
        <f t="shared" si="39"/>
        <v/>
      </c>
      <c r="DF31" s="1564" t="str">
        <f t="shared" si="40"/>
        <v/>
      </c>
      <c r="DG31" s="1567" t="str">
        <f t="shared" si="41"/>
        <v/>
      </c>
      <c r="DH31" s="156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64" t="str">
        <f t="shared" si="59"/>
        <v/>
      </c>
      <c r="DJ31" s="1565" t="str">
        <f t="shared" si="59"/>
        <v/>
      </c>
      <c r="DK31" s="1565" t="str">
        <f t="shared" si="59"/>
        <v/>
      </c>
      <c r="DL31" s="1565">
        <f t="shared" si="59"/>
        <v>0</v>
      </c>
      <c r="DM31" s="1565">
        <f t="shared" si="59"/>
        <v>0</v>
      </c>
      <c r="DN31" s="1565">
        <f t="shared" si="59"/>
        <v>0.25</v>
      </c>
      <c r="DO31" s="1566">
        <f t="shared" si="59"/>
        <v>0.25</v>
      </c>
      <c r="DP31" s="1566">
        <f t="shared" si="59"/>
        <v>0.25</v>
      </c>
      <c r="DQ31" s="1566">
        <f t="shared" si="59"/>
        <v>0.25</v>
      </c>
      <c r="DR31" s="1565">
        <f t="shared" si="59"/>
        <v>0.25</v>
      </c>
      <c r="DS31" s="1565">
        <f t="shared" si="59"/>
        <v>1</v>
      </c>
      <c r="DT31" s="1565">
        <f t="shared" si="59"/>
        <v>2</v>
      </c>
      <c r="DU31" s="1565" t="str">
        <f t="shared" si="59"/>
        <v/>
      </c>
      <c r="DV31" s="1565" t="str">
        <f t="shared" si="59"/>
        <v/>
      </c>
      <c r="DW31" s="1564" t="str">
        <f t="shared" si="59"/>
        <v/>
      </c>
      <c r="DX31" s="1567" t="str">
        <f t="shared" si="59"/>
        <v/>
      </c>
      <c r="DY31" s="1568"/>
      <c r="DZ31" s="1569"/>
      <c r="EA31" s="1568"/>
      <c r="EB31" s="1568"/>
      <c r="EC31" s="1568"/>
      <c r="ED31" s="1568"/>
      <c r="EE31" s="1568"/>
      <c r="EF31" s="1568"/>
      <c r="EG31" s="1561"/>
      <c r="EH31" s="1561"/>
    </row>
    <row r="32" spans="1:143" s="1573" customFormat="1" ht="15.75" customHeight="1">
      <c r="A32" s="1630"/>
      <c r="B32" s="1576" t="str">
        <f>$B$11</f>
        <v>M</v>
      </c>
      <c r="C32" s="1628">
        <v>1</v>
      </c>
      <c r="D32" s="1578">
        <v>4</v>
      </c>
      <c r="E32" s="1578">
        <v>6</v>
      </c>
      <c r="F32" s="1578">
        <v>3</v>
      </c>
      <c r="G32" s="1578">
        <v>2</v>
      </c>
      <c r="H32" s="1578">
        <v>3</v>
      </c>
      <c r="I32" s="1578"/>
      <c r="J32" s="1578">
        <v>1</v>
      </c>
      <c r="K32" s="1578">
        <v>2</v>
      </c>
      <c r="L32" s="1578">
        <v>5</v>
      </c>
      <c r="M32" s="1578"/>
      <c r="N32" s="1578"/>
      <c r="O32" s="1578"/>
      <c r="P32" s="1578"/>
      <c r="Q32" s="1578"/>
      <c r="R32" s="1578"/>
      <c r="S32" s="1579"/>
      <c r="T32" s="1598"/>
      <c r="U32" s="1599"/>
      <c r="V32" s="1599"/>
      <c r="W32" s="1599"/>
      <c r="X32" s="1599"/>
      <c r="Y32" s="1599"/>
      <c r="Z32" s="1599"/>
      <c r="AA32" s="1599"/>
      <c r="AB32" s="1599"/>
      <c r="AC32" s="1599"/>
      <c r="AD32" s="1599"/>
      <c r="AE32" s="1599"/>
      <c r="AF32" s="1599"/>
      <c r="AG32" s="1599"/>
      <c r="AH32" s="1600"/>
      <c r="AI32" s="1599"/>
      <c r="AJ32" s="1601"/>
      <c r="AK32" s="1580"/>
      <c r="AL32" s="1581"/>
      <c r="AM32" s="1581"/>
      <c r="AN32" s="1581"/>
      <c r="AO32" s="1581"/>
      <c r="AP32" s="1581"/>
      <c r="AQ32" s="1581"/>
      <c r="AR32" s="1581"/>
      <c r="AS32" s="1581"/>
      <c r="AT32" s="1581"/>
      <c r="AU32" s="1581"/>
      <c r="AV32" s="1581"/>
      <c r="AW32" s="1581"/>
      <c r="AX32" s="1581"/>
      <c r="AY32" s="1581"/>
      <c r="AZ32" s="1581"/>
      <c r="BA32" s="1581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92"/>
      <c r="BT32" s="1592"/>
      <c r="BU32" s="1592"/>
      <c r="BV32" s="1592"/>
      <c r="BW32" s="1592"/>
      <c r="BX32" s="1592"/>
      <c r="BY32" s="1592"/>
      <c r="BZ32" s="1592"/>
      <c r="CA32" s="1592"/>
      <c r="CB32" s="1592"/>
      <c r="CC32" s="1592"/>
      <c r="CD32" s="1592"/>
      <c r="CE32" s="1592"/>
      <c r="CF32" s="1592"/>
      <c r="CG32" s="1592"/>
      <c r="CH32" s="1592"/>
      <c r="CI32" s="1593"/>
      <c r="CJ32" s="1639"/>
      <c r="CK32" s="1636">
        <v>1</v>
      </c>
      <c r="CL32" s="1637">
        <v>1</v>
      </c>
      <c r="CM32" s="1638">
        <v>3</v>
      </c>
      <c r="CN32" s="1635"/>
      <c r="CO32" s="1308">
        <f t="shared" si="23"/>
        <v>3.1875</v>
      </c>
      <c r="CP32" s="1562">
        <f t="shared" si="24"/>
        <v>18</v>
      </c>
      <c r="CQ32" s="1563" t="str">
        <f t="shared" si="25"/>
        <v/>
      </c>
      <c r="CR32" s="1564" t="str">
        <f t="shared" si="26"/>
        <v/>
      </c>
      <c r="CS32" s="1565" t="str">
        <f t="shared" si="27"/>
        <v/>
      </c>
      <c r="CT32" s="1565" t="str">
        <f t="shared" si="28"/>
        <v/>
      </c>
      <c r="CU32" s="1565">
        <f t="shared" si="29"/>
        <v>1</v>
      </c>
      <c r="CV32" s="1565">
        <f t="shared" si="30"/>
        <v>1</v>
      </c>
      <c r="CW32" s="1565">
        <f t="shared" si="31"/>
        <v>2</v>
      </c>
      <c r="CX32" s="1566">
        <f t="shared" si="32"/>
        <v>2</v>
      </c>
      <c r="CY32" s="1566">
        <f t="shared" si="33"/>
        <v>3</v>
      </c>
      <c r="CZ32" s="1566">
        <f t="shared" si="34"/>
        <v>3</v>
      </c>
      <c r="DA32" s="1565">
        <f t="shared" si="35"/>
        <v>4</v>
      </c>
      <c r="DB32" s="1565">
        <f t="shared" si="36"/>
        <v>5</v>
      </c>
      <c r="DC32" s="1565">
        <f t="shared" si="37"/>
        <v>6</v>
      </c>
      <c r="DD32" s="1565" t="str">
        <f t="shared" si="38"/>
        <v/>
      </c>
      <c r="DE32" s="1565" t="str">
        <f t="shared" si="39"/>
        <v/>
      </c>
      <c r="DF32" s="1564" t="str">
        <f t="shared" si="40"/>
        <v/>
      </c>
      <c r="DG32" s="1567" t="str">
        <f t="shared" si="41"/>
        <v/>
      </c>
      <c r="DH32" s="156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64" t="str">
        <f t="shared" si="60"/>
        <v/>
      </c>
      <c r="DJ32" s="1565" t="str">
        <f t="shared" si="60"/>
        <v/>
      </c>
      <c r="DK32" s="1565" t="str">
        <f t="shared" si="60"/>
        <v/>
      </c>
      <c r="DL32" s="1565">
        <f t="shared" si="60"/>
        <v>2</v>
      </c>
      <c r="DM32" s="1565">
        <f t="shared" si="60"/>
        <v>2</v>
      </c>
      <c r="DN32" s="1565">
        <f t="shared" si="60"/>
        <v>2</v>
      </c>
      <c r="DO32" s="1566">
        <f t="shared" si="60"/>
        <v>3</v>
      </c>
      <c r="DP32" s="1566">
        <f t="shared" si="60"/>
        <v>3</v>
      </c>
      <c r="DQ32" s="1566">
        <f t="shared" si="60"/>
        <v>4</v>
      </c>
      <c r="DR32" s="1565">
        <f t="shared" si="60"/>
        <v>4</v>
      </c>
      <c r="DS32" s="1565">
        <f t="shared" si="60"/>
        <v>5</v>
      </c>
      <c r="DT32" s="1565">
        <f t="shared" si="60"/>
        <v>6</v>
      </c>
      <c r="DU32" s="1565" t="str">
        <f t="shared" si="60"/>
        <v/>
      </c>
      <c r="DV32" s="1565" t="str">
        <f t="shared" si="60"/>
        <v/>
      </c>
      <c r="DW32" s="1564" t="str">
        <f t="shared" si="60"/>
        <v/>
      </c>
      <c r="DX32" s="1567" t="str">
        <f t="shared" si="60"/>
        <v/>
      </c>
      <c r="DY32" s="1568"/>
      <c r="DZ32" s="1569"/>
      <c r="EA32" s="1568"/>
      <c r="EB32" s="1568"/>
      <c r="EC32" s="1568"/>
      <c r="ED32" s="1568"/>
      <c r="EE32" s="1568"/>
      <c r="EF32" s="1568"/>
      <c r="EG32" s="1561"/>
      <c r="EH32" s="1561"/>
    </row>
    <row r="33" spans="1:138" s="1573" customFormat="1" ht="15.75" customHeight="1" thickBot="1">
      <c r="A33" s="1631"/>
      <c r="B33" s="1608" t="str">
        <f>$B$12</f>
        <v>BO</v>
      </c>
      <c r="C33" s="1629">
        <v>7</v>
      </c>
      <c r="D33" s="1610">
        <v>11</v>
      </c>
      <c r="E33" s="1610">
        <v>8</v>
      </c>
      <c r="F33" s="1610">
        <v>9</v>
      </c>
      <c r="G33" s="1610">
        <v>3</v>
      </c>
      <c r="H33" s="1610">
        <v>8</v>
      </c>
      <c r="I33" s="1610"/>
      <c r="J33" s="1610">
        <v>3</v>
      </c>
      <c r="K33" s="1610">
        <v>4</v>
      </c>
      <c r="L33" s="1610">
        <v>8.5</v>
      </c>
      <c r="M33" s="1610"/>
      <c r="N33" s="1610"/>
      <c r="O33" s="1610"/>
      <c r="P33" s="1610"/>
      <c r="Q33" s="1610"/>
      <c r="R33" s="1610"/>
      <c r="S33" s="1612"/>
      <c r="T33" s="1613"/>
      <c r="U33" s="1614"/>
      <c r="V33" s="1614"/>
      <c r="W33" s="1614"/>
      <c r="X33" s="1614"/>
      <c r="Y33" s="1614"/>
      <c r="Z33" s="1614"/>
      <c r="AA33" s="1614"/>
      <c r="AB33" s="1614"/>
      <c r="AC33" s="1614"/>
      <c r="AD33" s="1614"/>
      <c r="AE33" s="1614"/>
      <c r="AF33" s="1614"/>
      <c r="AG33" s="1614"/>
      <c r="AH33" s="1615"/>
      <c r="AI33" s="1614"/>
      <c r="AJ33" s="1616"/>
      <c r="AK33" s="1613"/>
      <c r="AL33" s="1614"/>
      <c r="AM33" s="1614"/>
      <c r="AN33" s="1614"/>
      <c r="AO33" s="1614"/>
      <c r="AP33" s="1614"/>
      <c r="AQ33" s="1614"/>
      <c r="AR33" s="1614"/>
      <c r="AS33" s="1614"/>
      <c r="AT33" s="1614"/>
      <c r="AU33" s="1614"/>
      <c r="AV33" s="1614"/>
      <c r="AW33" s="1614"/>
      <c r="AX33" s="1614"/>
      <c r="AY33" s="1614"/>
      <c r="AZ33" s="1614"/>
      <c r="BA33" s="1616"/>
      <c r="BB33" s="1617"/>
      <c r="BC33" s="1618"/>
      <c r="BD33" s="1618"/>
      <c r="BE33" s="1618"/>
      <c r="BF33" s="1618"/>
      <c r="BG33" s="1618"/>
      <c r="BH33" s="1618"/>
      <c r="BI33" s="1618"/>
      <c r="BJ33" s="1618"/>
      <c r="BK33" s="1618"/>
      <c r="BL33" s="1618"/>
      <c r="BM33" s="1618"/>
      <c r="BN33" s="1618"/>
      <c r="BO33" s="1618"/>
      <c r="BP33" s="1618"/>
      <c r="BQ33" s="1618"/>
      <c r="BR33" s="1618"/>
      <c r="BS33" s="1621">
        <v>7</v>
      </c>
      <c r="BT33" s="1621">
        <v>11</v>
      </c>
      <c r="BU33" s="1621">
        <v>8</v>
      </c>
      <c r="BV33" s="1621">
        <v>8</v>
      </c>
      <c r="BW33" s="1621">
        <v>2</v>
      </c>
      <c r="BX33" s="1621">
        <v>8</v>
      </c>
      <c r="BY33" s="1621">
        <v>10</v>
      </c>
      <c r="BZ33" s="1621">
        <v>10</v>
      </c>
      <c r="CA33" s="1621">
        <v>3</v>
      </c>
      <c r="CB33" s="1621">
        <v>10</v>
      </c>
      <c r="CC33" s="1621"/>
      <c r="CD33" s="1621"/>
      <c r="CE33" s="1621"/>
      <c r="CF33" s="1621"/>
      <c r="CG33" s="1621"/>
      <c r="CH33" s="1621"/>
      <c r="CI33" s="1621"/>
      <c r="CJ33" s="1640"/>
      <c r="CK33" s="1641">
        <v>7</v>
      </c>
      <c r="CL33" s="1621">
        <v>3</v>
      </c>
      <c r="CM33" s="1622">
        <v>8</v>
      </c>
      <c r="CN33" s="1635"/>
      <c r="CO33" s="1308">
        <f t="shared" si="23"/>
        <v>7.382352941176471</v>
      </c>
      <c r="CP33" s="1562">
        <f t="shared" si="24"/>
        <v>19</v>
      </c>
      <c r="CQ33" s="1563" t="str">
        <f t="shared" si="25"/>
        <v/>
      </c>
      <c r="CR33" s="1564" t="str">
        <f t="shared" si="26"/>
        <v/>
      </c>
      <c r="CS33" s="1565" t="str">
        <f t="shared" si="27"/>
        <v/>
      </c>
      <c r="CT33" s="1565" t="str">
        <f t="shared" si="28"/>
        <v/>
      </c>
      <c r="CU33" s="1565">
        <f t="shared" si="29"/>
        <v>3</v>
      </c>
      <c r="CV33" s="1565">
        <f t="shared" si="30"/>
        <v>3</v>
      </c>
      <c r="CW33" s="1565">
        <f t="shared" si="31"/>
        <v>4</v>
      </c>
      <c r="CX33" s="1566">
        <f t="shared" si="32"/>
        <v>7</v>
      </c>
      <c r="CY33" s="1566">
        <f t="shared" si="33"/>
        <v>8</v>
      </c>
      <c r="CZ33" s="1566">
        <f t="shared" si="34"/>
        <v>8</v>
      </c>
      <c r="DA33" s="1565">
        <f t="shared" si="35"/>
        <v>8.5</v>
      </c>
      <c r="DB33" s="1565">
        <f t="shared" si="36"/>
        <v>9</v>
      </c>
      <c r="DC33" s="1565">
        <f t="shared" si="37"/>
        <v>11</v>
      </c>
      <c r="DD33" s="1565" t="str">
        <f t="shared" si="38"/>
        <v/>
      </c>
      <c r="DE33" s="1565" t="str">
        <f t="shared" si="39"/>
        <v/>
      </c>
      <c r="DF33" s="1564" t="str">
        <f t="shared" si="40"/>
        <v/>
      </c>
      <c r="DG33" s="1567" t="str">
        <f t="shared" si="41"/>
        <v/>
      </c>
      <c r="DH33" s="156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64" t="str">
        <f t="shared" si="61"/>
        <v/>
      </c>
      <c r="DJ33" s="1565" t="str">
        <f t="shared" si="61"/>
        <v/>
      </c>
      <c r="DK33" s="1565" t="str">
        <f t="shared" si="61"/>
        <v/>
      </c>
      <c r="DL33" s="1565">
        <f t="shared" si="61"/>
        <v>2</v>
      </c>
      <c r="DM33" s="1565">
        <f t="shared" si="61"/>
        <v>3</v>
      </c>
      <c r="DN33" s="1565">
        <f t="shared" si="61"/>
        <v>7</v>
      </c>
      <c r="DO33" s="1566">
        <f t="shared" si="61"/>
        <v>8</v>
      </c>
      <c r="DP33" s="1566">
        <f t="shared" si="61"/>
        <v>8</v>
      </c>
      <c r="DQ33" s="1566">
        <f t="shared" si="61"/>
        <v>8</v>
      </c>
      <c r="DR33" s="1565">
        <f t="shared" si="61"/>
        <v>10</v>
      </c>
      <c r="DS33" s="1565">
        <f t="shared" si="61"/>
        <v>10</v>
      </c>
      <c r="DT33" s="1565">
        <f t="shared" si="61"/>
        <v>10</v>
      </c>
      <c r="DU33" s="1565">
        <f t="shared" si="61"/>
        <v>11</v>
      </c>
      <c r="DV33" s="1565" t="str">
        <f t="shared" si="61"/>
        <v/>
      </c>
      <c r="DW33" s="1564" t="str">
        <f t="shared" si="61"/>
        <v/>
      </c>
      <c r="DX33" s="1567" t="str">
        <f t="shared" si="61"/>
        <v/>
      </c>
      <c r="DY33" s="1568"/>
      <c r="DZ33" s="1569"/>
      <c r="EA33" s="1568"/>
      <c r="EB33" s="1568"/>
      <c r="EC33" s="1568"/>
      <c r="ED33" s="1568"/>
      <c r="EE33" s="1568"/>
      <c r="EF33" s="1568"/>
      <c r="EG33" s="1561"/>
      <c r="EH33" s="1561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02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0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01"/>
      <c r="AL200" s="372"/>
      <c r="AM200" s="372"/>
      <c r="AN200" s="1509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01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01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0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02"/>
      <c r="AL201" s="382"/>
      <c r="AM201" s="382"/>
      <c r="AN201" s="1510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02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0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02"/>
      <c r="AL202" s="382"/>
      <c r="AM202" s="382"/>
      <c r="AN202" s="1510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02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02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11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03"/>
      <c r="U205" s="1503"/>
      <c r="V205" s="398"/>
      <c r="W205" s="1503"/>
      <c r="X205" s="1503"/>
      <c r="Y205" s="150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0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01"/>
      <c r="AL207" s="372"/>
      <c r="AM207" s="372"/>
      <c r="AN207" s="1509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01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01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0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02"/>
      <c r="AL208" s="382"/>
      <c r="AM208" s="382"/>
      <c r="AN208" s="1510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02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02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0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02"/>
      <c r="AL209" s="382"/>
      <c r="AM209" s="382"/>
      <c r="AN209" s="1510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02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02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11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03"/>
      <c r="U212" s="1503"/>
      <c r="V212" s="398"/>
      <c r="W212" s="1503"/>
      <c r="X212" s="1503"/>
      <c r="Y212" s="150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0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01"/>
      <c r="AL214" s="372"/>
      <c r="AM214" s="372"/>
      <c r="AN214" s="1509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01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01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0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02"/>
      <c r="AL215" s="382"/>
      <c r="AM215" s="382"/>
      <c r="AN215" s="1510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02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02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0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02"/>
      <c r="AL216" s="382"/>
      <c r="AM216" s="382"/>
      <c r="AN216" s="1510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02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02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11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03"/>
      <c r="U219" s="1503"/>
      <c r="V219" s="398"/>
      <c r="W219" s="1503"/>
      <c r="X219" s="1503"/>
      <c r="Y219" s="150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0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01"/>
      <c r="AL221" s="372"/>
      <c r="AM221" s="372"/>
      <c r="AN221" s="1509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01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01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0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02"/>
      <c r="AL222" s="382"/>
      <c r="AM222" s="382"/>
      <c r="AN222" s="1510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02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02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0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02"/>
      <c r="AL223" s="382"/>
      <c r="AM223" s="382"/>
      <c r="AN223" s="1510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02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02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11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03"/>
      <c r="U226" s="1503"/>
      <c r="V226" s="398"/>
      <c r="W226" s="1503"/>
      <c r="X226" s="1503"/>
      <c r="Y226" s="150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04"/>
      <c r="U229" s="1504"/>
      <c r="V229" s="1504"/>
      <c r="W229" s="1504"/>
      <c r="X229" s="1504"/>
      <c r="Y229" s="1504"/>
      <c r="Z229" s="1504"/>
      <c r="AK229" s="1504"/>
      <c r="AL229" s="1504"/>
      <c r="AM229" s="1504"/>
      <c r="AN229" s="1504"/>
      <c r="AO229" s="1504"/>
      <c r="BB229" s="1504"/>
      <c r="BC229" s="1504"/>
      <c r="BD229" s="1504"/>
      <c r="BE229" s="1504"/>
      <c r="BS229" s="1504"/>
      <c r="BT229" s="1504"/>
      <c r="BU229" s="1504"/>
      <c r="BV229" s="1504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0" t="s">
        <v>582</v>
      </c>
      <c r="D232" s="1311" t="s">
        <v>583</v>
      </c>
      <c r="E232" s="1311" t="s">
        <v>584</v>
      </c>
      <c r="F232" s="1311" t="s">
        <v>585</v>
      </c>
      <c r="G232" s="1311" t="s">
        <v>586</v>
      </c>
      <c r="H232" s="1311" t="s">
        <v>587</v>
      </c>
      <c r="I232" s="1311" t="s">
        <v>588</v>
      </c>
      <c r="J232" s="1311" t="s">
        <v>589</v>
      </c>
      <c r="K232" s="1311" t="s">
        <v>590</v>
      </c>
      <c r="L232" s="1311" t="s">
        <v>591</v>
      </c>
      <c r="M232" s="1311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5" t="s">
        <v>598</v>
      </c>
      <c r="U232" s="1505" t="s">
        <v>599</v>
      </c>
      <c r="V232" s="1505" t="s">
        <v>600</v>
      </c>
      <c r="W232" s="1505" t="s">
        <v>601</v>
      </c>
      <c r="X232" s="1505" t="s">
        <v>602</v>
      </c>
      <c r="Y232" s="1505" t="s">
        <v>603</v>
      </c>
      <c r="Z232" s="1505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5" t="s">
        <v>615</v>
      </c>
      <c r="AL232" s="1505" t="s">
        <v>616</v>
      </c>
      <c r="AM232" s="1505" t="s">
        <v>617</v>
      </c>
      <c r="AN232" s="1505" t="s">
        <v>618</v>
      </c>
      <c r="AO232" s="1505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5">
        <v>3.33</v>
      </c>
      <c r="U233" s="1505">
        <v>2.34</v>
      </c>
      <c r="V233" s="1505">
        <v>2.02</v>
      </c>
      <c r="W233" s="1505">
        <v>1.71</v>
      </c>
      <c r="X233" s="1505">
        <v>1.6</v>
      </c>
      <c r="Y233" s="1505">
        <v>1.22</v>
      </c>
      <c r="Z233" s="150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5">
        <v>4.97</v>
      </c>
      <c r="AL233" s="1505">
        <v>4.07</v>
      </c>
      <c r="AM233" s="1505">
        <v>3.53</v>
      </c>
      <c r="AN233" s="1505">
        <v>3.23</v>
      </c>
      <c r="AO233" s="150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5"/>
      <c r="U235" s="1505"/>
      <c r="V235" s="1505"/>
      <c r="W235" s="1505"/>
      <c r="X235" s="1505"/>
      <c r="Y235" s="1505"/>
      <c r="Z235" s="1505"/>
      <c r="AA235"/>
      <c r="AB235"/>
      <c r="AC235"/>
      <c r="AD235"/>
      <c r="AE235"/>
      <c r="AF235"/>
      <c r="AG235"/>
      <c r="AH235"/>
      <c r="AI235"/>
      <c r="AJ235"/>
      <c r="AK235" s="1505"/>
      <c r="AL235" s="1505"/>
      <c r="AM235" s="1505"/>
      <c r="AN235" s="1505"/>
      <c r="AO235" s="150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505"/>
      <c r="U236" s="1505"/>
      <c r="V236" s="1505"/>
      <c r="W236" s="1505"/>
      <c r="X236" s="1505"/>
      <c r="Y236" s="1505"/>
      <c r="Z236" s="1505"/>
      <c r="AA236"/>
      <c r="AB236"/>
      <c r="AC236"/>
      <c r="AD236"/>
      <c r="AE236"/>
      <c r="AF236"/>
      <c r="AG236"/>
      <c r="AH236"/>
      <c r="AI236"/>
      <c r="AJ236"/>
      <c r="AK236" s="1505"/>
      <c r="AL236" s="1505"/>
      <c r="AM236" s="1505"/>
      <c r="AN236" s="1505"/>
      <c r="AO236" s="150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5" t="s">
        <v>634</v>
      </c>
      <c r="U237" s="1505" t="s">
        <v>635</v>
      </c>
      <c r="V237" s="1505" t="s">
        <v>636</v>
      </c>
      <c r="W237" s="1505" t="s">
        <v>637</v>
      </c>
      <c r="X237" s="1505" t="s">
        <v>638</v>
      </c>
      <c r="Y237" s="1505" t="s">
        <v>639</v>
      </c>
      <c r="Z237" s="1505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5"/>
      <c r="AL237" s="1505"/>
      <c r="AM237" s="1505"/>
      <c r="AN237" s="1505"/>
      <c r="AO237" s="150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5">
        <v>-3.33</v>
      </c>
      <c r="U238" s="1505">
        <v>-2.34</v>
      </c>
      <c r="V238" s="1505">
        <v>-2.02</v>
      </c>
      <c r="W238" s="1505">
        <v>-1.71</v>
      </c>
      <c r="X238" s="1505">
        <v>-1.6</v>
      </c>
      <c r="Y238" s="1505">
        <v>-1.22</v>
      </c>
      <c r="Z238" s="150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5"/>
      <c r="AL238" s="1505"/>
      <c r="AM238" s="1505"/>
      <c r="AN238" s="1505"/>
      <c r="AO238" s="150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5">
        <v>4.07</v>
      </c>
      <c r="U239" s="1505">
        <v>3.53</v>
      </c>
      <c r="V239" s="1505">
        <v>3.23</v>
      </c>
      <c r="W239" s="1505">
        <v>2.77</v>
      </c>
      <c r="X239" s="1505">
        <v>2.63</v>
      </c>
      <c r="Y239" s="1505">
        <v>2.23</v>
      </c>
      <c r="Z239" s="150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5"/>
      <c r="AL239" s="1505"/>
      <c r="AM239" s="1505"/>
      <c r="AN239" s="1505"/>
      <c r="AO239" s="150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5"/>
      <c r="AL240" s="1505"/>
      <c r="AM240" s="1505"/>
      <c r="AN240" s="1505"/>
      <c r="AO240" s="150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5"/>
      <c r="AL241" s="1505"/>
      <c r="AM241" s="1505"/>
      <c r="AN241" s="1505"/>
      <c r="AO241" s="150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5"/>
      <c r="U242" s="1505"/>
      <c r="V242" s="1505"/>
      <c r="W242" s="1505"/>
      <c r="X242" s="1505"/>
      <c r="Y242" s="1505"/>
      <c r="Z242" s="1505"/>
      <c r="AA242"/>
      <c r="AB242"/>
      <c r="AC242"/>
      <c r="AD242"/>
      <c r="AE242"/>
      <c r="AF242"/>
      <c r="AG242"/>
      <c r="AH242"/>
      <c r="AI242"/>
      <c r="AJ242"/>
      <c r="AK242" s="1505"/>
      <c r="AL242" s="1505"/>
      <c r="AM242" s="1505"/>
      <c r="AN242" s="1505"/>
      <c r="AO242" s="150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5"/>
      <c r="U243" s="1505"/>
      <c r="V243" s="1505"/>
      <c r="W243" s="1505"/>
      <c r="X243" s="1505"/>
      <c r="Y243" s="1505"/>
      <c r="Z243" s="1505"/>
      <c r="AA243"/>
      <c r="AB243"/>
      <c r="AC243"/>
      <c r="AD243"/>
      <c r="AE243"/>
      <c r="AF243"/>
      <c r="AG243"/>
      <c r="AH243"/>
      <c r="AI243"/>
      <c r="AJ243"/>
      <c r="AK243" s="1505"/>
      <c r="AL243" s="1505"/>
      <c r="AM243" s="1505"/>
      <c r="AN243" s="1505"/>
      <c r="AO243" s="150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5"/>
      <c r="U244" s="1505"/>
      <c r="V244" s="1505"/>
      <c r="W244" s="1505"/>
      <c r="X244" s="1505"/>
      <c r="Y244" s="1505"/>
      <c r="Z244" s="1505"/>
      <c r="AA244"/>
      <c r="AB244"/>
      <c r="AC244"/>
      <c r="AD244"/>
      <c r="AE244"/>
      <c r="AF244"/>
      <c r="AG244"/>
      <c r="AH244"/>
      <c r="AI244"/>
      <c r="AJ244"/>
      <c r="AK244" s="1505"/>
      <c r="AL244" s="1505"/>
      <c r="AM244" s="1505"/>
      <c r="AN244" s="1505"/>
      <c r="AO244" s="150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5"/>
      <c r="U245" s="1505"/>
      <c r="V245" s="1505"/>
      <c r="W245" s="1505"/>
      <c r="X245" s="1505"/>
      <c r="Y245" s="1505"/>
      <c r="Z245" s="1505"/>
      <c r="AA245"/>
      <c r="AB245"/>
      <c r="AC245"/>
      <c r="AD245"/>
      <c r="AE245"/>
      <c r="AF245"/>
      <c r="AG245"/>
      <c r="AH245"/>
      <c r="AI245"/>
      <c r="AJ245"/>
      <c r="AK245" s="1505"/>
      <c r="AL245" s="1505"/>
      <c r="AM245" s="1505"/>
      <c r="AN245" s="1505"/>
      <c r="AO245" s="150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5"/>
      <c r="U246" s="1505"/>
      <c r="V246" s="1505"/>
      <c r="W246" s="1505"/>
      <c r="X246" s="1505"/>
      <c r="Y246" s="1505"/>
      <c r="Z246" s="1505"/>
      <c r="AA246"/>
      <c r="AB246"/>
      <c r="AC246"/>
      <c r="AD246"/>
      <c r="AE246"/>
      <c r="AF246"/>
      <c r="AG246"/>
      <c r="AH246"/>
      <c r="AI246"/>
      <c r="AJ246"/>
      <c r="AK246" s="1505"/>
      <c r="AL246" s="1505"/>
      <c r="AM246" s="1505"/>
      <c r="AN246" s="1505"/>
      <c r="AO246" s="150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5"/>
      <c r="U247" s="1505"/>
      <c r="V247" s="1505"/>
      <c r="W247" s="1505"/>
      <c r="X247" s="1505"/>
      <c r="AB247"/>
      <c r="AC247"/>
      <c r="AD247"/>
      <c r="AE247"/>
      <c r="AF247"/>
      <c r="AG247"/>
      <c r="AH247"/>
      <c r="AI247"/>
      <c r="AJ247"/>
      <c r="AK247" s="1505"/>
      <c r="AL247" s="1505"/>
      <c r="AM247" s="1505"/>
      <c r="AN247" s="1505"/>
      <c r="AO247" s="150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5"/>
      <c r="U248" s="1505"/>
      <c r="V248" s="1505"/>
      <c r="W248" s="1505"/>
      <c r="X248" s="1505"/>
      <c r="AB248"/>
      <c r="AC248"/>
      <c r="AD248"/>
      <c r="AE248"/>
      <c r="AF248"/>
      <c r="AG248"/>
      <c r="AH248"/>
      <c r="AI248"/>
      <c r="AJ248"/>
      <c r="AK248" s="1505"/>
      <c r="AL248" s="1505"/>
      <c r="AM248" s="1505"/>
      <c r="AN248" s="1505"/>
      <c r="AO248" s="150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5"/>
      <c r="U249" s="1505"/>
      <c r="V249" s="1505"/>
      <c r="W249" s="1505"/>
      <c r="X249" s="1505"/>
      <c r="AB249"/>
      <c r="AC249"/>
      <c r="AD249"/>
      <c r="AE249"/>
      <c r="AF249"/>
      <c r="AG249"/>
      <c r="AH249"/>
      <c r="AI249"/>
      <c r="AJ249"/>
      <c r="AK249" s="1505"/>
      <c r="AL249" s="1505"/>
      <c r="AM249" s="1505"/>
      <c r="AN249" s="1505"/>
      <c r="AO249" s="150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5"/>
      <c r="U250" s="1505"/>
      <c r="V250" s="1505"/>
      <c r="W250" s="1505"/>
      <c r="X250" s="1505"/>
      <c r="Y250" s="1505"/>
      <c r="Z250" s="1505"/>
      <c r="AA250"/>
      <c r="AB250"/>
      <c r="AC250"/>
      <c r="AD250"/>
      <c r="AE250"/>
      <c r="AF250"/>
      <c r="AG250"/>
      <c r="AH250"/>
      <c r="AI250"/>
      <c r="AJ250"/>
      <c r="AK250" s="1505"/>
      <c r="AL250" s="1505"/>
      <c r="AM250" s="1505"/>
      <c r="AN250" s="1505"/>
      <c r="AO250" s="150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5"/>
      <c r="U251" s="1505"/>
      <c r="V251" s="1505"/>
      <c r="W251" s="1505"/>
      <c r="X251" s="1505"/>
      <c r="Y251" s="1505"/>
      <c r="Z251" s="1505"/>
      <c r="AA251"/>
      <c r="AB251"/>
      <c r="AC251"/>
      <c r="AD251"/>
      <c r="AE251"/>
      <c r="AF251"/>
      <c r="AG251"/>
      <c r="AH251"/>
      <c r="AI251"/>
      <c r="AJ251"/>
      <c r="AK251" s="1505"/>
      <c r="AL251" s="1505"/>
      <c r="AM251" s="1505"/>
      <c r="AN251" s="1505"/>
      <c r="AO251" s="150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5"/>
      <c r="U252" s="1505"/>
      <c r="V252" s="1505"/>
      <c r="W252" s="1505"/>
      <c r="X252" s="1505"/>
      <c r="Y252" s="1505"/>
      <c r="Z252" s="1505"/>
      <c r="AA252"/>
      <c r="AB252"/>
      <c r="AC252"/>
      <c r="AD252"/>
      <c r="AE252"/>
      <c r="AF252"/>
      <c r="AG252"/>
      <c r="AH252"/>
      <c r="AI252"/>
      <c r="AJ252"/>
      <c r="AK252" s="1505"/>
      <c r="AL252" s="1505"/>
      <c r="AM252" s="1505"/>
      <c r="AN252" s="1505"/>
      <c r="AO252" s="150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5"/>
      <c r="U253" s="1505"/>
      <c r="V253" s="1505"/>
      <c r="W253" s="1505"/>
      <c r="X253" s="1505"/>
      <c r="Y253" s="1505"/>
      <c r="Z253" s="1505"/>
      <c r="AA253"/>
      <c r="AB253"/>
      <c r="AC253"/>
      <c r="AD253"/>
      <c r="AE253"/>
      <c r="AF253"/>
      <c r="AG253"/>
      <c r="AH253"/>
      <c r="AI253"/>
      <c r="AJ253"/>
      <c r="AK253" s="1505"/>
      <c r="AL253" s="1505"/>
      <c r="AM253" s="1505"/>
      <c r="AN253" s="1505"/>
      <c r="AO253" s="150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5"/>
      <c r="U254" s="1505"/>
      <c r="V254" s="1505"/>
      <c r="W254" s="1505"/>
      <c r="X254" s="1505"/>
      <c r="Y254" s="1505"/>
      <c r="Z254" s="1505"/>
      <c r="AA254"/>
      <c r="AB254"/>
      <c r="AC254"/>
      <c r="AD254"/>
      <c r="AE254"/>
      <c r="AF254"/>
      <c r="AG254"/>
      <c r="AH254"/>
      <c r="AI254"/>
      <c r="AJ254"/>
      <c r="AK254" s="1505"/>
      <c r="AL254" s="1505"/>
      <c r="AM254" s="1505"/>
      <c r="AN254" s="1505"/>
      <c r="AO254" s="150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5"/>
      <c r="U255" s="1505"/>
      <c r="V255" s="1505"/>
      <c r="W255" s="1505"/>
      <c r="X255" s="1505"/>
      <c r="Y255" s="1505"/>
      <c r="Z255" s="1505"/>
      <c r="AA255"/>
      <c r="AB255"/>
      <c r="AC255"/>
      <c r="AD255"/>
      <c r="AE255"/>
      <c r="AF255"/>
      <c r="AG255"/>
      <c r="AH255"/>
      <c r="AI255"/>
      <c r="AJ255"/>
      <c r="AK255" s="1505"/>
      <c r="AL255" s="1505"/>
      <c r="AM255" s="1505"/>
      <c r="AN255" s="1505"/>
      <c r="AO255" s="150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5"/>
      <c r="U256" s="1505"/>
      <c r="V256" s="1505"/>
      <c r="W256" s="1505"/>
      <c r="X256" s="1505"/>
      <c r="Y256" s="1505"/>
      <c r="Z256" s="1505"/>
      <c r="AA256"/>
      <c r="AB256"/>
      <c r="AC256"/>
      <c r="AD256"/>
      <c r="AE256"/>
      <c r="AF256"/>
      <c r="AG256"/>
      <c r="AH256"/>
      <c r="AI256"/>
      <c r="AJ256"/>
      <c r="AK256" s="1505"/>
      <c r="AL256" s="1505"/>
      <c r="AM256" s="1505"/>
      <c r="AN256" s="1505"/>
      <c r="AO256" s="150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5"/>
      <c r="U257" s="1505"/>
      <c r="V257" s="1505"/>
      <c r="W257" s="1505"/>
      <c r="X257" s="1505"/>
      <c r="Y257" s="1505"/>
      <c r="Z257" s="1505"/>
      <c r="AA257"/>
      <c r="AB257"/>
      <c r="AC257"/>
      <c r="AD257"/>
      <c r="AE257"/>
      <c r="AF257"/>
      <c r="AG257"/>
      <c r="AH257"/>
      <c r="AI257"/>
      <c r="AJ257"/>
      <c r="AK257" s="1505"/>
      <c r="AL257" s="1505"/>
      <c r="AM257" s="1505"/>
      <c r="AN257" s="1505"/>
      <c r="AO257" s="150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5"/>
      <c r="U258" s="1505"/>
      <c r="V258" s="1505"/>
      <c r="W258" s="1505"/>
      <c r="X258" s="1505"/>
      <c r="Y258" s="1505"/>
      <c r="Z258" s="1505"/>
      <c r="AA258"/>
      <c r="AB258"/>
      <c r="AC258"/>
      <c r="AD258"/>
      <c r="AE258"/>
      <c r="AF258"/>
      <c r="AG258"/>
      <c r="AH258"/>
      <c r="AI258"/>
      <c r="AJ258"/>
      <c r="AK258" s="1505"/>
      <c r="AL258" s="1505"/>
      <c r="AM258" s="1505"/>
      <c r="AN258" s="1505"/>
      <c r="AO258" s="150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5"/>
      <c r="U259" s="1505"/>
      <c r="V259" s="1505"/>
      <c r="W259" s="1505"/>
      <c r="X259" s="1505"/>
      <c r="Y259" s="1505"/>
      <c r="Z259" s="1505"/>
      <c r="AA259"/>
      <c r="AB259"/>
      <c r="AC259"/>
      <c r="AD259"/>
      <c r="AE259"/>
      <c r="AF259"/>
      <c r="AG259"/>
      <c r="AH259"/>
      <c r="AI259"/>
      <c r="AJ259"/>
      <c r="AK259" s="1505"/>
      <c r="AL259" s="1505"/>
      <c r="AM259" s="1505"/>
      <c r="AN259" s="1505"/>
      <c r="AO259" s="150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5"/>
      <c r="U260" s="1505"/>
      <c r="V260" s="1505"/>
      <c r="W260" s="1505"/>
      <c r="X260" s="1505"/>
      <c r="Y260" s="1505"/>
      <c r="Z260" s="1505"/>
      <c r="AA260"/>
      <c r="AB260"/>
      <c r="AC260"/>
      <c r="AD260"/>
      <c r="AE260"/>
      <c r="AF260"/>
      <c r="AG260"/>
      <c r="AH260"/>
      <c r="AI260"/>
      <c r="AJ260"/>
      <c r="AK260" s="1505"/>
      <c r="AL260" s="1505"/>
      <c r="AM260" s="1505"/>
      <c r="AN260" s="1505"/>
      <c r="AO260" s="150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5"/>
      <c r="U261" s="1505"/>
      <c r="V261" s="1505"/>
      <c r="W261" s="1505"/>
      <c r="X261" s="1505"/>
      <c r="Y261" s="1505"/>
      <c r="Z261" s="1505"/>
      <c r="AA261"/>
      <c r="AB261"/>
      <c r="AC261"/>
      <c r="AD261"/>
      <c r="AE261"/>
      <c r="AF261"/>
      <c r="AG261"/>
      <c r="AH261"/>
      <c r="AI261"/>
      <c r="AJ261"/>
      <c r="AK261" s="1505"/>
      <c r="AL261" s="1505"/>
      <c r="AM261" s="1505"/>
      <c r="AN261" s="1505"/>
      <c r="AO261" s="150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5"/>
      <c r="U262" s="1505"/>
      <c r="V262" s="1505"/>
      <c r="W262" s="1505"/>
      <c r="X262" s="1505"/>
      <c r="Y262" s="1505"/>
      <c r="Z262" s="1505"/>
      <c r="AA262"/>
      <c r="AB262"/>
      <c r="AC262"/>
      <c r="AD262"/>
      <c r="AE262"/>
      <c r="AF262"/>
      <c r="AG262"/>
      <c r="AH262"/>
      <c r="AI262"/>
      <c r="AJ262"/>
      <c r="AK262" s="1505"/>
      <c r="AL262" s="1505"/>
      <c r="AM262" s="1505"/>
      <c r="AN262" s="1505"/>
      <c r="AO262" s="150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5"/>
      <c r="U263" s="1505"/>
      <c r="V263" s="1505"/>
      <c r="W263" s="1505"/>
      <c r="X263" s="1505"/>
      <c r="Y263" s="1505"/>
      <c r="Z263" s="1505"/>
      <c r="AA263"/>
      <c r="AB263"/>
      <c r="AC263"/>
      <c r="AD263"/>
      <c r="AE263"/>
      <c r="AF263"/>
      <c r="AG263"/>
      <c r="AH263"/>
      <c r="AI263"/>
      <c r="AJ263"/>
      <c r="AK263" s="1505"/>
      <c r="AL263" s="1505"/>
      <c r="AM263" s="1505"/>
      <c r="AN263" s="1505"/>
      <c r="AO263" s="150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5"/>
      <c r="U264" s="1505"/>
      <c r="V264" s="1505"/>
      <c r="W264" s="1505"/>
      <c r="X264" s="1505"/>
      <c r="Y264" s="1505"/>
      <c r="Z264" s="1505"/>
      <c r="AA264"/>
      <c r="AB264"/>
      <c r="AC264"/>
      <c r="AD264"/>
      <c r="AE264"/>
      <c r="AF264"/>
      <c r="AG264"/>
      <c r="AH264"/>
      <c r="AI264"/>
      <c r="AJ264"/>
      <c r="AK264" s="1505"/>
      <c r="AL264" s="1505"/>
      <c r="AM264" s="1505"/>
      <c r="AN264" s="1505"/>
      <c r="AO264" s="150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5"/>
      <c r="U265" s="1505"/>
      <c r="V265" s="1505"/>
      <c r="W265" s="1505"/>
      <c r="X265" s="1505"/>
      <c r="Y265" s="1505"/>
      <c r="Z265" s="1505"/>
      <c r="AA265"/>
      <c r="AB265"/>
      <c r="AC265"/>
      <c r="AD265"/>
      <c r="AE265"/>
      <c r="AF265"/>
      <c r="AG265"/>
      <c r="AH265"/>
      <c r="AI265"/>
      <c r="AJ265"/>
      <c r="AK265" s="1505"/>
      <c r="AL265" s="1505"/>
      <c r="AM265" s="1505"/>
      <c r="AN265" s="1505"/>
      <c r="AO265" s="150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5"/>
      <c r="U266" s="1505"/>
      <c r="V266" s="1505"/>
      <c r="W266" s="1505"/>
      <c r="X266" s="1505"/>
      <c r="Y266" s="1505"/>
      <c r="Z266" s="1505"/>
      <c r="AA266"/>
      <c r="AB266"/>
      <c r="AC266"/>
      <c r="AD266"/>
      <c r="AE266"/>
      <c r="AF266"/>
      <c r="AG266"/>
      <c r="AH266"/>
      <c r="AI266"/>
      <c r="AJ266"/>
      <c r="AK266" s="1505"/>
      <c r="AL266" s="1505"/>
      <c r="AM266" s="1505"/>
      <c r="AN266" s="1505"/>
      <c r="AO266" s="150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5"/>
      <c r="U267" s="1505"/>
      <c r="V267" s="1505"/>
      <c r="W267" s="1505"/>
      <c r="X267" s="1505"/>
      <c r="Y267" s="1505"/>
      <c r="Z267" s="1505"/>
      <c r="AA267"/>
      <c r="AB267"/>
      <c r="AC267"/>
      <c r="AD267"/>
      <c r="AE267"/>
      <c r="AF267"/>
      <c r="AG267"/>
      <c r="AH267"/>
      <c r="AI267"/>
      <c r="AJ267"/>
      <c r="AK267" s="1505"/>
      <c r="AL267" s="1505"/>
      <c r="AM267" s="1505"/>
      <c r="AN267" s="1505"/>
      <c r="AO267" s="150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5"/>
      <c r="U268" s="1505"/>
      <c r="V268" s="1505"/>
      <c r="W268" s="1505"/>
      <c r="X268" s="1505"/>
      <c r="Y268" s="1505"/>
      <c r="Z268" s="1505"/>
      <c r="AA268"/>
      <c r="AB268"/>
      <c r="AC268"/>
      <c r="AD268"/>
      <c r="AE268"/>
      <c r="AF268"/>
      <c r="AG268"/>
      <c r="AH268"/>
      <c r="AI268"/>
      <c r="AJ268"/>
      <c r="AK268" s="1505"/>
      <c r="AL268" s="1505"/>
      <c r="AM268" s="1505"/>
      <c r="AN268" s="1505"/>
      <c r="AO268" s="150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5"/>
      <c r="U269" s="1505"/>
      <c r="V269" s="1505"/>
      <c r="W269" s="1505"/>
      <c r="X269" s="1505"/>
      <c r="Y269" s="1505"/>
      <c r="Z269" s="1505"/>
      <c r="AA269"/>
      <c r="AB269"/>
      <c r="AC269"/>
      <c r="AD269"/>
      <c r="AE269"/>
      <c r="AF269"/>
      <c r="AG269"/>
      <c r="AH269"/>
      <c r="AI269"/>
      <c r="AJ269"/>
      <c r="AK269" s="1505"/>
      <c r="AL269" s="1505"/>
      <c r="AM269" s="1505"/>
      <c r="AN269" s="1505"/>
      <c r="AO269" s="150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5"/>
      <c r="U270" s="1505"/>
      <c r="V270" s="1526"/>
      <c r="W270" s="1526"/>
      <c r="X270" s="1507" t="s">
        <v>650</v>
      </c>
      <c r="Y270" s="1507">
        <v>59301</v>
      </c>
      <c r="Z270" s="1507" t="s">
        <v>651</v>
      </c>
      <c r="AA270" s="1314" t="s">
        <v>652</v>
      </c>
      <c r="AB270" s="1314" t="s">
        <v>653</v>
      </c>
      <c r="AC270" s="1314" t="s">
        <v>654</v>
      </c>
      <c r="AD270" s="1314" t="s">
        <v>658</v>
      </c>
      <c r="AE270" t="s">
        <v>655</v>
      </c>
      <c r="AF270" t="s">
        <v>656</v>
      </c>
      <c r="AG270" s="1527" t="s">
        <v>657</v>
      </c>
      <c r="AH270" s="1527"/>
      <c r="AI270"/>
      <c r="AJ270"/>
      <c r="AK270" s="1505"/>
      <c r="AL270" s="1505"/>
      <c r="AM270" s="1505"/>
      <c r="AN270" s="1505"/>
      <c r="AO270" s="150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5"/>
      <c r="U271" s="1505"/>
      <c r="V271" s="1505"/>
      <c r="W271" s="1505"/>
      <c r="X271" s="1505" t="s">
        <v>659</v>
      </c>
      <c r="Y271" s="1505">
        <v>100</v>
      </c>
      <c r="Z271" s="150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5"/>
      <c r="AL271" s="1505"/>
      <c r="AM271" s="1505"/>
      <c r="AN271" s="1505"/>
      <c r="AO271" s="150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5"/>
      <c r="U272" s="1505"/>
      <c r="V272" s="1505"/>
      <c r="W272" s="1505"/>
      <c r="X272" s="1508" t="s">
        <v>660</v>
      </c>
      <c r="Y272" s="1508">
        <v>4</v>
      </c>
      <c r="Z272" s="1508">
        <v>0.5</v>
      </c>
      <c r="AA272" s="1315">
        <v>1</v>
      </c>
      <c r="AB272" s="1315">
        <v>0.5</v>
      </c>
      <c r="AC272" s="1315">
        <v>2</v>
      </c>
      <c r="AD272" s="1315">
        <v>0.5</v>
      </c>
      <c r="AE272">
        <v>4.5</v>
      </c>
      <c r="AF272">
        <v>-0.5</v>
      </c>
      <c r="AG272">
        <v>0.2288</v>
      </c>
      <c r="AH272"/>
      <c r="AI272"/>
      <c r="AJ272"/>
      <c r="AK272" s="1505"/>
      <c r="AL272" s="1505"/>
      <c r="AM272" s="1505"/>
      <c r="AN272" s="1505"/>
      <c r="AO272" s="150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5"/>
      <c r="U273" s="1505"/>
      <c r="V273" s="1505"/>
      <c r="W273" s="1505"/>
      <c r="X273" s="1505" t="s">
        <v>661</v>
      </c>
      <c r="Y273" s="1505">
        <v>5</v>
      </c>
      <c r="Z273" s="150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5"/>
      <c r="AL273" s="1505"/>
      <c r="AM273" s="1505"/>
      <c r="AN273" s="1505"/>
      <c r="AO273" s="150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5"/>
      <c r="U274" s="1505"/>
      <c r="V274" s="1505"/>
      <c r="W274" s="1505"/>
      <c r="X274" s="1508" t="s">
        <v>662</v>
      </c>
      <c r="Y274" s="1508">
        <v>6</v>
      </c>
      <c r="Z274" s="1508">
        <v>1</v>
      </c>
      <c r="AA274" s="1315">
        <v>1.5</v>
      </c>
      <c r="AB274" s="1315">
        <v>1</v>
      </c>
      <c r="AC274" s="1315">
        <v>2.5</v>
      </c>
      <c r="AD274" s="131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5"/>
      <c r="AL274" s="1505"/>
      <c r="AM274" s="1505"/>
      <c r="AN274" s="1505"/>
      <c r="AO274" s="150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5"/>
      <c r="U275" s="1505"/>
      <c r="V275" s="1505"/>
      <c r="W275" s="1505"/>
      <c r="X275" s="1505" t="s">
        <v>663</v>
      </c>
      <c r="Y275" s="1505">
        <v>7</v>
      </c>
      <c r="Z275" s="150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5"/>
      <c r="AL275" s="1505"/>
      <c r="AM275" s="1505"/>
      <c r="AN275" s="1505"/>
      <c r="AO275" s="150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5"/>
      <c r="U276" s="1505"/>
      <c r="V276" s="1505"/>
      <c r="W276" s="1505"/>
      <c r="X276" s="1508" t="s">
        <v>664</v>
      </c>
      <c r="Y276" s="1508">
        <v>8</v>
      </c>
      <c r="Z276" s="1508">
        <v>1</v>
      </c>
      <c r="AA276" s="1315">
        <v>2</v>
      </c>
      <c r="AB276" s="1315">
        <v>1</v>
      </c>
      <c r="AC276" s="1315">
        <v>3.5</v>
      </c>
      <c r="AD276" s="131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5"/>
      <c r="AL276" s="1505"/>
      <c r="AM276" s="1505"/>
      <c r="AN276" s="1505"/>
      <c r="AO276" s="150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5"/>
      <c r="U277" s="1505"/>
      <c r="V277" s="1505"/>
      <c r="W277" s="1505"/>
      <c r="X277" s="1505" t="s">
        <v>665</v>
      </c>
      <c r="Y277" s="1505">
        <v>9</v>
      </c>
      <c r="Z277" s="150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5"/>
      <c r="AL277" s="1505"/>
      <c r="AM277" s="1505"/>
      <c r="AN277" s="1505"/>
      <c r="AO277" s="150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5"/>
      <c r="U278" s="1505"/>
      <c r="V278" s="1505"/>
      <c r="W278" s="1505"/>
      <c r="X278" s="1508" t="s">
        <v>666</v>
      </c>
      <c r="Y278" s="1508">
        <v>10</v>
      </c>
      <c r="Z278" s="1508">
        <v>1.5</v>
      </c>
      <c r="AA278" s="1315">
        <v>2</v>
      </c>
      <c r="AB278" s="1315">
        <v>1.5</v>
      </c>
      <c r="AC278" s="1315">
        <v>4.5</v>
      </c>
      <c r="AD278" s="1315">
        <v>1</v>
      </c>
      <c r="AE278">
        <v>10.5</v>
      </c>
      <c r="AF278">
        <v>-0.5</v>
      </c>
      <c r="AG278">
        <v>0.246</v>
      </c>
      <c r="AH278"/>
      <c r="AI278"/>
      <c r="AJ278"/>
      <c r="AK278" s="1505"/>
      <c r="AL278" s="1505"/>
      <c r="AM278" s="1505"/>
      <c r="AN278" s="1505"/>
      <c r="AO278" s="150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5"/>
      <c r="U279" s="1505"/>
      <c r="V279" s="1505"/>
      <c r="W279" s="1505"/>
      <c r="X279" s="1505"/>
      <c r="Y279" s="1505"/>
      <c r="Z279" s="1505"/>
      <c r="AA279"/>
      <c r="AB279"/>
      <c r="AC279"/>
      <c r="AD279"/>
      <c r="AE279"/>
      <c r="AF279"/>
      <c r="AG279"/>
      <c r="AH279"/>
      <c r="AI279"/>
      <c r="AJ279"/>
      <c r="AK279" s="1505"/>
      <c r="AL279" s="1505"/>
      <c r="AM279" s="1505"/>
      <c r="AN279" s="1505"/>
      <c r="AO279" s="150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5"/>
      <c r="U280" s="1505"/>
      <c r="V280" s="1505"/>
      <c r="W280" s="1505"/>
      <c r="X280" s="1505"/>
      <c r="Y280" s="1505"/>
      <c r="Z280" s="1505"/>
      <c r="AA280"/>
      <c r="AB280"/>
      <c r="AC280"/>
      <c r="AD280"/>
      <c r="AE280"/>
      <c r="AF280"/>
      <c r="AG280"/>
      <c r="AH280"/>
      <c r="AI280"/>
      <c r="AJ280"/>
      <c r="AK280" s="1505"/>
      <c r="AL280" s="1505"/>
      <c r="AM280" s="1505"/>
      <c r="AN280" s="1505"/>
      <c r="AO280" s="150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5"/>
      <c r="U281" s="1505"/>
      <c r="V281" s="1505"/>
      <c r="W281" s="1505"/>
      <c r="X281" s="1505"/>
      <c r="Y281" s="1505"/>
      <c r="Z281" s="1505"/>
      <c r="AA281"/>
      <c r="AB281"/>
      <c r="AC281"/>
      <c r="AD281"/>
      <c r="AE281"/>
      <c r="AF281"/>
      <c r="AG281"/>
      <c r="AH281"/>
      <c r="AI281"/>
      <c r="AJ281"/>
      <c r="AK281" s="1505"/>
      <c r="AL281" s="1505"/>
      <c r="AM281" s="1505"/>
      <c r="AN281" s="1505"/>
      <c r="AO281" s="150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5"/>
      <c r="U282" s="1505"/>
      <c r="V282" s="1505"/>
      <c r="W282" s="1505"/>
      <c r="X282" s="1505"/>
      <c r="Y282" s="1505"/>
      <c r="Z282" s="1505"/>
      <c r="AA282"/>
      <c r="AB282"/>
      <c r="AC282"/>
      <c r="AD282"/>
      <c r="AE282"/>
      <c r="AF282"/>
      <c r="AG282"/>
      <c r="AH282"/>
      <c r="AI282"/>
      <c r="AJ282"/>
      <c r="AK282" s="1505"/>
      <c r="AL282" s="1505"/>
      <c r="AM282" s="1505"/>
      <c r="AN282" s="1505"/>
      <c r="AO282" s="150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5"/>
      <c r="U283" s="1505"/>
      <c r="V283" s="1505"/>
      <c r="W283" s="1505"/>
      <c r="X283" s="1505"/>
      <c r="Y283" s="1505"/>
      <c r="Z283" s="1505"/>
      <c r="AA283"/>
      <c r="AB283"/>
      <c r="AC283"/>
      <c r="AD283"/>
      <c r="AE283"/>
      <c r="AF283"/>
      <c r="AG283"/>
      <c r="AH283"/>
      <c r="AI283"/>
      <c r="AJ283"/>
      <c r="AK283" s="1505"/>
      <c r="AL283" s="1505"/>
      <c r="AM283" s="1505"/>
      <c r="AN283" s="1505"/>
      <c r="AO283" s="150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5"/>
      <c r="U284" s="1505"/>
      <c r="V284" s="1505"/>
      <c r="W284" s="1505"/>
      <c r="X284" s="1505"/>
      <c r="Y284" s="1505"/>
      <c r="Z284" s="1505"/>
      <c r="AA284"/>
      <c r="AB284"/>
      <c r="AC284"/>
      <c r="AD284"/>
      <c r="AE284"/>
      <c r="AF284"/>
      <c r="AG284"/>
      <c r="AH284"/>
      <c r="AI284"/>
      <c r="AJ284"/>
      <c r="AK284" s="1505"/>
      <c r="AL284" s="1505"/>
      <c r="AM284" s="1505"/>
      <c r="AN284" s="1505"/>
      <c r="AO284" s="150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5"/>
      <c r="U285" s="1505"/>
      <c r="V285" s="1505"/>
      <c r="W285" s="1505"/>
      <c r="X285" s="1505"/>
      <c r="Y285" s="1505"/>
      <c r="Z285" s="1505"/>
      <c r="AA285"/>
      <c r="AB285"/>
      <c r="AC285"/>
      <c r="AD285"/>
      <c r="AE285"/>
      <c r="AF285"/>
      <c r="AG285"/>
      <c r="AH285"/>
      <c r="AI285"/>
      <c r="AJ285"/>
      <c r="AK285" s="1505"/>
      <c r="AL285" s="1505"/>
      <c r="AM285" s="1505"/>
      <c r="AN285" s="1505"/>
      <c r="AO285" s="150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5"/>
      <c r="U286" s="1505"/>
      <c r="V286" s="1505"/>
      <c r="W286" s="1505"/>
      <c r="X286" s="1505"/>
      <c r="Y286" s="1505"/>
      <c r="AC286"/>
      <c r="AD286"/>
      <c r="AE286"/>
      <c r="AF286"/>
      <c r="AG286"/>
      <c r="AH286"/>
      <c r="AI286"/>
      <c r="AJ286"/>
      <c r="AK286" s="1505"/>
      <c r="AL286" s="1505"/>
      <c r="AM286" s="1505"/>
      <c r="AN286" s="1505"/>
      <c r="AO286" s="150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5"/>
      <c r="U287" s="1505"/>
      <c r="V287" s="1505"/>
      <c r="W287" s="1505"/>
      <c r="X287" s="1505"/>
      <c r="Y287" s="1505"/>
      <c r="AC287"/>
      <c r="AD287"/>
      <c r="AE287"/>
      <c r="AF287"/>
      <c r="AG287"/>
      <c r="AH287"/>
      <c r="AI287"/>
      <c r="AJ287"/>
      <c r="AK287" s="1505"/>
      <c r="AL287" s="1505"/>
      <c r="AM287" s="1505"/>
      <c r="AN287" s="1505"/>
      <c r="AO287" s="150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5"/>
      <c r="U288" s="1505"/>
      <c r="V288" s="1505"/>
      <c r="W288" s="1505"/>
      <c r="X288" s="1505"/>
      <c r="Y288" s="1505"/>
      <c r="AC288"/>
      <c r="AD288"/>
      <c r="AE288"/>
      <c r="AF288"/>
      <c r="AG288"/>
      <c r="AH288"/>
      <c r="AI288"/>
      <c r="AJ288"/>
      <c r="AK288" s="1505"/>
      <c r="AL288" s="1505"/>
      <c r="AM288" s="1505"/>
      <c r="AN288" s="1505"/>
      <c r="AO288" s="150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5"/>
      <c r="U289" s="1505"/>
      <c r="V289" s="1505"/>
      <c r="W289" s="1505"/>
      <c r="X289" s="1505"/>
      <c r="Y289" s="1505"/>
      <c r="Z289" s="1505"/>
      <c r="AA289"/>
      <c r="AB289"/>
      <c r="AC289"/>
      <c r="AD289"/>
      <c r="AE289"/>
      <c r="AF289"/>
      <c r="AG289"/>
      <c r="AH289"/>
      <c r="AI289"/>
      <c r="AJ289"/>
      <c r="AK289" s="1505"/>
      <c r="AL289" s="1505"/>
      <c r="AM289" s="1505"/>
      <c r="AN289" s="1505"/>
      <c r="AO289" s="150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5"/>
      <c r="U290" s="1505"/>
      <c r="V290" s="1505"/>
      <c r="W290" s="1505"/>
      <c r="X290" s="1505"/>
      <c r="Y290" s="1505"/>
      <c r="Z290" s="1505"/>
      <c r="AA290"/>
      <c r="AB290"/>
      <c r="AC290"/>
      <c r="AD290"/>
      <c r="AE290"/>
      <c r="AF290"/>
      <c r="AG290"/>
      <c r="AH290"/>
      <c r="AI290"/>
      <c r="AJ290"/>
      <c r="AK290" s="1505"/>
      <c r="AL290" s="1505"/>
      <c r="AM290" s="1505"/>
      <c r="AN290" s="1505"/>
      <c r="AO290" s="150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5"/>
      <c r="U291" s="1505"/>
      <c r="V291" s="1505"/>
      <c r="W291" s="1505"/>
      <c r="X291" s="1505"/>
      <c r="Y291" s="1505"/>
      <c r="Z291" s="1505"/>
      <c r="AA291"/>
      <c r="AB291"/>
      <c r="AC291"/>
      <c r="AD291"/>
      <c r="AE291"/>
      <c r="AF291"/>
      <c r="AG291"/>
      <c r="AH291"/>
      <c r="AI291"/>
      <c r="AJ291"/>
      <c r="AK291" s="1505"/>
      <c r="AL291" s="1505"/>
      <c r="AM291" s="1505"/>
      <c r="AN291" s="1505"/>
      <c r="AO291" s="150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5"/>
      <c r="U292" s="1505"/>
      <c r="V292" s="1505"/>
      <c r="W292" s="1505"/>
      <c r="X292" s="1505"/>
      <c r="Y292" s="1505"/>
      <c r="Z292" s="1505"/>
      <c r="AA292"/>
      <c r="AB292"/>
      <c r="AC292"/>
      <c r="AD292"/>
      <c r="AE292"/>
      <c r="AF292"/>
      <c r="AG292"/>
      <c r="AH292"/>
      <c r="AI292"/>
      <c r="AJ292"/>
      <c r="AK292" s="1505"/>
      <c r="AL292" s="1505"/>
      <c r="AM292" s="1505"/>
      <c r="AN292" s="1505"/>
      <c r="AO292" s="150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5"/>
      <c r="U293" s="1505"/>
      <c r="V293" s="1505"/>
      <c r="W293" s="1505"/>
      <c r="X293" s="1505"/>
      <c r="Y293" s="1505"/>
      <c r="Z293" s="1505"/>
      <c r="AA293"/>
      <c r="AB293"/>
      <c r="AC293"/>
      <c r="AD293"/>
      <c r="AE293"/>
      <c r="AF293"/>
      <c r="AG293"/>
      <c r="AH293"/>
      <c r="AI293"/>
      <c r="AJ293"/>
      <c r="AK293" s="1505"/>
      <c r="AL293" s="1505"/>
      <c r="AM293" s="1505"/>
      <c r="AN293" s="1505"/>
      <c r="AO293" s="150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5"/>
      <c r="U294" s="1505"/>
      <c r="V294" s="1505"/>
      <c r="W294" s="1505"/>
      <c r="X294" s="1505"/>
      <c r="Y294" s="1505"/>
      <c r="Z294" s="1505"/>
      <c r="AA294"/>
      <c r="AB294"/>
      <c r="AC294"/>
      <c r="AD294"/>
      <c r="AE294"/>
      <c r="AF294"/>
      <c r="AG294"/>
      <c r="AH294"/>
      <c r="AI294"/>
      <c r="AJ294"/>
      <c r="AK294" s="1505"/>
      <c r="AL294" s="1505"/>
      <c r="AM294" s="1505"/>
      <c r="AN294" s="1505"/>
      <c r="AO294" s="150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5"/>
      <c r="U295" s="1505"/>
      <c r="V295" s="1505"/>
      <c r="W295" s="1505"/>
      <c r="X295" s="1505"/>
      <c r="Y295" s="1505"/>
      <c r="Z295" s="1505"/>
      <c r="AA295"/>
      <c r="AB295"/>
      <c r="AC295"/>
      <c r="AD295"/>
      <c r="AE295"/>
      <c r="AF295"/>
      <c r="AG295"/>
      <c r="AH295"/>
      <c r="AI295"/>
      <c r="AJ295"/>
      <c r="AK295" s="1505"/>
      <c r="AL295" s="1505"/>
      <c r="AM295" s="1505"/>
      <c r="AN295" s="1505"/>
      <c r="AO295" s="150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5"/>
      <c r="U296" s="1505"/>
      <c r="V296" s="1505"/>
      <c r="W296" s="1505"/>
      <c r="X296" s="1505"/>
      <c r="Y296" s="1505"/>
      <c r="Z296" s="1505"/>
      <c r="AA296"/>
      <c r="AB296"/>
      <c r="AC296"/>
      <c r="AD296"/>
      <c r="AE296"/>
      <c r="AF296"/>
      <c r="AG296"/>
      <c r="AH296"/>
      <c r="AI296"/>
      <c r="AJ296"/>
      <c r="AK296" s="1505"/>
      <c r="AL296" s="1505"/>
      <c r="AM296" s="1505"/>
      <c r="AN296" s="1505"/>
      <c r="AO296" s="150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5"/>
      <c r="U297" s="1505"/>
      <c r="V297" s="1505"/>
      <c r="W297" s="1505"/>
      <c r="X297" s="1505"/>
      <c r="Y297" s="1505"/>
      <c r="Z297" s="1505"/>
      <c r="AA297"/>
      <c r="AB297"/>
      <c r="AC297"/>
      <c r="AD297"/>
      <c r="AE297"/>
      <c r="AF297"/>
      <c r="AG297"/>
      <c r="AH297"/>
      <c r="AI297"/>
      <c r="AJ297"/>
      <c r="AK297" s="1505"/>
      <c r="AL297" s="1505"/>
      <c r="AM297" s="1505"/>
      <c r="AN297" s="1505"/>
      <c r="AO297" s="150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5"/>
      <c r="U298" s="1505"/>
      <c r="V298" s="1505"/>
      <c r="W298" s="1505"/>
      <c r="X298" s="1505"/>
      <c r="Y298" s="1505"/>
      <c r="Z298" s="1505"/>
      <c r="AA298"/>
      <c r="AB298"/>
      <c r="AC298"/>
      <c r="AD298"/>
      <c r="AE298"/>
      <c r="AF298"/>
      <c r="AG298"/>
      <c r="AH298"/>
      <c r="AI298"/>
      <c r="AJ298"/>
      <c r="AK298" s="1505"/>
      <c r="AL298" s="1505"/>
      <c r="AM298" s="1505"/>
      <c r="AN298" s="1505"/>
      <c r="AO298" s="150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5"/>
      <c r="U299" s="1505"/>
      <c r="V299" s="1505"/>
      <c r="W299" s="1505"/>
      <c r="X299" s="1505"/>
      <c r="Y299" s="1505"/>
      <c r="Z299" s="1505"/>
      <c r="AA299"/>
      <c r="AB299"/>
      <c r="AC299"/>
      <c r="AD299"/>
      <c r="AE299"/>
      <c r="AF299"/>
      <c r="AG299"/>
      <c r="AH299"/>
      <c r="AI299"/>
      <c r="AJ299"/>
      <c r="AK299" s="1505"/>
      <c r="AL299" s="1505"/>
      <c r="AM299" s="1505"/>
      <c r="AN299" s="1505"/>
      <c r="AO299" s="150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5"/>
      <c r="U300" s="1505"/>
      <c r="V300" s="1505"/>
      <c r="W300" s="1505"/>
      <c r="X300" s="1505"/>
      <c r="Y300" s="1505"/>
      <c r="Z300" s="1505"/>
      <c r="AA300"/>
      <c r="AB300"/>
      <c r="AC300"/>
      <c r="AD300"/>
      <c r="AE300"/>
      <c r="AF300"/>
      <c r="AG300"/>
      <c r="AH300"/>
      <c r="AI300"/>
      <c r="AJ300"/>
      <c r="AK300" s="1505"/>
      <c r="AL300" s="1505"/>
      <c r="AM300" s="1505"/>
      <c r="AN300" s="1505"/>
      <c r="AO300" s="150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5"/>
      <c r="U301" s="1505"/>
      <c r="V301" s="1505"/>
      <c r="W301" s="1505"/>
      <c r="X301" s="1505"/>
      <c r="Y301" s="1505"/>
      <c r="Z301" s="1505"/>
      <c r="AA301"/>
      <c r="AB301"/>
      <c r="AC301"/>
      <c r="AD301"/>
      <c r="AE301"/>
      <c r="AF301"/>
      <c r="AG301"/>
      <c r="AH301"/>
      <c r="AI301"/>
      <c r="AJ301"/>
      <c r="AK301" s="1505"/>
      <c r="AL301" s="1505"/>
      <c r="AM301" s="1505"/>
      <c r="AN301" s="1505"/>
      <c r="AO301" s="150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5"/>
      <c r="U302" s="1505"/>
      <c r="V302" s="1505"/>
      <c r="W302" s="1505"/>
      <c r="X302" s="1505"/>
      <c r="Y302" s="1505"/>
      <c r="Z302" s="1505"/>
      <c r="AA302"/>
      <c r="AB302"/>
      <c r="AC302"/>
      <c r="AD302"/>
      <c r="AE302"/>
      <c r="AF302"/>
      <c r="AG302"/>
      <c r="AH302"/>
      <c r="AI302"/>
      <c r="AJ302"/>
      <c r="AK302" s="1505"/>
      <c r="AL302" s="1505"/>
      <c r="AM302" s="1505"/>
      <c r="AN302" s="1505"/>
      <c r="AO302" s="150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5"/>
      <c r="U303" s="1505"/>
      <c r="V303" s="1505"/>
      <c r="W303" s="1505"/>
      <c r="X303" s="1505"/>
      <c r="Y303" s="1505"/>
      <c r="Z303" s="1505"/>
      <c r="AA303"/>
      <c r="AB303"/>
      <c r="AC303"/>
      <c r="AD303"/>
      <c r="AE303"/>
      <c r="AF303"/>
      <c r="AG303"/>
      <c r="AH303"/>
      <c r="AI303"/>
      <c r="AJ303"/>
      <c r="AK303" s="1505"/>
      <c r="AL303" s="1505"/>
      <c r="AM303" s="1505"/>
      <c r="AN303" s="1505"/>
      <c r="AO303" s="150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5"/>
      <c r="U304" s="1505"/>
      <c r="V304" s="1505"/>
      <c r="W304" s="1505"/>
      <c r="X304" s="1505"/>
      <c r="Y304" s="1505"/>
      <c r="Z304" s="1505"/>
      <c r="AA304"/>
      <c r="AB304"/>
      <c r="AC304"/>
      <c r="AD304"/>
      <c r="AE304"/>
      <c r="AF304"/>
      <c r="AG304"/>
      <c r="AH304"/>
      <c r="AI304"/>
      <c r="AJ304"/>
      <c r="AK304" s="1505"/>
      <c r="AL304" s="1505"/>
      <c r="AM304" s="1505"/>
      <c r="AN304" s="1505"/>
      <c r="AO304" s="150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5"/>
      <c r="U305" s="1505"/>
      <c r="V305" s="1505"/>
      <c r="W305" s="1505"/>
      <c r="X305" s="1505"/>
      <c r="Y305" s="1505"/>
      <c r="Z305" s="1505"/>
      <c r="AA305"/>
      <c r="AB305"/>
      <c r="AC305"/>
      <c r="AD305"/>
      <c r="AE305"/>
      <c r="AF305"/>
      <c r="AG305"/>
      <c r="AH305"/>
      <c r="AI305"/>
      <c r="AJ305"/>
      <c r="AK305" s="1505"/>
      <c r="AL305" s="1505"/>
      <c r="AM305" s="1505"/>
      <c r="AN305" s="1505"/>
      <c r="AO305" s="15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5"/>
      <c r="U306" s="1505"/>
      <c r="V306" s="1505"/>
      <c r="W306" s="1505"/>
      <c r="X306" s="1505"/>
      <c r="Y306" s="1505"/>
      <c r="Z306" s="1505"/>
      <c r="AA306"/>
      <c r="AB306"/>
      <c r="AC306"/>
      <c r="AD306"/>
      <c r="AE306"/>
      <c r="AF306"/>
      <c r="AG306"/>
      <c r="AH306"/>
      <c r="AI306"/>
      <c r="AJ306"/>
      <c r="AK306" s="1505"/>
      <c r="AL306" s="1505"/>
      <c r="AM306" s="1505"/>
      <c r="AN306" s="1505"/>
      <c r="AO306" s="150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5"/>
      <c r="U307" s="1505"/>
      <c r="V307" s="1505"/>
      <c r="W307" s="1505"/>
      <c r="X307" s="1505"/>
      <c r="Y307" s="1505"/>
      <c r="Z307" s="1505"/>
      <c r="AA307"/>
      <c r="AB307"/>
      <c r="AC307"/>
      <c r="AD307"/>
      <c r="AE307"/>
      <c r="AF307"/>
      <c r="AG307"/>
      <c r="AH307"/>
      <c r="AI307"/>
      <c r="AJ307"/>
      <c r="AK307" s="1505"/>
      <c r="AL307" s="1505"/>
      <c r="AM307" s="1505"/>
      <c r="AN307" s="1505"/>
      <c r="AO307" s="150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5"/>
      <c r="U308" s="1505"/>
      <c r="V308" s="1505"/>
      <c r="W308" s="1505"/>
      <c r="X308" s="1505"/>
      <c r="Y308" s="1505"/>
      <c r="Z308" s="1505"/>
      <c r="AA308"/>
      <c r="AB308"/>
      <c r="AC308"/>
      <c r="AD308"/>
      <c r="AE308"/>
      <c r="AF308"/>
      <c r="AG308"/>
      <c r="AH308"/>
      <c r="AI308"/>
      <c r="AJ308"/>
      <c r="AK308" s="1505"/>
      <c r="AL308" s="1505"/>
      <c r="AM308" s="1505"/>
      <c r="AN308" s="1505"/>
      <c r="AO308" s="150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5"/>
      <c r="U309" s="1505"/>
      <c r="V309" s="1505"/>
      <c r="W309" s="1505"/>
      <c r="X309" s="1505"/>
      <c r="Y309" s="1505"/>
      <c r="Z309" s="1505"/>
      <c r="AA309"/>
      <c r="AB309"/>
      <c r="AC309"/>
      <c r="AD309"/>
      <c r="AE309"/>
      <c r="AF309"/>
      <c r="AG309"/>
      <c r="AH309"/>
      <c r="AI309"/>
      <c r="AJ309"/>
      <c r="AK309" s="1505"/>
      <c r="AL309" s="1505"/>
      <c r="AM309" s="1505"/>
      <c r="AN309" s="1505"/>
      <c r="AO309" s="150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5"/>
      <c r="U310" s="1505"/>
      <c r="V310" s="1526"/>
      <c r="W310" s="1526"/>
      <c r="X310" s="1505"/>
      <c r="Y310" s="1505"/>
      <c r="Z310" s="1505"/>
      <c r="AA310"/>
      <c r="AB310"/>
      <c r="AC310"/>
      <c r="AD310"/>
      <c r="AE310"/>
      <c r="AF310"/>
      <c r="AG310" s="1527"/>
      <c r="AH310" s="1527"/>
      <c r="AI310"/>
      <c r="AJ310"/>
      <c r="AK310" s="1505"/>
      <c r="AL310" s="1505"/>
      <c r="AM310" s="1505"/>
      <c r="AN310" s="1505"/>
      <c r="AO310" s="150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5"/>
      <c r="U311" s="1505"/>
      <c r="V311" s="1505"/>
      <c r="W311" s="1505"/>
      <c r="X311" s="1505"/>
      <c r="Y311" s="1505"/>
      <c r="Z311" s="1505"/>
      <c r="AA311"/>
      <c r="AB311"/>
      <c r="AC311"/>
      <c r="AD311"/>
      <c r="AE311"/>
      <c r="AF311"/>
      <c r="AG311"/>
      <c r="AH311"/>
      <c r="AI311"/>
      <c r="AJ311"/>
      <c r="AK311" s="1505"/>
      <c r="AL311" s="1505"/>
      <c r="AM311" s="1505"/>
      <c r="AN311" s="1505"/>
      <c r="AO311" s="150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5"/>
      <c r="U312" s="1505"/>
      <c r="V312" s="1505"/>
      <c r="W312" s="1505"/>
      <c r="X312" s="1505"/>
      <c r="Y312" s="1505"/>
      <c r="Z312" s="1505"/>
      <c r="AA312"/>
      <c r="AB312"/>
      <c r="AC312"/>
      <c r="AD312"/>
      <c r="AE312"/>
      <c r="AF312"/>
      <c r="AG312"/>
      <c r="AH312"/>
      <c r="AI312"/>
      <c r="AJ312"/>
      <c r="AK312" s="1505"/>
      <c r="AL312" s="1505"/>
      <c r="AM312" s="1505"/>
      <c r="AN312" s="1505"/>
      <c r="AO312" s="150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5"/>
      <c r="U313" s="1505"/>
      <c r="V313" s="1505"/>
      <c r="W313" s="1505"/>
      <c r="X313" s="1505"/>
      <c r="AB313"/>
      <c r="AC313"/>
      <c r="AD313"/>
      <c r="AE313"/>
      <c r="AF313"/>
      <c r="AG313"/>
      <c r="AH313"/>
      <c r="AI313"/>
      <c r="AJ313"/>
      <c r="AK313" s="1505"/>
      <c r="AL313" s="1505"/>
      <c r="AM313" s="1505"/>
      <c r="AN313" s="1505"/>
      <c r="AO313" s="150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5"/>
      <c r="U314" s="1505"/>
      <c r="V314" s="1505"/>
      <c r="W314" s="1505"/>
      <c r="X314" s="1505"/>
      <c r="AB314"/>
      <c r="AC314"/>
      <c r="AD314"/>
      <c r="AE314"/>
      <c r="AF314"/>
      <c r="AG314"/>
      <c r="AH314"/>
      <c r="AI314"/>
      <c r="AJ314"/>
      <c r="AK314" s="1505"/>
      <c r="AL314" s="1505"/>
      <c r="AM314" s="1505"/>
      <c r="AN314" s="1505"/>
      <c r="AO314" s="150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5"/>
      <c r="U315" s="1505"/>
      <c r="V315" s="1505"/>
      <c r="W315" s="1505"/>
      <c r="X315" s="1505"/>
      <c r="AB315"/>
      <c r="AC315"/>
      <c r="AD315"/>
      <c r="AE315"/>
      <c r="AF315"/>
      <c r="AG315"/>
      <c r="AH315"/>
      <c r="AI315"/>
      <c r="AJ315"/>
      <c r="AK315" s="1505"/>
      <c r="AL315" s="1505"/>
      <c r="AM315" s="1505"/>
      <c r="AN315" s="1505"/>
      <c r="AO315" s="150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5"/>
      <c r="U316" s="1505"/>
      <c r="V316" s="1505"/>
      <c r="W316" s="1505"/>
      <c r="X316" s="1505"/>
      <c r="Y316" s="1505"/>
      <c r="Z316" s="1505"/>
      <c r="AA316"/>
      <c r="AB316"/>
      <c r="AC316"/>
      <c r="AD316"/>
      <c r="AE316"/>
      <c r="AF316"/>
      <c r="AG316"/>
      <c r="AH316"/>
      <c r="AI316"/>
      <c r="AJ316"/>
      <c r="AK316" s="1505"/>
      <c r="AL316" s="1505"/>
      <c r="AM316" s="1505"/>
      <c r="AN316" s="1505"/>
      <c r="AO316" s="150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5"/>
      <c r="U317" s="1505"/>
      <c r="V317" s="1505"/>
      <c r="W317" s="1505"/>
      <c r="X317" s="1505"/>
      <c r="Y317" s="1505"/>
      <c r="Z317" s="1505"/>
      <c r="AA317"/>
      <c r="AB317"/>
      <c r="AC317"/>
      <c r="AD317"/>
      <c r="AE317"/>
      <c r="AF317"/>
      <c r="AG317"/>
      <c r="AH317"/>
      <c r="AI317"/>
      <c r="AJ317"/>
      <c r="AK317" s="1505"/>
      <c r="AL317" s="1505"/>
      <c r="AM317" s="1505"/>
      <c r="AN317" s="1505"/>
      <c r="AO317" s="150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5"/>
      <c r="U318" s="1505"/>
      <c r="V318" s="1505"/>
      <c r="W318" s="1505"/>
      <c r="X318" s="1505"/>
      <c r="Y318" s="1505"/>
      <c r="Z318" s="1505"/>
      <c r="AA318"/>
      <c r="AB318"/>
      <c r="AC318"/>
      <c r="AD318"/>
      <c r="AE318"/>
      <c r="AF318"/>
      <c r="AG318"/>
      <c r="AH318"/>
      <c r="AI318"/>
      <c r="AJ318"/>
      <c r="AK318" s="1505"/>
      <c r="AL318" s="1505"/>
      <c r="AM318" s="1505"/>
      <c r="AN318" s="1505"/>
      <c r="AO318" s="150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5"/>
      <c r="U319" s="1505"/>
      <c r="V319" s="1505"/>
      <c r="W319" s="1505"/>
      <c r="X319" s="1505"/>
      <c r="Y319" s="1505"/>
      <c r="Z319" s="1505"/>
      <c r="AA319"/>
      <c r="AB319"/>
      <c r="AC319"/>
      <c r="AD319"/>
      <c r="AE319"/>
      <c r="AF319"/>
      <c r="AG319"/>
      <c r="AH319"/>
      <c r="AI319"/>
      <c r="AJ319"/>
      <c r="AK319" s="1505"/>
      <c r="AL319" s="1505"/>
      <c r="AM319" s="1505"/>
      <c r="AN319" s="1505"/>
      <c r="AO319" s="150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7" t="s">
        <v>677</v>
      </c>
      <c r="O320" s="1398" t="s">
        <v>678</v>
      </c>
      <c r="P320" s="1398" t="s">
        <v>679</v>
      </c>
      <c r="Q320" s="1399" t="s">
        <v>680</v>
      </c>
      <c r="R320" s="1398" t="s">
        <v>681</v>
      </c>
      <c r="S320"/>
      <c r="T320" s="1505"/>
      <c r="U320" s="1505"/>
      <c r="V320" s="1505"/>
      <c r="W320" s="1505"/>
      <c r="AC320"/>
      <c r="AD320"/>
      <c r="AE320"/>
      <c r="AF320"/>
      <c r="AG320"/>
      <c r="AH320"/>
      <c r="AI320"/>
      <c r="AJ320"/>
      <c r="AK320" s="1505"/>
      <c r="AL320" s="1505"/>
      <c r="AM320" s="1505"/>
      <c r="AN320" s="1505"/>
      <c r="AO320" s="150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8" t="s">
        <v>682</v>
      </c>
      <c r="O321" s="1398">
        <v>83</v>
      </c>
      <c r="P321" s="1398">
        <v>96</v>
      </c>
      <c r="Q321" s="1399">
        <f>IF(SUM(P321)=0,"",O321/P321)</f>
        <v>0.86458333333333337</v>
      </c>
      <c r="R321" s="1400">
        <f>Q321/SUM(CK$9:CK$12)</f>
        <v>0.86458333333333348</v>
      </c>
      <c r="S321"/>
      <c r="T321" s="1505"/>
      <c r="U321" s="1505"/>
      <c r="V321" s="1505"/>
      <c r="W321" s="1505"/>
      <c r="AC321"/>
      <c r="AD321"/>
      <c r="AE321"/>
      <c r="AF321"/>
      <c r="AG321"/>
      <c r="AH321"/>
      <c r="AI321"/>
      <c r="AJ321"/>
      <c r="AK321" s="1505"/>
      <c r="AL321" s="1505"/>
      <c r="AM321" s="1505"/>
      <c r="AN321" s="1505"/>
      <c r="AO321" s="150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8" t="s">
        <v>459</v>
      </c>
      <c r="O322" s="1398">
        <v>4</v>
      </c>
      <c r="P322" s="1398">
        <v>96</v>
      </c>
      <c r="Q322" s="1399">
        <f t="shared" ref="Q322:Q327" si="424">IF(SUM(P322)=0,"",O322/P322)</f>
        <v>4.1666666666666664E-2</v>
      </c>
      <c r="R322" s="1400">
        <f>Q322/SUM(CK$9:CK$10)</f>
        <v>5.7870370370370371E-2</v>
      </c>
    </row>
    <row r="323" spans="3:50" ht="12" customHeight="1">
      <c r="N323" s="1398" t="s">
        <v>683</v>
      </c>
      <c r="O323" s="1398">
        <v>44</v>
      </c>
      <c r="P323" s="1398">
        <v>96</v>
      </c>
      <c r="Q323" s="1399">
        <f t="shared" si="424"/>
        <v>0.45833333333333331</v>
      </c>
      <c r="R323" s="1400">
        <f>Q323/SUM(CK$9:CK$10)</f>
        <v>0.63657407407407407</v>
      </c>
    </row>
    <row r="324" spans="3:50" ht="12" customHeight="1">
      <c r="N324" s="1398" t="s">
        <v>684</v>
      </c>
      <c r="O324" s="1398">
        <v>1</v>
      </c>
      <c r="P324" s="1398">
        <v>96</v>
      </c>
      <c r="Q324" s="1399">
        <f t="shared" si="424"/>
        <v>1.0416666666666666E-2</v>
      </c>
      <c r="R324" s="1400">
        <f>Q324/SUM(CK$9:CK$10)</f>
        <v>1.4467592592592593E-2</v>
      </c>
    </row>
    <row r="325" spans="3:50" ht="12" customHeight="1">
      <c r="N325" s="1398" t="s">
        <v>685</v>
      </c>
      <c r="O325" s="1398">
        <v>0</v>
      </c>
      <c r="P325" s="1398">
        <v>96</v>
      </c>
      <c r="Q325" s="1399">
        <f t="shared" si="424"/>
        <v>0</v>
      </c>
      <c r="R325" s="1400">
        <f>Q325/SUM(CK$9:CK$12)</f>
        <v>0</v>
      </c>
    </row>
    <row r="326" spans="3:50" ht="12" customHeight="1">
      <c r="N326" s="1398" t="s">
        <v>686</v>
      </c>
      <c r="O326" s="1398">
        <v>0</v>
      </c>
      <c r="P326" s="1398">
        <v>96</v>
      </c>
      <c r="Q326" s="1399">
        <f t="shared" si="424"/>
        <v>0</v>
      </c>
      <c r="R326" s="1400">
        <f>Q326/SUM(CK$9:CK$12)</f>
        <v>0</v>
      </c>
    </row>
    <row r="327" spans="3:50" ht="12" customHeight="1">
      <c r="N327" s="1398" t="s">
        <v>687</v>
      </c>
      <c r="O327" s="1398">
        <v>0</v>
      </c>
      <c r="P327" s="1398">
        <v>96</v>
      </c>
      <c r="Q327" s="1399">
        <f t="shared" si="424"/>
        <v>0</v>
      </c>
      <c r="R327" s="1400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579" activePane="bottomRight" state="frozen"/>
      <selection pane="topRight" activeCell="AU1" sqref="AU1"/>
      <selection pane="bottomLeft" activeCell="A419" sqref="A419"/>
      <selection pane="bottomRight" activeCell="A599" sqref="A5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7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2">
        <f>[1]ExpFactors!$C$1</f>
        <v>2100</v>
      </c>
      <c r="H1" s="1423" t="str">
        <f>[1]ExpFactors!$D$1</f>
        <v>kcal</v>
      </c>
      <c r="I1" s="443"/>
      <c r="J1" s="1438" t="s">
        <v>721</v>
      </c>
      <c r="K1" s="1439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1317"/>
      <c r="CO1" s="1317"/>
      <c r="CP1" s="1317"/>
      <c r="CQ1" s="1317"/>
      <c r="CR1" s="1317"/>
      <c r="CS1" s="1317"/>
      <c r="CT1" s="131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6" t="s">
        <v>111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1317"/>
      <c r="CO2" s="1317"/>
      <c r="CP2" s="1317"/>
      <c r="CQ2" s="1317"/>
      <c r="CR2" s="1317"/>
      <c r="CS2" s="1317"/>
      <c r="CT2" s="131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9"/>
      <c r="CE3" s="1320"/>
      <c r="CF3" s="1320"/>
      <c r="CG3" s="1320"/>
      <c r="CH3" s="1320"/>
      <c r="CI3" s="1320"/>
      <c r="CJ3" s="1320"/>
      <c r="CK3" s="1320"/>
      <c r="CL3" s="1320"/>
      <c r="CM3" s="1320"/>
      <c r="CN3" s="1320"/>
      <c r="CO3" s="1320"/>
      <c r="CP3" s="1320"/>
      <c r="CQ3" s="1320"/>
      <c r="CR3" s="1320"/>
      <c r="CS3" s="1320"/>
      <c r="CT3" s="132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2" t="s">
        <v>580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4"/>
      <c r="CG4" s="1325"/>
      <c r="CH4" s="1325"/>
      <c r="CI4" s="1325"/>
      <c r="CJ4" s="1325"/>
      <c r="CK4" s="1325"/>
      <c r="CL4" s="1325"/>
      <c r="CM4" s="1325"/>
      <c r="CN4" s="1325"/>
      <c r="CO4" s="1325"/>
      <c r="CP4" s="1325"/>
      <c r="CQ4" s="1325"/>
      <c r="CR4" s="1325"/>
      <c r="CS4" s="1325"/>
      <c r="CT4" s="1326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30" t="s">
        <v>50</v>
      </c>
      <c r="DR4" s="1530"/>
      <c r="DS4" s="1530"/>
      <c r="DT4" s="1530"/>
      <c r="DU4" s="1530"/>
      <c r="DV4" s="1530"/>
      <c r="DW4" s="1530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7" t="str">
        <f>IF(UPPER($CD$4)=UPPER($BZ$4),$BV$4,IF(UPPER($CD$4)=UPPER($CA$4),$BW$4,IF(UPPER($CD$4)=UPPER($CB$4),$BX$4,$BY$4)))</f>
        <v>'Better-Off'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1324"/>
      <c r="CO5" s="1324"/>
      <c r="CP5" s="1324"/>
      <c r="CQ5" s="1324"/>
      <c r="CR5" s="1324"/>
      <c r="CS5" s="1324"/>
      <c r="CT5" s="1328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31" t="s">
        <v>47</v>
      </c>
      <c r="CE6" s="1531"/>
      <c r="CF6" s="1320"/>
      <c r="CG6" s="1320"/>
      <c r="CH6" s="1320"/>
      <c r="CI6" s="1320"/>
      <c r="CJ6" s="1320"/>
      <c r="CK6" s="1320"/>
      <c r="CL6" s="1320"/>
      <c r="CM6" s="1320"/>
      <c r="CN6" s="1320"/>
      <c r="CO6" s="1320"/>
      <c r="CP6" s="1320"/>
      <c r="CQ6" s="1320"/>
      <c r="CR6" s="1320"/>
      <c r="CS6" s="1532" t="s">
        <v>48</v>
      </c>
      <c r="CT6" s="1532"/>
      <c r="CU6" s="1533" t="s">
        <v>47</v>
      </c>
      <c r="CV6" s="153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34" t="s">
        <v>48</v>
      </c>
      <c r="DK6" s="1534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9">
        <v>17</v>
      </c>
      <c r="CE7" s="1330">
        <v>16</v>
      </c>
      <c r="CF7" s="1331">
        <v>15</v>
      </c>
      <c r="CG7" s="1331">
        <v>14</v>
      </c>
      <c r="CH7" s="1331">
        <v>13</v>
      </c>
      <c r="CI7" s="1331">
        <v>12</v>
      </c>
      <c r="CJ7" s="1331">
        <v>11</v>
      </c>
      <c r="CK7" s="1332">
        <v>10</v>
      </c>
      <c r="CL7" s="1332">
        <v>9</v>
      </c>
      <c r="CM7" s="1332">
        <v>8</v>
      </c>
      <c r="CN7" s="1331">
        <v>7</v>
      </c>
      <c r="CO7" s="1331">
        <v>6</v>
      </c>
      <c r="CP7" s="1331">
        <v>5</v>
      </c>
      <c r="CQ7" s="1331">
        <v>4</v>
      </c>
      <c r="CR7" s="1331">
        <v>3</v>
      </c>
      <c r="CS7" s="1330">
        <v>2</v>
      </c>
      <c r="CT7" s="133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9" t="s">
        <v>798</v>
      </c>
      <c r="C8" s="1499" t="s">
        <v>798</v>
      </c>
      <c r="D8" s="1499" t="s">
        <v>798</v>
      </c>
      <c r="E8" s="1499" t="s">
        <v>798</v>
      </c>
      <c r="F8" s="1499" t="s">
        <v>798</v>
      </c>
      <c r="G8" s="1499" t="s">
        <v>798</v>
      </c>
      <c r="H8" s="1499" t="s">
        <v>798</v>
      </c>
      <c r="I8" s="1499" t="s">
        <v>798</v>
      </c>
      <c r="J8" s="1499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499" t="s">
        <v>798</v>
      </c>
      <c r="Y8" s="1499" t="s">
        <v>798</v>
      </c>
      <c r="Z8" s="1499" t="s">
        <v>798</v>
      </c>
      <c r="AA8" s="1499" t="s">
        <v>798</v>
      </c>
      <c r="AB8" s="1499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9" t="s">
        <v>798</v>
      </c>
      <c r="AM8" s="1499" t="s">
        <v>798</v>
      </c>
      <c r="AN8" s="1499" t="s">
        <v>798</v>
      </c>
      <c r="AO8" s="1499" t="s">
        <v>798</v>
      </c>
      <c r="AP8" s="1499" t="s">
        <v>798</v>
      </c>
      <c r="AQ8" s="1499" t="s">
        <v>798</v>
      </c>
      <c r="AR8" s="1499" t="s">
        <v>798</v>
      </c>
      <c r="AS8" s="1499" t="s">
        <v>798</v>
      </c>
      <c r="AT8" s="1499" t="s">
        <v>798</v>
      </c>
      <c r="AU8" s="1499" t="s">
        <v>798</v>
      </c>
      <c r="AV8" s="1499" t="s">
        <v>946</v>
      </c>
      <c r="AW8" s="1499" t="s">
        <v>946</v>
      </c>
      <c r="AX8" s="1499" t="s">
        <v>946</v>
      </c>
      <c r="AY8" s="1499" t="s">
        <v>946</v>
      </c>
      <c r="AZ8" s="1499" t="s">
        <v>946</v>
      </c>
      <c r="BA8" s="1499" t="s">
        <v>946</v>
      </c>
      <c r="BB8" s="1499" t="s">
        <v>946</v>
      </c>
      <c r="BC8" s="513"/>
      <c r="BD8" s="1499" t="s">
        <v>946</v>
      </c>
      <c r="BE8" s="1499" t="s">
        <v>946</v>
      </c>
      <c r="BF8" s="1499" t="s">
        <v>946</v>
      </c>
      <c r="BG8" s="1499" t="s">
        <v>946</v>
      </c>
      <c r="BH8" s="1499" t="s">
        <v>946</v>
      </c>
      <c r="BI8" s="1499" t="s">
        <v>946</v>
      </c>
      <c r="BJ8" s="1499" t="s">
        <v>946</v>
      </c>
      <c r="BK8" s="1499" t="s">
        <v>946</v>
      </c>
      <c r="BL8" s="1499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9"/>
      <c r="CE8" s="1320"/>
      <c r="CF8" s="1320"/>
      <c r="CG8" s="1320"/>
      <c r="CH8" s="1320"/>
      <c r="CI8" s="1320"/>
      <c r="CJ8" s="1320"/>
      <c r="CK8" s="1320"/>
      <c r="CL8" s="1320"/>
      <c r="CM8" s="1320"/>
      <c r="CN8" s="1320"/>
      <c r="CO8" s="1320"/>
      <c r="CP8" s="1320"/>
      <c r="CQ8" s="1320"/>
      <c r="CR8" s="1320"/>
      <c r="CS8" s="1320"/>
      <c r="CT8" s="1321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9"/>
      <c r="CE9" s="1320"/>
      <c r="CF9" s="1320"/>
      <c r="CG9" s="1320"/>
      <c r="CH9" s="1320"/>
      <c r="CI9" s="1320"/>
      <c r="CJ9" s="1320"/>
      <c r="CK9" s="1320"/>
      <c r="CL9" s="1320"/>
      <c r="CM9" s="1320"/>
      <c r="CN9" s="1320"/>
      <c r="CO9" s="1320"/>
      <c r="CP9" s="1320"/>
      <c r="CQ9" s="1320"/>
      <c r="CR9" s="1320"/>
      <c r="CS9" s="1320"/>
      <c r="CT9" s="1321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00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6">
        <f t="shared" si="12"/>
        <v>0</v>
      </c>
      <c r="CG10" s="1336">
        <f t="shared" si="12"/>
        <v>0</v>
      </c>
      <c r="CH10" s="1336">
        <f t="shared" si="12"/>
        <v>0</v>
      </c>
      <c r="CI10" s="1336">
        <f t="shared" si="12"/>
        <v>0</v>
      </c>
      <c r="CJ10" s="1336">
        <f t="shared" si="12"/>
        <v>0</v>
      </c>
      <c r="CK10" s="1337">
        <f t="shared" si="12"/>
        <v>0</v>
      </c>
      <c r="CL10" s="1337">
        <f t="shared" si="12"/>
        <v>1.047164383561644</v>
      </c>
      <c r="CM10" s="1337">
        <f t="shared" si="12"/>
        <v>1.0681678973689932</v>
      </c>
      <c r="CN10" s="1336">
        <f t="shared" si="12"/>
        <v>1.1074964992389649</v>
      </c>
      <c r="CO10" s="1336">
        <f t="shared" si="12"/>
        <v>1.1137792800806499</v>
      </c>
      <c r="CP10" s="1336">
        <f t="shared" si="12"/>
        <v>1.1324602739726028</v>
      </c>
      <c r="CQ10" s="1336">
        <f t="shared" si="12"/>
        <v>1.1441082844096544</v>
      </c>
      <c r="CR10" s="1336">
        <f t="shared" si="12"/>
        <v>1.1624198303979125</v>
      </c>
      <c r="CS10" s="1335">
        <f t="shared" si="12"/>
        <v>1.176730593607306</v>
      </c>
      <c r="CT10" s="133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4">
        <f t="shared" si="12"/>
        <v>0</v>
      </c>
      <c r="CE11" s="1335">
        <f t="shared" si="13"/>
        <v>0</v>
      </c>
      <c r="CF11" s="133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6">
        <f t="shared" si="37"/>
        <v>0</v>
      </c>
      <c r="CH11" s="1336">
        <f t="shared" si="37"/>
        <v>0</v>
      </c>
      <c r="CI11" s="1336">
        <f t="shared" si="37"/>
        <v>0</v>
      </c>
      <c r="CJ11" s="1336">
        <f t="shared" si="37"/>
        <v>0</v>
      </c>
      <c r="CK11" s="1337">
        <f t="shared" si="37"/>
        <v>0</v>
      </c>
      <c r="CL11" s="1337">
        <f t="shared" si="37"/>
        <v>0.21311154598825832</v>
      </c>
      <c r="CM11" s="1337">
        <f t="shared" si="37"/>
        <v>0.23679060665362037</v>
      </c>
      <c r="CN11" s="1336">
        <f t="shared" si="37"/>
        <v>0.39465101108936723</v>
      </c>
      <c r="CO11" s="1336">
        <f t="shared" si="37"/>
        <v>0.41043705153294191</v>
      </c>
      <c r="CP11" s="1336">
        <f t="shared" si="37"/>
        <v>0.44404910158334815</v>
      </c>
      <c r="CQ11" s="1336">
        <f t="shared" si="37"/>
        <v>0.44407045009784735</v>
      </c>
      <c r="CR11" s="1336">
        <f t="shared" si="37"/>
        <v>0.52620134811915631</v>
      </c>
      <c r="CS11" s="1335">
        <f t="shared" si="37"/>
        <v>0.59986953685583821</v>
      </c>
      <c r="CT11" s="1338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4">
        <f t="shared" si="12"/>
        <v>0</v>
      </c>
      <c r="CE12" s="1335">
        <f t="shared" si="13"/>
        <v>0</v>
      </c>
      <c r="CF12" s="1336">
        <f t="shared" si="37"/>
        <v>0</v>
      </c>
      <c r="CG12" s="1336">
        <f t="shared" si="37"/>
        <v>0</v>
      </c>
      <c r="CH12" s="1336">
        <f t="shared" si="37"/>
        <v>0</v>
      </c>
      <c r="CI12" s="1336">
        <f t="shared" si="37"/>
        <v>0</v>
      </c>
      <c r="CJ12" s="1336">
        <f t="shared" si="37"/>
        <v>0</v>
      </c>
      <c r="CK12" s="1337">
        <f t="shared" si="37"/>
        <v>0</v>
      </c>
      <c r="CL12" s="1337">
        <f t="shared" si="37"/>
        <v>3.7193737769080235E-2</v>
      </c>
      <c r="CM12" s="1337">
        <f t="shared" si="37"/>
        <v>7.3626875407697329E-2</v>
      </c>
      <c r="CN12" s="1336">
        <f t="shared" si="37"/>
        <v>9.5538160469667316E-2</v>
      </c>
      <c r="CO12" s="1336">
        <f t="shared" si="37"/>
        <v>0.11637051532941944</v>
      </c>
      <c r="CP12" s="1336">
        <f t="shared" si="37"/>
        <v>0.19219178082191779</v>
      </c>
      <c r="CQ12" s="1336">
        <f t="shared" si="37"/>
        <v>0.22601316491727449</v>
      </c>
      <c r="CR12" s="1336">
        <f t="shared" si="37"/>
        <v>0.26179386823222439</v>
      </c>
      <c r="CS12" s="1335">
        <f t="shared" si="37"/>
        <v>0.35992172211350293</v>
      </c>
      <c r="CT12" s="1338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4">
        <f t="shared" si="12"/>
        <v>0</v>
      </c>
      <c r="CE13" s="1335">
        <f t="shared" si="13"/>
        <v>0</v>
      </c>
      <c r="CF13" s="1336">
        <f t="shared" si="37"/>
        <v>0</v>
      </c>
      <c r="CG13" s="1336">
        <f t="shared" si="37"/>
        <v>0</v>
      </c>
      <c r="CH13" s="1336">
        <f t="shared" si="37"/>
        <v>0</v>
      </c>
      <c r="CI13" s="1336">
        <f t="shared" si="37"/>
        <v>0</v>
      </c>
      <c r="CJ13" s="1336">
        <f t="shared" si="37"/>
        <v>0</v>
      </c>
      <c r="CK13" s="1337">
        <f t="shared" si="37"/>
        <v>0</v>
      </c>
      <c r="CL13" s="1337">
        <f t="shared" si="37"/>
        <v>9.7767630644342976E-2</v>
      </c>
      <c r="CM13" s="1337">
        <f t="shared" si="37"/>
        <v>0.1003083674316551</v>
      </c>
      <c r="CN13" s="1336">
        <f t="shared" si="37"/>
        <v>0.14359099804305284</v>
      </c>
      <c r="CO13" s="1336">
        <f t="shared" si="37"/>
        <v>0.15467275494672755</v>
      </c>
      <c r="CP13" s="1336">
        <f t="shared" si="37"/>
        <v>0.15942726679712982</v>
      </c>
      <c r="CQ13" s="1336">
        <f t="shared" si="37"/>
        <v>0.19206349206349208</v>
      </c>
      <c r="CR13" s="1336">
        <f t="shared" si="37"/>
        <v>0.20009784735812133</v>
      </c>
      <c r="CS13" s="1335">
        <f t="shared" si="37"/>
        <v>0.24507501630789302</v>
      </c>
      <c r="CT13" s="1338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4">
        <f t="shared" si="12"/>
        <v>0</v>
      </c>
      <c r="CE14" s="1335">
        <f t="shared" si="13"/>
        <v>0</v>
      </c>
      <c r="CF14" s="1336">
        <f t="shared" si="37"/>
        <v>0</v>
      </c>
      <c r="CG14" s="1336">
        <f t="shared" si="37"/>
        <v>0</v>
      </c>
      <c r="CH14" s="1336">
        <f t="shared" si="37"/>
        <v>0</v>
      </c>
      <c r="CI14" s="1336">
        <f t="shared" si="37"/>
        <v>0</v>
      </c>
      <c r="CJ14" s="1336">
        <f t="shared" si="37"/>
        <v>0</v>
      </c>
      <c r="CK14" s="1337">
        <f t="shared" si="37"/>
        <v>0</v>
      </c>
      <c r="CL14" s="1337">
        <f t="shared" si="37"/>
        <v>0</v>
      </c>
      <c r="CM14" s="1337">
        <f t="shared" si="37"/>
        <v>0</v>
      </c>
      <c r="CN14" s="1336">
        <f t="shared" si="37"/>
        <v>0</v>
      </c>
      <c r="CO14" s="1336">
        <f t="shared" si="37"/>
        <v>0</v>
      </c>
      <c r="CP14" s="1336">
        <f t="shared" si="37"/>
        <v>0</v>
      </c>
      <c r="CQ14" s="1336">
        <f t="shared" si="37"/>
        <v>0</v>
      </c>
      <c r="CR14" s="1336">
        <f t="shared" si="37"/>
        <v>0</v>
      </c>
      <c r="CS14" s="1335">
        <f t="shared" si="37"/>
        <v>0</v>
      </c>
      <c r="CT14" s="1338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4">
        <f t="shared" si="12"/>
        <v>0</v>
      </c>
      <c r="CE15" s="1335">
        <f t="shared" si="13"/>
        <v>0</v>
      </c>
      <c r="CF15" s="1336">
        <f t="shared" si="37"/>
        <v>0</v>
      </c>
      <c r="CG15" s="1336">
        <f t="shared" si="37"/>
        <v>0</v>
      </c>
      <c r="CH15" s="1336">
        <f t="shared" si="37"/>
        <v>0</v>
      </c>
      <c r="CI15" s="1336">
        <f t="shared" si="37"/>
        <v>0</v>
      </c>
      <c r="CJ15" s="1336">
        <f t="shared" si="37"/>
        <v>0</v>
      </c>
      <c r="CK15" s="1337">
        <f t="shared" si="37"/>
        <v>0</v>
      </c>
      <c r="CL15" s="1337">
        <f t="shared" si="37"/>
        <v>0</v>
      </c>
      <c r="CM15" s="1337">
        <f t="shared" si="37"/>
        <v>0</v>
      </c>
      <c r="CN15" s="1336">
        <f t="shared" si="37"/>
        <v>0</v>
      </c>
      <c r="CO15" s="1336">
        <f t="shared" si="37"/>
        <v>0</v>
      </c>
      <c r="CP15" s="1336">
        <f t="shared" si="37"/>
        <v>0</v>
      </c>
      <c r="CQ15" s="1336">
        <f t="shared" si="37"/>
        <v>0</v>
      </c>
      <c r="CR15" s="1336">
        <f t="shared" si="37"/>
        <v>0</v>
      </c>
      <c r="CS15" s="1335">
        <f t="shared" si="37"/>
        <v>0</v>
      </c>
      <c r="CT15" s="1338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4">
        <f t="shared" si="12"/>
        <v>0</v>
      </c>
      <c r="CE16" s="1335">
        <f t="shared" si="13"/>
        <v>0</v>
      </c>
      <c r="CF16" s="1336">
        <f t="shared" si="37"/>
        <v>0</v>
      </c>
      <c r="CG16" s="1336">
        <f t="shared" si="37"/>
        <v>0</v>
      </c>
      <c r="CH16" s="1336">
        <f t="shared" si="37"/>
        <v>0</v>
      </c>
      <c r="CI16" s="1336">
        <f t="shared" si="37"/>
        <v>0</v>
      </c>
      <c r="CJ16" s="1336">
        <f t="shared" si="37"/>
        <v>0</v>
      </c>
      <c r="CK16" s="1337">
        <f t="shared" si="37"/>
        <v>0</v>
      </c>
      <c r="CL16" s="1337">
        <f t="shared" si="37"/>
        <v>0</v>
      </c>
      <c r="CM16" s="1337">
        <f t="shared" si="37"/>
        <v>0</v>
      </c>
      <c r="CN16" s="1336">
        <f t="shared" si="37"/>
        <v>0</v>
      </c>
      <c r="CO16" s="1336">
        <f t="shared" si="37"/>
        <v>0</v>
      </c>
      <c r="CP16" s="1336">
        <f t="shared" si="37"/>
        <v>0</v>
      </c>
      <c r="CQ16" s="1336">
        <f t="shared" si="37"/>
        <v>0</v>
      </c>
      <c r="CR16" s="1336">
        <f t="shared" si="37"/>
        <v>0</v>
      </c>
      <c r="CS16" s="1335">
        <f t="shared" si="37"/>
        <v>0</v>
      </c>
      <c r="CT16" s="1338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6.7061317677756027E-2</v>
      </c>
      <c r="BW17" s="531">
        <f t="shared" ref="BW17:BY17" si="68">SUM(BW860:BW886)</f>
        <v>0.20344178082191777</v>
      </c>
      <c r="BX17" s="531">
        <f t="shared" si="68"/>
        <v>0.25590684931506852</v>
      </c>
      <c r="BY17" s="531">
        <f t="shared" si="68"/>
        <v>0.35968665124829508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4">
        <f t="shared" si="12"/>
        <v>0</v>
      </c>
      <c r="CE17" s="1335">
        <f t="shared" si="13"/>
        <v>0</v>
      </c>
      <c r="CF17" s="1336">
        <f t="shared" si="37"/>
        <v>0</v>
      </c>
      <c r="CG17" s="1336">
        <f t="shared" si="37"/>
        <v>0</v>
      </c>
      <c r="CH17" s="1336">
        <f t="shared" si="37"/>
        <v>0</v>
      </c>
      <c r="CI17" s="1336">
        <f t="shared" si="37"/>
        <v>0</v>
      </c>
      <c r="CJ17" s="1336">
        <f t="shared" si="37"/>
        <v>0</v>
      </c>
      <c r="CK17" s="1337">
        <f t="shared" si="37"/>
        <v>0</v>
      </c>
      <c r="CL17" s="1337">
        <f t="shared" si="37"/>
        <v>0.12982257012393997</v>
      </c>
      <c r="CM17" s="1337">
        <f t="shared" si="37"/>
        <v>0.23953033268101762</v>
      </c>
      <c r="CN17" s="1336">
        <f t="shared" si="37"/>
        <v>0.24193659491193736</v>
      </c>
      <c r="CO17" s="1336">
        <f t="shared" si="37"/>
        <v>0.29610019569471635</v>
      </c>
      <c r="CP17" s="1336">
        <f t="shared" si="37"/>
        <v>0.34340864614837219</v>
      </c>
      <c r="CQ17" s="1336">
        <f t="shared" si="37"/>
        <v>0.36149510763209397</v>
      </c>
      <c r="CR17" s="1336">
        <f t="shared" si="37"/>
        <v>0.38668757555990435</v>
      </c>
      <c r="CS17" s="1335">
        <f t="shared" si="37"/>
        <v>0.40911154598825833</v>
      </c>
      <c r="CT17" s="1338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4">
        <f t="shared" si="12"/>
        <v>0</v>
      </c>
      <c r="CE18" s="1335">
        <f t="shared" si="13"/>
        <v>0</v>
      </c>
      <c r="CF18" s="1336">
        <f t="shared" si="37"/>
        <v>0</v>
      </c>
      <c r="CG18" s="1336">
        <f t="shared" si="37"/>
        <v>0</v>
      </c>
      <c r="CH18" s="1336">
        <f t="shared" si="37"/>
        <v>0</v>
      </c>
      <c r="CI18" s="1336">
        <f t="shared" si="37"/>
        <v>0</v>
      </c>
      <c r="CJ18" s="1336">
        <f t="shared" si="37"/>
        <v>0</v>
      </c>
      <c r="CK18" s="1337">
        <f t="shared" si="37"/>
        <v>0</v>
      </c>
      <c r="CL18" s="1337">
        <f t="shared" si="37"/>
        <v>0</v>
      </c>
      <c r="CM18" s="1337">
        <f t="shared" si="37"/>
        <v>0</v>
      </c>
      <c r="CN18" s="1336">
        <f t="shared" si="37"/>
        <v>0</v>
      </c>
      <c r="CO18" s="1336">
        <f t="shared" si="37"/>
        <v>0</v>
      </c>
      <c r="CP18" s="1336">
        <f t="shared" si="37"/>
        <v>0</v>
      </c>
      <c r="CQ18" s="1336">
        <f t="shared" si="37"/>
        <v>0</v>
      </c>
      <c r="CR18" s="1336">
        <f t="shared" si="37"/>
        <v>0</v>
      </c>
      <c r="CS18" s="1335">
        <f t="shared" si="37"/>
        <v>0</v>
      </c>
      <c r="CT18" s="1338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4">
        <f t="shared" si="12"/>
        <v>0</v>
      </c>
      <c r="CE19" s="1335">
        <f t="shared" si="13"/>
        <v>0</v>
      </c>
      <c r="CF19" s="1336">
        <f t="shared" si="37"/>
        <v>0</v>
      </c>
      <c r="CG19" s="1336">
        <f t="shared" si="37"/>
        <v>0</v>
      </c>
      <c r="CH19" s="1336">
        <f t="shared" si="37"/>
        <v>0</v>
      </c>
      <c r="CI19" s="1336">
        <f t="shared" si="37"/>
        <v>0</v>
      </c>
      <c r="CJ19" s="1336">
        <f t="shared" si="37"/>
        <v>0</v>
      </c>
      <c r="CK19" s="1337">
        <f t="shared" si="37"/>
        <v>0</v>
      </c>
      <c r="CL19" s="1337">
        <f t="shared" si="37"/>
        <v>0</v>
      </c>
      <c r="CM19" s="1337">
        <f t="shared" si="37"/>
        <v>0</v>
      </c>
      <c r="CN19" s="1336">
        <f t="shared" si="37"/>
        <v>0</v>
      </c>
      <c r="CO19" s="1336">
        <f t="shared" si="37"/>
        <v>0</v>
      </c>
      <c r="CP19" s="1336">
        <f t="shared" si="37"/>
        <v>0</v>
      </c>
      <c r="CQ19" s="1336">
        <f t="shared" si="37"/>
        <v>0</v>
      </c>
      <c r="CR19" s="1336">
        <f t="shared" si="37"/>
        <v>0</v>
      </c>
      <c r="CS19" s="1335">
        <f t="shared" si="37"/>
        <v>0</v>
      </c>
      <c r="CT19" s="1338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9">
        <f t="shared" si="12"/>
        <v>0</v>
      </c>
      <c r="CF20" s="1380">
        <f t="shared" si="12"/>
        <v>0</v>
      </c>
      <c r="CG20" s="1380">
        <f t="shared" si="12"/>
        <v>0</v>
      </c>
      <c r="CH20" s="1380">
        <f t="shared" si="12"/>
        <v>0</v>
      </c>
      <c r="CI20" s="1380">
        <f t="shared" si="12"/>
        <v>0</v>
      </c>
      <c r="CJ20" s="1380">
        <f t="shared" si="12"/>
        <v>0</v>
      </c>
      <c r="CK20" s="1381">
        <f t="shared" si="12"/>
        <v>0</v>
      </c>
      <c r="CL20" s="1381">
        <f t="shared" si="12"/>
        <v>7750</v>
      </c>
      <c r="CM20" s="1381">
        <f t="shared" si="12"/>
        <v>27130</v>
      </c>
      <c r="CN20" s="1380">
        <f t="shared" si="12"/>
        <v>27869.904000000002</v>
      </c>
      <c r="CO20" s="1380">
        <f t="shared" si="12"/>
        <v>38344.300000000003</v>
      </c>
      <c r="CP20" s="1380">
        <f t="shared" si="12"/>
        <v>53490</v>
      </c>
      <c r="CQ20" s="1380">
        <f t="shared" si="12"/>
        <v>61799.7</v>
      </c>
      <c r="CR20" s="1380">
        <f t="shared" si="12"/>
        <v>83806</v>
      </c>
      <c r="CS20" s="1379">
        <f t="shared" si="12"/>
        <v>88590</v>
      </c>
      <c r="CT20" s="1382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16077.5</v>
      </c>
      <c r="BY21" s="541">
        <f>SUM(BY930:BY960)</f>
        <v>29851.599999999999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8">
        <f t="shared" si="12"/>
        <v>0</v>
      </c>
      <c r="CE21" s="1379">
        <f t="shared" si="12"/>
        <v>0</v>
      </c>
      <c r="CF21" s="1380">
        <f t="shared" si="12"/>
        <v>0</v>
      </c>
      <c r="CG21" s="1380">
        <f t="shared" si="12"/>
        <v>0</v>
      </c>
      <c r="CH21" s="1380">
        <f t="shared" si="12"/>
        <v>0</v>
      </c>
      <c r="CI21" s="1380">
        <f t="shared" si="12"/>
        <v>0</v>
      </c>
      <c r="CJ21" s="1380">
        <f t="shared" si="12"/>
        <v>0</v>
      </c>
      <c r="CK21" s="1381">
        <f t="shared" si="12"/>
        <v>0</v>
      </c>
      <c r="CL21" s="1381">
        <f t="shared" si="12"/>
        <v>1800</v>
      </c>
      <c r="CM21" s="1381">
        <f t="shared" si="12"/>
        <v>11010.3</v>
      </c>
      <c r="CN21" s="1380">
        <f t="shared" si="12"/>
        <v>14459.904</v>
      </c>
      <c r="CO21" s="1380">
        <f t="shared" si="12"/>
        <v>17550</v>
      </c>
      <c r="CP21" s="1380">
        <f t="shared" si="12"/>
        <v>26299.7</v>
      </c>
      <c r="CQ21" s="1380">
        <f t="shared" si="12"/>
        <v>45000</v>
      </c>
      <c r="CR21" s="1380">
        <f t="shared" si="12"/>
        <v>46590</v>
      </c>
      <c r="CS21" s="1379">
        <f t="shared" si="12"/>
        <v>50890</v>
      </c>
      <c r="CT21" s="1382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8">
        <f t="shared" si="12"/>
        <v>0</v>
      </c>
      <c r="CE22" s="1379">
        <f t="shared" si="12"/>
        <v>0</v>
      </c>
      <c r="CF22" s="1380">
        <f t="shared" si="12"/>
        <v>0</v>
      </c>
      <c r="CG22" s="1380">
        <f t="shared" si="12"/>
        <v>0</v>
      </c>
      <c r="CH22" s="1380">
        <f t="shared" si="12"/>
        <v>0</v>
      </c>
      <c r="CI22" s="1380">
        <f t="shared" si="12"/>
        <v>0</v>
      </c>
      <c r="CJ22" s="1380">
        <f t="shared" si="12"/>
        <v>0</v>
      </c>
      <c r="CK22" s="1381">
        <f t="shared" si="12"/>
        <v>0</v>
      </c>
      <c r="CL22" s="1381">
        <f t="shared" si="12"/>
        <v>550</v>
      </c>
      <c r="CM22" s="1381">
        <f t="shared" si="12"/>
        <v>2340</v>
      </c>
      <c r="CN22" s="1380">
        <f t="shared" si="12"/>
        <v>4370</v>
      </c>
      <c r="CO22" s="1380">
        <f t="shared" si="12"/>
        <v>6920</v>
      </c>
      <c r="CP22" s="1380">
        <f t="shared" si="12"/>
        <v>9200</v>
      </c>
      <c r="CQ22" s="1380">
        <f t="shared" si="12"/>
        <v>22600</v>
      </c>
      <c r="CR22" s="1380">
        <f t="shared" si="12"/>
        <v>30400</v>
      </c>
      <c r="CS22" s="1379">
        <f t="shared" si="12"/>
        <v>33800</v>
      </c>
      <c r="CT22" s="1382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8">
        <f t="shared" si="12"/>
        <v>0</v>
      </c>
      <c r="CE23" s="1379">
        <f t="shared" si="12"/>
        <v>0</v>
      </c>
      <c r="CF23" s="1380">
        <f t="shared" si="12"/>
        <v>0</v>
      </c>
      <c r="CG23" s="1380">
        <f t="shared" si="12"/>
        <v>0</v>
      </c>
      <c r="CH23" s="1380">
        <f t="shared" si="12"/>
        <v>0</v>
      </c>
      <c r="CI23" s="1380">
        <f t="shared" si="12"/>
        <v>0</v>
      </c>
      <c r="CJ23" s="1380">
        <f t="shared" si="12"/>
        <v>0</v>
      </c>
      <c r="CK23" s="1381">
        <f t="shared" si="12"/>
        <v>0</v>
      </c>
      <c r="CL23" s="1381">
        <f t="shared" si="12"/>
        <v>3134</v>
      </c>
      <c r="CM23" s="1381">
        <f t="shared" si="12"/>
        <v>3416</v>
      </c>
      <c r="CN23" s="1380">
        <f t="shared" si="12"/>
        <v>5210</v>
      </c>
      <c r="CO23" s="1380">
        <f t="shared" si="12"/>
        <v>5400</v>
      </c>
      <c r="CP23" s="1380">
        <f t="shared" si="12"/>
        <v>6150</v>
      </c>
      <c r="CQ23" s="1380">
        <f t="shared" si="12"/>
        <v>6490</v>
      </c>
      <c r="CR23" s="1380">
        <f t="shared" si="12"/>
        <v>7300</v>
      </c>
      <c r="CS23" s="1379">
        <f t="shared" si="12"/>
        <v>12280</v>
      </c>
      <c r="CT23" s="1382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8">
        <f t="shared" si="12"/>
        <v>0</v>
      </c>
      <c r="CE24" s="1379">
        <f t="shared" si="12"/>
        <v>0</v>
      </c>
      <c r="CF24" s="1380">
        <f t="shared" si="12"/>
        <v>0</v>
      </c>
      <c r="CG24" s="1380">
        <f t="shared" si="12"/>
        <v>0</v>
      </c>
      <c r="CH24" s="1380">
        <f t="shared" si="12"/>
        <v>0</v>
      </c>
      <c r="CI24" s="1380">
        <f t="shared" si="12"/>
        <v>0</v>
      </c>
      <c r="CJ24" s="1380">
        <f t="shared" si="12"/>
        <v>0</v>
      </c>
      <c r="CK24" s="1381">
        <f t="shared" si="12"/>
        <v>0</v>
      </c>
      <c r="CL24" s="1381">
        <f t="shared" si="12"/>
        <v>0</v>
      </c>
      <c r="CM24" s="1381">
        <f t="shared" si="12"/>
        <v>0</v>
      </c>
      <c r="CN24" s="1380">
        <f t="shared" si="12"/>
        <v>0</v>
      </c>
      <c r="CO24" s="1380">
        <f t="shared" si="12"/>
        <v>0</v>
      </c>
      <c r="CP24" s="1380">
        <f t="shared" si="12"/>
        <v>0</v>
      </c>
      <c r="CQ24" s="1380">
        <f t="shared" si="12"/>
        <v>0</v>
      </c>
      <c r="CR24" s="1380">
        <f t="shared" si="12"/>
        <v>0</v>
      </c>
      <c r="CS24" s="1379">
        <f t="shared" si="12"/>
        <v>0</v>
      </c>
      <c r="CT24" s="1382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8">
        <f t="shared" si="12"/>
        <v>0</v>
      </c>
      <c r="CE25" s="1379">
        <f t="shared" si="12"/>
        <v>0</v>
      </c>
      <c r="CF25" s="1380">
        <f t="shared" si="12"/>
        <v>0</v>
      </c>
      <c r="CG25" s="1380">
        <f t="shared" si="12"/>
        <v>0</v>
      </c>
      <c r="CH25" s="1380">
        <f t="shared" si="12"/>
        <v>0</v>
      </c>
      <c r="CI25" s="1380">
        <f t="shared" si="12"/>
        <v>0</v>
      </c>
      <c r="CJ25" s="1380">
        <f t="shared" si="12"/>
        <v>0</v>
      </c>
      <c r="CK25" s="1381">
        <f t="shared" si="12"/>
        <v>0</v>
      </c>
      <c r="CL25" s="1381">
        <f t="shared" si="12"/>
        <v>0</v>
      </c>
      <c r="CM25" s="1381">
        <f t="shared" si="12"/>
        <v>0</v>
      </c>
      <c r="CN25" s="1380">
        <f t="shared" si="12"/>
        <v>0</v>
      </c>
      <c r="CO25" s="1380">
        <f t="shared" si="12"/>
        <v>0</v>
      </c>
      <c r="CP25" s="1380">
        <f t="shared" si="12"/>
        <v>0</v>
      </c>
      <c r="CQ25" s="1380">
        <f t="shared" si="12"/>
        <v>0</v>
      </c>
      <c r="CR25" s="1380">
        <f t="shared" si="12"/>
        <v>0</v>
      </c>
      <c r="CS25" s="1379">
        <f t="shared" si="12"/>
        <v>0</v>
      </c>
      <c r="CT25" s="1382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8">
        <f t="shared" si="12"/>
        <v>0</v>
      </c>
      <c r="CE26" s="1379">
        <f t="shared" si="12"/>
        <v>0</v>
      </c>
      <c r="CF26" s="1380">
        <f t="shared" si="12"/>
        <v>0</v>
      </c>
      <c r="CG26" s="1380">
        <f t="shared" si="12"/>
        <v>0</v>
      </c>
      <c r="CH26" s="1380">
        <f t="shared" si="12"/>
        <v>0</v>
      </c>
      <c r="CI26" s="1380">
        <f t="shared" si="12"/>
        <v>0</v>
      </c>
      <c r="CJ26" s="1380">
        <f t="shared" si="12"/>
        <v>0</v>
      </c>
      <c r="CK26" s="1381">
        <f t="shared" si="12"/>
        <v>0</v>
      </c>
      <c r="CL26" s="1381">
        <f t="shared" si="12"/>
        <v>0</v>
      </c>
      <c r="CM26" s="1381">
        <f t="shared" si="12"/>
        <v>0</v>
      </c>
      <c r="CN26" s="1380">
        <f t="shared" si="12"/>
        <v>0</v>
      </c>
      <c r="CO26" s="1380">
        <f t="shared" si="12"/>
        <v>0</v>
      </c>
      <c r="CP26" s="1380">
        <f t="shared" si="12"/>
        <v>0</v>
      </c>
      <c r="CQ26" s="1380">
        <f t="shared" si="12"/>
        <v>0</v>
      </c>
      <c r="CR26" s="1380">
        <f t="shared" si="12"/>
        <v>0</v>
      </c>
      <c r="CS26" s="1379">
        <f t="shared" si="12"/>
        <v>0</v>
      </c>
      <c r="CT26" s="1382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8">
        <f t="shared" si="12"/>
        <v>0</v>
      </c>
      <c r="CE27" s="1379">
        <f t="shared" si="12"/>
        <v>0</v>
      </c>
      <c r="CF27" s="1380">
        <f t="shared" si="12"/>
        <v>0</v>
      </c>
      <c r="CG27" s="1380">
        <f t="shared" si="12"/>
        <v>0</v>
      </c>
      <c r="CH27" s="1380">
        <f t="shared" si="12"/>
        <v>0</v>
      </c>
      <c r="CI27" s="1380">
        <f t="shared" si="12"/>
        <v>0</v>
      </c>
      <c r="CJ27" s="1380">
        <f t="shared" si="12"/>
        <v>0</v>
      </c>
      <c r="CK27" s="1381">
        <f t="shared" si="12"/>
        <v>0</v>
      </c>
      <c r="CL27" s="1381">
        <f t="shared" si="12"/>
        <v>0</v>
      </c>
      <c r="CM27" s="1381">
        <f t="shared" si="12"/>
        <v>0</v>
      </c>
      <c r="CN27" s="1380">
        <f t="shared" si="12"/>
        <v>0</v>
      </c>
      <c r="CO27" s="1380">
        <f t="shared" si="12"/>
        <v>0</v>
      </c>
      <c r="CP27" s="1380">
        <f t="shared" si="12"/>
        <v>0</v>
      </c>
      <c r="CQ27" s="1380">
        <f t="shared" si="12"/>
        <v>0</v>
      </c>
      <c r="CR27" s="1380">
        <f t="shared" si="12"/>
        <v>0</v>
      </c>
      <c r="CS27" s="1379">
        <f t="shared" si="12"/>
        <v>0</v>
      </c>
      <c r="CT27" s="1382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8">
        <f t="shared" si="12"/>
        <v>0</v>
      </c>
      <c r="CE28" s="1379">
        <f t="shared" si="12"/>
        <v>0</v>
      </c>
      <c r="CF28" s="1380">
        <f t="shared" si="12"/>
        <v>0</v>
      </c>
      <c r="CG28" s="1380">
        <f t="shared" si="12"/>
        <v>0</v>
      </c>
      <c r="CH28" s="1380">
        <f t="shared" si="12"/>
        <v>0</v>
      </c>
      <c r="CI28" s="1380">
        <f t="shared" si="12"/>
        <v>0</v>
      </c>
      <c r="CJ28" s="1380">
        <f t="shared" si="12"/>
        <v>0</v>
      </c>
      <c r="CK28" s="1381">
        <f t="shared" si="12"/>
        <v>0</v>
      </c>
      <c r="CL28" s="1381">
        <f t="shared" si="12"/>
        <v>0</v>
      </c>
      <c r="CM28" s="1381">
        <f t="shared" si="12"/>
        <v>0</v>
      </c>
      <c r="CN28" s="1380">
        <f t="shared" si="12"/>
        <v>0</v>
      </c>
      <c r="CO28" s="1380">
        <f t="shared" si="12"/>
        <v>0</v>
      </c>
      <c r="CP28" s="1380">
        <f t="shared" si="12"/>
        <v>0</v>
      </c>
      <c r="CQ28" s="1380">
        <f t="shared" si="12"/>
        <v>0</v>
      </c>
      <c r="CR28" s="1380">
        <f t="shared" si="12"/>
        <v>0</v>
      </c>
      <c r="CS28" s="1379">
        <f t="shared" si="12"/>
        <v>0</v>
      </c>
      <c r="CT28" s="1382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7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9">
        <f t="shared" si="121"/>
        <v>0</v>
      </c>
      <c r="CF29" s="1380">
        <f t="shared" si="121"/>
        <v>0</v>
      </c>
      <c r="CG29" s="1380">
        <f t="shared" si="121"/>
        <v>0</v>
      </c>
      <c r="CH29" s="1380">
        <f t="shared" si="121"/>
        <v>0</v>
      </c>
      <c r="CI29" s="1380">
        <f t="shared" si="121"/>
        <v>0</v>
      </c>
      <c r="CJ29" s="1380">
        <f t="shared" si="121"/>
        <v>0</v>
      </c>
      <c r="CK29" s="1381">
        <f t="shared" si="121"/>
        <v>0</v>
      </c>
      <c r="CL29" s="1381">
        <f t="shared" si="121"/>
        <v>0</v>
      </c>
      <c r="CM29" s="1381">
        <f t="shared" si="121"/>
        <v>0</v>
      </c>
      <c r="CN29" s="1380">
        <f t="shared" si="121"/>
        <v>0</v>
      </c>
      <c r="CO29" s="1380">
        <f t="shared" si="121"/>
        <v>0</v>
      </c>
      <c r="CP29" s="1380">
        <f t="shared" si="121"/>
        <v>0</v>
      </c>
      <c r="CQ29" s="1380">
        <f t="shared" si="121"/>
        <v>0</v>
      </c>
      <c r="CR29" s="1380">
        <f t="shared" si="121"/>
        <v>0</v>
      </c>
      <c r="CS29" s="1379">
        <f t="shared" si="121"/>
        <v>0</v>
      </c>
      <c r="CT29" s="138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8">
        <f t="shared" si="121"/>
        <v>0</v>
      </c>
      <c r="CE30" s="1379">
        <f t="shared" si="121"/>
        <v>0</v>
      </c>
      <c r="CF30" s="1380">
        <f t="shared" si="121"/>
        <v>0</v>
      </c>
      <c r="CG30" s="1380">
        <f t="shared" si="121"/>
        <v>0</v>
      </c>
      <c r="CH30" s="1380">
        <f t="shared" si="121"/>
        <v>0</v>
      </c>
      <c r="CI30" s="1380">
        <f t="shared" si="121"/>
        <v>0</v>
      </c>
      <c r="CJ30" s="1380">
        <f t="shared" si="121"/>
        <v>0</v>
      </c>
      <c r="CK30" s="1381">
        <f t="shared" si="121"/>
        <v>0</v>
      </c>
      <c r="CL30" s="1381">
        <f t="shared" si="121"/>
        <v>0</v>
      </c>
      <c r="CM30" s="1381">
        <f t="shared" si="121"/>
        <v>0</v>
      </c>
      <c r="CN30" s="1380">
        <f t="shared" si="121"/>
        <v>0</v>
      </c>
      <c r="CO30" s="1380">
        <f t="shared" si="121"/>
        <v>0</v>
      </c>
      <c r="CP30" s="1380">
        <f t="shared" si="121"/>
        <v>0</v>
      </c>
      <c r="CQ30" s="1380">
        <f t="shared" si="121"/>
        <v>0</v>
      </c>
      <c r="CR30" s="1380">
        <f t="shared" si="121"/>
        <v>0</v>
      </c>
      <c r="CS30" s="1379">
        <f t="shared" si="121"/>
        <v>0</v>
      </c>
      <c r="CT30" s="1382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78">
        <f t="shared" si="121"/>
        <v>0</v>
      </c>
      <c r="CE31" s="1379">
        <f t="shared" si="121"/>
        <v>0</v>
      </c>
      <c r="CF31" s="1380">
        <f t="shared" si="121"/>
        <v>0</v>
      </c>
      <c r="CG31" s="1380">
        <f t="shared" si="121"/>
        <v>0</v>
      </c>
      <c r="CH31" s="1380">
        <f t="shared" si="121"/>
        <v>0</v>
      </c>
      <c r="CI31" s="1380">
        <f t="shared" si="121"/>
        <v>0</v>
      </c>
      <c r="CJ31" s="1380">
        <f t="shared" si="121"/>
        <v>0</v>
      </c>
      <c r="CK31" s="1381">
        <f t="shared" si="121"/>
        <v>0</v>
      </c>
      <c r="CL31" s="1381">
        <f t="shared" si="121"/>
        <v>7257</v>
      </c>
      <c r="CM31" s="1381">
        <f t="shared" si="121"/>
        <v>25730.400000000001</v>
      </c>
      <c r="CN31" s="1380">
        <f t="shared" si="121"/>
        <v>25847</v>
      </c>
      <c r="CO31" s="1380">
        <f t="shared" si="121"/>
        <v>26898</v>
      </c>
      <c r="CP31" s="1380">
        <f t="shared" si="121"/>
        <v>35400</v>
      </c>
      <c r="CQ31" s="1380">
        <f t="shared" si="121"/>
        <v>35440.800000000003</v>
      </c>
      <c r="CR31" s="1380">
        <f t="shared" si="121"/>
        <v>36089</v>
      </c>
      <c r="CS31" s="1379">
        <f t="shared" si="121"/>
        <v>36567</v>
      </c>
      <c r="CT31" s="1382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8">
        <f t="shared" si="121"/>
        <v>0</v>
      </c>
      <c r="CE32" s="1379">
        <f t="shared" si="121"/>
        <v>0</v>
      </c>
      <c r="CF32" s="1380">
        <f t="shared" si="121"/>
        <v>0</v>
      </c>
      <c r="CG32" s="1380">
        <f t="shared" si="121"/>
        <v>0</v>
      </c>
      <c r="CH32" s="1380">
        <f t="shared" si="121"/>
        <v>0</v>
      </c>
      <c r="CI32" s="1380">
        <f t="shared" si="121"/>
        <v>0</v>
      </c>
      <c r="CJ32" s="1380">
        <f t="shared" si="121"/>
        <v>0</v>
      </c>
      <c r="CK32" s="1381">
        <f t="shared" si="121"/>
        <v>0</v>
      </c>
      <c r="CL32" s="1381">
        <f t="shared" si="121"/>
        <v>0</v>
      </c>
      <c r="CM32" s="1381">
        <f t="shared" si="121"/>
        <v>0</v>
      </c>
      <c r="CN32" s="1380">
        <f t="shared" si="121"/>
        <v>0</v>
      </c>
      <c r="CO32" s="1380">
        <f t="shared" si="121"/>
        <v>0</v>
      </c>
      <c r="CP32" s="1380">
        <f t="shared" si="121"/>
        <v>0</v>
      </c>
      <c r="CQ32" s="1380">
        <f t="shared" si="121"/>
        <v>0</v>
      </c>
      <c r="CR32" s="1380">
        <f t="shared" si="121"/>
        <v>0</v>
      </c>
      <c r="CS32" s="1379">
        <f t="shared" si="121"/>
        <v>0</v>
      </c>
      <c r="CT32" s="1382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771</v>
      </c>
      <c r="BW33" s="546">
        <f>SUM(BW988:BW990)</f>
        <v>1289</v>
      </c>
      <c r="BX33" s="546">
        <f>SUM(BX988:BX990)</f>
        <v>6254</v>
      </c>
      <c r="BY33" s="546">
        <f>SUM(BY988:BY990)</f>
        <v>8040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78">
        <f t="shared" si="121"/>
        <v>0</v>
      </c>
      <c r="CE33" s="1379">
        <f t="shared" si="121"/>
        <v>0</v>
      </c>
      <c r="CF33" s="1380">
        <f t="shared" si="121"/>
        <v>0</v>
      </c>
      <c r="CG33" s="1380">
        <f t="shared" si="121"/>
        <v>0</v>
      </c>
      <c r="CH33" s="1380">
        <f t="shared" si="121"/>
        <v>0</v>
      </c>
      <c r="CI33" s="1380">
        <f t="shared" si="121"/>
        <v>0</v>
      </c>
      <c r="CJ33" s="1380">
        <f t="shared" si="121"/>
        <v>0</v>
      </c>
      <c r="CK33" s="1381">
        <f t="shared" si="121"/>
        <v>0</v>
      </c>
      <c r="CL33" s="1381">
        <f t="shared" si="121"/>
        <v>1785</v>
      </c>
      <c r="CM33" s="1381">
        <f t="shared" si="121"/>
        <v>2206.8000000000002</v>
      </c>
      <c r="CN33" s="1380">
        <f t="shared" si="121"/>
        <v>2726</v>
      </c>
      <c r="CO33" s="1380">
        <f t="shared" si="121"/>
        <v>3078</v>
      </c>
      <c r="CP33" s="1380">
        <f t="shared" si="121"/>
        <v>3486</v>
      </c>
      <c r="CQ33" s="1380">
        <f t="shared" si="121"/>
        <v>3806.4</v>
      </c>
      <c r="CR33" s="1380">
        <f t="shared" si="121"/>
        <v>4140</v>
      </c>
      <c r="CS33" s="1379">
        <f t="shared" si="121"/>
        <v>7200</v>
      </c>
      <c r="CT33" s="1382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78">
        <f t="shared" si="121"/>
        <v>0</v>
      </c>
      <c r="CE34" s="1379">
        <f t="shared" si="121"/>
        <v>0</v>
      </c>
      <c r="CF34" s="1380">
        <f t="shared" si="121"/>
        <v>0</v>
      </c>
      <c r="CG34" s="1380">
        <f t="shared" si="121"/>
        <v>0</v>
      </c>
      <c r="CH34" s="1380">
        <f t="shared" si="121"/>
        <v>0</v>
      </c>
      <c r="CI34" s="1380">
        <f t="shared" si="121"/>
        <v>0</v>
      </c>
      <c r="CJ34" s="1380">
        <f t="shared" si="121"/>
        <v>0</v>
      </c>
      <c r="CK34" s="1381">
        <f t="shared" si="121"/>
        <v>0</v>
      </c>
      <c r="CL34" s="1381">
        <f t="shared" si="121"/>
        <v>260</v>
      </c>
      <c r="CM34" s="1381">
        <f t="shared" si="121"/>
        <v>317</v>
      </c>
      <c r="CN34" s="1380">
        <f t="shared" si="121"/>
        <v>574</v>
      </c>
      <c r="CO34" s="1380">
        <f t="shared" si="121"/>
        <v>691</v>
      </c>
      <c r="CP34" s="1380">
        <f t="shared" si="121"/>
        <v>764</v>
      </c>
      <c r="CQ34" s="1380">
        <f t="shared" si="121"/>
        <v>852</v>
      </c>
      <c r="CR34" s="1380">
        <f t="shared" si="121"/>
        <v>1275</v>
      </c>
      <c r="CS34" s="1379">
        <f t="shared" si="121"/>
        <v>2886</v>
      </c>
      <c r="CT34" s="1382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8">
        <f t="shared" si="121"/>
        <v>0</v>
      </c>
      <c r="CE35" s="1379">
        <f t="shared" si="121"/>
        <v>0</v>
      </c>
      <c r="CF35" s="1380">
        <f t="shared" si="121"/>
        <v>0</v>
      </c>
      <c r="CG35" s="1380">
        <f t="shared" si="121"/>
        <v>0</v>
      </c>
      <c r="CH35" s="1380">
        <f t="shared" si="121"/>
        <v>0</v>
      </c>
      <c r="CI35" s="1380">
        <f t="shared" si="121"/>
        <v>0</v>
      </c>
      <c r="CJ35" s="1380">
        <f t="shared" si="121"/>
        <v>0</v>
      </c>
      <c r="CK35" s="1381">
        <f t="shared" si="121"/>
        <v>0</v>
      </c>
      <c r="CL35" s="1381">
        <f t="shared" si="121"/>
        <v>0</v>
      </c>
      <c r="CM35" s="1381">
        <f t="shared" si="121"/>
        <v>0</v>
      </c>
      <c r="CN35" s="1380">
        <f t="shared" si="121"/>
        <v>0</v>
      </c>
      <c r="CO35" s="1380">
        <f t="shared" si="121"/>
        <v>0</v>
      </c>
      <c r="CP35" s="1380">
        <f t="shared" si="121"/>
        <v>0</v>
      </c>
      <c r="CQ35" s="1380">
        <f t="shared" si="121"/>
        <v>0</v>
      </c>
      <c r="CR35" s="1380">
        <f t="shared" si="121"/>
        <v>0</v>
      </c>
      <c r="CS35" s="1379">
        <f t="shared" si="121"/>
        <v>0</v>
      </c>
      <c r="CT35" s="1382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8">
        <f t="shared" si="121"/>
        <v>0</v>
      </c>
      <c r="CE36" s="1379">
        <f t="shared" si="121"/>
        <v>0</v>
      </c>
      <c r="CF36" s="1380">
        <f t="shared" si="121"/>
        <v>0</v>
      </c>
      <c r="CG36" s="1380">
        <f t="shared" si="121"/>
        <v>0</v>
      </c>
      <c r="CH36" s="1380">
        <f t="shared" si="121"/>
        <v>0</v>
      </c>
      <c r="CI36" s="1380">
        <f t="shared" si="121"/>
        <v>0</v>
      </c>
      <c r="CJ36" s="1380">
        <f t="shared" si="121"/>
        <v>0</v>
      </c>
      <c r="CK36" s="1381">
        <f t="shared" si="121"/>
        <v>0</v>
      </c>
      <c r="CL36" s="1381">
        <f t="shared" si="121"/>
        <v>400</v>
      </c>
      <c r="CM36" s="1381">
        <f t="shared" si="121"/>
        <v>9060</v>
      </c>
      <c r="CN36" s="1380">
        <f t="shared" si="121"/>
        <v>9150</v>
      </c>
      <c r="CO36" s="1380">
        <f t="shared" si="121"/>
        <v>9250</v>
      </c>
      <c r="CP36" s="1380">
        <f t="shared" si="121"/>
        <v>13000</v>
      </c>
      <c r="CQ36" s="1380">
        <f t="shared" si="121"/>
        <v>13800</v>
      </c>
      <c r="CR36" s="1380">
        <f t="shared" si="121"/>
        <v>24050</v>
      </c>
      <c r="CS36" s="1379">
        <f t="shared" si="121"/>
        <v>30250</v>
      </c>
      <c r="CT36" s="1382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8">
        <f t="shared" si="121"/>
        <v>0</v>
      </c>
      <c r="CE37" s="1379">
        <f t="shared" si="121"/>
        <v>0</v>
      </c>
      <c r="CF37" s="1380">
        <f t="shared" si="121"/>
        <v>0</v>
      </c>
      <c r="CG37" s="1380">
        <f t="shared" si="121"/>
        <v>0</v>
      </c>
      <c r="CH37" s="1380">
        <f t="shared" si="121"/>
        <v>0</v>
      </c>
      <c r="CI37" s="1380">
        <f t="shared" si="121"/>
        <v>0</v>
      </c>
      <c r="CJ37" s="1380">
        <f t="shared" si="121"/>
        <v>0</v>
      </c>
      <c r="CK37" s="1381">
        <f t="shared" si="121"/>
        <v>0</v>
      </c>
      <c r="CL37" s="1381">
        <f t="shared" si="121"/>
        <v>0</v>
      </c>
      <c r="CM37" s="1381">
        <f t="shared" si="121"/>
        <v>50</v>
      </c>
      <c r="CN37" s="1380">
        <f t="shared" si="121"/>
        <v>150</v>
      </c>
      <c r="CO37" s="1380">
        <f t="shared" si="121"/>
        <v>400</v>
      </c>
      <c r="CP37" s="1380">
        <f t="shared" si="121"/>
        <v>400</v>
      </c>
      <c r="CQ37" s="1380">
        <f t="shared" si="121"/>
        <v>480</v>
      </c>
      <c r="CR37" s="1380">
        <f t="shared" si="121"/>
        <v>750</v>
      </c>
      <c r="CS37" s="1379">
        <f t="shared" si="121"/>
        <v>1900</v>
      </c>
      <c r="CT37" s="1382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8">
        <f t="shared" si="121"/>
        <v>0</v>
      </c>
      <c r="CE38" s="1379">
        <f t="shared" si="121"/>
        <v>0</v>
      </c>
      <c r="CF38" s="1380">
        <f t="shared" si="121"/>
        <v>0</v>
      </c>
      <c r="CG38" s="1380">
        <f t="shared" si="121"/>
        <v>0</v>
      </c>
      <c r="CH38" s="1380">
        <f t="shared" si="121"/>
        <v>0</v>
      </c>
      <c r="CI38" s="1380">
        <f t="shared" si="121"/>
        <v>0</v>
      </c>
      <c r="CJ38" s="1380">
        <f t="shared" si="121"/>
        <v>0</v>
      </c>
      <c r="CK38" s="1381">
        <f t="shared" si="121"/>
        <v>0</v>
      </c>
      <c r="CL38" s="1381">
        <f t="shared" si="121"/>
        <v>0</v>
      </c>
      <c r="CM38" s="1381">
        <f t="shared" si="121"/>
        <v>0</v>
      </c>
      <c r="CN38" s="1380">
        <f t="shared" si="121"/>
        <v>0</v>
      </c>
      <c r="CO38" s="1380">
        <f t="shared" si="121"/>
        <v>0</v>
      </c>
      <c r="CP38" s="1380">
        <f t="shared" si="121"/>
        <v>0</v>
      </c>
      <c r="CQ38" s="1380">
        <f t="shared" si="121"/>
        <v>400</v>
      </c>
      <c r="CR38" s="1380">
        <f t="shared" si="121"/>
        <v>500</v>
      </c>
      <c r="CS38" s="1379">
        <f t="shared" si="121"/>
        <v>1000</v>
      </c>
      <c r="CT38" s="1382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8">
        <f t="shared" si="121"/>
        <v>0</v>
      </c>
      <c r="CE39" s="1379">
        <f t="shared" si="121"/>
        <v>0</v>
      </c>
      <c r="CF39" s="1380">
        <f t="shared" si="121"/>
        <v>0</v>
      </c>
      <c r="CG39" s="1380">
        <f t="shared" si="121"/>
        <v>0</v>
      </c>
      <c r="CH39" s="1380">
        <f t="shared" si="121"/>
        <v>0</v>
      </c>
      <c r="CI39" s="1380">
        <f t="shared" si="121"/>
        <v>0</v>
      </c>
      <c r="CJ39" s="1380">
        <f t="shared" si="121"/>
        <v>0</v>
      </c>
      <c r="CK39" s="1381">
        <f t="shared" si="121"/>
        <v>0</v>
      </c>
      <c r="CL39" s="1381">
        <f t="shared" si="121"/>
        <v>50</v>
      </c>
      <c r="CM39" s="1381">
        <f t="shared" si="121"/>
        <v>100</v>
      </c>
      <c r="CN39" s="1380">
        <f t="shared" si="121"/>
        <v>200</v>
      </c>
      <c r="CO39" s="1380">
        <f t="shared" si="121"/>
        <v>200</v>
      </c>
      <c r="CP39" s="1380">
        <f t="shared" si="121"/>
        <v>550</v>
      </c>
      <c r="CQ39" s="1380">
        <f t="shared" si="121"/>
        <v>750</v>
      </c>
      <c r="CR39" s="1380">
        <f t="shared" si="121"/>
        <v>800</v>
      </c>
      <c r="CS39" s="1379">
        <f t="shared" si="121"/>
        <v>1350</v>
      </c>
      <c r="CT39" s="1382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8">
        <f t="shared" si="121"/>
        <v>0</v>
      </c>
      <c r="CE40" s="1379">
        <f t="shared" si="121"/>
        <v>0</v>
      </c>
      <c r="CF40" s="1380">
        <f t="shared" si="121"/>
        <v>0</v>
      </c>
      <c r="CG40" s="1380">
        <f t="shared" si="121"/>
        <v>0</v>
      </c>
      <c r="CH40" s="1380">
        <f t="shared" si="121"/>
        <v>0</v>
      </c>
      <c r="CI40" s="1380">
        <f t="shared" si="121"/>
        <v>0</v>
      </c>
      <c r="CJ40" s="1380">
        <f t="shared" si="121"/>
        <v>0</v>
      </c>
      <c r="CK40" s="1381">
        <f t="shared" si="121"/>
        <v>0</v>
      </c>
      <c r="CL40" s="1381">
        <f t="shared" si="121"/>
        <v>200</v>
      </c>
      <c r="CM40" s="1381">
        <f t="shared" si="121"/>
        <v>350</v>
      </c>
      <c r="CN40" s="1380">
        <f t="shared" si="121"/>
        <v>400</v>
      </c>
      <c r="CO40" s="1380">
        <f t="shared" si="121"/>
        <v>700</v>
      </c>
      <c r="CP40" s="1380">
        <f t="shared" si="121"/>
        <v>1000</v>
      </c>
      <c r="CQ40" s="1380">
        <f t="shared" si="121"/>
        <v>1000</v>
      </c>
      <c r="CR40" s="1380">
        <f t="shared" si="121"/>
        <v>2000</v>
      </c>
      <c r="CS40" s="1379">
        <f t="shared" si="121"/>
        <v>3000</v>
      </c>
      <c r="CT40" s="1382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8">
        <f t="shared" si="121"/>
        <v>0</v>
      </c>
      <c r="CE41" s="1379">
        <f t="shared" si="121"/>
        <v>0</v>
      </c>
      <c r="CF41" s="1380">
        <f t="shared" si="121"/>
        <v>0</v>
      </c>
      <c r="CG41" s="1380">
        <f t="shared" si="121"/>
        <v>0</v>
      </c>
      <c r="CH41" s="1380">
        <f t="shared" si="121"/>
        <v>0</v>
      </c>
      <c r="CI41" s="1380">
        <f t="shared" si="121"/>
        <v>0</v>
      </c>
      <c r="CJ41" s="1380">
        <f t="shared" si="121"/>
        <v>0</v>
      </c>
      <c r="CK41" s="1381">
        <f t="shared" si="121"/>
        <v>0</v>
      </c>
      <c r="CL41" s="1381">
        <f t="shared" si="121"/>
        <v>0</v>
      </c>
      <c r="CM41" s="1381">
        <f t="shared" si="121"/>
        <v>1963</v>
      </c>
      <c r="CN41" s="1380">
        <f t="shared" si="121"/>
        <v>2704</v>
      </c>
      <c r="CO41" s="1380">
        <f t="shared" si="121"/>
        <v>4580</v>
      </c>
      <c r="CP41" s="1380">
        <f t="shared" si="121"/>
        <v>4774</v>
      </c>
      <c r="CQ41" s="1380">
        <f t="shared" si="121"/>
        <v>7395</v>
      </c>
      <c r="CR41" s="1380">
        <f t="shared" si="121"/>
        <v>9204</v>
      </c>
      <c r="CS41" s="1379">
        <f t="shared" si="121"/>
        <v>14310</v>
      </c>
      <c r="CT41" s="1382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0.11278195488721804</v>
      </c>
      <c r="BW42" s="531">
        <f>IF(BW20=0,"",BW32/BW20)</f>
        <v>0.14165077635521656</v>
      </c>
      <c r="BX42" s="531">
        <f>IF(BX20=0,"",BX32/BX20)</f>
        <v>6.3672541216600338E-3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8" t="str">
        <f t="shared" si="121"/>
        <v/>
      </c>
      <c r="CE42" s="1379" t="str">
        <f t="shared" si="121"/>
        <v/>
      </c>
      <c r="CF42" s="1380" t="str">
        <f t="shared" si="121"/>
        <v/>
      </c>
      <c r="CG42" s="1380" t="str">
        <f t="shared" si="121"/>
        <v/>
      </c>
      <c r="CH42" s="1380">
        <f t="shared" si="121"/>
        <v>0</v>
      </c>
      <c r="CI42" s="1380">
        <f t="shared" si="121"/>
        <v>0</v>
      </c>
      <c r="CJ42" s="1380">
        <f t="shared" si="121"/>
        <v>0</v>
      </c>
      <c r="CK42" s="1381">
        <f t="shared" si="121"/>
        <v>0</v>
      </c>
      <c r="CL42" s="1381">
        <f t="shared" si="121"/>
        <v>0</v>
      </c>
      <c r="CM42" s="1381">
        <f t="shared" si="121"/>
        <v>0</v>
      </c>
      <c r="CN42" s="1380">
        <f t="shared" si="121"/>
        <v>0</v>
      </c>
      <c r="CO42" s="1380">
        <f t="shared" si="121"/>
        <v>0</v>
      </c>
      <c r="CP42" s="1380">
        <f t="shared" si="121"/>
        <v>0</v>
      </c>
      <c r="CQ42" s="1380" t="str">
        <f t="shared" si="121"/>
        <v/>
      </c>
      <c r="CR42" s="1380" t="str">
        <f t="shared" si="121"/>
        <v/>
      </c>
      <c r="CS42" s="1379" t="str">
        <f t="shared" si="121"/>
        <v/>
      </c>
      <c r="CT42" s="1382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78">
        <f t="shared" si="121"/>
        <v>0</v>
      </c>
      <c r="CE43" s="1379">
        <f t="shared" si="121"/>
        <v>0</v>
      </c>
      <c r="CF43" s="1380">
        <f t="shared" si="121"/>
        <v>0</v>
      </c>
      <c r="CG43" s="1380">
        <f t="shared" si="121"/>
        <v>0</v>
      </c>
      <c r="CH43" s="1380">
        <f t="shared" si="121"/>
        <v>0</v>
      </c>
      <c r="CI43" s="1380">
        <f t="shared" si="121"/>
        <v>0</v>
      </c>
      <c r="CJ43" s="1380">
        <f t="shared" si="121"/>
        <v>0</v>
      </c>
      <c r="CK43" s="1381">
        <f t="shared" si="121"/>
        <v>0</v>
      </c>
      <c r="CL43" s="1381">
        <f t="shared" si="121"/>
        <v>493</v>
      </c>
      <c r="CM43" s="1381">
        <f t="shared" si="121"/>
        <v>971.90400000000227</v>
      </c>
      <c r="CN43" s="1380">
        <f t="shared" si="121"/>
        <v>1283</v>
      </c>
      <c r="CO43" s="1380">
        <f t="shared" si="121"/>
        <v>2255.3000000000029</v>
      </c>
      <c r="CP43" s="1380">
        <f t="shared" si="121"/>
        <v>18049.199999999997</v>
      </c>
      <c r="CQ43" s="1380">
        <f t="shared" si="121"/>
        <v>25232.699999999997</v>
      </c>
      <c r="CR43" s="1380">
        <f t="shared" si="121"/>
        <v>43298</v>
      </c>
      <c r="CS43" s="1379">
        <f t="shared" si="121"/>
        <v>53190</v>
      </c>
      <c r="CT43" s="1382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9"/>
      <c r="CE44" s="1340"/>
      <c r="CF44" s="1340"/>
      <c r="CG44" s="1340"/>
      <c r="CH44" s="1340"/>
      <c r="CI44" s="1340"/>
      <c r="CJ44" s="1340"/>
      <c r="CK44" s="1340"/>
      <c r="CL44" s="1340"/>
      <c r="CM44" s="1340"/>
      <c r="CN44" s="1340"/>
      <c r="CO44" s="1340"/>
      <c r="CP44" s="1340"/>
      <c r="CQ44" s="1340"/>
      <c r="CR44" s="1340"/>
      <c r="CS44" s="1340"/>
      <c r="CT44" s="1341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2"/>
      <c r="CE45" s="1343"/>
      <c r="CF45" s="1343"/>
      <c r="CG45" s="1343"/>
      <c r="CH45" s="1343"/>
      <c r="CI45" s="1343"/>
      <c r="CJ45" s="1343"/>
      <c r="CK45" s="1343"/>
      <c r="CL45" s="1343"/>
      <c r="CM45" s="1343"/>
      <c r="CN45" s="1343"/>
      <c r="CO45" s="1343"/>
      <c r="CP45" s="1343"/>
      <c r="CQ45" s="1343"/>
      <c r="CR45" s="1343"/>
      <c r="CS45" s="1343"/>
      <c r="CT45" s="1344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5"/>
      <c r="CE46" s="1346"/>
      <c r="CF46" s="1346"/>
      <c r="CG46" s="1346"/>
      <c r="CH46" s="1346"/>
      <c r="CI46" s="1346"/>
      <c r="CJ46" s="1346"/>
      <c r="CK46" s="1346"/>
      <c r="CL46" s="1346"/>
      <c r="CM46" s="1346"/>
      <c r="CN46" s="1346"/>
      <c r="CO46" s="1346"/>
      <c r="CP46" s="1346"/>
      <c r="CQ46" s="1346"/>
      <c r="CR46" s="1346"/>
      <c r="CS46" s="1346"/>
      <c r="CT46" s="1347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5"/>
      <c r="CE47" s="1346"/>
      <c r="CF47" s="1346"/>
      <c r="CG47" s="1346"/>
      <c r="CH47" s="1346"/>
      <c r="CI47" s="1346"/>
      <c r="CJ47" s="1346"/>
      <c r="CK47" s="1346"/>
      <c r="CL47" s="1346"/>
      <c r="CM47" s="1346"/>
      <c r="CN47" s="1346"/>
      <c r="CO47" s="1346"/>
      <c r="CP47" s="1346"/>
      <c r="CQ47" s="1346"/>
      <c r="CR47" s="1346"/>
      <c r="CS47" s="1346"/>
      <c r="CT47" s="1347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5"/>
      <c r="CE48" s="1346"/>
      <c r="CF48" s="1346"/>
      <c r="CG48" s="1346"/>
      <c r="CH48" s="1346"/>
      <c r="CI48" s="1346"/>
      <c r="CJ48" s="1346"/>
      <c r="CK48" s="1346"/>
      <c r="CL48" s="1346"/>
      <c r="CM48" s="1346"/>
      <c r="CN48" s="1346"/>
      <c r="CO48" s="1346"/>
      <c r="CP48" s="1346"/>
      <c r="CQ48" s="1346"/>
      <c r="CR48" s="1346"/>
      <c r="CS48" s="1346"/>
      <c r="CT48" s="1347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5"/>
      <c r="CE49" s="1346"/>
      <c r="CF49" s="1346"/>
      <c r="CG49" s="1346"/>
      <c r="CH49" s="1346"/>
      <c r="CI49" s="1346"/>
      <c r="CJ49" s="1346"/>
      <c r="CK49" s="1346"/>
      <c r="CL49" s="1346"/>
      <c r="CM49" s="1346"/>
      <c r="CN49" s="1346"/>
      <c r="CO49" s="1346"/>
      <c r="CP49" s="1346"/>
      <c r="CQ49" s="1346"/>
      <c r="CR49" s="1346"/>
      <c r="CS49" s="1346"/>
      <c r="CT49" s="1347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5"/>
      <c r="CE50" s="1346"/>
      <c r="CF50" s="1346"/>
      <c r="CG50" s="1346"/>
      <c r="CH50" s="1346"/>
      <c r="CI50" s="1346"/>
      <c r="CJ50" s="1346"/>
      <c r="CK50" s="1346"/>
      <c r="CL50" s="1346"/>
      <c r="CM50" s="1346"/>
      <c r="CN50" s="1346"/>
      <c r="CO50" s="1346"/>
      <c r="CP50" s="1346"/>
      <c r="CQ50" s="1346"/>
      <c r="CR50" s="1346"/>
      <c r="CS50" s="1346"/>
      <c r="CT50" s="1347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5"/>
      <c r="CE51" s="1346"/>
      <c r="CF51" s="1346"/>
      <c r="CG51" s="1346"/>
      <c r="CH51" s="1346"/>
      <c r="CI51" s="1346"/>
      <c r="CJ51" s="1346"/>
      <c r="CK51" s="1346"/>
      <c r="CL51" s="1346"/>
      <c r="CM51" s="1346"/>
      <c r="CN51" s="1346"/>
      <c r="CO51" s="1346"/>
      <c r="CP51" s="1346"/>
      <c r="CQ51" s="1346"/>
      <c r="CR51" s="1346"/>
      <c r="CS51" s="1346"/>
      <c r="CT51" s="1347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5"/>
      <c r="CE52" s="1346"/>
      <c r="CF52" s="1346"/>
      <c r="CG52" s="1346"/>
      <c r="CH52" s="1346"/>
      <c r="CI52" s="1346"/>
      <c r="CJ52" s="1346"/>
      <c r="CK52" s="1346"/>
      <c r="CL52" s="1346"/>
      <c r="CM52" s="1346"/>
      <c r="CN52" s="1346"/>
      <c r="CO52" s="1346"/>
      <c r="CP52" s="1346"/>
      <c r="CQ52" s="1346"/>
      <c r="CR52" s="1346"/>
      <c r="CS52" s="1346"/>
      <c r="CT52" s="1347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5"/>
      <c r="CE53" s="1346"/>
      <c r="CF53" s="1346"/>
      <c r="CG53" s="1346"/>
      <c r="CH53" s="1346"/>
      <c r="CI53" s="1346"/>
      <c r="CJ53" s="1346"/>
      <c r="CK53" s="1346"/>
      <c r="CL53" s="1346"/>
      <c r="CM53" s="1346"/>
      <c r="CN53" s="1346"/>
      <c r="CO53" s="1346"/>
      <c r="CP53" s="1346"/>
      <c r="CQ53" s="1346"/>
      <c r="CR53" s="1346"/>
      <c r="CS53" s="1346"/>
      <c r="CT53" s="1347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5"/>
      <c r="CE54" s="1346"/>
      <c r="CF54" s="1346"/>
      <c r="CG54" s="1346"/>
      <c r="CH54" s="1346"/>
      <c r="CI54" s="1346"/>
      <c r="CJ54" s="1346"/>
      <c r="CK54" s="1346"/>
      <c r="CL54" s="1346"/>
      <c r="CM54" s="1346"/>
      <c r="CN54" s="1346"/>
      <c r="CO54" s="1346"/>
      <c r="CP54" s="1346"/>
      <c r="CQ54" s="1346"/>
      <c r="CR54" s="1346"/>
      <c r="CS54" s="1346"/>
      <c r="CT54" s="1347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5"/>
      <c r="CE55" s="1346"/>
      <c r="CF55" s="1346"/>
      <c r="CG55" s="1346"/>
      <c r="CH55" s="1346"/>
      <c r="CI55" s="1346"/>
      <c r="CJ55" s="1346"/>
      <c r="CK55" s="1346"/>
      <c r="CL55" s="1346"/>
      <c r="CM55" s="1346"/>
      <c r="CN55" s="1346"/>
      <c r="CO55" s="1346"/>
      <c r="CP55" s="1346"/>
      <c r="CQ55" s="1346"/>
      <c r="CR55" s="1346"/>
      <c r="CS55" s="1346"/>
      <c r="CT55" s="1347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5"/>
      <c r="CE56" s="1346"/>
      <c r="CF56" s="1346"/>
      <c r="CG56" s="1346"/>
      <c r="CH56" s="1346"/>
      <c r="CI56" s="1346"/>
      <c r="CJ56" s="1346"/>
      <c r="CK56" s="1346"/>
      <c r="CL56" s="1346"/>
      <c r="CM56" s="1346"/>
      <c r="CN56" s="1346"/>
      <c r="CO56" s="1346"/>
      <c r="CP56" s="1346"/>
      <c r="CQ56" s="1346"/>
      <c r="CR56" s="1346"/>
      <c r="CS56" s="1346"/>
      <c r="CT56" s="1347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5"/>
      <c r="CE57" s="1346"/>
      <c r="CF57" s="1346"/>
      <c r="CG57" s="1346"/>
      <c r="CH57" s="1346"/>
      <c r="CI57" s="1346"/>
      <c r="CJ57" s="1346"/>
      <c r="CK57" s="1346"/>
      <c r="CL57" s="1346"/>
      <c r="CM57" s="1346"/>
      <c r="CN57" s="1346"/>
      <c r="CO57" s="1346"/>
      <c r="CP57" s="1346"/>
      <c r="CQ57" s="1346"/>
      <c r="CR57" s="1346"/>
      <c r="CS57" s="1346"/>
      <c r="CT57" s="1347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5"/>
      <c r="CE58" s="1346"/>
      <c r="CF58" s="1346"/>
      <c r="CG58" s="1346"/>
      <c r="CH58" s="1346"/>
      <c r="CI58" s="1346"/>
      <c r="CJ58" s="1346"/>
      <c r="CK58" s="1346"/>
      <c r="CL58" s="1346"/>
      <c r="CM58" s="1346"/>
      <c r="CN58" s="1346"/>
      <c r="CO58" s="1346"/>
      <c r="CP58" s="1346"/>
      <c r="CQ58" s="1346"/>
      <c r="CR58" s="1346"/>
      <c r="CS58" s="1346"/>
      <c r="CT58" s="1347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5"/>
      <c r="CE59" s="1346"/>
      <c r="CF59" s="1346"/>
      <c r="CG59" s="1346"/>
      <c r="CH59" s="1346"/>
      <c r="CI59" s="1346"/>
      <c r="CJ59" s="1346"/>
      <c r="CK59" s="1346"/>
      <c r="CL59" s="1346"/>
      <c r="CM59" s="1346"/>
      <c r="CN59" s="1346"/>
      <c r="CO59" s="1346"/>
      <c r="CP59" s="1346"/>
      <c r="CQ59" s="1346"/>
      <c r="CR59" s="1346"/>
      <c r="CS59" s="1346"/>
      <c r="CT59" s="1347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5"/>
      <c r="CE60" s="1346"/>
      <c r="CF60" s="1346"/>
      <c r="CG60" s="1346"/>
      <c r="CH60" s="1346"/>
      <c r="CI60" s="1346"/>
      <c r="CJ60" s="1346"/>
      <c r="CK60" s="1346"/>
      <c r="CL60" s="1346"/>
      <c r="CM60" s="1346"/>
      <c r="CN60" s="1346"/>
      <c r="CO60" s="1346"/>
      <c r="CP60" s="1346"/>
      <c r="CQ60" s="1346"/>
      <c r="CR60" s="1346"/>
      <c r="CS60" s="1346"/>
      <c r="CT60" s="1347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5"/>
      <c r="CE61" s="1346"/>
      <c r="CF61" s="1346"/>
      <c r="CG61" s="1346"/>
      <c r="CH61" s="1346"/>
      <c r="CI61" s="1346"/>
      <c r="CJ61" s="1346"/>
      <c r="CK61" s="1346"/>
      <c r="CL61" s="1346"/>
      <c r="CM61" s="1346"/>
      <c r="CN61" s="1346"/>
      <c r="CO61" s="1346"/>
      <c r="CP61" s="1346"/>
      <c r="CQ61" s="1346"/>
      <c r="CR61" s="1346"/>
      <c r="CS61" s="1346"/>
      <c r="CT61" s="1347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5"/>
      <c r="CE62" s="1346"/>
      <c r="CF62" s="1346"/>
      <c r="CG62" s="1346"/>
      <c r="CH62" s="1346"/>
      <c r="CI62" s="1346"/>
      <c r="CJ62" s="1346"/>
      <c r="CK62" s="1346"/>
      <c r="CL62" s="1346"/>
      <c r="CM62" s="1346"/>
      <c r="CN62" s="1346"/>
      <c r="CO62" s="1346"/>
      <c r="CP62" s="1346"/>
      <c r="CQ62" s="1346"/>
      <c r="CR62" s="1346"/>
      <c r="CS62" s="1346"/>
      <c r="CT62" s="1347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5"/>
      <c r="CE63" s="1346"/>
      <c r="CF63" s="1346"/>
      <c r="CG63" s="1346"/>
      <c r="CH63" s="1346"/>
      <c r="CI63" s="1346"/>
      <c r="CJ63" s="1346"/>
      <c r="CK63" s="1346"/>
      <c r="CL63" s="1346"/>
      <c r="CM63" s="1346"/>
      <c r="CN63" s="1346"/>
      <c r="CO63" s="1346"/>
      <c r="CP63" s="1346"/>
      <c r="CQ63" s="1346"/>
      <c r="CR63" s="1346"/>
      <c r="CS63" s="1346"/>
      <c r="CT63" s="1347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9"/>
      <c r="CE64" s="1340"/>
      <c r="CF64" s="1340"/>
      <c r="CG64" s="1340"/>
      <c r="CH64" s="1340"/>
      <c r="CI64" s="1340"/>
      <c r="CJ64" s="1340"/>
      <c r="CK64" s="1340"/>
      <c r="CL64" s="1340"/>
      <c r="CM64" s="1340"/>
      <c r="CN64" s="1340"/>
      <c r="CO64" s="1340"/>
      <c r="CP64" s="1340"/>
      <c r="CQ64" s="1340"/>
      <c r="CR64" s="1340"/>
      <c r="CS64" s="1340"/>
      <c r="CT64" s="1341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9"/>
      <c r="CE65" s="1340"/>
      <c r="CF65" s="1340"/>
      <c r="CG65" s="1340"/>
      <c r="CH65" s="1340"/>
      <c r="CI65" s="1340"/>
      <c r="CJ65" s="1340"/>
      <c r="CK65" s="1340"/>
      <c r="CL65" s="1340"/>
      <c r="CM65" s="1340"/>
      <c r="CN65" s="1340"/>
      <c r="CO65" s="1340"/>
      <c r="CP65" s="1340"/>
      <c r="CQ65" s="1340"/>
      <c r="CR65" s="1340"/>
      <c r="CS65" s="1340"/>
      <c r="CT65" s="1341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9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1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1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2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2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2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1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1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1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0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3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9" t="str">
        <f t="shared" si="190"/>
        <v/>
      </c>
      <c r="CE67" s="1330" t="str">
        <f t="shared" si="191"/>
        <v/>
      </c>
      <c r="CF67" s="1331" t="str">
        <f t="shared" si="192"/>
        <v/>
      </c>
      <c r="CG67" s="1331" t="str">
        <f t="shared" si="193"/>
        <v/>
      </c>
      <c r="CH67" s="1331" t="str">
        <f t="shared" si="194"/>
        <v/>
      </c>
      <c r="CI67" s="1331" t="str">
        <f t="shared" si="195"/>
        <v/>
      </c>
      <c r="CJ67" s="1331" t="str">
        <f t="shared" si="196"/>
        <v/>
      </c>
      <c r="CK67" s="1332" t="str">
        <f t="shared" si="197"/>
        <v/>
      </c>
      <c r="CL67" s="1332" t="str">
        <f t="shared" si="198"/>
        <v/>
      </c>
      <c r="CM67" s="1332" t="str">
        <f t="shared" si="199"/>
        <v/>
      </c>
      <c r="CN67" s="1331" t="str">
        <f t="shared" si="200"/>
        <v/>
      </c>
      <c r="CO67" s="1331" t="str">
        <f t="shared" si="201"/>
        <v/>
      </c>
      <c r="CP67" s="1331" t="str">
        <f t="shared" si="202"/>
        <v/>
      </c>
      <c r="CQ67" s="1331" t="str">
        <f t="shared" si="203"/>
        <v/>
      </c>
      <c r="CR67" s="1331" t="str">
        <f t="shared" si="204"/>
        <v/>
      </c>
      <c r="CS67" s="1330" t="str">
        <f t="shared" si="205"/>
        <v/>
      </c>
      <c r="CT67" s="1333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9" t="str">
        <f t="shared" si="190"/>
        <v/>
      </c>
      <c r="CE68" s="1330" t="str">
        <f t="shared" si="191"/>
        <v/>
      </c>
      <c r="CF68" s="1331" t="str">
        <f t="shared" si="192"/>
        <v/>
      </c>
      <c r="CG68" s="1331" t="str">
        <f t="shared" si="193"/>
        <v/>
      </c>
      <c r="CH68" s="1331" t="str">
        <f t="shared" si="194"/>
        <v/>
      </c>
      <c r="CI68" s="1331" t="str">
        <f t="shared" si="195"/>
        <v/>
      </c>
      <c r="CJ68" s="1331" t="str">
        <f t="shared" si="196"/>
        <v/>
      </c>
      <c r="CK68" s="1332" t="str">
        <f t="shared" si="197"/>
        <v/>
      </c>
      <c r="CL68" s="1332" t="str">
        <f t="shared" si="198"/>
        <v/>
      </c>
      <c r="CM68" s="1332" t="str">
        <f t="shared" si="199"/>
        <v/>
      </c>
      <c r="CN68" s="1331" t="str">
        <f t="shared" si="200"/>
        <v/>
      </c>
      <c r="CO68" s="1331" t="str">
        <f t="shared" si="201"/>
        <v/>
      </c>
      <c r="CP68" s="1331" t="str">
        <f t="shared" si="202"/>
        <v/>
      </c>
      <c r="CQ68" s="1331" t="str">
        <f t="shared" si="203"/>
        <v/>
      </c>
      <c r="CR68" s="1331" t="str">
        <f t="shared" si="204"/>
        <v/>
      </c>
      <c r="CS68" s="1330" t="str">
        <f t="shared" si="205"/>
        <v/>
      </c>
      <c r="CT68" s="1333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9" t="str">
        <f t="shared" si="190"/>
        <v/>
      </c>
      <c r="CE69" s="1330" t="str">
        <f t="shared" si="191"/>
        <v/>
      </c>
      <c r="CF69" s="1331" t="str">
        <f t="shared" si="192"/>
        <v/>
      </c>
      <c r="CG69" s="1331" t="str">
        <f t="shared" si="193"/>
        <v/>
      </c>
      <c r="CH69" s="1331" t="str">
        <f t="shared" si="194"/>
        <v/>
      </c>
      <c r="CI69" s="1331" t="str">
        <f t="shared" si="195"/>
        <v/>
      </c>
      <c r="CJ69" s="1331" t="str">
        <f t="shared" si="196"/>
        <v/>
      </c>
      <c r="CK69" s="1332" t="str">
        <f t="shared" si="197"/>
        <v/>
      </c>
      <c r="CL69" s="1332" t="str">
        <f t="shared" si="198"/>
        <v/>
      </c>
      <c r="CM69" s="1332" t="str">
        <f t="shared" si="199"/>
        <v/>
      </c>
      <c r="CN69" s="1331" t="str">
        <f t="shared" si="200"/>
        <v/>
      </c>
      <c r="CO69" s="1331" t="str">
        <f t="shared" si="201"/>
        <v/>
      </c>
      <c r="CP69" s="1331" t="str">
        <f t="shared" si="202"/>
        <v/>
      </c>
      <c r="CQ69" s="1331" t="str">
        <f t="shared" si="203"/>
        <v/>
      </c>
      <c r="CR69" s="1331" t="str">
        <f t="shared" si="204"/>
        <v/>
      </c>
      <c r="CS69" s="1330" t="str">
        <f t="shared" si="205"/>
        <v/>
      </c>
      <c r="CT69" s="1333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9" t="str">
        <f t="shared" si="190"/>
        <v/>
      </c>
      <c r="CE70" s="1330" t="str">
        <f t="shared" si="191"/>
        <v/>
      </c>
      <c r="CF70" s="1331" t="str">
        <f t="shared" si="192"/>
        <v/>
      </c>
      <c r="CG70" s="1331" t="str">
        <f t="shared" si="193"/>
        <v/>
      </c>
      <c r="CH70" s="1331" t="str">
        <f t="shared" si="194"/>
        <v/>
      </c>
      <c r="CI70" s="1331" t="str">
        <f t="shared" si="195"/>
        <v/>
      </c>
      <c r="CJ70" s="1331" t="str">
        <f t="shared" si="196"/>
        <v/>
      </c>
      <c r="CK70" s="1332" t="str">
        <f t="shared" si="197"/>
        <v/>
      </c>
      <c r="CL70" s="1332" t="str">
        <f t="shared" si="198"/>
        <v/>
      </c>
      <c r="CM70" s="1332" t="str">
        <f t="shared" si="199"/>
        <v/>
      </c>
      <c r="CN70" s="1331" t="str">
        <f t="shared" si="200"/>
        <v/>
      </c>
      <c r="CO70" s="1331" t="str">
        <f t="shared" si="201"/>
        <v/>
      </c>
      <c r="CP70" s="1331" t="str">
        <f t="shared" si="202"/>
        <v/>
      </c>
      <c r="CQ70" s="1331" t="str">
        <f t="shared" si="203"/>
        <v/>
      </c>
      <c r="CR70" s="1331" t="str">
        <f t="shared" si="204"/>
        <v/>
      </c>
      <c r="CS70" s="1330" t="str">
        <f t="shared" si="205"/>
        <v/>
      </c>
      <c r="CT70" s="1333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9" t="str">
        <f t="shared" si="190"/>
        <v/>
      </c>
      <c r="CE71" s="1330" t="str">
        <f t="shared" si="191"/>
        <v/>
      </c>
      <c r="CF71" s="1331" t="str">
        <f t="shared" si="192"/>
        <v/>
      </c>
      <c r="CG71" s="1331" t="str">
        <f t="shared" si="193"/>
        <v/>
      </c>
      <c r="CH71" s="1331" t="str">
        <f t="shared" si="194"/>
        <v/>
      </c>
      <c r="CI71" s="1331" t="str">
        <f t="shared" si="195"/>
        <v/>
      </c>
      <c r="CJ71" s="1331" t="str">
        <f t="shared" si="196"/>
        <v/>
      </c>
      <c r="CK71" s="1332" t="str">
        <f t="shared" si="197"/>
        <v/>
      </c>
      <c r="CL71" s="1332" t="str">
        <f t="shared" si="198"/>
        <v/>
      </c>
      <c r="CM71" s="1332" t="str">
        <f t="shared" si="199"/>
        <v/>
      </c>
      <c r="CN71" s="1331" t="str">
        <f t="shared" si="200"/>
        <v/>
      </c>
      <c r="CO71" s="1331" t="str">
        <f t="shared" si="201"/>
        <v/>
      </c>
      <c r="CP71" s="1331" t="str">
        <f t="shared" si="202"/>
        <v/>
      </c>
      <c r="CQ71" s="1331" t="str">
        <f t="shared" si="203"/>
        <v/>
      </c>
      <c r="CR71" s="1331" t="str">
        <f t="shared" si="204"/>
        <v/>
      </c>
      <c r="CS71" s="1330" t="str">
        <f t="shared" si="205"/>
        <v/>
      </c>
      <c r="CT71" s="1333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9" t="str">
        <f t="shared" si="190"/>
        <v/>
      </c>
      <c r="CE72" s="1330" t="str">
        <f t="shared" si="191"/>
        <v/>
      </c>
      <c r="CF72" s="1331" t="str">
        <f t="shared" si="192"/>
        <v/>
      </c>
      <c r="CG72" s="1331" t="str">
        <f t="shared" si="193"/>
        <v/>
      </c>
      <c r="CH72" s="1331" t="str">
        <f t="shared" si="194"/>
        <v/>
      </c>
      <c r="CI72" s="1331" t="str">
        <f t="shared" si="195"/>
        <v/>
      </c>
      <c r="CJ72" s="1331" t="str">
        <f t="shared" si="196"/>
        <v/>
      </c>
      <c r="CK72" s="1332" t="str">
        <f t="shared" si="197"/>
        <v/>
      </c>
      <c r="CL72" s="1332" t="str">
        <f t="shared" si="198"/>
        <v/>
      </c>
      <c r="CM72" s="1332" t="str">
        <f t="shared" si="199"/>
        <v/>
      </c>
      <c r="CN72" s="1331" t="str">
        <f t="shared" si="200"/>
        <v/>
      </c>
      <c r="CO72" s="1331" t="str">
        <f t="shared" si="201"/>
        <v/>
      </c>
      <c r="CP72" s="1331" t="str">
        <f t="shared" si="202"/>
        <v/>
      </c>
      <c r="CQ72" s="1331" t="str">
        <f t="shared" si="203"/>
        <v/>
      </c>
      <c r="CR72" s="1331" t="str">
        <f t="shared" si="204"/>
        <v/>
      </c>
      <c r="CS72" s="1330" t="str">
        <f t="shared" si="205"/>
        <v/>
      </c>
      <c r="CT72" s="1333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9" t="str">
        <f t="shared" si="190"/>
        <v/>
      </c>
      <c r="CE73" s="1330" t="str">
        <f t="shared" si="191"/>
        <v/>
      </c>
      <c r="CF73" s="1331" t="str">
        <f t="shared" si="192"/>
        <v/>
      </c>
      <c r="CG73" s="1331" t="str">
        <f t="shared" si="193"/>
        <v/>
      </c>
      <c r="CH73" s="1331" t="str">
        <f t="shared" si="194"/>
        <v/>
      </c>
      <c r="CI73" s="1331" t="str">
        <f t="shared" si="195"/>
        <v/>
      </c>
      <c r="CJ73" s="1331" t="str">
        <f t="shared" si="196"/>
        <v/>
      </c>
      <c r="CK73" s="1332" t="str">
        <f t="shared" si="197"/>
        <v/>
      </c>
      <c r="CL73" s="1332" t="str">
        <f t="shared" si="198"/>
        <v/>
      </c>
      <c r="CM73" s="1332" t="str">
        <f t="shared" si="199"/>
        <v/>
      </c>
      <c r="CN73" s="1331" t="str">
        <f t="shared" si="200"/>
        <v/>
      </c>
      <c r="CO73" s="1331" t="str">
        <f t="shared" si="201"/>
        <v/>
      </c>
      <c r="CP73" s="1331" t="str">
        <f t="shared" si="202"/>
        <v/>
      </c>
      <c r="CQ73" s="1331" t="str">
        <f t="shared" si="203"/>
        <v/>
      </c>
      <c r="CR73" s="1331" t="str">
        <f t="shared" si="204"/>
        <v/>
      </c>
      <c r="CS73" s="1330" t="str">
        <f t="shared" si="205"/>
        <v/>
      </c>
      <c r="CT73" s="1333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9" t="str">
        <f t="shared" si="190"/>
        <v/>
      </c>
      <c r="CE74" s="1330" t="str">
        <f t="shared" si="191"/>
        <v/>
      </c>
      <c r="CF74" s="1331" t="str">
        <f t="shared" si="192"/>
        <v/>
      </c>
      <c r="CG74" s="1331" t="str">
        <f t="shared" si="193"/>
        <v/>
      </c>
      <c r="CH74" s="1331" t="str">
        <f t="shared" si="194"/>
        <v/>
      </c>
      <c r="CI74" s="1331" t="str">
        <f t="shared" si="195"/>
        <v/>
      </c>
      <c r="CJ74" s="1331" t="str">
        <f t="shared" si="196"/>
        <v/>
      </c>
      <c r="CK74" s="1332" t="str">
        <f t="shared" si="197"/>
        <v/>
      </c>
      <c r="CL74" s="1332" t="str">
        <f t="shared" si="198"/>
        <v/>
      </c>
      <c r="CM74" s="1332" t="str">
        <f t="shared" si="199"/>
        <v/>
      </c>
      <c r="CN74" s="1331" t="str">
        <f t="shared" si="200"/>
        <v/>
      </c>
      <c r="CO74" s="1331" t="str">
        <f t="shared" si="201"/>
        <v/>
      </c>
      <c r="CP74" s="1331" t="str">
        <f t="shared" si="202"/>
        <v/>
      </c>
      <c r="CQ74" s="1331" t="str">
        <f t="shared" si="203"/>
        <v/>
      </c>
      <c r="CR74" s="1331" t="str">
        <f t="shared" si="204"/>
        <v/>
      </c>
      <c r="CS74" s="1330" t="str">
        <f t="shared" si="205"/>
        <v/>
      </c>
      <c r="CT74" s="1333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9" t="str">
        <f t="shared" si="190"/>
        <v/>
      </c>
      <c r="CE75" s="1330" t="str">
        <f t="shared" si="191"/>
        <v/>
      </c>
      <c r="CF75" s="1331" t="str">
        <f t="shared" si="192"/>
        <v/>
      </c>
      <c r="CG75" s="1331" t="str">
        <f t="shared" si="193"/>
        <v/>
      </c>
      <c r="CH75" s="1331" t="str">
        <f t="shared" si="194"/>
        <v/>
      </c>
      <c r="CI75" s="1331" t="str">
        <f t="shared" si="195"/>
        <v/>
      </c>
      <c r="CJ75" s="1331" t="str">
        <f t="shared" si="196"/>
        <v/>
      </c>
      <c r="CK75" s="1332" t="str">
        <f t="shared" si="197"/>
        <v/>
      </c>
      <c r="CL75" s="1332" t="str">
        <f t="shared" si="198"/>
        <v/>
      </c>
      <c r="CM75" s="1332" t="str">
        <f t="shared" si="199"/>
        <v/>
      </c>
      <c r="CN75" s="1331" t="str">
        <f t="shared" si="200"/>
        <v/>
      </c>
      <c r="CO75" s="1331" t="str">
        <f t="shared" si="201"/>
        <v/>
      </c>
      <c r="CP75" s="1331" t="str">
        <f t="shared" si="202"/>
        <v/>
      </c>
      <c r="CQ75" s="1331" t="str">
        <f t="shared" si="203"/>
        <v/>
      </c>
      <c r="CR75" s="1331" t="str">
        <f t="shared" si="204"/>
        <v/>
      </c>
      <c r="CS75" s="1330" t="str">
        <f t="shared" si="205"/>
        <v/>
      </c>
      <c r="CT75" s="1333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9" t="str">
        <f t="shared" si="190"/>
        <v/>
      </c>
      <c r="CE76" s="1330" t="str">
        <f t="shared" si="191"/>
        <v/>
      </c>
      <c r="CF76" s="1331" t="str">
        <f t="shared" si="192"/>
        <v/>
      </c>
      <c r="CG76" s="1331" t="str">
        <f t="shared" si="193"/>
        <v/>
      </c>
      <c r="CH76" s="1331" t="str">
        <f t="shared" si="194"/>
        <v/>
      </c>
      <c r="CI76" s="1331" t="str">
        <f t="shared" si="195"/>
        <v/>
      </c>
      <c r="CJ76" s="1331" t="str">
        <f t="shared" si="196"/>
        <v/>
      </c>
      <c r="CK76" s="1332" t="str">
        <f t="shared" si="197"/>
        <v/>
      </c>
      <c r="CL76" s="1332" t="str">
        <f t="shared" si="198"/>
        <v/>
      </c>
      <c r="CM76" s="1332" t="str">
        <f t="shared" si="199"/>
        <v/>
      </c>
      <c r="CN76" s="1331" t="str">
        <f t="shared" si="200"/>
        <v/>
      </c>
      <c r="CO76" s="1331" t="str">
        <f t="shared" si="201"/>
        <v/>
      </c>
      <c r="CP76" s="1331" t="str">
        <f t="shared" si="202"/>
        <v/>
      </c>
      <c r="CQ76" s="1331" t="str">
        <f t="shared" si="203"/>
        <v/>
      </c>
      <c r="CR76" s="1331" t="str">
        <f t="shared" si="204"/>
        <v/>
      </c>
      <c r="CS76" s="1330" t="str">
        <f t="shared" si="205"/>
        <v/>
      </c>
      <c r="CT76" s="1333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9" t="str">
        <f t="shared" si="190"/>
        <v/>
      </c>
      <c r="CE77" s="1330" t="str">
        <f t="shared" si="191"/>
        <v/>
      </c>
      <c r="CF77" s="1331" t="str">
        <f t="shared" si="192"/>
        <v/>
      </c>
      <c r="CG77" s="1331" t="str">
        <f t="shared" si="193"/>
        <v/>
      </c>
      <c r="CH77" s="1331" t="str">
        <f t="shared" si="194"/>
        <v/>
      </c>
      <c r="CI77" s="1331" t="str">
        <f t="shared" si="195"/>
        <v/>
      </c>
      <c r="CJ77" s="1331" t="str">
        <f t="shared" si="196"/>
        <v/>
      </c>
      <c r="CK77" s="1332" t="str">
        <f t="shared" si="197"/>
        <v/>
      </c>
      <c r="CL77" s="1332" t="str">
        <f t="shared" si="198"/>
        <v/>
      </c>
      <c r="CM77" s="1332" t="str">
        <f t="shared" si="199"/>
        <v/>
      </c>
      <c r="CN77" s="1331" t="str">
        <f t="shared" si="200"/>
        <v/>
      </c>
      <c r="CO77" s="1331" t="str">
        <f t="shared" si="201"/>
        <v/>
      </c>
      <c r="CP77" s="1331" t="str">
        <f t="shared" si="202"/>
        <v/>
      </c>
      <c r="CQ77" s="1331" t="str">
        <f t="shared" si="203"/>
        <v/>
      </c>
      <c r="CR77" s="1331" t="str">
        <f t="shared" si="204"/>
        <v/>
      </c>
      <c r="CS77" s="1330" t="str">
        <f t="shared" si="205"/>
        <v/>
      </c>
      <c r="CT77" s="1333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9" t="str">
        <f t="shared" si="190"/>
        <v/>
      </c>
      <c r="CE78" s="1330" t="str">
        <f t="shared" si="191"/>
        <v/>
      </c>
      <c r="CF78" s="1331" t="str">
        <f t="shared" si="192"/>
        <v/>
      </c>
      <c r="CG78" s="1331" t="str">
        <f t="shared" si="193"/>
        <v/>
      </c>
      <c r="CH78" s="1331" t="str">
        <f t="shared" si="194"/>
        <v/>
      </c>
      <c r="CI78" s="1331" t="str">
        <f t="shared" si="195"/>
        <v/>
      </c>
      <c r="CJ78" s="1331" t="str">
        <f t="shared" si="196"/>
        <v/>
      </c>
      <c r="CK78" s="1332" t="str">
        <f t="shared" si="197"/>
        <v/>
      </c>
      <c r="CL78" s="1332" t="str">
        <f t="shared" si="198"/>
        <v/>
      </c>
      <c r="CM78" s="1332" t="str">
        <f t="shared" si="199"/>
        <v/>
      </c>
      <c r="CN78" s="1331" t="str">
        <f t="shared" si="200"/>
        <v/>
      </c>
      <c r="CO78" s="1331" t="str">
        <f t="shared" si="201"/>
        <v/>
      </c>
      <c r="CP78" s="1331" t="str">
        <f t="shared" si="202"/>
        <v/>
      </c>
      <c r="CQ78" s="1331" t="str">
        <f t="shared" si="203"/>
        <v/>
      </c>
      <c r="CR78" s="1331" t="str">
        <f t="shared" si="204"/>
        <v/>
      </c>
      <c r="CS78" s="1330" t="str">
        <f t="shared" si="205"/>
        <v/>
      </c>
      <c r="CT78" s="1333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9" t="str">
        <f t="shared" si="190"/>
        <v/>
      </c>
      <c r="CE79" s="1330" t="str">
        <f t="shared" si="191"/>
        <v/>
      </c>
      <c r="CF79" s="1331" t="str">
        <f t="shared" si="192"/>
        <v/>
      </c>
      <c r="CG79" s="1331" t="str">
        <f t="shared" si="193"/>
        <v/>
      </c>
      <c r="CH79" s="1331" t="str">
        <f t="shared" si="194"/>
        <v/>
      </c>
      <c r="CI79" s="1331" t="str">
        <f t="shared" si="195"/>
        <v/>
      </c>
      <c r="CJ79" s="1331" t="str">
        <f t="shared" si="196"/>
        <v/>
      </c>
      <c r="CK79" s="1332" t="str">
        <f t="shared" si="197"/>
        <v/>
      </c>
      <c r="CL79" s="1332" t="str">
        <f t="shared" si="198"/>
        <v/>
      </c>
      <c r="CM79" s="1332" t="str">
        <f t="shared" si="199"/>
        <v/>
      </c>
      <c r="CN79" s="1331" t="str">
        <f t="shared" si="200"/>
        <v/>
      </c>
      <c r="CO79" s="1331" t="str">
        <f t="shared" si="201"/>
        <v/>
      </c>
      <c r="CP79" s="1331" t="str">
        <f t="shared" si="202"/>
        <v/>
      </c>
      <c r="CQ79" s="1331" t="str">
        <f t="shared" si="203"/>
        <v/>
      </c>
      <c r="CR79" s="1331" t="str">
        <f t="shared" si="204"/>
        <v/>
      </c>
      <c r="CS79" s="1330" t="str">
        <f t="shared" si="205"/>
        <v/>
      </c>
      <c r="CT79" s="1333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9" t="str">
        <f t="shared" si="190"/>
        <v/>
      </c>
      <c r="CE80" s="1330" t="str">
        <f t="shared" si="191"/>
        <v/>
      </c>
      <c r="CF80" s="1331" t="str">
        <f t="shared" si="192"/>
        <v/>
      </c>
      <c r="CG80" s="1331" t="str">
        <f t="shared" si="193"/>
        <v/>
      </c>
      <c r="CH80" s="1331" t="str">
        <f t="shared" si="194"/>
        <v/>
      </c>
      <c r="CI80" s="1331" t="str">
        <f t="shared" si="195"/>
        <v/>
      </c>
      <c r="CJ80" s="1331" t="str">
        <f t="shared" si="196"/>
        <v/>
      </c>
      <c r="CK80" s="1332" t="str">
        <f t="shared" si="197"/>
        <v/>
      </c>
      <c r="CL80" s="1332" t="str">
        <f t="shared" si="198"/>
        <v/>
      </c>
      <c r="CM80" s="1332" t="str">
        <f t="shared" si="199"/>
        <v/>
      </c>
      <c r="CN80" s="1331" t="str">
        <f t="shared" si="200"/>
        <v/>
      </c>
      <c r="CO80" s="1331" t="str">
        <f t="shared" si="201"/>
        <v/>
      </c>
      <c r="CP80" s="1331" t="str">
        <f t="shared" si="202"/>
        <v/>
      </c>
      <c r="CQ80" s="1331" t="str">
        <f t="shared" si="203"/>
        <v/>
      </c>
      <c r="CR80" s="1331" t="str">
        <f t="shared" si="204"/>
        <v/>
      </c>
      <c r="CS80" s="1330" t="str">
        <f t="shared" si="205"/>
        <v/>
      </c>
      <c r="CT80" s="1333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9">
        <f t="shared" si="190"/>
        <v>1</v>
      </c>
      <c r="CE81" s="1330">
        <f t="shared" si="191"/>
        <v>1</v>
      </c>
      <c r="CF81" s="1331">
        <f t="shared" si="192"/>
        <v>1</v>
      </c>
      <c r="CG81" s="1331">
        <f t="shared" si="193"/>
        <v>1</v>
      </c>
      <c r="CH81" s="1331">
        <f t="shared" si="194"/>
        <v>1</v>
      </c>
      <c r="CI81" s="1331">
        <f t="shared" si="195"/>
        <v>1</v>
      </c>
      <c r="CJ81" s="1331">
        <f t="shared" si="196"/>
        <v>1</v>
      </c>
      <c r="CK81" s="1332">
        <f t="shared" si="197"/>
        <v>1</v>
      </c>
      <c r="CL81" s="1332">
        <f t="shared" si="198"/>
        <v>1</v>
      </c>
      <c r="CM81" s="1332">
        <f t="shared" si="199"/>
        <v>1</v>
      </c>
      <c r="CN81" s="1331">
        <f t="shared" si="200"/>
        <v>1</v>
      </c>
      <c r="CO81" s="1331">
        <f t="shared" si="201"/>
        <v>1</v>
      </c>
      <c r="CP81" s="1331">
        <f t="shared" si="202"/>
        <v>1</v>
      </c>
      <c r="CQ81" s="1331">
        <f t="shared" si="203"/>
        <v>1</v>
      </c>
      <c r="CR81" s="1331">
        <f t="shared" si="204"/>
        <v>1</v>
      </c>
      <c r="CS81" s="1330">
        <f t="shared" si="205"/>
        <v>1</v>
      </c>
      <c r="CT81" s="1333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9" t="str">
        <f t="shared" si="190"/>
        <v/>
      </c>
      <c r="CE82" s="1330" t="str">
        <f t="shared" si="191"/>
        <v/>
      </c>
      <c r="CF82" s="1331" t="str">
        <f t="shared" si="192"/>
        <v/>
      </c>
      <c r="CG82" s="1331" t="str">
        <f t="shared" si="193"/>
        <v/>
      </c>
      <c r="CH82" s="1331" t="str">
        <f t="shared" si="194"/>
        <v/>
      </c>
      <c r="CI82" s="1331" t="str">
        <f t="shared" si="195"/>
        <v/>
      </c>
      <c r="CJ82" s="1331" t="str">
        <f t="shared" si="196"/>
        <v/>
      </c>
      <c r="CK82" s="1332" t="str">
        <f t="shared" si="197"/>
        <v/>
      </c>
      <c r="CL82" s="1332" t="str">
        <f t="shared" si="198"/>
        <v/>
      </c>
      <c r="CM82" s="1332" t="str">
        <f t="shared" si="199"/>
        <v/>
      </c>
      <c r="CN82" s="1331" t="str">
        <f t="shared" si="200"/>
        <v/>
      </c>
      <c r="CO82" s="1331" t="str">
        <f t="shared" si="201"/>
        <v/>
      </c>
      <c r="CP82" s="1331" t="str">
        <f t="shared" si="202"/>
        <v/>
      </c>
      <c r="CQ82" s="1331" t="str">
        <f t="shared" si="203"/>
        <v/>
      </c>
      <c r="CR82" s="1331" t="str">
        <f t="shared" si="204"/>
        <v/>
      </c>
      <c r="CS82" s="1330" t="str">
        <f t="shared" si="205"/>
        <v/>
      </c>
      <c r="CT82" s="1333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8" t="str">
        <f t="shared" si="190"/>
        <v/>
      </c>
      <c r="CE83" s="1349" t="str">
        <f t="shared" si="191"/>
        <v/>
      </c>
      <c r="CF83" s="1350" t="str">
        <f t="shared" si="192"/>
        <v/>
      </c>
      <c r="CG83" s="1350" t="str">
        <f t="shared" si="193"/>
        <v/>
      </c>
      <c r="CH83" s="1350" t="str">
        <f t="shared" si="194"/>
        <v/>
      </c>
      <c r="CI83" s="1350" t="str">
        <f t="shared" si="195"/>
        <v/>
      </c>
      <c r="CJ83" s="1350" t="str">
        <f t="shared" si="196"/>
        <v/>
      </c>
      <c r="CK83" s="1351" t="str">
        <f t="shared" si="197"/>
        <v/>
      </c>
      <c r="CL83" s="1351" t="str">
        <f t="shared" si="198"/>
        <v/>
      </c>
      <c r="CM83" s="1351" t="str">
        <f t="shared" si="199"/>
        <v/>
      </c>
      <c r="CN83" s="1350" t="str">
        <f t="shared" si="200"/>
        <v/>
      </c>
      <c r="CO83" s="1350" t="str">
        <f t="shared" si="201"/>
        <v/>
      </c>
      <c r="CP83" s="1350" t="str">
        <f t="shared" si="202"/>
        <v/>
      </c>
      <c r="CQ83" s="1350" t="str">
        <f t="shared" si="203"/>
        <v/>
      </c>
      <c r="CR83" s="1350" t="str">
        <f t="shared" si="204"/>
        <v/>
      </c>
      <c r="CS83" s="1349" t="str">
        <f t="shared" si="205"/>
        <v/>
      </c>
      <c r="CT83" s="1352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9" t="str">
        <f t="shared" si="190"/>
        <v/>
      </c>
      <c r="CE84" s="1330" t="str">
        <f t="shared" si="191"/>
        <v/>
      </c>
      <c r="CF84" s="1331" t="str">
        <f t="shared" si="192"/>
        <v/>
      </c>
      <c r="CG84" s="1331" t="str">
        <f t="shared" si="193"/>
        <v/>
      </c>
      <c r="CH84" s="1331" t="str">
        <f t="shared" si="194"/>
        <v/>
      </c>
      <c r="CI84" s="1331" t="str">
        <f t="shared" si="195"/>
        <v/>
      </c>
      <c r="CJ84" s="1331" t="str">
        <f t="shared" si="196"/>
        <v/>
      </c>
      <c r="CK84" s="1332" t="str">
        <f t="shared" si="197"/>
        <v/>
      </c>
      <c r="CL84" s="1332" t="str">
        <f t="shared" si="198"/>
        <v/>
      </c>
      <c r="CM84" s="1332" t="str">
        <f t="shared" si="199"/>
        <v/>
      </c>
      <c r="CN84" s="1331" t="str">
        <f t="shared" si="200"/>
        <v/>
      </c>
      <c r="CO84" s="1331" t="str">
        <f t="shared" si="201"/>
        <v/>
      </c>
      <c r="CP84" s="1331" t="str">
        <f t="shared" si="202"/>
        <v/>
      </c>
      <c r="CQ84" s="1331" t="str">
        <f t="shared" si="203"/>
        <v/>
      </c>
      <c r="CR84" s="1331" t="str">
        <f t="shared" si="204"/>
        <v/>
      </c>
      <c r="CS84" s="1330" t="str">
        <f t="shared" si="205"/>
        <v/>
      </c>
      <c r="CT84" s="1333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9" t="str">
        <f t="shared" si="190"/>
        <v/>
      </c>
      <c r="CE85" s="1330" t="str">
        <f t="shared" si="191"/>
        <v/>
      </c>
      <c r="CF85" s="1331" t="str">
        <f t="shared" si="192"/>
        <v/>
      </c>
      <c r="CG85" s="1331" t="str">
        <f t="shared" si="193"/>
        <v/>
      </c>
      <c r="CH85" s="1331" t="str">
        <f t="shared" si="194"/>
        <v/>
      </c>
      <c r="CI85" s="1331" t="str">
        <f t="shared" si="195"/>
        <v/>
      </c>
      <c r="CJ85" s="1331" t="str">
        <f t="shared" si="196"/>
        <v/>
      </c>
      <c r="CK85" s="1332" t="str">
        <f t="shared" si="197"/>
        <v/>
      </c>
      <c r="CL85" s="1332" t="str">
        <f t="shared" si="198"/>
        <v/>
      </c>
      <c r="CM85" s="1332" t="str">
        <f t="shared" si="199"/>
        <v/>
      </c>
      <c r="CN85" s="1331" t="str">
        <f t="shared" si="200"/>
        <v/>
      </c>
      <c r="CO85" s="1331" t="str">
        <f t="shared" si="201"/>
        <v/>
      </c>
      <c r="CP85" s="1331" t="str">
        <f t="shared" si="202"/>
        <v/>
      </c>
      <c r="CQ85" s="1331" t="str">
        <f t="shared" si="203"/>
        <v/>
      </c>
      <c r="CR85" s="1331" t="str">
        <f t="shared" si="204"/>
        <v/>
      </c>
      <c r="CS85" s="1330" t="str">
        <f t="shared" si="205"/>
        <v/>
      </c>
      <c r="CT85" s="1333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9" t="str">
        <f t="shared" si="190"/>
        <v/>
      </c>
      <c r="CE86" s="1330" t="str">
        <f t="shared" si="191"/>
        <v/>
      </c>
      <c r="CF86" s="1331" t="str">
        <f t="shared" si="192"/>
        <v/>
      </c>
      <c r="CG86" s="1331" t="str">
        <f t="shared" si="193"/>
        <v/>
      </c>
      <c r="CH86" s="1331" t="str">
        <f t="shared" si="194"/>
        <v/>
      </c>
      <c r="CI86" s="1331" t="str">
        <f t="shared" si="195"/>
        <v/>
      </c>
      <c r="CJ86" s="1331" t="str">
        <f t="shared" si="196"/>
        <v/>
      </c>
      <c r="CK86" s="1332" t="str">
        <f t="shared" si="197"/>
        <v/>
      </c>
      <c r="CL86" s="1332">
        <f t="shared" si="198"/>
        <v>1549</v>
      </c>
      <c r="CM86" s="1332" t="str">
        <f t="shared" si="199"/>
        <v/>
      </c>
      <c r="CN86" s="1331" t="str">
        <f t="shared" si="200"/>
        <v/>
      </c>
      <c r="CO86" s="1331" t="str">
        <f t="shared" si="201"/>
        <v/>
      </c>
      <c r="CP86" s="1331" t="str">
        <f t="shared" si="202"/>
        <v/>
      </c>
      <c r="CQ86" s="1331" t="str">
        <f t="shared" si="203"/>
        <v/>
      </c>
      <c r="CR86" s="1331" t="str">
        <f t="shared" si="204"/>
        <v/>
      </c>
      <c r="CS86" s="1330" t="str">
        <f t="shared" si="205"/>
        <v/>
      </c>
      <c r="CT86" s="1333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9" t="str">
        <f t="shared" si="190"/>
        <v/>
      </c>
      <c r="CE87" s="1330" t="str">
        <f t="shared" si="191"/>
        <v/>
      </c>
      <c r="CF87" s="1331" t="str">
        <f t="shared" si="192"/>
        <v/>
      </c>
      <c r="CG87" s="1331" t="str">
        <f t="shared" si="193"/>
        <v/>
      </c>
      <c r="CH87" s="1331" t="str">
        <f t="shared" si="194"/>
        <v/>
      </c>
      <c r="CI87" s="1331" t="str">
        <f t="shared" si="195"/>
        <v/>
      </c>
      <c r="CJ87" s="1331" t="str">
        <f t="shared" si="196"/>
        <v/>
      </c>
      <c r="CK87" s="1332" t="str">
        <f t="shared" si="197"/>
        <v/>
      </c>
      <c r="CL87" s="1332" t="str">
        <f t="shared" si="198"/>
        <v/>
      </c>
      <c r="CM87" s="1332" t="str">
        <f t="shared" si="199"/>
        <v/>
      </c>
      <c r="CN87" s="1331" t="str">
        <f t="shared" si="200"/>
        <v/>
      </c>
      <c r="CO87" s="1331" t="str">
        <f t="shared" si="201"/>
        <v/>
      </c>
      <c r="CP87" s="1331" t="str">
        <f t="shared" si="202"/>
        <v/>
      </c>
      <c r="CQ87" s="1331" t="str">
        <f t="shared" si="203"/>
        <v/>
      </c>
      <c r="CR87" s="1331" t="str">
        <f t="shared" si="204"/>
        <v/>
      </c>
      <c r="CS87" s="1330" t="str">
        <f t="shared" si="205"/>
        <v/>
      </c>
      <c r="CT87" s="1333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9" t="str">
        <f t="shared" si="190"/>
        <v/>
      </c>
      <c r="CE88" s="1330" t="str">
        <f t="shared" si="191"/>
        <v/>
      </c>
      <c r="CF88" s="1331" t="str">
        <f t="shared" si="192"/>
        <v/>
      </c>
      <c r="CG88" s="1331" t="str">
        <f t="shared" si="193"/>
        <v/>
      </c>
      <c r="CH88" s="1331" t="str">
        <f t="shared" si="194"/>
        <v/>
      </c>
      <c r="CI88" s="1331" t="str">
        <f t="shared" si="195"/>
        <v/>
      </c>
      <c r="CJ88" s="1331" t="str">
        <f t="shared" si="196"/>
        <v/>
      </c>
      <c r="CK88" s="1332" t="str">
        <f t="shared" si="197"/>
        <v/>
      </c>
      <c r="CL88" s="1332">
        <f t="shared" si="198"/>
        <v>0</v>
      </c>
      <c r="CM88" s="1332" t="str">
        <f t="shared" si="199"/>
        <v/>
      </c>
      <c r="CN88" s="1331" t="str">
        <f t="shared" si="200"/>
        <v/>
      </c>
      <c r="CO88" s="1331" t="str">
        <f t="shared" si="201"/>
        <v/>
      </c>
      <c r="CP88" s="1331" t="str">
        <f t="shared" si="202"/>
        <v/>
      </c>
      <c r="CQ88" s="1331" t="str">
        <f t="shared" si="203"/>
        <v/>
      </c>
      <c r="CR88" s="1331" t="str">
        <f t="shared" si="204"/>
        <v/>
      </c>
      <c r="CS88" s="1330" t="str">
        <f t="shared" si="205"/>
        <v/>
      </c>
      <c r="CT88" s="1333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8" t="str">
        <f t="shared" si="190"/>
        <v/>
      </c>
      <c r="CE89" s="1349" t="str">
        <f t="shared" si="191"/>
        <v/>
      </c>
      <c r="CF89" s="1350" t="str">
        <f t="shared" si="192"/>
        <v/>
      </c>
      <c r="CG89" s="1350" t="str">
        <f t="shared" si="193"/>
        <v/>
      </c>
      <c r="CH89" s="1350" t="str">
        <f t="shared" si="194"/>
        <v/>
      </c>
      <c r="CI89" s="1350" t="str">
        <f t="shared" si="195"/>
        <v/>
      </c>
      <c r="CJ89" s="1350" t="str">
        <f t="shared" si="196"/>
        <v/>
      </c>
      <c r="CK89" s="1351" t="str">
        <f t="shared" si="197"/>
        <v/>
      </c>
      <c r="CL89" s="1351" t="str">
        <f t="shared" si="198"/>
        <v/>
      </c>
      <c r="CM89" s="1351" t="str">
        <f t="shared" si="199"/>
        <v/>
      </c>
      <c r="CN89" s="1350" t="str">
        <f t="shared" si="200"/>
        <v/>
      </c>
      <c r="CO89" s="1350" t="str">
        <f t="shared" si="201"/>
        <v/>
      </c>
      <c r="CP89" s="1350" t="str">
        <f t="shared" si="202"/>
        <v/>
      </c>
      <c r="CQ89" s="1350" t="str">
        <f t="shared" si="203"/>
        <v/>
      </c>
      <c r="CR89" s="1350" t="str">
        <f t="shared" si="204"/>
        <v/>
      </c>
      <c r="CS89" s="1349" t="str">
        <f t="shared" si="205"/>
        <v/>
      </c>
      <c r="CT89" s="1352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8" t="str">
        <f t="shared" si="190"/>
        <v/>
      </c>
      <c r="CE90" s="1349" t="str">
        <f t="shared" si="191"/>
        <v/>
      </c>
      <c r="CF90" s="1350" t="str">
        <f t="shared" si="192"/>
        <v/>
      </c>
      <c r="CG90" s="1350" t="str">
        <f t="shared" si="193"/>
        <v/>
      </c>
      <c r="CH90" s="1350" t="str">
        <f t="shared" si="194"/>
        <v/>
      </c>
      <c r="CI90" s="1350" t="str">
        <f t="shared" si="195"/>
        <v/>
      </c>
      <c r="CJ90" s="1350" t="str">
        <f t="shared" si="196"/>
        <v/>
      </c>
      <c r="CK90" s="1351" t="str">
        <f t="shared" si="197"/>
        <v/>
      </c>
      <c r="CL90" s="1351" t="str">
        <f t="shared" si="198"/>
        <v/>
      </c>
      <c r="CM90" s="1351" t="str">
        <f t="shared" si="199"/>
        <v/>
      </c>
      <c r="CN90" s="1350" t="str">
        <f t="shared" si="200"/>
        <v/>
      </c>
      <c r="CO90" s="1350" t="str">
        <f t="shared" si="201"/>
        <v/>
      </c>
      <c r="CP90" s="1350" t="str">
        <f t="shared" si="202"/>
        <v/>
      </c>
      <c r="CQ90" s="1350" t="str">
        <f t="shared" si="203"/>
        <v/>
      </c>
      <c r="CR90" s="1350" t="str">
        <f t="shared" si="204"/>
        <v/>
      </c>
      <c r="CS90" s="1349" t="str">
        <f t="shared" si="205"/>
        <v/>
      </c>
      <c r="CT90" s="1352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8" t="str">
        <f t="shared" si="190"/>
        <v/>
      </c>
      <c r="CE91" s="1349" t="str">
        <f t="shared" si="191"/>
        <v/>
      </c>
      <c r="CF91" s="1350" t="str">
        <f t="shared" si="192"/>
        <v/>
      </c>
      <c r="CG91" s="1350" t="str">
        <f t="shared" si="193"/>
        <v/>
      </c>
      <c r="CH91" s="1350" t="str">
        <f t="shared" si="194"/>
        <v/>
      </c>
      <c r="CI91" s="1350" t="str">
        <f t="shared" si="195"/>
        <v/>
      </c>
      <c r="CJ91" s="1350" t="str">
        <f t="shared" si="196"/>
        <v/>
      </c>
      <c r="CK91" s="1351" t="str">
        <f t="shared" si="197"/>
        <v/>
      </c>
      <c r="CL91" s="1351" t="str">
        <f t="shared" si="198"/>
        <v/>
      </c>
      <c r="CM91" s="1351" t="str">
        <f t="shared" si="199"/>
        <v/>
      </c>
      <c r="CN91" s="1350" t="str">
        <f t="shared" si="200"/>
        <v/>
      </c>
      <c r="CO91" s="1350" t="str">
        <f t="shared" si="201"/>
        <v/>
      </c>
      <c r="CP91" s="1350" t="str">
        <f t="shared" si="202"/>
        <v/>
      </c>
      <c r="CQ91" s="1350" t="str">
        <f t="shared" si="203"/>
        <v/>
      </c>
      <c r="CR91" s="1350" t="str">
        <f t="shared" si="204"/>
        <v/>
      </c>
      <c r="CS91" s="1349" t="str">
        <f t="shared" si="205"/>
        <v/>
      </c>
      <c r="CT91" s="1352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5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3"/>
      <c r="CE92" s="1354"/>
      <c r="CF92" s="1354"/>
      <c r="CG92" s="1354"/>
      <c r="CH92" s="1354"/>
      <c r="CI92" s="1354"/>
      <c r="CJ92" s="1354"/>
      <c r="CK92" s="1354"/>
      <c r="CL92" s="1354"/>
      <c r="CM92" s="1354"/>
      <c r="CN92" s="1354"/>
      <c r="CO92" s="1354"/>
      <c r="CP92" s="1354"/>
      <c r="CQ92" s="1354"/>
      <c r="CR92" s="1354"/>
      <c r="CS92" s="1354"/>
      <c r="CT92" s="1355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9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0">
        <f t="shared" si="268"/>
        <v>0</v>
      </c>
      <c r="CF93" s="1331">
        <f t="shared" si="268"/>
        <v>0</v>
      </c>
      <c r="CG93" s="1331">
        <f t="shared" si="268"/>
        <v>0</v>
      </c>
      <c r="CH93" s="1331">
        <f t="shared" si="268"/>
        <v>0</v>
      </c>
      <c r="CI93" s="1331">
        <f t="shared" si="268"/>
        <v>0</v>
      </c>
      <c r="CJ93" s="1331">
        <f t="shared" si="268"/>
        <v>0</v>
      </c>
      <c r="CK93" s="1332">
        <f t="shared" si="268"/>
        <v>0</v>
      </c>
      <c r="CL93" s="1332">
        <f t="shared" si="268"/>
        <v>3</v>
      </c>
      <c r="CM93" s="1332">
        <f t="shared" si="268"/>
        <v>4</v>
      </c>
      <c r="CN93" s="1331">
        <f t="shared" si="268"/>
        <v>5</v>
      </c>
      <c r="CO93" s="1331">
        <f t="shared" si="268"/>
        <v>5</v>
      </c>
      <c r="CP93" s="1331">
        <f t="shared" si="268"/>
        <v>6</v>
      </c>
      <c r="CQ93" s="1331">
        <f t="shared" si="268"/>
        <v>6</v>
      </c>
      <c r="CR93" s="1331">
        <f t="shared" si="268"/>
        <v>6</v>
      </c>
      <c r="CS93" s="1330">
        <f t="shared" si="268"/>
        <v>9</v>
      </c>
      <c r="CT93" s="1333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68"/>
        <v>90</v>
      </c>
      <c r="CF94" s="1331">
        <f t="shared" si="268"/>
        <v>90</v>
      </c>
      <c r="CG94" s="1331">
        <f t="shared" si="268"/>
        <v>90</v>
      </c>
      <c r="CH94" s="1331">
        <f t="shared" si="268"/>
        <v>90</v>
      </c>
      <c r="CI94" s="1331">
        <f t="shared" si="268"/>
        <v>90</v>
      </c>
      <c r="CJ94" s="1331">
        <f t="shared" si="268"/>
        <v>90</v>
      </c>
      <c r="CK94" s="1332">
        <f t="shared" si="268"/>
        <v>90</v>
      </c>
      <c r="CL94" s="1332">
        <f t="shared" si="268"/>
        <v>90</v>
      </c>
      <c r="CM94" s="1332">
        <f t="shared" si="268"/>
        <v>90</v>
      </c>
      <c r="CN94" s="1331">
        <f t="shared" si="268"/>
        <v>90</v>
      </c>
      <c r="CO94" s="1331">
        <f t="shared" si="268"/>
        <v>90</v>
      </c>
      <c r="CP94" s="1331">
        <f t="shared" si="268"/>
        <v>90</v>
      </c>
      <c r="CQ94" s="1331">
        <f t="shared" si="268"/>
        <v>90</v>
      </c>
      <c r="CR94" s="1331">
        <f t="shared" si="268"/>
        <v>90</v>
      </c>
      <c r="CS94" s="1330">
        <f t="shared" si="268"/>
        <v>90</v>
      </c>
      <c r="CT94" s="1333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73" customFormat="1" ht="15.75" customHeight="1">
      <c r="A95" s="1642" t="s">
        <v>172</v>
      </c>
      <c r="B95" s="1643"/>
      <c r="C95" s="1643"/>
      <c r="D95" s="1643"/>
      <c r="E95" s="1643"/>
      <c r="F95" s="1643"/>
      <c r="G95" s="1643"/>
      <c r="H95" s="1643"/>
      <c r="I95" s="1643"/>
      <c r="J95" s="1643"/>
      <c r="K95" s="1643"/>
      <c r="L95" s="1643"/>
      <c r="M95" s="1643"/>
      <c r="N95" s="1643"/>
      <c r="O95" s="1643"/>
      <c r="P95" s="1643"/>
      <c r="Q95" s="1643"/>
      <c r="R95" s="1643"/>
      <c r="S95" s="1644"/>
      <c r="T95" s="1643"/>
      <c r="U95" s="1643"/>
      <c r="V95" s="1643"/>
      <c r="W95" s="1643"/>
      <c r="X95" s="1643"/>
      <c r="Y95" s="1643"/>
      <c r="Z95" s="1643"/>
      <c r="AA95" s="1643"/>
      <c r="AB95" s="1643"/>
      <c r="AC95" s="1643"/>
      <c r="AD95" s="1643"/>
      <c r="AE95" s="1643"/>
      <c r="AF95" s="1645"/>
      <c r="AG95" s="1645"/>
      <c r="AH95" s="1643"/>
      <c r="AI95" s="1645"/>
      <c r="AJ95" s="1643"/>
      <c r="AK95" s="1644"/>
      <c r="AL95" s="1643">
        <v>2</v>
      </c>
      <c r="AM95" s="1643">
        <v>2</v>
      </c>
      <c r="AN95" s="1643">
        <v>2</v>
      </c>
      <c r="AO95" s="1643">
        <v>1.5</v>
      </c>
      <c r="AP95" s="1643">
        <v>2</v>
      </c>
      <c r="AQ95" s="1643">
        <v>2.5</v>
      </c>
      <c r="AR95" s="1643"/>
      <c r="AS95" s="1643">
        <v>2</v>
      </c>
      <c r="AT95" s="1643">
        <v>2</v>
      </c>
      <c r="AU95" s="1643">
        <v>0</v>
      </c>
      <c r="AV95" s="1643"/>
      <c r="AW95" s="1645"/>
      <c r="AX95" s="1645"/>
      <c r="AY95" s="1645"/>
      <c r="AZ95" s="1645"/>
      <c r="BA95" s="1645"/>
      <c r="BB95" s="1645"/>
      <c r="BC95" s="1644"/>
      <c r="BD95" s="1643">
        <v>2.5</v>
      </c>
      <c r="BE95" s="1643">
        <v>2.5</v>
      </c>
      <c r="BF95" s="1643">
        <v>2.5</v>
      </c>
      <c r="BG95" s="1643">
        <v>2.5</v>
      </c>
      <c r="BH95" s="1643">
        <v>2.5</v>
      </c>
      <c r="BI95" s="1643">
        <v>2.5</v>
      </c>
      <c r="BJ95" s="1643"/>
      <c r="BK95" s="1643">
        <v>2.5</v>
      </c>
      <c r="BL95" s="1643">
        <v>2</v>
      </c>
      <c r="BM95" s="1643">
        <v>2.5</v>
      </c>
      <c r="BN95" s="1643"/>
      <c r="BO95" s="1645"/>
      <c r="BP95" s="1645"/>
      <c r="BQ95" s="1645"/>
      <c r="BR95" s="1643"/>
      <c r="BS95" s="1645"/>
      <c r="BT95" s="1645"/>
      <c r="BU95" s="1644"/>
      <c r="BV95" s="1643"/>
      <c r="BW95" s="1643"/>
      <c r="BX95" s="1643">
        <v>2</v>
      </c>
      <c r="BY95" s="1643">
        <v>2.5</v>
      </c>
      <c r="BZ95" s="1307" t="str">
        <f t="shared" si="291"/>
        <v/>
      </c>
      <c r="CA95" s="1307" t="str">
        <f t="shared" si="292"/>
        <v/>
      </c>
      <c r="CB95" s="1307">
        <f t="shared" si="293"/>
        <v>1.9285714285714286</v>
      </c>
      <c r="CC95" s="1307">
        <f t="shared" si="294"/>
        <v>2.5</v>
      </c>
      <c r="CD95" s="1367" t="str">
        <f t="shared" si="268"/>
        <v/>
      </c>
      <c r="CE95" s="1368" t="str">
        <f t="shared" si="268"/>
        <v/>
      </c>
      <c r="CF95" s="1369" t="str">
        <f t="shared" si="268"/>
        <v/>
      </c>
      <c r="CG95" s="1369" t="str">
        <f t="shared" si="268"/>
        <v/>
      </c>
      <c r="CH95" s="1369">
        <f t="shared" si="268"/>
        <v>2</v>
      </c>
      <c r="CI95" s="1369">
        <f t="shared" si="268"/>
        <v>2.5</v>
      </c>
      <c r="CJ95" s="1369">
        <f t="shared" si="268"/>
        <v>2.5</v>
      </c>
      <c r="CK95" s="1370">
        <f t="shared" si="268"/>
        <v>2.5</v>
      </c>
      <c r="CL95" s="1370">
        <f t="shared" si="268"/>
        <v>2.5</v>
      </c>
      <c r="CM95" s="1370">
        <f t="shared" si="268"/>
        <v>2.5</v>
      </c>
      <c r="CN95" s="1369">
        <f t="shared" si="268"/>
        <v>2.5</v>
      </c>
      <c r="CO95" s="1369">
        <f t="shared" si="268"/>
        <v>2.5</v>
      </c>
      <c r="CP95" s="1369">
        <f t="shared" si="268"/>
        <v>2.5</v>
      </c>
      <c r="CQ95" s="1369" t="str">
        <f t="shared" si="268"/>
        <v/>
      </c>
      <c r="CR95" s="1369" t="str">
        <f t="shared" si="268"/>
        <v/>
      </c>
      <c r="CS95" s="1368" t="str">
        <f t="shared" si="268"/>
        <v/>
      </c>
      <c r="CT95" s="1371" t="str">
        <f t="shared" si="269"/>
        <v/>
      </c>
      <c r="CU95" s="1646" t="str">
        <f t="shared" si="270"/>
        <v/>
      </c>
      <c r="CV95" s="1647" t="str">
        <f t="shared" si="271"/>
        <v/>
      </c>
      <c r="CW95" s="1648" t="str">
        <f t="shared" si="272"/>
        <v/>
      </c>
      <c r="CX95" s="1648" t="str">
        <f t="shared" si="273"/>
        <v/>
      </c>
      <c r="CY95" s="1648">
        <f t="shared" si="274"/>
        <v>2</v>
      </c>
      <c r="CZ95" s="1648">
        <f t="shared" si="275"/>
        <v>2.5</v>
      </c>
      <c r="DA95" s="1648">
        <f t="shared" si="276"/>
        <v>2.5</v>
      </c>
      <c r="DB95" s="1649">
        <f t="shared" si="277"/>
        <v>2.5</v>
      </c>
      <c r="DC95" s="1649">
        <f t="shared" si="278"/>
        <v>2.5</v>
      </c>
      <c r="DD95" s="1649">
        <f t="shared" si="279"/>
        <v>2.5</v>
      </c>
      <c r="DE95" s="1648">
        <f t="shared" si="280"/>
        <v>2.5</v>
      </c>
      <c r="DF95" s="1648">
        <f t="shared" si="281"/>
        <v>2.5</v>
      </c>
      <c r="DG95" s="1648">
        <f t="shared" si="282"/>
        <v>2.5</v>
      </c>
      <c r="DH95" s="1648" t="str">
        <f t="shared" si="283"/>
        <v/>
      </c>
      <c r="DI95" s="1648" t="str">
        <f t="shared" si="284"/>
        <v/>
      </c>
      <c r="DJ95" s="1647" t="str">
        <f t="shared" si="285"/>
        <v/>
      </c>
      <c r="DK95" s="1646" t="str">
        <f t="shared" si="286"/>
        <v/>
      </c>
      <c r="DL95" s="1650">
        <f t="shared" si="287"/>
        <v>0</v>
      </c>
      <c r="DM95" s="1651">
        <f t="shared" si="288"/>
        <v>0</v>
      </c>
      <c r="DN95" s="1651">
        <f t="shared" si="289"/>
        <v>9</v>
      </c>
      <c r="DO95" s="1651">
        <f t="shared" si="290"/>
        <v>9</v>
      </c>
      <c r="DP95" s="1652"/>
      <c r="DQ95" s="1561"/>
      <c r="DR95" s="1653" t="s">
        <v>171</v>
      </c>
      <c r="DS95" s="1654"/>
      <c r="DT95" s="1624">
        <f>BV$45</f>
        <v>0.44</v>
      </c>
      <c r="DU95" s="1624">
        <f>BW$45</f>
        <v>0.28000000000000003</v>
      </c>
      <c r="DV95" s="1624">
        <f>BX$45</f>
        <v>0.2</v>
      </c>
      <c r="DW95" s="1624">
        <f>BY$45</f>
        <v>0.08</v>
      </c>
      <c r="DX95" s="1655"/>
      <c r="DY95" s="1569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9" t="str">
        <f t="shared" si="268"/>
        <v/>
      </c>
      <c r="CE96" s="1330" t="str">
        <f t="shared" si="268"/>
        <v/>
      </c>
      <c r="CF96" s="1331" t="str">
        <f t="shared" si="268"/>
        <v/>
      </c>
      <c r="CG96" s="1331" t="str">
        <f t="shared" si="268"/>
        <v/>
      </c>
      <c r="CH96" s="1331">
        <f t="shared" si="268"/>
        <v>540</v>
      </c>
      <c r="CI96" s="1331">
        <f t="shared" si="268"/>
        <v>900</v>
      </c>
      <c r="CJ96" s="1331">
        <f t="shared" si="268"/>
        <v>1125</v>
      </c>
      <c r="CK96" s="1332">
        <f t="shared" si="268"/>
        <v>1125</v>
      </c>
      <c r="CL96" s="1332">
        <f t="shared" si="268"/>
        <v>1350</v>
      </c>
      <c r="CM96" s="1332">
        <f t="shared" si="268"/>
        <v>1350</v>
      </c>
      <c r="CN96" s="1331">
        <f t="shared" si="268"/>
        <v>1350</v>
      </c>
      <c r="CO96" s="1331">
        <f t="shared" si="268"/>
        <v>2025</v>
      </c>
      <c r="CP96" s="1331">
        <f t="shared" si="268"/>
        <v>3375</v>
      </c>
      <c r="CQ96" s="1331" t="str">
        <f t="shared" si="268"/>
        <v/>
      </c>
      <c r="CR96" s="1331" t="str">
        <f t="shared" si="268"/>
        <v/>
      </c>
      <c r="CS96" s="1330" t="str">
        <f t="shared" si="268"/>
        <v/>
      </c>
      <c r="CT96" s="1333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9" t="str">
        <f t="shared" si="268"/>
        <v/>
      </c>
      <c r="CE97" s="1330" t="str">
        <f t="shared" si="268"/>
        <v/>
      </c>
      <c r="CF97" s="1331" t="str">
        <f t="shared" si="268"/>
        <v/>
      </c>
      <c r="CG97" s="1331" t="str">
        <f t="shared" si="268"/>
        <v/>
      </c>
      <c r="CH97" s="1331" t="str">
        <f t="shared" si="268"/>
        <v/>
      </c>
      <c r="CI97" s="1331">
        <f t="shared" si="268"/>
        <v>160</v>
      </c>
      <c r="CJ97" s="1331">
        <f t="shared" si="268"/>
        <v>700</v>
      </c>
      <c r="CK97" s="1332">
        <f t="shared" si="268"/>
        <v>900</v>
      </c>
      <c r="CL97" s="1332">
        <f t="shared" si="268"/>
        <v>1000</v>
      </c>
      <c r="CM97" s="1332">
        <f t="shared" si="268"/>
        <v>1300</v>
      </c>
      <c r="CN97" s="1331">
        <f t="shared" si="268"/>
        <v>2000</v>
      </c>
      <c r="CO97" s="1331">
        <f t="shared" si="268"/>
        <v>2500</v>
      </c>
      <c r="CP97" s="1331" t="str">
        <f t="shared" si="268"/>
        <v/>
      </c>
      <c r="CQ97" s="1331" t="str">
        <f t="shared" si="268"/>
        <v/>
      </c>
      <c r="CR97" s="1331" t="str">
        <f t="shared" si="268"/>
        <v/>
      </c>
      <c r="CS97" s="1330" t="str">
        <f t="shared" si="268"/>
        <v/>
      </c>
      <c r="CT97" s="1333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73" customFormat="1" ht="15.75" customHeight="1">
      <c r="A98" s="1642" t="s">
        <v>180</v>
      </c>
      <c r="B98" s="1643"/>
      <c r="C98" s="1643"/>
      <c r="D98" s="1643"/>
      <c r="E98" s="1643"/>
      <c r="F98" s="1643"/>
      <c r="G98" s="1643"/>
      <c r="H98" s="1643"/>
      <c r="I98" s="1643"/>
      <c r="J98" s="1643"/>
      <c r="K98" s="1643"/>
      <c r="L98" s="1643"/>
      <c r="M98" s="1643"/>
      <c r="N98" s="1643"/>
      <c r="O98" s="1643"/>
      <c r="P98" s="1643"/>
      <c r="Q98" s="1643"/>
      <c r="R98" s="1643"/>
      <c r="S98" s="1644"/>
      <c r="T98" s="1643"/>
      <c r="U98" s="1643"/>
      <c r="V98" s="1643"/>
      <c r="W98" s="1643"/>
      <c r="X98" s="1643"/>
      <c r="Y98" s="1643"/>
      <c r="Z98" s="1643"/>
      <c r="AA98" s="1643"/>
      <c r="AB98" s="1643"/>
      <c r="AC98" s="1643"/>
      <c r="AD98" s="1643"/>
      <c r="AE98" s="1643"/>
      <c r="AF98" s="1643"/>
      <c r="AG98" s="1643"/>
      <c r="AH98" s="1643"/>
      <c r="AI98" s="1645"/>
      <c r="AJ98" s="1643"/>
      <c r="AK98" s="1644"/>
      <c r="AL98" s="1643"/>
      <c r="AM98" s="1643"/>
      <c r="AN98" s="1643">
        <v>7</v>
      </c>
      <c r="AO98" s="1643">
        <v>5</v>
      </c>
      <c r="AP98" s="1643">
        <v>7</v>
      </c>
      <c r="AQ98" s="1643">
        <v>7</v>
      </c>
      <c r="AR98" s="1643"/>
      <c r="AS98" s="1643">
        <v>7</v>
      </c>
      <c r="AT98" s="1643"/>
      <c r="AU98" s="1643"/>
      <c r="AV98" s="1643"/>
      <c r="AW98" s="1645"/>
      <c r="AX98" s="1643"/>
      <c r="AY98" s="1645"/>
      <c r="AZ98" s="1645"/>
      <c r="BA98" s="1643"/>
      <c r="BB98" s="1643"/>
      <c r="BC98" s="1644"/>
      <c r="BD98" s="1643">
        <v>7</v>
      </c>
      <c r="BE98" s="1643">
        <v>10</v>
      </c>
      <c r="BF98" s="1643">
        <v>7</v>
      </c>
      <c r="BG98" s="1643">
        <v>0</v>
      </c>
      <c r="BH98" s="1643">
        <v>2</v>
      </c>
      <c r="BI98" s="1643"/>
      <c r="BJ98" s="1643"/>
      <c r="BK98" s="1643"/>
      <c r="BL98" s="1643">
        <v>7</v>
      </c>
      <c r="BM98" s="1643">
        <v>7</v>
      </c>
      <c r="BN98" s="1643"/>
      <c r="BO98" s="1645"/>
      <c r="BP98" s="1645"/>
      <c r="BQ98" s="1643"/>
      <c r="BR98" s="1643"/>
      <c r="BS98" s="1645"/>
      <c r="BT98" s="1643"/>
      <c r="BU98" s="1644"/>
      <c r="BV98" s="1643"/>
      <c r="BW98" s="1643"/>
      <c r="BX98" s="1643">
        <v>7</v>
      </c>
      <c r="BY98" s="1643">
        <v>7</v>
      </c>
      <c r="BZ98" s="1307" t="str">
        <f t="shared" si="291"/>
        <v/>
      </c>
      <c r="CA98" s="1307" t="str">
        <f t="shared" si="292"/>
        <v/>
      </c>
      <c r="CB98" s="1307">
        <f t="shared" si="293"/>
        <v>7</v>
      </c>
      <c r="CC98" s="1307">
        <f t="shared" si="294"/>
        <v>6</v>
      </c>
      <c r="CD98" s="1367" t="str">
        <f t="shared" si="268"/>
        <v/>
      </c>
      <c r="CE98" s="1368" t="str">
        <f t="shared" si="268"/>
        <v/>
      </c>
      <c r="CF98" s="1369" t="str">
        <f t="shared" si="268"/>
        <v/>
      </c>
      <c r="CG98" s="1369" t="str">
        <f t="shared" si="268"/>
        <v/>
      </c>
      <c r="CH98" s="1369" t="str">
        <f t="shared" si="268"/>
        <v/>
      </c>
      <c r="CI98" s="1369">
        <f t="shared" si="268"/>
        <v>0</v>
      </c>
      <c r="CJ98" s="1369">
        <f t="shared" si="268"/>
        <v>2</v>
      </c>
      <c r="CK98" s="1370">
        <f t="shared" si="268"/>
        <v>7</v>
      </c>
      <c r="CL98" s="1370">
        <f t="shared" si="268"/>
        <v>7</v>
      </c>
      <c r="CM98" s="1370">
        <f t="shared" si="268"/>
        <v>7</v>
      </c>
      <c r="CN98" s="1369">
        <f t="shared" si="268"/>
        <v>7</v>
      </c>
      <c r="CO98" s="1369">
        <f t="shared" si="268"/>
        <v>10</v>
      </c>
      <c r="CP98" s="1369" t="str">
        <f t="shared" si="268"/>
        <v/>
      </c>
      <c r="CQ98" s="1369" t="str">
        <f t="shared" si="268"/>
        <v/>
      </c>
      <c r="CR98" s="1369" t="str">
        <f t="shared" si="268"/>
        <v/>
      </c>
      <c r="CS98" s="1368" t="str">
        <f t="shared" si="268"/>
        <v/>
      </c>
      <c r="CT98" s="1371" t="str">
        <f t="shared" si="269"/>
        <v/>
      </c>
      <c r="CU98" s="1646" t="str">
        <f t="shared" si="270"/>
        <v/>
      </c>
      <c r="CV98" s="1647" t="str">
        <f t="shared" si="271"/>
        <v/>
      </c>
      <c r="CW98" s="1648" t="str">
        <f t="shared" si="272"/>
        <v/>
      </c>
      <c r="CX98" s="1648" t="str">
        <f t="shared" si="273"/>
        <v/>
      </c>
      <c r="CY98" s="1648" t="str">
        <f t="shared" si="274"/>
        <v/>
      </c>
      <c r="CZ98" s="1648">
        <f t="shared" si="275"/>
        <v>0</v>
      </c>
      <c r="DA98" s="1648">
        <f t="shared" si="276"/>
        <v>2</v>
      </c>
      <c r="DB98" s="1649">
        <f t="shared" si="277"/>
        <v>7</v>
      </c>
      <c r="DC98" s="1649">
        <f t="shared" si="278"/>
        <v>7</v>
      </c>
      <c r="DD98" s="1649">
        <f t="shared" si="279"/>
        <v>7</v>
      </c>
      <c r="DE98" s="1648">
        <f t="shared" si="280"/>
        <v>7</v>
      </c>
      <c r="DF98" s="1648">
        <f t="shared" si="281"/>
        <v>10</v>
      </c>
      <c r="DG98" s="1648" t="str">
        <f t="shared" si="282"/>
        <v/>
      </c>
      <c r="DH98" s="1648" t="str">
        <f t="shared" si="283"/>
        <v/>
      </c>
      <c r="DI98" s="1648" t="str">
        <f t="shared" si="284"/>
        <v/>
      </c>
      <c r="DJ98" s="1647" t="str">
        <f t="shared" si="285"/>
        <v/>
      </c>
      <c r="DK98" s="1646" t="str">
        <f t="shared" si="286"/>
        <v/>
      </c>
      <c r="DL98" s="1650">
        <f t="shared" si="287"/>
        <v>0</v>
      </c>
      <c r="DM98" s="1651">
        <f t="shared" si="288"/>
        <v>0</v>
      </c>
      <c r="DN98" s="1651">
        <f t="shared" si="289"/>
        <v>5</v>
      </c>
      <c r="DO98" s="1651">
        <f t="shared" si="290"/>
        <v>7</v>
      </c>
      <c r="DP98" s="1652"/>
      <c r="DQ98" s="1561"/>
      <c r="DR98" s="1653" t="s">
        <v>190</v>
      </c>
      <c r="DS98" s="1654"/>
      <c r="DT98" s="1624">
        <f>SUM(DV97:DW97)</f>
        <v>52</v>
      </c>
      <c r="DU98" s="1561"/>
      <c r="DV98" s="1561"/>
      <c r="DW98" s="1561"/>
      <c r="DX98" s="1655"/>
      <c r="DY98" s="1569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9" t="str">
        <f t="shared" si="268"/>
        <v/>
      </c>
      <c r="CE99" s="1330" t="str">
        <f t="shared" si="268"/>
        <v/>
      </c>
      <c r="CF99" s="1331" t="str">
        <f t="shared" si="268"/>
        <v/>
      </c>
      <c r="CG99" s="1331" t="str">
        <f t="shared" si="268"/>
        <v/>
      </c>
      <c r="CH99" s="1331" t="str">
        <f t="shared" si="268"/>
        <v/>
      </c>
      <c r="CI99" s="1331">
        <f t="shared" si="268"/>
        <v>0</v>
      </c>
      <c r="CJ99" s="1331">
        <f t="shared" si="268"/>
        <v>1120</v>
      </c>
      <c r="CK99" s="1332">
        <f t="shared" si="268"/>
        <v>2600</v>
      </c>
      <c r="CL99" s="1332">
        <f t="shared" si="268"/>
        <v>7000</v>
      </c>
      <c r="CM99" s="1332">
        <f t="shared" si="268"/>
        <v>7000</v>
      </c>
      <c r="CN99" s="1331">
        <f t="shared" si="268"/>
        <v>14000</v>
      </c>
      <c r="CO99" s="1331">
        <f t="shared" si="268"/>
        <v>17500</v>
      </c>
      <c r="CP99" s="1331" t="str">
        <f t="shared" si="268"/>
        <v/>
      </c>
      <c r="CQ99" s="1331" t="str">
        <f t="shared" si="268"/>
        <v/>
      </c>
      <c r="CR99" s="1331" t="str">
        <f t="shared" si="268"/>
        <v/>
      </c>
      <c r="CS99" s="1330" t="str">
        <f t="shared" si="268"/>
        <v/>
      </c>
      <c r="CT99" s="1333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9">
        <f t="shared" si="268"/>
        <v>1</v>
      </c>
      <c r="CE100" s="1330">
        <f t="shared" si="268"/>
        <v>1</v>
      </c>
      <c r="CF100" s="1331">
        <f t="shared" si="268"/>
        <v>1</v>
      </c>
      <c r="CG100" s="1331">
        <f t="shared" si="268"/>
        <v>1</v>
      </c>
      <c r="CH100" s="1331">
        <f t="shared" si="268"/>
        <v>1</v>
      </c>
      <c r="CI100" s="1331">
        <f t="shared" si="268"/>
        <v>1</v>
      </c>
      <c r="CJ100" s="1331">
        <f t="shared" si="268"/>
        <v>1</v>
      </c>
      <c r="CK100" s="1332">
        <f t="shared" si="268"/>
        <v>1</v>
      </c>
      <c r="CL100" s="1332">
        <f t="shared" si="268"/>
        <v>1</v>
      </c>
      <c r="CM100" s="1332">
        <f t="shared" si="268"/>
        <v>1</v>
      </c>
      <c r="CN100" s="1331">
        <f t="shared" si="268"/>
        <v>1</v>
      </c>
      <c r="CO100" s="1331">
        <f t="shared" si="268"/>
        <v>1</v>
      </c>
      <c r="CP100" s="1331">
        <f t="shared" si="268"/>
        <v>1</v>
      </c>
      <c r="CQ100" s="1331">
        <f t="shared" si="268"/>
        <v>1</v>
      </c>
      <c r="CR100" s="1331">
        <f t="shared" si="268"/>
        <v>1</v>
      </c>
      <c r="CS100" s="1330">
        <f t="shared" si="268"/>
        <v>1</v>
      </c>
      <c r="CT100" s="1333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9" t="str">
        <f t="shared" si="268"/>
        <v/>
      </c>
      <c r="CE101" s="1330" t="str">
        <f t="shared" si="268"/>
        <v/>
      </c>
      <c r="CF101" s="1331" t="str">
        <f t="shared" si="268"/>
        <v/>
      </c>
      <c r="CG101" s="1331" t="str">
        <f t="shared" si="268"/>
        <v/>
      </c>
      <c r="CH101" s="1331" t="str">
        <f t="shared" si="268"/>
        <v/>
      </c>
      <c r="CI101" s="1331">
        <f t="shared" si="268"/>
        <v>0</v>
      </c>
      <c r="CJ101" s="1331">
        <f t="shared" si="268"/>
        <v>0</v>
      </c>
      <c r="CK101" s="1332">
        <f t="shared" si="268"/>
        <v>0</v>
      </c>
      <c r="CL101" s="1332">
        <f t="shared" si="268"/>
        <v>0</v>
      </c>
      <c r="CM101" s="1332">
        <f t="shared" si="268"/>
        <v>0</v>
      </c>
      <c r="CN101" s="1331">
        <f t="shared" si="268"/>
        <v>20</v>
      </c>
      <c r="CO101" s="1331">
        <f t="shared" si="268"/>
        <v>50</v>
      </c>
      <c r="CP101" s="1331">
        <f t="shared" si="268"/>
        <v>100</v>
      </c>
      <c r="CQ101" s="1331" t="str">
        <f t="shared" si="268"/>
        <v/>
      </c>
      <c r="CR101" s="1331" t="str">
        <f t="shared" si="268"/>
        <v/>
      </c>
      <c r="CS101" s="1330" t="str">
        <f t="shared" si="268"/>
        <v/>
      </c>
      <c r="CT101" s="1333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9">
        <f t="shared" si="268"/>
        <v>90</v>
      </c>
      <c r="CE102" s="1330">
        <f t="shared" si="268"/>
        <v>90</v>
      </c>
      <c r="CF102" s="1331">
        <f t="shared" si="268"/>
        <v>90</v>
      </c>
      <c r="CG102" s="1331">
        <f t="shared" si="268"/>
        <v>90</v>
      </c>
      <c r="CH102" s="1331">
        <f t="shared" si="268"/>
        <v>90</v>
      </c>
      <c r="CI102" s="1331">
        <f t="shared" si="268"/>
        <v>90</v>
      </c>
      <c r="CJ102" s="1331">
        <f t="shared" si="268"/>
        <v>90</v>
      </c>
      <c r="CK102" s="1332">
        <f t="shared" si="268"/>
        <v>90</v>
      </c>
      <c r="CL102" s="1332">
        <f t="shared" si="268"/>
        <v>90</v>
      </c>
      <c r="CM102" s="1332">
        <f t="shared" si="268"/>
        <v>90</v>
      </c>
      <c r="CN102" s="1331">
        <f t="shared" si="268"/>
        <v>90</v>
      </c>
      <c r="CO102" s="1331">
        <f t="shared" si="268"/>
        <v>90</v>
      </c>
      <c r="CP102" s="1331">
        <f t="shared" si="268"/>
        <v>90</v>
      </c>
      <c r="CQ102" s="1331">
        <f t="shared" si="268"/>
        <v>90</v>
      </c>
      <c r="CR102" s="1331">
        <f t="shared" si="268"/>
        <v>90</v>
      </c>
      <c r="CS102" s="1330">
        <f t="shared" si="268"/>
        <v>90</v>
      </c>
      <c r="CT102" s="1333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73" customFormat="1" ht="15.75" customHeight="1">
      <c r="A103" s="1642" t="s">
        <v>172</v>
      </c>
      <c r="B103" s="1643"/>
      <c r="C103" s="1643"/>
      <c r="D103" s="1643"/>
      <c r="E103" s="1643"/>
      <c r="F103" s="1643"/>
      <c r="G103" s="1643"/>
      <c r="H103" s="1643"/>
      <c r="I103" s="1643"/>
      <c r="J103" s="1643"/>
      <c r="K103" s="1643"/>
      <c r="L103" s="1643"/>
      <c r="M103" s="1643"/>
      <c r="N103" s="1643"/>
      <c r="O103" s="1645"/>
      <c r="P103" s="1645"/>
      <c r="Q103" s="1643"/>
      <c r="R103" s="1643"/>
      <c r="S103" s="1644"/>
      <c r="T103" s="1643"/>
      <c r="U103" s="1643"/>
      <c r="V103" s="1643"/>
      <c r="W103" s="1643"/>
      <c r="X103" s="1643"/>
      <c r="Y103" s="1643"/>
      <c r="Z103" s="1643"/>
      <c r="AA103" s="1643"/>
      <c r="AB103" s="1643"/>
      <c r="AC103" s="1643"/>
      <c r="AD103" s="1643"/>
      <c r="AE103" s="1643"/>
      <c r="AF103" s="1643"/>
      <c r="AG103" s="1643"/>
      <c r="AH103" s="1643"/>
      <c r="AI103" s="1643"/>
      <c r="AJ103" s="1643"/>
      <c r="AK103" s="1644"/>
      <c r="AL103" s="1643">
        <v>2</v>
      </c>
      <c r="AM103" s="1643">
        <v>1</v>
      </c>
      <c r="AN103" s="1643">
        <v>1</v>
      </c>
      <c r="AO103" s="1643">
        <v>1.5</v>
      </c>
      <c r="AP103" s="1643">
        <v>1</v>
      </c>
      <c r="AQ103" s="1643">
        <v>1</v>
      </c>
      <c r="AR103" s="1643"/>
      <c r="AS103" s="1643">
        <v>1</v>
      </c>
      <c r="AT103" s="1643">
        <v>1</v>
      </c>
      <c r="AU103" s="1643">
        <v>0</v>
      </c>
      <c r="AV103" s="1643"/>
      <c r="AW103" s="1645"/>
      <c r="AX103" s="1645"/>
      <c r="AY103" s="1643"/>
      <c r="AZ103" s="1643"/>
      <c r="BA103" s="1643"/>
      <c r="BB103" s="1643"/>
      <c r="BC103" s="1644"/>
      <c r="BD103" s="1643">
        <v>1</v>
      </c>
      <c r="BE103" s="1643">
        <v>1</v>
      </c>
      <c r="BF103" s="1643">
        <v>1</v>
      </c>
      <c r="BG103" s="1643">
        <v>0</v>
      </c>
      <c r="BH103" s="1643">
        <v>0</v>
      </c>
      <c r="BI103" s="1643">
        <v>1</v>
      </c>
      <c r="BJ103" s="1643"/>
      <c r="BK103" s="1643">
        <v>0</v>
      </c>
      <c r="BL103" s="1643">
        <v>1</v>
      </c>
      <c r="BM103" s="1643">
        <v>2</v>
      </c>
      <c r="BN103" s="1643"/>
      <c r="BO103" s="1645"/>
      <c r="BP103" s="1645"/>
      <c r="BQ103" s="1643"/>
      <c r="BR103" s="1643"/>
      <c r="BS103" s="1643"/>
      <c r="BT103" s="1643"/>
      <c r="BU103" s="1644"/>
      <c r="BV103" s="1643"/>
      <c r="BW103" s="1643"/>
      <c r="BX103" s="1643">
        <v>1</v>
      </c>
      <c r="BY103" s="1643">
        <v>1</v>
      </c>
      <c r="BZ103" s="1307" t="str">
        <f t="shared" si="291"/>
        <v/>
      </c>
      <c r="CA103" s="1307" t="str">
        <f t="shared" si="292"/>
        <v/>
      </c>
      <c r="CB103" s="1307">
        <f t="shared" si="293"/>
        <v>1.0714285714285714</v>
      </c>
      <c r="CC103" s="1307">
        <f t="shared" si="294"/>
        <v>0.7142857142857143</v>
      </c>
      <c r="CD103" s="1367" t="str">
        <f t="shared" si="268"/>
        <v/>
      </c>
      <c r="CE103" s="1368" t="str">
        <f t="shared" si="268"/>
        <v/>
      </c>
      <c r="CF103" s="1369" t="str">
        <f t="shared" si="268"/>
        <v/>
      </c>
      <c r="CG103" s="1369" t="str">
        <f t="shared" si="268"/>
        <v/>
      </c>
      <c r="CH103" s="1369">
        <f t="shared" si="268"/>
        <v>0</v>
      </c>
      <c r="CI103" s="1369">
        <f t="shared" si="268"/>
        <v>0</v>
      </c>
      <c r="CJ103" s="1369">
        <f t="shared" si="268"/>
        <v>0</v>
      </c>
      <c r="CK103" s="1370">
        <f t="shared" si="268"/>
        <v>1</v>
      </c>
      <c r="CL103" s="1370">
        <f t="shared" si="268"/>
        <v>1</v>
      </c>
      <c r="CM103" s="1370">
        <f t="shared" si="268"/>
        <v>1</v>
      </c>
      <c r="CN103" s="1369">
        <f t="shared" si="268"/>
        <v>1</v>
      </c>
      <c r="CO103" s="1369">
        <f t="shared" si="268"/>
        <v>1</v>
      </c>
      <c r="CP103" s="1369">
        <f t="shared" si="268"/>
        <v>2</v>
      </c>
      <c r="CQ103" s="1369" t="str">
        <f t="shared" si="268"/>
        <v/>
      </c>
      <c r="CR103" s="1369" t="str">
        <f t="shared" si="268"/>
        <v/>
      </c>
      <c r="CS103" s="1368" t="str">
        <f t="shared" si="268"/>
        <v/>
      </c>
      <c r="CT103" s="1371" t="str">
        <f t="shared" si="269"/>
        <v/>
      </c>
      <c r="CU103" s="1646" t="str">
        <f t="shared" si="270"/>
        <v/>
      </c>
      <c r="CV103" s="1647" t="str">
        <f t="shared" si="271"/>
        <v/>
      </c>
      <c r="CW103" s="1648" t="str">
        <f t="shared" si="272"/>
        <v/>
      </c>
      <c r="CX103" s="1648" t="str">
        <f t="shared" si="273"/>
        <v/>
      </c>
      <c r="CY103" s="1648">
        <f t="shared" si="274"/>
        <v>0</v>
      </c>
      <c r="CZ103" s="1648">
        <f t="shared" si="275"/>
        <v>0</v>
      </c>
      <c r="DA103" s="1648">
        <f t="shared" si="276"/>
        <v>0</v>
      </c>
      <c r="DB103" s="1649">
        <f t="shared" si="277"/>
        <v>1</v>
      </c>
      <c r="DC103" s="1649">
        <f t="shared" si="278"/>
        <v>1</v>
      </c>
      <c r="DD103" s="1649">
        <f t="shared" si="279"/>
        <v>1</v>
      </c>
      <c r="DE103" s="1648">
        <f t="shared" si="280"/>
        <v>1</v>
      </c>
      <c r="DF103" s="1648">
        <f t="shared" si="281"/>
        <v>1</v>
      </c>
      <c r="DG103" s="1648">
        <f t="shared" si="282"/>
        <v>2</v>
      </c>
      <c r="DH103" s="1648" t="str">
        <f t="shared" si="283"/>
        <v/>
      </c>
      <c r="DI103" s="1648" t="str">
        <f t="shared" si="284"/>
        <v/>
      </c>
      <c r="DJ103" s="1647" t="str">
        <f t="shared" si="285"/>
        <v/>
      </c>
      <c r="DK103" s="1646" t="str">
        <f t="shared" si="286"/>
        <v/>
      </c>
      <c r="DL103" s="1656">
        <f t="shared" si="287"/>
        <v>0</v>
      </c>
      <c r="DM103" s="1657">
        <f t="shared" si="288"/>
        <v>0</v>
      </c>
      <c r="DN103" s="1657">
        <f t="shared" si="289"/>
        <v>9</v>
      </c>
      <c r="DO103" s="1657">
        <f t="shared" si="290"/>
        <v>9</v>
      </c>
      <c r="DP103" s="1658"/>
      <c r="DQ103" s="1568"/>
      <c r="DR103" s="1568"/>
      <c r="DS103" s="1568"/>
      <c r="DT103" s="1568"/>
      <c r="DU103" s="1568"/>
      <c r="DV103" s="1568"/>
      <c r="DW103" s="1568"/>
      <c r="DX103" s="1568"/>
      <c r="DY103" s="1569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43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9" t="str">
        <f t="shared" si="268"/>
        <v/>
      </c>
      <c r="CE104" s="1330" t="str">
        <f t="shared" si="268"/>
        <v/>
      </c>
      <c r="CF104" s="1331" t="str">
        <f t="shared" si="268"/>
        <v/>
      </c>
      <c r="CG104" s="1331" t="str">
        <f t="shared" si="268"/>
        <v/>
      </c>
      <c r="CH104" s="1331">
        <f t="shared" si="268"/>
        <v>0</v>
      </c>
      <c r="CI104" s="1331">
        <f t="shared" si="268"/>
        <v>0</v>
      </c>
      <c r="CJ104" s="1331">
        <f t="shared" si="268"/>
        <v>0</v>
      </c>
      <c r="CK104" s="1332">
        <f t="shared" si="268"/>
        <v>270</v>
      </c>
      <c r="CL104" s="1332">
        <f t="shared" si="268"/>
        <v>360</v>
      </c>
      <c r="CM104" s="1332">
        <f t="shared" si="268"/>
        <v>450</v>
      </c>
      <c r="CN104" s="1331">
        <f t="shared" si="268"/>
        <v>540</v>
      </c>
      <c r="CO104" s="1331">
        <f t="shared" si="268"/>
        <v>810</v>
      </c>
      <c r="CP104" s="1331">
        <f t="shared" si="268"/>
        <v>2700</v>
      </c>
      <c r="CQ104" s="1331" t="str">
        <f t="shared" si="268"/>
        <v/>
      </c>
      <c r="CR104" s="1331" t="str">
        <f t="shared" si="268"/>
        <v/>
      </c>
      <c r="CS104" s="1330" t="str">
        <f t="shared" si="268"/>
        <v/>
      </c>
      <c r="CT104" s="1333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9" t="str">
        <f t="shared" si="268"/>
        <v/>
      </c>
      <c r="CE105" s="1330" t="str">
        <f t="shared" si="268"/>
        <v/>
      </c>
      <c r="CF105" s="1331" t="str">
        <f t="shared" si="268"/>
        <v/>
      </c>
      <c r="CG105" s="1331" t="str">
        <f t="shared" si="268"/>
        <v/>
      </c>
      <c r="CH105" s="1331" t="str">
        <f t="shared" si="268"/>
        <v/>
      </c>
      <c r="CI105" s="1331" t="str">
        <f t="shared" si="268"/>
        <v/>
      </c>
      <c r="CJ105" s="1331" t="str">
        <f t="shared" si="268"/>
        <v/>
      </c>
      <c r="CK105" s="1332">
        <f t="shared" si="268"/>
        <v>400</v>
      </c>
      <c r="CL105" s="1332">
        <f t="shared" si="268"/>
        <v>410</v>
      </c>
      <c r="CM105" s="1332">
        <f t="shared" si="268"/>
        <v>1500</v>
      </c>
      <c r="CN105" s="1331" t="str">
        <f t="shared" si="268"/>
        <v/>
      </c>
      <c r="CO105" s="1331" t="str">
        <f t="shared" si="268"/>
        <v/>
      </c>
      <c r="CP105" s="1331" t="str">
        <f t="shared" si="268"/>
        <v/>
      </c>
      <c r="CQ105" s="1331" t="str">
        <f t="shared" si="268"/>
        <v/>
      </c>
      <c r="CR105" s="1331" t="str">
        <f t="shared" si="268"/>
        <v/>
      </c>
      <c r="CS105" s="1330" t="str">
        <f t="shared" si="268"/>
        <v/>
      </c>
      <c r="CT105" s="1333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9" t="str">
        <f t="shared" si="268"/>
        <v/>
      </c>
      <c r="CE106" s="1330" t="str">
        <f t="shared" si="268"/>
        <v/>
      </c>
      <c r="CF106" s="1331" t="str">
        <f t="shared" si="268"/>
        <v/>
      </c>
      <c r="CG106" s="1331" t="str">
        <f t="shared" si="268"/>
        <v/>
      </c>
      <c r="CH106" s="1331" t="str">
        <f t="shared" si="268"/>
        <v/>
      </c>
      <c r="CI106" s="1331" t="str">
        <f t="shared" si="268"/>
        <v/>
      </c>
      <c r="CJ106" s="1331" t="str">
        <f t="shared" si="268"/>
        <v/>
      </c>
      <c r="CK106" s="1332">
        <f t="shared" si="268"/>
        <v>7</v>
      </c>
      <c r="CL106" s="1332">
        <f t="shared" si="268"/>
        <v>7</v>
      </c>
      <c r="CM106" s="1332">
        <f t="shared" si="268"/>
        <v>7</v>
      </c>
      <c r="CN106" s="1331" t="str">
        <f t="shared" si="268"/>
        <v/>
      </c>
      <c r="CO106" s="1331" t="str">
        <f t="shared" si="268"/>
        <v/>
      </c>
      <c r="CP106" s="1331" t="str">
        <f t="shared" si="268"/>
        <v/>
      </c>
      <c r="CQ106" s="1331" t="str">
        <f t="shared" si="268"/>
        <v/>
      </c>
      <c r="CR106" s="1331" t="str">
        <f t="shared" si="268"/>
        <v/>
      </c>
      <c r="CS106" s="1330" t="str">
        <f t="shared" si="268"/>
        <v/>
      </c>
      <c r="CT106" s="1333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9" t="str">
        <f t="shared" si="268"/>
        <v/>
      </c>
      <c r="CE107" s="1330" t="str">
        <f t="shared" si="268"/>
        <v/>
      </c>
      <c r="CF107" s="1331" t="str">
        <f t="shared" si="268"/>
        <v/>
      </c>
      <c r="CG107" s="1331" t="str">
        <f t="shared" si="268"/>
        <v/>
      </c>
      <c r="CH107" s="1331" t="str">
        <f t="shared" si="268"/>
        <v/>
      </c>
      <c r="CI107" s="1331" t="str">
        <f t="shared" si="268"/>
        <v/>
      </c>
      <c r="CJ107" s="1331" t="str">
        <f t="shared" si="268"/>
        <v/>
      </c>
      <c r="CK107" s="1332">
        <f t="shared" si="268"/>
        <v>2800</v>
      </c>
      <c r="CL107" s="1332">
        <f t="shared" si="268"/>
        <v>2870</v>
      </c>
      <c r="CM107" s="1332">
        <f t="shared" si="268"/>
        <v>10500</v>
      </c>
      <c r="CN107" s="1331" t="str">
        <f t="shared" si="268"/>
        <v/>
      </c>
      <c r="CO107" s="1331" t="str">
        <f t="shared" si="268"/>
        <v/>
      </c>
      <c r="CP107" s="1331" t="str">
        <f t="shared" si="268"/>
        <v/>
      </c>
      <c r="CQ107" s="1331" t="str">
        <f t="shared" si="268"/>
        <v/>
      </c>
      <c r="CR107" s="1331" t="str">
        <f t="shared" si="268"/>
        <v/>
      </c>
      <c r="CS107" s="1330" t="str">
        <f t="shared" si="268"/>
        <v/>
      </c>
      <c r="CT107" s="1333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9">
        <f t="shared" si="268"/>
        <v>1</v>
      </c>
      <c r="CE108" s="1330">
        <f t="shared" si="268"/>
        <v>1</v>
      </c>
      <c r="CF108" s="1331">
        <f t="shared" si="268"/>
        <v>1</v>
      </c>
      <c r="CG108" s="1331">
        <f t="shared" si="268"/>
        <v>1</v>
      </c>
      <c r="CH108" s="1331">
        <f t="shared" si="268"/>
        <v>1</v>
      </c>
      <c r="CI108" s="1331">
        <f t="shared" si="268"/>
        <v>1</v>
      </c>
      <c r="CJ108" s="1331">
        <f t="shared" si="268"/>
        <v>1</v>
      </c>
      <c r="CK108" s="1332">
        <f t="shared" si="268"/>
        <v>1</v>
      </c>
      <c r="CL108" s="1332">
        <f t="shared" si="268"/>
        <v>1</v>
      </c>
      <c r="CM108" s="1332">
        <f t="shared" si="268"/>
        <v>1</v>
      </c>
      <c r="CN108" s="1331">
        <f t="shared" si="268"/>
        <v>1</v>
      </c>
      <c r="CO108" s="1331">
        <f t="shared" si="268"/>
        <v>1</v>
      </c>
      <c r="CP108" s="1331">
        <f t="shared" si="268"/>
        <v>1</v>
      </c>
      <c r="CQ108" s="1331">
        <f t="shared" si="268"/>
        <v>1</v>
      </c>
      <c r="CR108" s="1331">
        <f t="shared" si="268"/>
        <v>1</v>
      </c>
      <c r="CS108" s="1330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3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9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si="312"/>
        <v/>
      </c>
      <c r="CF109" s="1331" t="str">
        <f t="shared" si="312"/>
        <v/>
      </c>
      <c r="CG109" s="1331" t="str">
        <f t="shared" si="312"/>
        <v/>
      </c>
      <c r="CH109" s="1331" t="str">
        <f t="shared" si="312"/>
        <v/>
      </c>
      <c r="CI109" s="1331">
        <f t="shared" si="312"/>
        <v>0</v>
      </c>
      <c r="CJ109" s="1331">
        <f t="shared" si="312"/>
        <v>0</v>
      </c>
      <c r="CK109" s="1332">
        <f t="shared" si="312"/>
        <v>0</v>
      </c>
      <c r="CL109" s="1332">
        <f t="shared" si="312"/>
        <v>0</v>
      </c>
      <c r="CM109" s="1332">
        <f t="shared" si="312"/>
        <v>0</v>
      </c>
      <c r="CN109" s="1331">
        <f t="shared" si="312"/>
        <v>0</v>
      </c>
      <c r="CO109" s="1331">
        <f t="shared" si="312"/>
        <v>1</v>
      </c>
      <c r="CP109" s="1331">
        <f t="shared" si="312"/>
        <v>50</v>
      </c>
      <c r="CQ109" s="1331" t="str">
        <f t="shared" si="312"/>
        <v/>
      </c>
      <c r="CR109" s="1331" t="str">
        <f t="shared" si="312"/>
        <v/>
      </c>
      <c r="CS109" s="1330" t="str">
        <f t="shared" si="312"/>
        <v/>
      </c>
      <c r="CT109" s="1333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4" t="str">
        <f t="shared" si="313"/>
        <v/>
      </c>
      <c r="CE110" s="1335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6" t="str">
        <f t="shared" si="318"/>
        <v/>
      </c>
      <c r="CG110" s="1336" t="str">
        <f t="shared" si="318"/>
        <v/>
      </c>
      <c r="CH110" s="1336">
        <f t="shared" si="318"/>
        <v>0</v>
      </c>
      <c r="CI110" s="1336">
        <f t="shared" si="318"/>
        <v>0</v>
      </c>
      <c r="CJ110" s="1336">
        <f t="shared" si="318"/>
        <v>0.19753086419753085</v>
      </c>
      <c r="CK110" s="1337">
        <f t="shared" si="318"/>
        <v>0.37037037037037035</v>
      </c>
      <c r="CL110" s="1337">
        <f t="shared" si="318"/>
        <v>0.65843621399176955</v>
      </c>
      <c r="CM110" s="1337">
        <f t="shared" si="318"/>
        <v>0.66666666666666663</v>
      </c>
      <c r="CN110" s="1336">
        <f t="shared" si="318"/>
        <v>0.85008818342151671</v>
      </c>
      <c r="CO110" s="1336">
        <f t="shared" si="318"/>
        <v>0.88888888888888884</v>
      </c>
      <c r="CP110" s="1336">
        <f t="shared" si="318"/>
        <v>0.96296296296296291</v>
      </c>
      <c r="CQ110" s="1336" t="str">
        <f t="shared" si="318"/>
        <v/>
      </c>
      <c r="CR110" s="1336" t="str">
        <f t="shared" si="318"/>
        <v/>
      </c>
      <c r="CS110" s="1335" t="str">
        <f t="shared" si="318"/>
        <v/>
      </c>
      <c r="CT110" s="1338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4" t="str">
        <f t="shared" si="313"/>
        <v/>
      </c>
      <c r="CE111" s="1335" t="str">
        <f t="shared" si="319"/>
        <v/>
      </c>
      <c r="CF111" s="1336" t="str">
        <f t="shared" si="319"/>
        <v/>
      </c>
      <c r="CG111" s="1336" t="str">
        <f t="shared" si="319"/>
        <v/>
      </c>
      <c r="CH111" s="1336">
        <f t="shared" si="319"/>
        <v>2</v>
      </c>
      <c r="CI111" s="1336">
        <f t="shared" si="319"/>
        <v>7</v>
      </c>
      <c r="CJ111" s="1336">
        <f t="shared" si="319"/>
        <v>17</v>
      </c>
      <c r="CK111" s="1337">
        <f t="shared" si="319"/>
        <v>18</v>
      </c>
      <c r="CL111" s="1337">
        <f t="shared" si="319"/>
        <v>25.2</v>
      </c>
      <c r="CM111" s="1337">
        <f t="shared" si="319"/>
        <v>45</v>
      </c>
      <c r="CN111" s="1336">
        <f t="shared" si="319"/>
        <v>45.6</v>
      </c>
      <c r="CO111" s="1336">
        <f t="shared" si="319"/>
        <v>50.36</v>
      </c>
      <c r="CP111" s="1336">
        <f t="shared" si="319"/>
        <v>77</v>
      </c>
      <c r="CQ111" s="1336" t="str">
        <f t="shared" si="319"/>
        <v/>
      </c>
      <c r="CR111" s="1336" t="str">
        <f t="shared" si="319"/>
        <v/>
      </c>
      <c r="CS111" s="1335" t="str">
        <f t="shared" si="319"/>
        <v/>
      </c>
      <c r="CT111" s="1338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4" t="str">
        <f t="shared" si="313"/>
        <v/>
      </c>
      <c r="CE112" s="1335" t="str">
        <f t="shared" si="319"/>
        <v/>
      </c>
      <c r="CF112" s="1336" t="str">
        <f t="shared" si="319"/>
        <v/>
      </c>
      <c r="CG112" s="1336" t="str">
        <f t="shared" si="319"/>
        <v/>
      </c>
      <c r="CH112" s="1336" t="str">
        <f t="shared" si="319"/>
        <v/>
      </c>
      <c r="CI112" s="1336" t="str">
        <f t="shared" si="319"/>
        <v/>
      </c>
      <c r="CJ112" s="1336" t="str">
        <f t="shared" si="319"/>
        <v/>
      </c>
      <c r="CK112" s="1337" t="str">
        <f t="shared" si="319"/>
        <v/>
      </c>
      <c r="CL112" s="1337" t="str">
        <f t="shared" si="319"/>
        <v/>
      </c>
      <c r="CM112" s="1337" t="str">
        <f t="shared" si="319"/>
        <v/>
      </c>
      <c r="CN112" s="1336" t="str">
        <f t="shared" si="319"/>
        <v/>
      </c>
      <c r="CO112" s="1336" t="str">
        <f t="shared" si="319"/>
        <v/>
      </c>
      <c r="CP112" s="1336" t="str">
        <f t="shared" si="319"/>
        <v/>
      </c>
      <c r="CQ112" s="1336" t="str">
        <f t="shared" si="319"/>
        <v/>
      </c>
      <c r="CR112" s="1336" t="str">
        <f t="shared" si="319"/>
        <v/>
      </c>
      <c r="CS112" s="1335" t="str">
        <f t="shared" si="319"/>
        <v/>
      </c>
      <c r="CT112" s="1338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4" t="str">
        <f t="shared" si="313"/>
        <v/>
      </c>
      <c r="CE113" s="1335" t="str">
        <f t="shared" si="319"/>
        <v/>
      </c>
      <c r="CF113" s="1336" t="str">
        <f t="shared" si="319"/>
        <v/>
      </c>
      <c r="CG113" s="1336" t="str">
        <f t="shared" si="319"/>
        <v/>
      </c>
      <c r="CH113" s="1336" t="str">
        <f t="shared" si="319"/>
        <v/>
      </c>
      <c r="CI113" s="1336" t="str">
        <f t="shared" si="319"/>
        <v/>
      </c>
      <c r="CJ113" s="1336" t="str">
        <f t="shared" si="319"/>
        <v/>
      </c>
      <c r="CK113" s="1337" t="str">
        <f t="shared" si="319"/>
        <v/>
      </c>
      <c r="CL113" s="1337" t="str">
        <f t="shared" si="319"/>
        <v/>
      </c>
      <c r="CM113" s="1337" t="str">
        <f t="shared" si="319"/>
        <v/>
      </c>
      <c r="CN113" s="1336" t="str">
        <f t="shared" si="319"/>
        <v/>
      </c>
      <c r="CO113" s="1336" t="str">
        <f t="shared" si="319"/>
        <v/>
      </c>
      <c r="CP113" s="1336" t="str">
        <f t="shared" si="319"/>
        <v/>
      </c>
      <c r="CQ113" s="1336" t="str">
        <f t="shared" si="319"/>
        <v/>
      </c>
      <c r="CR113" s="1336" t="str">
        <f t="shared" si="319"/>
        <v/>
      </c>
      <c r="CS113" s="1335" t="str">
        <f t="shared" si="319"/>
        <v/>
      </c>
      <c r="CT113" s="1338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4" t="str">
        <f t="shared" si="313"/>
        <v/>
      </c>
      <c r="CE114" s="1335" t="str">
        <f t="shared" si="319"/>
        <v/>
      </c>
      <c r="CF114" s="1336" t="str">
        <f t="shared" si="319"/>
        <v/>
      </c>
      <c r="CG114" s="1336" t="str">
        <f t="shared" si="319"/>
        <v/>
      </c>
      <c r="CH114" s="1336" t="str">
        <f t="shared" si="319"/>
        <v/>
      </c>
      <c r="CI114" s="1336" t="str">
        <f t="shared" si="319"/>
        <v/>
      </c>
      <c r="CJ114" s="1336" t="str">
        <f t="shared" si="319"/>
        <v/>
      </c>
      <c r="CK114" s="1337" t="str">
        <f t="shared" si="319"/>
        <v/>
      </c>
      <c r="CL114" s="1337" t="str">
        <f t="shared" si="319"/>
        <v/>
      </c>
      <c r="CM114" s="1337" t="str">
        <f t="shared" si="319"/>
        <v/>
      </c>
      <c r="CN114" s="1336" t="str">
        <f t="shared" si="319"/>
        <v/>
      </c>
      <c r="CO114" s="1336" t="str">
        <f t="shared" si="319"/>
        <v/>
      </c>
      <c r="CP114" s="1336" t="str">
        <f t="shared" si="319"/>
        <v/>
      </c>
      <c r="CQ114" s="1336" t="str">
        <f t="shared" si="319"/>
        <v/>
      </c>
      <c r="CR114" s="1336" t="str">
        <f t="shared" si="319"/>
        <v/>
      </c>
      <c r="CS114" s="1335" t="str">
        <f t="shared" si="319"/>
        <v/>
      </c>
      <c r="CT114" s="1338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4" t="str">
        <f t="shared" si="313"/>
        <v/>
      </c>
      <c r="CE115" s="1335" t="str">
        <f t="shared" si="319"/>
        <v/>
      </c>
      <c r="CF115" s="1336" t="str">
        <f t="shared" si="319"/>
        <v/>
      </c>
      <c r="CG115" s="1336" t="str">
        <f t="shared" si="319"/>
        <v/>
      </c>
      <c r="CH115" s="1336" t="str">
        <f t="shared" si="319"/>
        <v/>
      </c>
      <c r="CI115" s="1336" t="str">
        <f t="shared" si="319"/>
        <v/>
      </c>
      <c r="CJ115" s="1336" t="str">
        <f t="shared" si="319"/>
        <v/>
      </c>
      <c r="CK115" s="1337" t="str">
        <f t="shared" si="319"/>
        <v/>
      </c>
      <c r="CL115" s="1337" t="str">
        <f t="shared" si="319"/>
        <v/>
      </c>
      <c r="CM115" s="1337" t="str">
        <f t="shared" si="319"/>
        <v/>
      </c>
      <c r="CN115" s="1336" t="str">
        <f t="shared" si="319"/>
        <v/>
      </c>
      <c r="CO115" s="1336" t="str">
        <f t="shared" si="319"/>
        <v/>
      </c>
      <c r="CP115" s="1336" t="str">
        <f t="shared" si="319"/>
        <v/>
      </c>
      <c r="CQ115" s="1336" t="str">
        <f t="shared" si="319"/>
        <v/>
      </c>
      <c r="CR115" s="1336" t="str">
        <f t="shared" si="319"/>
        <v/>
      </c>
      <c r="CS115" s="1335" t="str">
        <f t="shared" si="319"/>
        <v/>
      </c>
      <c r="CT115" s="1338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4" t="str">
        <f t="shared" si="313"/>
        <v/>
      </c>
      <c r="CE116" s="1335" t="str">
        <f t="shared" si="319"/>
        <v/>
      </c>
      <c r="CF116" s="1336" t="str">
        <f t="shared" si="319"/>
        <v/>
      </c>
      <c r="CG116" s="1336" t="str">
        <f t="shared" si="319"/>
        <v/>
      </c>
      <c r="CH116" s="1336">
        <f t="shared" si="319"/>
        <v>1.7395085888236572E-3</v>
      </c>
      <c r="CI116" s="1336">
        <f t="shared" si="319"/>
        <v>3.7952914665243431E-3</v>
      </c>
      <c r="CJ116" s="1336">
        <f t="shared" si="319"/>
        <v>2.0874103065883887E-2</v>
      </c>
      <c r="CK116" s="1337">
        <f t="shared" si="319"/>
        <v>3.3398564905414221E-2</v>
      </c>
      <c r="CL116" s="1337">
        <f t="shared" si="319"/>
        <v>3.3398564905414221E-2</v>
      </c>
      <c r="CM116" s="1337">
        <f t="shared" si="319"/>
        <v>4.3139813002826703E-2</v>
      </c>
      <c r="CN116" s="1336">
        <f t="shared" si="319"/>
        <v>7.5146771037181995E-2</v>
      </c>
      <c r="CO116" s="1336">
        <f t="shared" si="319"/>
        <v>7.5146771037181995E-2</v>
      </c>
      <c r="CP116" s="1336">
        <f t="shared" si="319"/>
        <v>9.393346379647749E-2</v>
      </c>
      <c r="CQ116" s="1336" t="str">
        <f t="shared" si="319"/>
        <v/>
      </c>
      <c r="CR116" s="1336" t="str">
        <f t="shared" si="319"/>
        <v/>
      </c>
      <c r="CS116" s="1335" t="str">
        <f t="shared" si="319"/>
        <v/>
      </c>
      <c r="CT116" s="1338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4" t="str">
        <f t="shared" si="313"/>
        <v/>
      </c>
      <c r="CE117" s="1335" t="str">
        <f t="shared" si="319"/>
        <v/>
      </c>
      <c r="CF117" s="1336" t="str">
        <f t="shared" si="319"/>
        <v/>
      </c>
      <c r="CG117" s="1336" t="str">
        <f t="shared" si="319"/>
        <v/>
      </c>
      <c r="CH117" s="1336">
        <f t="shared" si="319"/>
        <v>0</v>
      </c>
      <c r="CI117" s="1336">
        <f t="shared" si="319"/>
        <v>0</v>
      </c>
      <c r="CJ117" s="1336">
        <f t="shared" si="319"/>
        <v>0</v>
      </c>
      <c r="CK117" s="1337">
        <f t="shared" si="319"/>
        <v>8.3496412263535554E-3</v>
      </c>
      <c r="CL117" s="1337">
        <f t="shared" si="319"/>
        <v>2.5048923679060666E-2</v>
      </c>
      <c r="CM117" s="1337">
        <f t="shared" si="319"/>
        <v>2.7832137421178516E-2</v>
      </c>
      <c r="CN117" s="1336">
        <f t="shared" si="319"/>
        <v>2.9975212002609265E-2</v>
      </c>
      <c r="CO117" s="1336">
        <f t="shared" si="319"/>
        <v>3.0058708414872799E-2</v>
      </c>
      <c r="CP117" s="1336">
        <f t="shared" si="319"/>
        <v>6.4013916068710597E-2</v>
      </c>
      <c r="CQ117" s="1336" t="str">
        <f t="shared" si="319"/>
        <v/>
      </c>
      <c r="CR117" s="1336" t="str">
        <f t="shared" si="319"/>
        <v/>
      </c>
      <c r="CS117" s="1335" t="str">
        <f t="shared" si="319"/>
        <v/>
      </c>
      <c r="CT117" s="1338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4" t="str">
        <f t="shared" si="313"/>
        <v/>
      </c>
      <c r="CE118" s="1335" t="str">
        <f t="shared" si="319"/>
        <v/>
      </c>
      <c r="CF118" s="1336" t="str">
        <f t="shared" si="319"/>
        <v/>
      </c>
      <c r="CG118" s="1336" t="str">
        <f t="shared" si="319"/>
        <v/>
      </c>
      <c r="CH118" s="1336">
        <f t="shared" si="319"/>
        <v>0</v>
      </c>
      <c r="CI118" s="1336">
        <f t="shared" si="319"/>
        <v>0</v>
      </c>
      <c r="CJ118" s="1336">
        <f t="shared" si="319"/>
        <v>0</v>
      </c>
      <c r="CK118" s="1337">
        <f t="shared" si="319"/>
        <v>0</v>
      </c>
      <c r="CL118" s="1337">
        <f t="shared" si="319"/>
        <v>0</v>
      </c>
      <c r="CM118" s="1337">
        <f t="shared" si="319"/>
        <v>0</v>
      </c>
      <c r="CN118" s="1336">
        <f t="shared" si="319"/>
        <v>0</v>
      </c>
      <c r="CO118" s="1336">
        <f t="shared" si="319"/>
        <v>0</v>
      </c>
      <c r="CP118" s="1336">
        <f t="shared" si="319"/>
        <v>0</v>
      </c>
      <c r="CQ118" s="1336" t="str">
        <f t="shared" si="319"/>
        <v/>
      </c>
      <c r="CR118" s="1336" t="str">
        <f t="shared" si="319"/>
        <v/>
      </c>
      <c r="CS118" s="1335" t="str">
        <f t="shared" si="319"/>
        <v/>
      </c>
      <c r="CT118" s="1338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6"/>
      <c r="CE119" s="1357"/>
      <c r="CF119" s="1358"/>
      <c r="CG119" s="1358"/>
      <c r="CH119" s="1358"/>
      <c r="CI119" s="1358"/>
      <c r="CJ119" s="1358"/>
      <c r="CK119" s="1358"/>
      <c r="CL119" s="1358"/>
      <c r="CM119" s="1358"/>
      <c r="CN119" s="1358"/>
      <c r="CO119" s="1358"/>
      <c r="CP119" s="1358"/>
      <c r="CQ119" s="1358"/>
      <c r="CR119" s="1358"/>
      <c r="CS119" s="1358"/>
      <c r="CT119" s="1359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0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1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2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2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2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2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2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3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3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3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2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2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2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2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2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1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4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0">
        <f t="shared" si="342"/>
        <v>45</v>
      </c>
      <c r="CE121" s="1361">
        <f t="shared" si="343"/>
        <v>45</v>
      </c>
      <c r="CF121" s="1362">
        <f t="shared" si="344"/>
        <v>45</v>
      </c>
      <c r="CG121" s="1362">
        <f t="shared" si="345"/>
        <v>45</v>
      </c>
      <c r="CH121" s="1362">
        <f t="shared" si="346"/>
        <v>45</v>
      </c>
      <c r="CI121" s="1362">
        <f t="shared" si="347"/>
        <v>45</v>
      </c>
      <c r="CJ121" s="1362">
        <f t="shared" si="348"/>
        <v>45</v>
      </c>
      <c r="CK121" s="1363">
        <f t="shared" si="349"/>
        <v>45</v>
      </c>
      <c r="CL121" s="1363">
        <f t="shared" si="350"/>
        <v>45</v>
      </c>
      <c r="CM121" s="1363">
        <f t="shared" si="351"/>
        <v>45</v>
      </c>
      <c r="CN121" s="1362">
        <f t="shared" si="352"/>
        <v>45</v>
      </c>
      <c r="CO121" s="1362">
        <f t="shared" si="353"/>
        <v>45</v>
      </c>
      <c r="CP121" s="1362">
        <f t="shared" si="354"/>
        <v>45</v>
      </c>
      <c r="CQ121" s="1362">
        <f t="shared" si="355"/>
        <v>45</v>
      </c>
      <c r="CR121" s="1362">
        <f t="shared" si="356"/>
        <v>45</v>
      </c>
      <c r="CS121" s="1361">
        <f t="shared" si="357"/>
        <v>45</v>
      </c>
      <c r="CT121" s="1364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0" t="str">
        <f t="shared" si="342"/>
        <v/>
      </c>
      <c r="CE122" s="1361" t="str">
        <f t="shared" si="343"/>
        <v/>
      </c>
      <c r="CF122" s="1362" t="str">
        <f t="shared" si="344"/>
        <v/>
      </c>
      <c r="CG122" s="1362" t="str">
        <f t="shared" si="345"/>
        <v/>
      </c>
      <c r="CH122" s="1362" t="str">
        <f t="shared" si="346"/>
        <v/>
      </c>
      <c r="CI122" s="1362" t="str">
        <f t="shared" si="347"/>
        <v/>
      </c>
      <c r="CJ122" s="1362" t="str">
        <f t="shared" si="348"/>
        <v/>
      </c>
      <c r="CK122" s="1363" t="str">
        <f t="shared" si="349"/>
        <v/>
      </c>
      <c r="CL122" s="1363" t="str">
        <f t="shared" si="350"/>
        <v/>
      </c>
      <c r="CM122" s="1363" t="str">
        <f t="shared" si="351"/>
        <v/>
      </c>
      <c r="CN122" s="1362" t="str">
        <f t="shared" si="352"/>
        <v/>
      </c>
      <c r="CO122" s="1362" t="str">
        <f t="shared" si="353"/>
        <v/>
      </c>
      <c r="CP122" s="1362" t="str">
        <f t="shared" si="354"/>
        <v/>
      </c>
      <c r="CQ122" s="1362" t="str">
        <f t="shared" si="355"/>
        <v/>
      </c>
      <c r="CR122" s="1362" t="str">
        <f t="shared" si="356"/>
        <v/>
      </c>
      <c r="CS122" s="1361" t="str">
        <f t="shared" si="357"/>
        <v/>
      </c>
      <c r="CT122" s="1364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0" t="str">
        <f t="shared" si="342"/>
        <v/>
      </c>
      <c r="CE123" s="1361" t="str">
        <f t="shared" si="343"/>
        <v/>
      </c>
      <c r="CF123" s="1362" t="str">
        <f t="shared" si="344"/>
        <v/>
      </c>
      <c r="CG123" s="1362" t="str">
        <f t="shared" si="345"/>
        <v/>
      </c>
      <c r="CH123" s="1362" t="str">
        <f t="shared" si="346"/>
        <v/>
      </c>
      <c r="CI123" s="1362" t="str">
        <f t="shared" si="347"/>
        <v/>
      </c>
      <c r="CJ123" s="1362" t="str">
        <f t="shared" si="348"/>
        <v/>
      </c>
      <c r="CK123" s="1363" t="str">
        <f t="shared" si="349"/>
        <v/>
      </c>
      <c r="CL123" s="1363" t="str">
        <f t="shared" si="350"/>
        <v/>
      </c>
      <c r="CM123" s="1363" t="str">
        <f t="shared" si="351"/>
        <v/>
      </c>
      <c r="CN123" s="1362" t="str">
        <f t="shared" si="352"/>
        <v/>
      </c>
      <c r="CO123" s="1362" t="str">
        <f t="shared" si="353"/>
        <v/>
      </c>
      <c r="CP123" s="1362" t="str">
        <f t="shared" si="354"/>
        <v/>
      </c>
      <c r="CQ123" s="1362" t="str">
        <f t="shared" si="355"/>
        <v/>
      </c>
      <c r="CR123" s="1362" t="str">
        <f t="shared" si="356"/>
        <v/>
      </c>
      <c r="CS123" s="1361" t="str">
        <f t="shared" si="357"/>
        <v/>
      </c>
      <c r="CT123" s="1364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0" t="str">
        <f t="shared" si="342"/>
        <v/>
      </c>
      <c r="CE124" s="1361" t="str">
        <f t="shared" si="343"/>
        <v/>
      </c>
      <c r="CF124" s="1362" t="str">
        <f t="shared" si="344"/>
        <v/>
      </c>
      <c r="CG124" s="1362" t="str">
        <f t="shared" si="345"/>
        <v/>
      </c>
      <c r="CH124" s="1362" t="str">
        <f t="shared" si="346"/>
        <v/>
      </c>
      <c r="CI124" s="1362" t="str">
        <f t="shared" si="347"/>
        <v/>
      </c>
      <c r="CJ124" s="1362" t="str">
        <f t="shared" si="348"/>
        <v/>
      </c>
      <c r="CK124" s="1363" t="str">
        <f t="shared" si="349"/>
        <v/>
      </c>
      <c r="CL124" s="1363" t="str">
        <f t="shared" si="350"/>
        <v/>
      </c>
      <c r="CM124" s="1363" t="str">
        <f t="shared" si="351"/>
        <v/>
      </c>
      <c r="CN124" s="1362" t="str">
        <f t="shared" si="352"/>
        <v/>
      </c>
      <c r="CO124" s="1362" t="str">
        <f t="shared" si="353"/>
        <v/>
      </c>
      <c r="CP124" s="1362" t="str">
        <f t="shared" si="354"/>
        <v/>
      </c>
      <c r="CQ124" s="1362" t="str">
        <f t="shared" si="355"/>
        <v/>
      </c>
      <c r="CR124" s="1362" t="str">
        <f t="shared" si="356"/>
        <v/>
      </c>
      <c r="CS124" s="1361" t="str">
        <f t="shared" si="357"/>
        <v/>
      </c>
      <c r="CT124" s="1364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0" t="str">
        <f t="shared" si="342"/>
        <v/>
      </c>
      <c r="CE125" s="1361" t="str">
        <f t="shared" si="343"/>
        <v/>
      </c>
      <c r="CF125" s="1362" t="str">
        <f t="shared" si="344"/>
        <v/>
      </c>
      <c r="CG125" s="1362" t="str">
        <f t="shared" si="345"/>
        <v/>
      </c>
      <c r="CH125" s="1362" t="str">
        <f t="shared" si="346"/>
        <v/>
      </c>
      <c r="CI125" s="1362" t="str">
        <f t="shared" si="347"/>
        <v/>
      </c>
      <c r="CJ125" s="1362" t="str">
        <f t="shared" si="348"/>
        <v/>
      </c>
      <c r="CK125" s="1363" t="str">
        <f t="shared" si="349"/>
        <v/>
      </c>
      <c r="CL125" s="1363" t="str">
        <f t="shared" si="350"/>
        <v/>
      </c>
      <c r="CM125" s="1363" t="str">
        <f t="shared" si="351"/>
        <v/>
      </c>
      <c r="CN125" s="1362" t="str">
        <f t="shared" si="352"/>
        <v/>
      </c>
      <c r="CO125" s="1362" t="str">
        <f t="shared" si="353"/>
        <v/>
      </c>
      <c r="CP125" s="1362" t="str">
        <f t="shared" si="354"/>
        <v/>
      </c>
      <c r="CQ125" s="1362" t="str">
        <f t="shared" si="355"/>
        <v/>
      </c>
      <c r="CR125" s="1362" t="str">
        <f t="shared" si="356"/>
        <v/>
      </c>
      <c r="CS125" s="1361" t="str">
        <f t="shared" si="357"/>
        <v/>
      </c>
      <c r="CT125" s="1364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0" t="str">
        <f t="shared" si="342"/>
        <v/>
      </c>
      <c r="CE126" s="1361" t="str">
        <f t="shared" si="343"/>
        <v/>
      </c>
      <c r="CF126" s="1362" t="str">
        <f t="shared" si="344"/>
        <v/>
      </c>
      <c r="CG126" s="1362" t="str">
        <f t="shared" si="345"/>
        <v/>
      </c>
      <c r="CH126" s="1362" t="str">
        <f t="shared" si="346"/>
        <v/>
      </c>
      <c r="CI126" s="1362" t="str">
        <f t="shared" si="347"/>
        <v/>
      </c>
      <c r="CJ126" s="1362" t="str">
        <f t="shared" si="348"/>
        <v/>
      </c>
      <c r="CK126" s="1363" t="str">
        <f t="shared" si="349"/>
        <v/>
      </c>
      <c r="CL126" s="1363" t="str">
        <f t="shared" si="350"/>
        <v/>
      </c>
      <c r="CM126" s="1363" t="str">
        <f t="shared" si="351"/>
        <v/>
      </c>
      <c r="CN126" s="1362" t="str">
        <f t="shared" si="352"/>
        <v/>
      </c>
      <c r="CO126" s="1362" t="str">
        <f t="shared" si="353"/>
        <v/>
      </c>
      <c r="CP126" s="1362" t="str">
        <f t="shared" si="354"/>
        <v/>
      </c>
      <c r="CQ126" s="1362" t="str">
        <f t="shared" si="355"/>
        <v/>
      </c>
      <c r="CR126" s="1362" t="str">
        <f t="shared" si="356"/>
        <v/>
      </c>
      <c r="CS126" s="1361" t="str">
        <f t="shared" si="357"/>
        <v/>
      </c>
      <c r="CT126" s="1364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0">
        <f t="shared" si="342"/>
        <v>1</v>
      </c>
      <c r="CE127" s="1361">
        <f t="shared" si="343"/>
        <v>1</v>
      </c>
      <c r="CF127" s="1362">
        <f t="shared" si="344"/>
        <v>1</v>
      </c>
      <c r="CG127" s="1362">
        <f t="shared" si="345"/>
        <v>1</v>
      </c>
      <c r="CH127" s="1362">
        <f t="shared" si="346"/>
        <v>1</v>
      </c>
      <c r="CI127" s="1362">
        <f t="shared" si="347"/>
        <v>1</v>
      </c>
      <c r="CJ127" s="1362">
        <f t="shared" si="348"/>
        <v>1</v>
      </c>
      <c r="CK127" s="1363">
        <f t="shared" si="349"/>
        <v>1</v>
      </c>
      <c r="CL127" s="1363">
        <f t="shared" si="350"/>
        <v>1</v>
      </c>
      <c r="CM127" s="1363">
        <f t="shared" si="351"/>
        <v>1</v>
      </c>
      <c r="CN127" s="1362">
        <f t="shared" si="352"/>
        <v>1</v>
      </c>
      <c r="CO127" s="1362">
        <f t="shared" si="353"/>
        <v>1</v>
      </c>
      <c r="CP127" s="1362">
        <f t="shared" si="354"/>
        <v>1</v>
      </c>
      <c r="CQ127" s="1362">
        <f t="shared" si="355"/>
        <v>1</v>
      </c>
      <c r="CR127" s="1362">
        <f t="shared" si="356"/>
        <v>1</v>
      </c>
      <c r="CS127" s="1361">
        <f t="shared" si="357"/>
        <v>1</v>
      </c>
      <c r="CT127" s="1364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0" t="str">
        <f t="shared" si="342"/>
        <v/>
      </c>
      <c r="CE128" s="1361" t="str">
        <f t="shared" si="343"/>
        <v/>
      </c>
      <c r="CF128" s="1362" t="str">
        <f t="shared" si="344"/>
        <v/>
      </c>
      <c r="CG128" s="1362" t="str">
        <f t="shared" si="345"/>
        <v/>
      </c>
      <c r="CH128" s="1362" t="str">
        <f t="shared" si="346"/>
        <v/>
      </c>
      <c r="CI128" s="1362" t="str">
        <f t="shared" si="347"/>
        <v/>
      </c>
      <c r="CJ128" s="1362" t="str">
        <f t="shared" si="348"/>
        <v/>
      </c>
      <c r="CK128" s="1363" t="str">
        <f t="shared" si="349"/>
        <v/>
      </c>
      <c r="CL128" s="1363" t="str">
        <f t="shared" si="350"/>
        <v/>
      </c>
      <c r="CM128" s="1363" t="str">
        <f t="shared" si="351"/>
        <v/>
      </c>
      <c r="CN128" s="1362" t="str">
        <f t="shared" si="352"/>
        <v/>
      </c>
      <c r="CO128" s="1362" t="str">
        <f t="shared" si="353"/>
        <v/>
      </c>
      <c r="CP128" s="1362" t="str">
        <f t="shared" si="354"/>
        <v/>
      </c>
      <c r="CQ128" s="1362" t="str">
        <f t="shared" si="355"/>
        <v/>
      </c>
      <c r="CR128" s="1362" t="str">
        <f t="shared" si="356"/>
        <v/>
      </c>
      <c r="CS128" s="1361" t="str">
        <f t="shared" si="357"/>
        <v/>
      </c>
      <c r="CT128" s="1364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0" t="str">
        <f t="shared" si="342"/>
        <v/>
      </c>
      <c r="CE129" s="1361" t="str">
        <f t="shared" si="343"/>
        <v/>
      </c>
      <c r="CF129" s="1362" t="str">
        <f t="shared" si="344"/>
        <v/>
      </c>
      <c r="CG129" s="1362" t="str">
        <f t="shared" si="345"/>
        <v/>
      </c>
      <c r="CH129" s="1362" t="str">
        <f t="shared" si="346"/>
        <v/>
      </c>
      <c r="CI129" s="1362" t="str">
        <f t="shared" si="347"/>
        <v/>
      </c>
      <c r="CJ129" s="1362" t="str">
        <f t="shared" si="348"/>
        <v/>
      </c>
      <c r="CK129" s="1363" t="str">
        <f t="shared" si="349"/>
        <v/>
      </c>
      <c r="CL129" s="1363" t="str">
        <f t="shared" si="350"/>
        <v/>
      </c>
      <c r="CM129" s="1363" t="str">
        <f t="shared" si="351"/>
        <v/>
      </c>
      <c r="CN129" s="1362" t="str">
        <f t="shared" si="352"/>
        <v/>
      </c>
      <c r="CO129" s="1362" t="str">
        <f t="shared" si="353"/>
        <v/>
      </c>
      <c r="CP129" s="1362" t="str">
        <f t="shared" si="354"/>
        <v/>
      </c>
      <c r="CQ129" s="1362" t="str">
        <f t="shared" si="355"/>
        <v/>
      </c>
      <c r="CR129" s="1362" t="str">
        <f t="shared" si="356"/>
        <v/>
      </c>
      <c r="CS129" s="1361" t="str">
        <f t="shared" si="357"/>
        <v/>
      </c>
      <c r="CT129" s="1364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0">
        <f t="shared" si="342"/>
        <v>45</v>
      </c>
      <c r="CE130" s="1361">
        <f t="shared" si="343"/>
        <v>45</v>
      </c>
      <c r="CF130" s="1362">
        <f t="shared" si="344"/>
        <v>45</v>
      </c>
      <c r="CG130" s="1362">
        <f t="shared" si="345"/>
        <v>45</v>
      </c>
      <c r="CH130" s="1362">
        <f t="shared" si="346"/>
        <v>45</v>
      </c>
      <c r="CI130" s="1362">
        <f t="shared" si="347"/>
        <v>45</v>
      </c>
      <c r="CJ130" s="1362">
        <f t="shared" si="348"/>
        <v>45</v>
      </c>
      <c r="CK130" s="1363">
        <f t="shared" si="349"/>
        <v>45</v>
      </c>
      <c r="CL130" s="1363">
        <f t="shared" si="350"/>
        <v>45</v>
      </c>
      <c r="CM130" s="1363">
        <f t="shared" si="351"/>
        <v>45</v>
      </c>
      <c r="CN130" s="1362">
        <f t="shared" si="352"/>
        <v>45</v>
      </c>
      <c r="CO130" s="1362">
        <f t="shared" si="353"/>
        <v>45</v>
      </c>
      <c r="CP130" s="1362">
        <f t="shared" si="354"/>
        <v>45</v>
      </c>
      <c r="CQ130" s="1362">
        <f t="shared" si="355"/>
        <v>45</v>
      </c>
      <c r="CR130" s="1362">
        <f t="shared" si="356"/>
        <v>45</v>
      </c>
      <c r="CS130" s="1361">
        <f t="shared" si="357"/>
        <v>45</v>
      </c>
      <c r="CT130" s="1364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0" t="str">
        <f t="shared" si="342"/>
        <v/>
      </c>
      <c r="CE131" s="1361" t="str">
        <f t="shared" si="343"/>
        <v/>
      </c>
      <c r="CF131" s="1362" t="str">
        <f t="shared" si="344"/>
        <v/>
      </c>
      <c r="CG131" s="1362" t="str">
        <f t="shared" si="345"/>
        <v/>
      </c>
      <c r="CH131" s="1362" t="str">
        <f t="shared" si="346"/>
        <v/>
      </c>
      <c r="CI131" s="1362" t="str">
        <f t="shared" si="347"/>
        <v/>
      </c>
      <c r="CJ131" s="1362" t="str">
        <f t="shared" si="348"/>
        <v/>
      </c>
      <c r="CK131" s="1363" t="str">
        <f t="shared" si="349"/>
        <v/>
      </c>
      <c r="CL131" s="1363" t="str">
        <f t="shared" si="350"/>
        <v/>
      </c>
      <c r="CM131" s="1363" t="str">
        <f t="shared" si="351"/>
        <v/>
      </c>
      <c r="CN131" s="1362" t="str">
        <f t="shared" si="352"/>
        <v/>
      </c>
      <c r="CO131" s="1362" t="str">
        <f t="shared" si="353"/>
        <v/>
      </c>
      <c r="CP131" s="1362" t="str">
        <f t="shared" si="354"/>
        <v/>
      </c>
      <c r="CQ131" s="1362" t="str">
        <f t="shared" si="355"/>
        <v/>
      </c>
      <c r="CR131" s="1362" t="str">
        <f t="shared" si="356"/>
        <v/>
      </c>
      <c r="CS131" s="1361" t="str">
        <f t="shared" si="357"/>
        <v/>
      </c>
      <c r="CT131" s="1364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0" t="str">
        <f t="shared" si="342"/>
        <v/>
      </c>
      <c r="CE132" s="1361" t="str">
        <f t="shared" si="343"/>
        <v/>
      </c>
      <c r="CF132" s="1362" t="str">
        <f t="shared" si="344"/>
        <v/>
      </c>
      <c r="CG132" s="1362" t="str">
        <f t="shared" si="345"/>
        <v/>
      </c>
      <c r="CH132" s="1362" t="str">
        <f t="shared" si="346"/>
        <v/>
      </c>
      <c r="CI132" s="1362" t="str">
        <f t="shared" si="347"/>
        <v/>
      </c>
      <c r="CJ132" s="1362" t="str">
        <f t="shared" si="348"/>
        <v/>
      </c>
      <c r="CK132" s="1363" t="str">
        <f t="shared" si="349"/>
        <v/>
      </c>
      <c r="CL132" s="1363" t="str">
        <f t="shared" si="350"/>
        <v/>
      </c>
      <c r="CM132" s="1363" t="str">
        <f t="shared" si="351"/>
        <v/>
      </c>
      <c r="CN132" s="1362" t="str">
        <f t="shared" si="352"/>
        <v/>
      </c>
      <c r="CO132" s="1362" t="str">
        <f t="shared" si="353"/>
        <v/>
      </c>
      <c r="CP132" s="1362" t="str">
        <f t="shared" si="354"/>
        <v/>
      </c>
      <c r="CQ132" s="1362" t="str">
        <f t="shared" si="355"/>
        <v/>
      </c>
      <c r="CR132" s="1362" t="str">
        <f t="shared" si="356"/>
        <v/>
      </c>
      <c r="CS132" s="1361" t="str">
        <f t="shared" si="357"/>
        <v/>
      </c>
      <c r="CT132" s="1364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0" t="str">
        <f t="shared" si="342"/>
        <v/>
      </c>
      <c r="CE133" s="1361" t="str">
        <f t="shared" si="343"/>
        <v/>
      </c>
      <c r="CF133" s="1362" t="str">
        <f t="shared" si="344"/>
        <v/>
      </c>
      <c r="CG133" s="1362" t="str">
        <f t="shared" si="345"/>
        <v/>
      </c>
      <c r="CH133" s="1362" t="str">
        <f t="shared" si="346"/>
        <v/>
      </c>
      <c r="CI133" s="1362" t="str">
        <f t="shared" si="347"/>
        <v/>
      </c>
      <c r="CJ133" s="1362" t="str">
        <f t="shared" si="348"/>
        <v/>
      </c>
      <c r="CK133" s="1363" t="str">
        <f t="shared" si="349"/>
        <v/>
      </c>
      <c r="CL133" s="1363" t="str">
        <f t="shared" si="350"/>
        <v/>
      </c>
      <c r="CM133" s="1363" t="str">
        <f t="shared" si="351"/>
        <v/>
      </c>
      <c r="CN133" s="1362" t="str">
        <f t="shared" si="352"/>
        <v/>
      </c>
      <c r="CO133" s="1362" t="str">
        <f t="shared" si="353"/>
        <v/>
      </c>
      <c r="CP133" s="1362" t="str">
        <f t="shared" si="354"/>
        <v/>
      </c>
      <c r="CQ133" s="1362" t="str">
        <f t="shared" si="355"/>
        <v/>
      </c>
      <c r="CR133" s="1362" t="str">
        <f t="shared" si="356"/>
        <v/>
      </c>
      <c r="CS133" s="1361" t="str">
        <f t="shared" si="357"/>
        <v/>
      </c>
      <c r="CT133" s="1364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0" t="str">
        <f t="shared" si="342"/>
        <v/>
      </c>
      <c r="CE134" s="1361" t="str">
        <f t="shared" si="343"/>
        <v/>
      </c>
      <c r="CF134" s="1362" t="str">
        <f t="shared" si="344"/>
        <v/>
      </c>
      <c r="CG134" s="1362" t="str">
        <f t="shared" si="345"/>
        <v/>
      </c>
      <c r="CH134" s="1362" t="str">
        <f t="shared" si="346"/>
        <v/>
      </c>
      <c r="CI134" s="1362" t="str">
        <f t="shared" si="347"/>
        <v/>
      </c>
      <c r="CJ134" s="1362" t="str">
        <f t="shared" si="348"/>
        <v/>
      </c>
      <c r="CK134" s="1363" t="str">
        <f t="shared" si="349"/>
        <v/>
      </c>
      <c r="CL134" s="1363" t="str">
        <f t="shared" si="350"/>
        <v/>
      </c>
      <c r="CM134" s="1363" t="str">
        <f t="shared" si="351"/>
        <v/>
      </c>
      <c r="CN134" s="1362" t="str">
        <f t="shared" si="352"/>
        <v/>
      </c>
      <c r="CO134" s="1362" t="str">
        <f t="shared" si="353"/>
        <v/>
      </c>
      <c r="CP134" s="1362" t="str">
        <f t="shared" si="354"/>
        <v/>
      </c>
      <c r="CQ134" s="1362" t="str">
        <f t="shared" si="355"/>
        <v/>
      </c>
      <c r="CR134" s="1362" t="str">
        <f t="shared" si="356"/>
        <v/>
      </c>
      <c r="CS134" s="1361" t="str">
        <f t="shared" si="357"/>
        <v/>
      </c>
      <c r="CT134" s="1364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0" t="str">
        <f t="shared" si="342"/>
        <v/>
      </c>
      <c r="CE135" s="1361" t="str">
        <f t="shared" si="343"/>
        <v/>
      </c>
      <c r="CF135" s="1362" t="str">
        <f t="shared" si="344"/>
        <v/>
      </c>
      <c r="CG135" s="1362" t="str">
        <f t="shared" si="345"/>
        <v/>
      </c>
      <c r="CH135" s="1362" t="str">
        <f t="shared" si="346"/>
        <v/>
      </c>
      <c r="CI135" s="1362" t="str">
        <f t="shared" si="347"/>
        <v/>
      </c>
      <c r="CJ135" s="1362" t="str">
        <f t="shared" si="348"/>
        <v/>
      </c>
      <c r="CK135" s="1363" t="str">
        <f t="shared" si="349"/>
        <v/>
      </c>
      <c r="CL135" s="1363" t="str">
        <f t="shared" si="350"/>
        <v/>
      </c>
      <c r="CM135" s="1363" t="str">
        <f t="shared" si="351"/>
        <v/>
      </c>
      <c r="CN135" s="1362" t="str">
        <f t="shared" si="352"/>
        <v/>
      </c>
      <c r="CO135" s="1362" t="str">
        <f t="shared" si="353"/>
        <v/>
      </c>
      <c r="CP135" s="1362" t="str">
        <f t="shared" si="354"/>
        <v/>
      </c>
      <c r="CQ135" s="1362" t="str">
        <f t="shared" si="355"/>
        <v/>
      </c>
      <c r="CR135" s="1362" t="str">
        <f t="shared" si="356"/>
        <v/>
      </c>
      <c r="CS135" s="1361" t="str">
        <f t="shared" si="357"/>
        <v/>
      </c>
      <c r="CT135" s="1364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0">
        <f t="shared" si="342"/>
        <v>1</v>
      </c>
      <c r="CE136" s="1361">
        <f t="shared" si="343"/>
        <v>1</v>
      </c>
      <c r="CF136" s="1362">
        <f t="shared" si="344"/>
        <v>1</v>
      </c>
      <c r="CG136" s="1362">
        <f t="shared" si="345"/>
        <v>1</v>
      </c>
      <c r="CH136" s="1362">
        <f t="shared" si="346"/>
        <v>1</v>
      </c>
      <c r="CI136" s="1362">
        <f t="shared" si="347"/>
        <v>1</v>
      </c>
      <c r="CJ136" s="1362">
        <f t="shared" si="348"/>
        <v>1</v>
      </c>
      <c r="CK136" s="1363">
        <f t="shared" si="349"/>
        <v>1</v>
      </c>
      <c r="CL136" s="1363">
        <f t="shared" si="350"/>
        <v>1</v>
      </c>
      <c r="CM136" s="1363">
        <f t="shared" si="351"/>
        <v>1</v>
      </c>
      <c r="CN136" s="1362">
        <f t="shared" si="352"/>
        <v>1</v>
      </c>
      <c r="CO136" s="1362">
        <f t="shared" si="353"/>
        <v>1</v>
      </c>
      <c r="CP136" s="1362">
        <f t="shared" si="354"/>
        <v>1</v>
      </c>
      <c r="CQ136" s="1362">
        <f t="shared" si="355"/>
        <v>1</v>
      </c>
      <c r="CR136" s="1362">
        <f t="shared" si="356"/>
        <v>1</v>
      </c>
      <c r="CS136" s="1361">
        <f t="shared" si="357"/>
        <v>1</v>
      </c>
      <c r="CT136" s="1364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0" t="str">
        <f t="shared" si="342"/>
        <v/>
      </c>
      <c r="CE137" s="1361" t="str">
        <f t="shared" si="343"/>
        <v/>
      </c>
      <c r="CF137" s="1362" t="str">
        <f t="shared" si="344"/>
        <v/>
      </c>
      <c r="CG137" s="1362" t="str">
        <f t="shared" si="345"/>
        <v/>
      </c>
      <c r="CH137" s="1362" t="str">
        <f t="shared" si="346"/>
        <v/>
      </c>
      <c r="CI137" s="1362" t="str">
        <f t="shared" si="347"/>
        <v/>
      </c>
      <c r="CJ137" s="1362" t="str">
        <f t="shared" si="348"/>
        <v/>
      </c>
      <c r="CK137" s="1363" t="str">
        <f t="shared" si="349"/>
        <v/>
      </c>
      <c r="CL137" s="1363" t="str">
        <f t="shared" si="350"/>
        <v/>
      </c>
      <c r="CM137" s="1363" t="str">
        <f t="shared" si="351"/>
        <v/>
      </c>
      <c r="CN137" s="1362" t="str">
        <f t="shared" si="352"/>
        <v/>
      </c>
      <c r="CO137" s="1362" t="str">
        <f t="shared" si="353"/>
        <v/>
      </c>
      <c r="CP137" s="1362" t="str">
        <f t="shared" si="354"/>
        <v/>
      </c>
      <c r="CQ137" s="1362" t="str">
        <f t="shared" si="355"/>
        <v/>
      </c>
      <c r="CR137" s="1362" t="str">
        <f t="shared" si="356"/>
        <v/>
      </c>
      <c r="CS137" s="1361" t="str">
        <f t="shared" si="357"/>
        <v/>
      </c>
      <c r="CT137" s="1364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8" t="str">
        <f t="shared" si="342"/>
        <v/>
      </c>
      <c r="CE138" s="1349" t="str">
        <f t="shared" si="343"/>
        <v/>
      </c>
      <c r="CF138" s="1350" t="str">
        <f t="shared" si="344"/>
        <v/>
      </c>
      <c r="CG138" s="1350" t="str">
        <f t="shared" si="345"/>
        <v/>
      </c>
      <c r="CH138" s="1350" t="str">
        <f t="shared" si="346"/>
        <v/>
      </c>
      <c r="CI138" s="1350" t="str">
        <f t="shared" si="347"/>
        <v/>
      </c>
      <c r="CJ138" s="1350" t="str">
        <f t="shared" si="348"/>
        <v/>
      </c>
      <c r="CK138" s="1351" t="str">
        <f t="shared" si="349"/>
        <v/>
      </c>
      <c r="CL138" s="1351" t="str">
        <f t="shared" si="350"/>
        <v/>
      </c>
      <c r="CM138" s="1351" t="str">
        <f t="shared" si="351"/>
        <v/>
      </c>
      <c r="CN138" s="1350" t="str">
        <f t="shared" si="352"/>
        <v/>
      </c>
      <c r="CO138" s="1350" t="str">
        <f t="shared" si="353"/>
        <v/>
      </c>
      <c r="CP138" s="1350" t="str">
        <f t="shared" si="354"/>
        <v/>
      </c>
      <c r="CQ138" s="1350" t="str">
        <f t="shared" si="355"/>
        <v/>
      </c>
      <c r="CR138" s="1350" t="str">
        <f t="shared" si="356"/>
        <v/>
      </c>
      <c r="CS138" s="1349" t="str">
        <f t="shared" si="357"/>
        <v/>
      </c>
      <c r="CT138" s="1352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0" t="str">
        <f t="shared" si="342"/>
        <v/>
      </c>
      <c r="CE139" s="1361" t="str">
        <f t="shared" si="343"/>
        <v/>
      </c>
      <c r="CF139" s="1362" t="str">
        <f t="shared" si="344"/>
        <v/>
      </c>
      <c r="CG139" s="1362" t="str">
        <f t="shared" si="345"/>
        <v/>
      </c>
      <c r="CH139" s="1362" t="str">
        <f t="shared" si="346"/>
        <v/>
      </c>
      <c r="CI139" s="1362" t="str">
        <f t="shared" si="347"/>
        <v/>
      </c>
      <c r="CJ139" s="1362" t="str">
        <f t="shared" si="348"/>
        <v/>
      </c>
      <c r="CK139" s="1363" t="str">
        <f t="shared" si="349"/>
        <v/>
      </c>
      <c r="CL139" s="1363" t="str">
        <f t="shared" si="350"/>
        <v/>
      </c>
      <c r="CM139" s="1363" t="str">
        <f t="shared" si="351"/>
        <v/>
      </c>
      <c r="CN139" s="1362" t="str">
        <f t="shared" si="352"/>
        <v/>
      </c>
      <c r="CO139" s="1362" t="str">
        <f t="shared" si="353"/>
        <v/>
      </c>
      <c r="CP139" s="1362" t="str">
        <f t="shared" si="354"/>
        <v/>
      </c>
      <c r="CQ139" s="1362" t="str">
        <f t="shared" si="355"/>
        <v/>
      </c>
      <c r="CR139" s="1362" t="str">
        <f t="shared" si="356"/>
        <v/>
      </c>
      <c r="CS139" s="1361" t="str">
        <f t="shared" si="357"/>
        <v/>
      </c>
      <c r="CT139" s="1364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0" t="str">
        <f t="shared" si="342"/>
        <v/>
      </c>
      <c r="CE140" s="1361" t="str">
        <f t="shared" si="343"/>
        <v/>
      </c>
      <c r="CF140" s="1362" t="str">
        <f t="shared" si="344"/>
        <v/>
      </c>
      <c r="CG140" s="1362" t="str">
        <f t="shared" si="345"/>
        <v/>
      </c>
      <c r="CH140" s="1362" t="str">
        <f t="shared" si="346"/>
        <v/>
      </c>
      <c r="CI140" s="1362" t="str">
        <f t="shared" si="347"/>
        <v/>
      </c>
      <c r="CJ140" s="1362" t="str">
        <f t="shared" si="348"/>
        <v/>
      </c>
      <c r="CK140" s="1363" t="str">
        <f t="shared" si="349"/>
        <v/>
      </c>
      <c r="CL140" s="1363" t="str">
        <f t="shared" si="350"/>
        <v/>
      </c>
      <c r="CM140" s="1363" t="str">
        <f t="shared" si="351"/>
        <v/>
      </c>
      <c r="CN140" s="1362" t="str">
        <f t="shared" si="352"/>
        <v/>
      </c>
      <c r="CO140" s="1362" t="str">
        <f t="shared" si="353"/>
        <v/>
      </c>
      <c r="CP140" s="1362" t="str">
        <f t="shared" si="354"/>
        <v/>
      </c>
      <c r="CQ140" s="1362" t="str">
        <f t="shared" si="355"/>
        <v/>
      </c>
      <c r="CR140" s="1362" t="str">
        <f t="shared" si="356"/>
        <v/>
      </c>
      <c r="CS140" s="1361" t="str">
        <f t="shared" si="357"/>
        <v/>
      </c>
      <c r="CT140" s="1364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0" t="str">
        <f t="shared" si="342"/>
        <v/>
      </c>
      <c r="CE141" s="1361" t="str">
        <f t="shared" si="343"/>
        <v/>
      </c>
      <c r="CF141" s="1362" t="str">
        <f t="shared" si="344"/>
        <v/>
      </c>
      <c r="CG141" s="1362" t="str">
        <f t="shared" si="345"/>
        <v/>
      </c>
      <c r="CH141" s="1362" t="str">
        <f t="shared" si="346"/>
        <v/>
      </c>
      <c r="CI141" s="1362" t="str">
        <f t="shared" si="347"/>
        <v/>
      </c>
      <c r="CJ141" s="1362" t="str">
        <f t="shared" si="348"/>
        <v/>
      </c>
      <c r="CK141" s="1363" t="str">
        <f t="shared" si="349"/>
        <v/>
      </c>
      <c r="CL141" s="1363" t="str">
        <f t="shared" si="350"/>
        <v/>
      </c>
      <c r="CM141" s="1363" t="str">
        <f t="shared" si="351"/>
        <v/>
      </c>
      <c r="CN141" s="1362" t="str">
        <f t="shared" si="352"/>
        <v/>
      </c>
      <c r="CO141" s="1362" t="str">
        <f t="shared" si="353"/>
        <v/>
      </c>
      <c r="CP141" s="1362" t="str">
        <f t="shared" si="354"/>
        <v/>
      </c>
      <c r="CQ141" s="1362" t="str">
        <f t="shared" si="355"/>
        <v/>
      </c>
      <c r="CR141" s="1362" t="str">
        <f t="shared" si="356"/>
        <v/>
      </c>
      <c r="CS141" s="1361" t="str">
        <f t="shared" si="357"/>
        <v/>
      </c>
      <c r="CT141" s="1364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0" t="str">
        <f t="shared" si="342"/>
        <v/>
      </c>
      <c r="CE142" s="1361" t="str">
        <f t="shared" si="343"/>
        <v/>
      </c>
      <c r="CF142" s="1362" t="str">
        <f t="shared" si="344"/>
        <v/>
      </c>
      <c r="CG142" s="1362" t="str">
        <f t="shared" si="345"/>
        <v/>
      </c>
      <c r="CH142" s="1362" t="str">
        <f t="shared" si="346"/>
        <v/>
      </c>
      <c r="CI142" s="1362" t="str">
        <f t="shared" si="347"/>
        <v/>
      </c>
      <c r="CJ142" s="1362" t="str">
        <f t="shared" si="348"/>
        <v/>
      </c>
      <c r="CK142" s="1363" t="str">
        <f t="shared" si="349"/>
        <v/>
      </c>
      <c r="CL142" s="1363" t="str">
        <f t="shared" si="350"/>
        <v/>
      </c>
      <c r="CM142" s="1363" t="str">
        <f t="shared" si="351"/>
        <v/>
      </c>
      <c r="CN142" s="1362" t="str">
        <f t="shared" si="352"/>
        <v/>
      </c>
      <c r="CO142" s="1362" t="str">
        <f t="shared" si="353"/>
        <v/>
      </c>
      <c r="CP142" s="1362" t="str">
        <f t="shared" si="354"/>
        <v/>
      </c>
      <c r="CQ142" s="1362" t="str">
        <f t="shared" si="355"/>
        <v/>
      </c>
      <c r="CR142" s="1362" t="str">
        <f t="shared" si="356"/>
        <v/>
      </c>
      <c r="CS142" s="1361" t="str">
        <f t="shared" si="357"/>
        <v/>
      </c>
      <c r="CT142" s="1364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0" t="str">
        <f t="shared" si="342"/>
        <v/>
      </c>
      <c r="CE143" s="1361" t="str">
        <f t="shared" si="343"/>
        <v/>
      </c>
      <c r="CF143" s="1362" t="str">
        <f t="shared" si="344"/>
        <v/>
      </c>
      <c r="CG143" s="1362" t="str">
        <f t="shared" si="345"/>
        <v/>
      </c>
      <c r="CH143" s="1362" t="str">
        <f t="shared" si="346"/>
        <v/>
      </c>
      <c r="CI143" s="1362" t="str">
        <f t="shared" si="347"/>
        <v/>
      </c>
      <c r="CJ143" s="1362" t="str">
        <f t="shared" si="348"/>
        <v/>
      </c>
      <c r="CK143" s="1363" t="str">
        <f t="shared" si="349"/>
        <v/>
      </c>
      <c r="CL143" s="1363" t="str">
        <f t="shared" si="350"/>
        <v/>
      </c>
      <c r="CM143" s="1363" t="str">
        <f t="shared" si="351"/>
        <v/>
      </c>
      <c r="CN143" s="1362" t="str">
        <f t="shared" si="352"/>
        <v/>
      </c>
      <c r="CO143" s="1362" t="str">
        <f t="shared" si="353"/>
        <v/>
      </c>
      <c r="CP143" s="1362" t="str">
        <f t="shared" si="354"/>
        <v/>
      </c>
      <c r="CQ143" s="1362" t="str">
        <f t="shared" si="355"/>
        <v/>
      </c>
      <c r="CR143" s="1362" t="str">
        <f t="shared" si="356"/>
        <v/>
      </c>
      <c r="CS143" s="1361" t="str">
        <f t="shared" si="357"/>
        <v/>
      </c>
      <c r="CT143" s="1364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8" t="str">
        <f t="shared" si="342"/>
        <v/>
      </c>
      <c r="CE144" s="1349" t="str">
        <f t="shared" si="343"/>
        <v/>
      </c>
      <c r="CF144" s="1350" t="str">
        <f t="shared" si="344"/>
        <v/>
      </c>
      <c r="CG144" s="1350" t="str">
        <f t="shared" si="345"/>
        <v/>
      </c>
      <c r="CH144" s="1350" t="str">
        <f t="shared" si="346"/>
        <v/>
      </c>
      <c r="CI144" s="1350" t="str">
        <f t="shared" si="347"/>
        <v/>
      </c>
      <c r="CJ144" s="1350" t="str">
        <f t="shared" si="348"/>
        <v/>
      </c>
      <c r="CK144" s="1351" t="str">
        <f t="shared" si="349"/>
        <v/>
      </c>
      <c r="CL144" s="1351" t="str">
        <f t="shared" si="350"/>
        <v/>
      </c>
      <c r="CM144" s="1351" t="str">
        <f t="shared" si="351"/>
        <v/>
      </c>
      <c r="CN144" s="1350" t="str">
        <f t="shared" si="352"/>
        <v/>
      </c>
      <c r="CO144" s="1350" t="str">
        <f t="shared" si="353"/>
        <v/>
      </c>
      <c r="CP144" s="1350" t="str">
        <f t="shared" si="354"/>
        <v/>
      </c>
      <c r="CQ144" s="1350" t="str">
        <f t="shared" si="355"/>
        <v/>
      </c>
      <c r="CR144" s="1350" t="str">
        <f t="shared" si="356"/>
        <v/>
      </c>
      <c r="CS144" s="1349" t="str">
        <f t="shared" si="357"/>
        <v/>
      </c>
      <c r="CT144" s="1352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8" t="str">
        <f t="shared" si="342"/>
        <v/>
      </c>
      <c r="CE145" s="1349" t="str">
        <f t="shared" si="343"/>
        <v/>
      </c>
      <c r="CF145" s="1350" t="str">
        <f t="shared" si="344"/>
        <v/>
      </c>
      <c r="CG145" s="1350" t="str">
        <f t="shared" si="345"/>
        <v/>
      </c>
      <c r="CH145" s="1350" t="str">
        <f t="shared" si="346"/>
        <v/>
      </c>
      <c r="CI145" s="1350" t="str">
        <f t="shared" si="347"/>
        <v/>
      </c>
      <c r="CJ145" s="1350" t="str">
        <f t="shared" si="348"/>
        <v/>
      </c>
      <c r="CK145" s="1351" t="str">
        <f t="shared" si="349"/>
        <v/>
      </c>
      <c r="CL145" s="1351" t="str">
        <f t="shared" si="350"/>
        <v/>
      </c>
      <c r="CM145" s="1351" t="str">
        <f t="shared" si="351"/>
        <v/>
      </c>
      <c r="CN145" s="1350" t="str">
        <f t="shared" si="352"/>
        <v/>
      </c>
      <c r="CO145" s="1350" t="str">
        <f t="shared" si="353"/>
        <v/>
      </c>
      <c r="CP145" s="1350" t="str">
        <f t="shared" si="354"/>
        <v/>
      </c>
      <c r="CQ145" s="1350" t="str">
        <f t="shared" si="355"/>
        <v/>
      </c>
      <c r="CR145" s="1350" t="str">
        <f t="shared" si="356"/>
        <v/>
      </c>
      <c r="CS145" s="1349" t="str">
        <f t="shared" si="357"/>
        <v/>
      </c>
      <c r="CT145" s="1352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8" t="str">
        <f t="shared" si="342"/>
        <v/>
      </c>
      <c r="CE146" s="1349" t="str">
        <f t="shared" si="343"/>
        <v/>
      </c>
      <c r="CF146" s="1350" t="str">
        <f t="shared" si="344"/>
        <v/>
      </c>
      <c r="CG146" s="1350" t="str">
        <f t="shared" si="345"/>
        <v/>
      </c>
      <c r="CH146" s="1350" t="str">
        <f t="shared" si="346"/>
        <v/>
      </c>
      <c r="CI146" s="1350" t="str">
        <f t="shared" si="347"/>
        <v/>
      </c>
      <c r="CJ146" s="1350" t="str">
        <f t="shared" si="348"/>
        <v/>
      </c>
      <c r="CK146" s="1351" t="str">
        <f t="shared" si="349"/>
        <v/>
      </c>
      <c r="CL146" s="1351" t="str">
        <f t="shared" si="350"/>
        <v/>
      </c>
      <c r="CM146" s="1351" t="str">
        <f t="shared" si="351"/>
        <v/>
      </c>
      <c r="CN146" s="1350" t="str">
        <f t="shared" si="352"/>
        <v/>
      </c>
      <c r="CO146" s="1350" t="str">
        <f t="shared" si="353"/>
        <v/>
      </c>
      <c r="CP146" s="1350" t="str">
        <f t="shared" si="354"/>
        <v/>
      </c>
      <c r="CQ146" s="1350" t="str">
        <f t="shared" si="355"/>
        <v/>
      </c>
      <c r="CR146" s="1350" t="str">
        <f t="shared" si="356"/>
        <v/>
      </c>
      <c r="CS146" s="1349" t="str">
        <f t="shared" si="357"/>
        <v/>
      </c>
      <c r="CT146" s="1352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9"/>
      <c r="CE147" s="1365"/>
      <c r="CF147" s="1340"/>
      <c r="CG147" s="1340"/>
      <c r="CH147" s="1340"/>
      <c r="CI147" s="1340"/>
      <c r="CJ147" s="1340"/>
      <c r="CK147" s="1340"/>
      <c r="CL147" s="1340"/>
      <c r="CM147" s="1340"/>
      <c r="CN147" s="1340"/>
      <c r="CO147" s="1340"/>
      <c r="CP147" s="1340"/>
      <c r="CQ147" s="1340"/>
      <c r="CR147" s="1340"/>
      <c r="CS147" s="1340"/>
      <c r="CT147" s="1341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0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1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2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2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2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2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2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3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3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3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2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2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2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2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2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1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4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0">
        <f t="shared" si="420"/>
        <v>45</v>
      </c>
      <c r="CE149" s="1361">
        <f t="shared" si="421"/>
        <v>45</v>
      </c>
      <c r="CF149" s="1362">
        <f t="shared" si="422"/>
        <v>45</v>
      </c>
      <c r="CG149" s="1362">
        <f t="shared" si="423"/>
        <v>45</v>
      </c>
      <c r="CH149" s="1362">
        <f t="shared" si="424"/>
        <v>45</v>
      </c>
      <c r="CI149" s="1362">
        <f t="shared" si="425"/>
        <v>45</v>
      </c>
      <c r="CJ149" s="1362">
        <f t="shared" si="426"/>
        <v>45</v>
      </c>
      <c r="CK149" s="1363">
        <f t="shared" si="427"/>
        <v>45</v>
      </c>
      <c r="CL149" s="1363">
        <f t="shared" si="428"/>
        <v>45</v>
      </c>
      <c r="CM149" s="1363">
        <f t="shared" si="429"/>
        <v>45</v>
      </c>
      <c r="CN149" s="1362">
        <f t="shared" si="430"/>
        <v>45</v>
      </c>
      <c r="CO149" s="1362">
        <f t="shared" si="431"/>
        <v>45</v>
      </c>
      <c r="CP149" s="1362">
        <f t="shared" si="432"/>
        <v>45</v>
      </c>
      <c r="CQ149" s="1362">
        <f t="shared" si="433"/>
        <v>45</v>
      </c>
      <c r="CR149" s="1362">
        <f t="shared" si="434"/>
        <v>45</v>
      </c>
      <c r="CS149" s="1361">
        <f t="shared" si="435"/>
        <v>45</v>
      </c>
      <c r="CT149" s="1364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0" t="str">
        <f t="shared" si="420"/>
        <v/>
      </c>
      <c r="CE150" s="1361" t="str">
        <f t="shared" si="421"/>
        <v/>
      </c>
      <c r="CF150" s="1362" t="str">
        <f t="shared" si="422"/>
        <v/>
      </c>
      <c r="CG150" s="1362" t="str">
        <f t="shared" si="423"/>
        <v/>
      </c>
      <c r="CH150" s="1362" t="str">
        <f t="shared" si="424"/>
        <v/>
      </c>
      <c r="CI150" s="1362" t="str">
        <f t="shared" si="425"/>
        <v/>
      </c>
      <c r="CJ150" s="1362" t="str">
        <f t="shared" si="426"/>
        <v/>
      </c>
      <c r="CK150" s="1363" t="str">
        <f t="shared" si="427"/>
        <v/>
      </c>
      <c r="CL150" s="1363" t="str">
        <f t="shared" si="428"/>
        <v/>
      </c>
      <c r="CM150" s="1363" t="str">
        <f t="shared" si="429"/>
        <v/>
      </c>
      <c r="CN150" s="1362" t="str">
        <f t="shared" si="430"/>
        <v/>
      </c>
      <c r="CO150" s="1362" t="str">
        <f t="shared" si="431"/>
        <v/>
      </c>
      <c r="CP150" s="1362" t="str">
        <f t="shared" si="432"/>
        <v/>
      </c>
      <c r="CQ150" s="1362" t="str">
        <f t="shared" si="433"/>
        <v/>
      </c>
      <c r="CR150" s="1362" t="str">
        <f t="shared" si="434"/>
        <v/>
      </c>
      <c r="CS150" s="1361" t="str">
        <f t="shared" si="435"/>
        <v/>
      </c>
      <c r="CT150" s="1364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0" t="str">
        <f t="shared" si="420"/>
        <v/>
      </c>
      <c r="CE151" s="1361" t="str">
        <f t="shared" si="421"/>
        <v/>
      </c>
      <c r="CF151" s="1362" t="str">
        <f t="shared" si="422"/>
        <v/>
      </c>
      <c r="CG151" s="1362" t="str">
        <f t="shared" si="423"/>
        <v/>
      </c>
      <c r="CH151" s="1362" t="str">
        <f t="shared" si="424"/>
        <v/>
      </c>
      <c r="CI151" s="1362" t="str">
        <f t="shared" si="425"/>
        <v/>
      </c>
      <c r="CJ151" s="1362" t="str">
        <f t="shared" si="426"/>
        <v/>
      </c>
      <c r="CK151" s="1363" t="str">
        <f t="shared" si="427"/>
        <v/>
      </c>
      <c r="CL151" s="1363" t="str">
        <f t="shared" si="428"/>
        <v/>
      </c>
      <c r="CM151" s="1363" t="str">
        <f t="shared" si="429"/>
        <v/>
      </c>
      <c r="CN151" s="1362" t="str">
        <f t="shared" si="430"/>
        <v/>
      </c>
      <c r="CO151" s="1362" t="str">
        <f t="shared" si="431"/>
        <v/>
      </c>
      <c r="CP151" s="1362" t="str">
        <f t="shared" si="432"/>
        <v/>
      </c>
      <c r="CQ151" s="1362" t="str">
        <f t="shared" si="433"/>
        <v/>
      </c>
      <c r="CR151" s="1362" t="str">
        <f t="shared" si="434"/>
        <v/>
      </c>
      <c r="CS151" s="1361" t="str">
        <f t="shared" si="435"/>
        <v/>
      </c>
      <c r="CT151" s="1364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0" t="str">
        <f t="shared" si="420"/>
        <v/>
      </c>
      <c r="CE152" s="1361" t="str">
        <f t="shared" si="421"/>
        <v/>
      </c>
      <c r="CF152" s="1362" t="str">
        <f t="shared" si="422"/>
        <v/>
      </c>
      <c r="CG152" s="1362" t="str">
        <f t="shared" si="423"/>
        <v/>
      </c>
      <c r="CH152" s="1362" t="str">
        <f t="shared" si="424"/>
        <v/>
      </c>
      <c r="CI152" s="1362" t="str">
        <f t="shared" si="425"/>
        <v/>
      </c>
      <c r="CJ152" s="1362" t="str">
        <f t="shared" si="426"/>
        <v/>
      </c>
      <c r="CK152" s="1363" t="str">
        <f t="shared" si="427"/>
        <v/>
      </c>
      <c r="CL152" s="1363" t="str">
        <f t="shared" si="428"/>
        <v/>
      </c>
      <c r="CM152" s="1363" t="str">
        <f t="shared" si="429"/>
        <v/>
      </c>
      <c r="CN152" s="1362" t="str">
        <f t="shared" si="430"/>
        <v/>
      </c>
      <c r="CO152" s="1362" t="str">
        <f t="shared" si="431"/>
        <v/>
      </c>
      <c r="CP152" s="1362" t="str">
        <f t="shared" si="432"/>
        <v/>
      </c>
      <c r="CQ152" s="1362" t="str">
        <f t="shared" si="433"/>
        <v/>
      </c>
      <c r="CR152" s="1362" t="str">
        <f t="shared" si="434"/>
        <v/>
      </c>
      <c r="CS152" s="1361" t="str">
        <f t="shared" si="435"/>
        <v/>
      </c>
      <c r="CT152" s="1364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0" t="str">
        <f t="shared" si="420"/>
        <v/>
      </c>
      <c r="CE153" s="1361" t="str">
        <f t="shared" si="421"/>
        <v/>
      </c>
      <c r="CF153" s="1362" t="str">
        <f t="shared" si="422"/>
        <v/>
      </c>
      <c r="CG153" s="1362" t="str">
        <f t="shared" si="423"/>
        <v/>
      </c>
      <c r="CH153" s="1362" t="str">
        <f t="shared" si="424"/>
        <v/>
      </c>
      <c r="CI153" s="1362" t="str">
        <f t="shared" si="425"/>
        <v/>
      </c>
      <c r="CJ153" s="1362" t="str">
        <f t="shared" si="426"/>
        <v/>
      </c>
      <c r="CK153" s="1363" t="str">
        <f t="shared" si="427"/>
        <v/>
      </c>
      <c r="CL153" s="1363" t="str">
        <f t="shared" si="428"/>
        <v/>
      </c>
      <c r="CM153" s="1363" t="str">
        <f t="shared" si="429"/>
        <v/>
      </c>
      <c r="CN153" s="1362" t="str">
        <f t="shared" si="430"/>
        <v/>
      </c>
      <c r="CO153" s="1362" t="str">
        <f t="shared" si="431"/>
        <v/>
      </c>
      <c r="CP153" s="1362" t="str">
        <f t="shared" si="432"/>
        <v/>
      </c>
      <c r="CQ153" s="1362" t="str">
        <f t="shared" si="433"/>
        <v/>
      </c>
      <c r="CR153" s="1362" t="str">
        <f t="shared" si="434"/>
        <v/>
      </c>
      <c r="CS153" s="1361" t="str">
        <f t="shared" si="435"/>
        <v/>
      </c>
      <c r="CT153" s="1364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0" t="str">
        <f t="shared" si="420"/>
        <v/>
      </c>
      <c r="CE154" s="1361" t="str">
        <f t="shared" si="421"/>
        <v/>
      </c>
      <c r="CF154" s="1362" t="str">
        <f t="shared" si="422"/>
        <v/>
      </c>
      <c r="CG154" s="1362" t="str">
        <f t="shared" si="423"/>
        <v/>
      </c>
      <c r="CH154" s="1362" t="str">
        <f t="shared" si="424"/>
        <v/>
      </c>
      <c r="CI154" s="1362" t="str">
        <f t="shared" si="425"/>
        <v/>
      </c>
      <c r="CJ154" s="1362" t="str">
        <f t="shared" si="426"/>
        <v/>
      </c>
      <c r="CK154" s="1363" t="str">
        <f t="shared" si="427"/>
        <v/>
      </c>
      <c r="CL154" s="1363" t="str">
        <f t="shared" si="428"/>
        <v/>
      </c>
      <c r="CM154" s="1363" t="str">
        <f t="shared" si="429"/>
        <v/>
      </c>
      <c r="CN154" s="1362" t="str">
        <f t="shared" si="430"/>
        <v/>
      </c>
      <c r="CO154" s="1362" t="str">
        <f t="shared" si="431"/>
        <v/>
      </c>
      <c r="CP154" s="1362" t="str">
        <f t="shared" si="432"/>
        <v/>
      </c>
      <c r="CQ154" s="1362" t="str">
        <f t="shared" si="433"/>
        <v/>
      </c>
      <c r="CR154" s="1362" t="str">
        <f t="shared" si="434"/>
        <v/>
      </c>
      <c r="CS154" s="1361" t="str">
        <f t="shared" si="435"/>
        <v/>
      </c>
      <c r="CT154" s="1364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0">
        <f t="shared" si="420"/>
        <v>1</v>
      </c>
      <c r="CE155" s="1361">
        <f t="shared" si="421"/>
        <v>1</v>
      </c>
      <c r="CF155" s="1362">
        <f t="shared" si="422"/>
        <v>1</v>
      </c>
      <c r="CG155" s="1362">
        <f t="shared" si="423"/>
        <v>1</v>
      </c>
      <c r="CH155" s="1362">
        <f t="shared" si="424"/>
        <v>1</v>
      </c>
      <c r="CI155" s="1362">
        <f t="shared" si="425"/>
        <v>1</v>
      </c>
      <c r="CJ155" s="1362">
        <f t="shared" si="426"/>
        <v>1</v>
      </c>
      <c r="CK155" s="1363">
        <f t="shared" si="427"/>
        <v>1</v>
      </c>
      <c r="CL155" s="1363">
        <f t="shared" si="428"/>
        <v>1</v>
      </c>
      <c r="CM155" s="1363">
        <f t="shared" si="429"/>
        <v>1</v>
      </c>
      <c r="CN155" s="1362">
        <f t="shared" si="430"/>
        <v>1</v>
      </c>
      <c r="CO155" s="1362">
        <f t="shared" si="431"/>
        <v>1</v>
      </c>
      <c r="CP155" s="1362">
        <f t="shared" si="432"/>
        <v>1</v>
      </c>
      <c r="CQ155" s="1362">
        <f t="shared" si="433"/>
        <v>1</v>
      </c>
      <c r="CR155" s="1362">
        <f t="shared" si="434"/>
        <v>1</v>
      </c>
      <c r="CS155" s="1361">
        <f t="shared" si="435"/>
        <v>1</v>
      </c>
      <c r="CT155" s="1364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0" t="str">
        <f t="shared" si="420"/>
        <v/>
      </c>
      <c r="CE156" s="1361" t="str">
        <f t="shared" si="421"/>
        <v/>
      </c>
      <c r="CF156" s="1362" t="str">
        <f t="shared" si="422"/>
        <v/>
      </c>
      <c r="CG156" s="1362" t="str">
        <f t="shared" si="423"/>
        <v/>
      </c>
      <c r="CH156" s="1362" t="str">
        <f t="shared" si="424"/>
        <v/>
      </c>
      <c r="CI156" s="1362" t="str">
        <f t="shared" si="425"/>
        <v/>
      </c>
      <c r="CJ156" s="1362" t="str">
        <f t="shared" si="426"/>
        <v/>
      </c>
      <c r="CK156" s="1363" t="str">
        <f t="shared" si="427"/>
        <v/>
      </c>
      <c r="CL156" s="1363" t="str">
        <f t="shared" si="428"/>
        <v/>
      </c>
      <c r="CM156" s="1363" t="str">
        <f t="shared" si="429"/>
        <v/>
      </c>
      <c r="CN156" s="1362" t="str">
        <f t="shared" si="430"/>
        <v/>
      </c>
      <c r="CO156" s="1362" t="str">
        <f t="shared" si="431"/>
        <v/>
      </c>
      <c r="CP156" s="1362" t="str">
        <f t="shared" si="432"/>
        <v/>
      </c>
      <c r="CQ156" s="1362" t="str">
        <f t="shared" si="433"/>
        <v/>
      </c>
      <c r="CR156" s="1362" t="str">
        <f t="shared" si="434"/>
        <v/>
      </c>
      <c r="CS156" s="1361" t="str">
        <f t="shared" si="435"/>
        <v/>
      </c>
      <c r="CT156" s="1364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0" t="str">
        <f t="shared" si="420"/>
        <v/>
      </c>
      <c r="CE157" s="1361" t="str">
        <f t="shared" si="421"/>
        <v/>
      </c>
      <c r="CF157" s="1362" t="str">
        <f t="shared" si="422"/>
        <v/>
      </c>
      <c r="CG157" s="1362" t="str">
        <f t="shared" si="423"/>
        <v/>
      </c>
      <c r="CH157" s="1362" t="str">
        <f t="shared" si="424"/>
        <v/>
      </c>
      <c r="CI157" s="1362" t="str">
        <f t="shared" si="425"/>
        <v/>
      </c>
      <c r="CJ157" s="1362" t="str">
        <f t="shared" si="426"/>
        <v/>
      </c>
      <c r="CK157" s="1363" t="str">
        <f t="shared" si="427"/>
        <v/>
      </c>
      <c r="CL157" s="1363" t="str">
        <f t="shared" si="428"/>
        <v/>
      </c>
      <c r="CM157" s="1363" t="str">
        <f t="shared" si="429"/>
        <v/>
      </c>
      <c r="CN157" s="1362" t="str">
        <f t="shared" si="430"/>
        <v/>
      </c>
      <c r="CO157" s="1362" t="str">
        <f t="shared" si="431"/>
        <v/>
      </c>
      <c r="CP157" s="1362" t="str">
        <f t="shared" si="432"/>
        <v/>
      </c>
      <c r="CQ157" s="1362" t="str">
        <f t="shared" si="433"/>
        <v/>
      </c>
      <c r="CR157" s="1362" t="str">
        <f t="shared" si="434"/>
        <v/>
      </c>
      <c r="CS157" s="1361" t="str">
        <f t="shared" si="435"/>
        <v/>
      </c>
      <c r="CT157" s="1364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0">
        <f t="shared" si="420"/>
        <v>45</v>
      </c>
      <c r="CE158" s="1361">
        <f t="shared" si="421"/>
        <v>45</v>
      </c>
      <c r="CF158" s="1362">
        <f t="shared" si="422"/>
        <v>45</v>
      </c>
      <c r="CG158" s="1362">
        <f t="shared" si="423"/>
        <v>45</v>
      </c>
      <c r="CH158" s="1362">
        <f t="shared" si="424"/>
        <v>45</v>
      </c>
      <c r="CI158" s="1362">
        <f t="shared" si="425"/>
        <v>45</v>
      </c>
      <c r="CJ158" s="1362">
        <f t="shared" si="426"/>
        <v>45</v>
      </c>
      <c r="CK158" s="1363">
        <f t="shared" si="427"/>
        <v>45</v>
      </c>
      <c r="CL158" s="1363">
        <f t="shared" si="428"/>
        <v>45</v>
      </c>
      <c r="CM158" s="1363">
        <f t="shared" si="429"/>
        <v>45</v>
      </c>
      <c r="CN158" s="1362">
        <f t="shared" si="430"/>
        <v>45</v>
      </c>
      <c r="CO158" s="1362">
        <f t="shared" si="431"/>
        <v>45</v>
      </c>
      <c r="CP158" s="1362">
        <f t="shared" si="432"/>
        <v>45</v>
      </c>
      <c r="CQ158" s="1362">
        <f t="shared" si="433"/>
        <v>45</v>
      </c>
      <c r="CR158" s="1362">
        <f t="shared" si="434"/>
        <v>45</v>
      </c>
      <c r="CS158" s="1361">
        <f t="shared" si="435"/>
        <v>45</v>
      </c>
      <c r="CT158" s="1364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0" t="str">
        <f t="shared" si="420"/>
        <v/>
      </c>
      <c r="CE159" s="1361" t="str">
        <f t="shared" si="421"/>
        <v/>
      </c>
      <c r="CF159" s="1362" t="str">
        <f t="shared" si="422"/>
        <v/>
      </c>
      <c r="CG159" s="1362" t="str">
        <f t="shared" si="423"/>
        <v/>
      </c>
      <c r="CH159" s="1362" t="str">
        <f t="shared" si="424"/>
        <v/>
      </c>
      <c r="CI159" s="1362" t="str">
        <f t="shared" si="425"/>
        <v/>
      </c>
      <c r="CJ159" s="1362" t="str">
        <f t="shared" si="426"/>
        <v/>
      </c>
      <c r="CK159" s="1363" t="str">
        <f t="shared" si="427"/>
        <v/>
      </c>
      <c r="CL159" s="1363" t="str">
        <f t="shared" si="428"/>
        <v/>
      </c>
      <c r="CM159" s="1363" t="str">
        <f t="shared" si="429"/>
        <v/>
      </c>
      <c r="CN159" s="1362" t="str">
        <f t="shared" si="430"/>
        <v/>
      </c>
      <c r="CO159" s="1362" t="str">
        <f t="shared" si="431"/>
        <v/>
      </c>
      <c r="CP159" s="1362" t="str">
        <f t="shared" si="432"/>
        <v/>
      </c>
      <c r="CQ159" s="1362" t="str">
        <f t="shared" si="433"/>
        <v/>
      </c>
      <c r="CR159" s="1362" t="str">
        <f t="shared" si="434"/>
        <v/>
      </c>
      <c r="CS159" s="1361" t="str">
        <f t="shared" si="435"/>
        <v/>
      </c>
      <c r="CT159" s="1364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0" t="str">
        <f t="shared" si="420"/>
        <v/>
      </c>
      <c r="CE160" s="1361" t="str">
        <f t="shared" si="421"/>
        <v/>
      </c>
      <c r="CF160" s="1362" t="str">
        <f t="shared" si="422"/>
        <v/>
      </c>
      <c r="CG160" s="1362" t="str">
        <f t="shared" si="423"/>
        <v/>
      </c>
      <c r="CH160" s="1362" t="str">
        <f t="shared" si="424"/>
        <v/>
      </c>
      <c r="CI160" s="1362" t="str">
        <f t="shared" si="425"/>
        <v/>
      </c>
      <c r="CJ160" s="1362" t="str">
        <f t="shared" si="426"/>
        <v/>
      </c>
      <c r="CK160" s="1363" t="str">
        <f t="shared" si="427"/>
        <v/>
      </c>
      <c r="CL160" s="1363" t="str">
        <f t="shared" si="428"/>
        <v/>
      </c>
      <c r="CM160" s="1363" t="str">
        <f t="shared" si="429"/>
        <v/>
      </c>
      <c r="CN160" s="1362" t="str">
        <f t="shared" si="430"/>
        <v/>
      </c>
      <c r="CO160" s="1362" t="str">
        <f t="shared" si="431"/>
        <v/>
      </c>
      <c r="CP160" s="1362" t="str">
        <f t="shared" si="432"/>
        <v/>
      </c>
      <c r="CQ160" s="1362" t="str">
        <f t="shared" si="433"/>
        <v/>
      </c>
      <c r="CR160" s="1362" t="str">
        <f t="shared" si="434"/>
        <v/>
      </c>
      <c r="CS160" s="1361" t="str">
        <f t="shared" si="435"/>
        <v/>
      </c>
      <c r="CT160" s="1364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0" t="str">
        <f t="shared" si="420"/>
        <v/>
      </c>
      <c r="CE161" s="1361" t="str">
        <f t="shared" si="421"/>
        <v/>
      </c>
      <c r="CF161" s="1362" t="str">
        <f t="shared" si="422"/>
        <v/>
      </c>
      <c r="CG161" s="1362" t="str">
        <f t="shared" si="423"/>
        <v/>
      </c>
      <c r="CH161" s="1362" t="str">
        <f t="shared" si="424"/>
        <v/>
      </c>
      <c r="CI161" s="1362" t="str">
        <f t="shared" si="425"/>
        <v/>
      </c>
      <c r="CJ161" s="1362" t="str">
        <f t="shared" si="426"/>
        <v/>
      </c>
      <c r="CK161" s="1363" t="str">
        <f t="shared" si="427"/>
        <v/>
      </c>
      <c r="CL161" s="1363" t="str">
        <f t="shared" si="428"/>
        <v/>
      </c>
      <c r="CM161" s="1363" t="str">
        <f t="shared" si="429"/>
        <v/>
      </c>
      <c r="CN161" s="1362" t="str">
        <f t="shared" si="430"/>
        <v/>
      </c>
      <c r="CO161" s="1362" t="str">
        <f t="shared" si="431"/>
        <v/>
      </c>
      <c r="CP161" s="1362" t="str">
        <f t="shared" si="432"/>
        <v/>
      </c>
      <c r="CQ161" s="1362" t="str">
        <f t="shared" si="433"/>
        <v/>
      </c>
      <c r="CR161" s="1362" t="str">
        <f t="shared" si="434"/>
        <v/>
      </c>
      <c r="CS161" s="1361" t="str">
        <f t="shared" si="435"/>
        <v/>
      </c>
      <c r="CT161" s="1364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0" t="str">
        <f t="shared" si="420"/>
        <v/>
      </c>
      <c r="CE162" s="1361" t="str">
        <f t="shared" si="421"/>
        <v/>
      </c>
      <c r="CF162" s="1362" t="str">
        <f t="shared" si="422"/>
        <v/>
      </c>
      <c r="CG162" s="1362" t="str">
        <f t="shared" si="423"/>
        <v/>
      </c>
      <c r="CH162" s="1362" t="str">
        <f t="shared" si="424"/>
        <v/>
      </c>
      <c r="CI162" s="1362" t="str">
        <f t="shared" si="425"/>
        <v/>
      </c>
      <c r="CJ162" s="1362" t="str">
        <f t="shared" si="426"/>
        <v/>
      </c>
      <c r="CK162" s="1363" t="str">
        <f t="shared" si="427"/>
        <v/>
      </c>
      <c r="CL162" s="1363" t="str">
        <f t="shared" si="428"/>
        <v/>
      </c>
      <c r="CM162" s="1363" t="str">
        <f t="shared" si="429"/>
        <v/>
      </c>
      <c r="CN162" s="1362" t="str">
        <f t="shared" si="430"/>
        <v/>
      </c>
      <c r="CO162" s="1362" t="str">
        <f t="shared" si="431"/>
        <v/>
      </c>
      <c r="CP162" s="1362" t="str">
        <f t="shared" si="432"/>
        <v/>
      </c>
      <c r="CQ162" s="1362" t="str">
        <f t="shared" si="433"/>
        <v/>
      </c>
      <c r="CR162" s="1362" t="str">
        <f t="shared" si="434"/>
        <v/>
      </c>
      <c r="CS162" s="1361" t="str">
        <f t="shared" si="435"/>
        <v/>
      </c>
      <c r="CT162" s="1364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0" t="str">
        <f t="shared" si="420"/>
        <v/>
      </c>
      <c r="CE163" s="1361" t="str">
        <f t="shared" si="421"/>
        <v/>
      </c>
      <c r="CF163" s="1362" t="str">
        <f t="shared" si="422"/>
        <v/>
      </c>
      <c r="CG163" s="1362" t="str">
        <f t="shared" si="423"/>
        <v/>
      </c>
      <c r="CH163" s="1362" t="str">
        <f t="shared" si="424"/>
        <v/>
      </c>
      <c r="CI163" s="1362" t="str">
        <f t="shared" si="425"/>
        <v/>
      </c>
      <c r="CJ163" s="1362" t="str">
        <f t="shared" si="426"/>
        <v/>
      </c>
      <c r="CK163" s="1363" t="str">
        <f t="shared" si="427"/>
        <v/>
      </c>
      <c r="CL163" s="1363" t="str">
        <f t="shared" si="428"/>
        <v/>
      </c>
      <c r="CM163" s="1363" t="str">
        <f t="shared" si="429"/>
        <v/>
      </c>
      <c r="CN163" s="1362" t="str">
        <f t="shared" si="430"/>
        <v/>
      </c>
      <c r="CO163" s="1362" t="str">
        <f t="shared" si="431"/>
        <v/>
      </c>
      <c r="CP163" s="1362" t="str">
        <f t="shared" si="432"/>
        <v/>
      </c>
      <c r="CQ163" s="1362" t="str">
        <f t="shared" si="433"/>
        <v/>
      </c>
      <c r="CR163" s="1362" t="str">
        <f t="shared" si="434"/>
        <v/>
      </c>
      <c r="CS163" s="1361" t="str">
        <f t="shared" si="435"/>
        <v/>
      </c>
      <c r="CT163" s="1364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0">
        <f t="shared" si="420"/>
        <v>1</v>
      </c>
      <c r="CE164" s="1361">
        <f t="shared" si="421"/>
        <v>1</v>
      </c>
      <c r="CF164" s="1362">
        <f t="shared" si="422"/>
        <v>1</v>
      </c>
      <c r="CG164" s="1362">
        <f t="shared" si="423"/>
        <v>1</v>
      </c>
      <c r="CH164" s="1362">
        <f t="shared" si="424"/>
        <v>1</v>
      </c>
      <c r="CI164" s="1362">
        <f t="shared" si="425"/>
        <v>1</v>
      </c>
      <c r="CJ164" s="1362">
        <f t="shared" si="426"/>
        <v>1</v>
      </c>
      <c r="CK164" s="1363">
        <f t="shared" si="427"/>
        <v>1</v>
      </c>
      <c r="CL164" s="1363">
        <f t="shared" si="428"/>
        <v>1</v>
      </c>
      <c r="CM164" s="1363">
        <f t="shared" si="429"/>
        <v>1</v>
      </c>
      <c r="CN164" s="1362">
        <f t="shared" si="430"/>
        <v>1</v>
      </c>
      <c r="CO164" s="1362">
        <f t="shared" si="431"/>
        <v>1</v>
      </c>
      <c r="CP164" s="1362">
        <f t="shared" si="432"/>
        <v>1</v>
      </c>
      <c r="CQ164" s="1362">
        <f t="shared" si="433"/>
        <v>1</v>
      </c>
      <c r="CR164" s="1362">
        <f t="shared" si="434"/>
        <v>1</v>
      </c>
      <c r="CS164" s="1361">
        <f t="shared" si="435"/>
        <v>1</v>
      </c>
      <c r="CT164" s="1364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0" t="str">
        <f t="shared" si="420"/>
        <v/>
      </c>
      <c r="CE165" s="1361" t="str">
        <f t="shared" si="421"/>
        <v/>
      </c>
      <c r="CF165" s="1362" t="str">
        <f t="shared" si="422"/>
        <v/>
      </c>
      <c r="CG165" s="1362" t="str">
        <f t="shared" si="423"/>
        <v/>
      </c>
      <c r="CH165" s="1362" t="str">
        <f t="shared" si="424"/>
        <v/>
      </c>
      <c r="CI165" s="1362" t="str">
        <f t="shared" si="425"/>
        <v/>
      </c>
      <c r="CJ165" s="1362" t="str">
        <f t="shared" si="426"/>
        <v/>
      </c>
      <c r="CK165" s="1363" t="str">
        <f t="shared" si="427"/>
        <v/>
      </c>
      <c r="CL165" s="1363" t="str">
        <f t="shared" si="428"/>
        <v/>
      </c>
      <c r="CM165" s="1363" t="str">
        <f t="shared" si="429"/>
        <v/>
      </c>
      <c r="CN165" s="1362" t="str">
        <f t="shared" si="430"/>
        <v/>
      </c>
      <c r="CO165" s="1362" t="str">
        <f t="shared" si="431"/>
        <v/>
      </c>
      <c r="CP165" s="1362" t="str">
        <f t="shared" si="432"/>
        <v/>
      </c>
      <c r="CQ165" s="1362" t="str">
        <f t="shared" si="433"/>
        <v/>
      </c>
      <c r="CR165" s="1362" t="str">
        <f t="shared" si="434"/>
        <v/>
      </c>
      <c r="CS165" s="1361" t="str">
        <f t="shared" si="435"/>
        <v/>
      </c>
      <c r="CT165" s="1364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8" t="str">
        <f t="shared" si="420"/>
        <v/>
      </c>
      <c r="CE166" s="1349" t="str">
        <f t="shared" si="421"/>
        <v/>
      </c>
      <c r="CF166" s="1350" t="str">
        <f t="shared" si="422"/>
        <v/>
      </c>
      <c r="CG166" s="1350" t="str">
        <f t="shared" si="423"/>
        <v/>
      </c>
      <c r="CH166" s="1350" t="str">
        <f t="shared" si="424"/>
        <v/>
      </c>
      <c r="CI166" s="1350" t="str">
        <f t="shared" si="425"/>
        <v/>
      </c>
      <c r="CJ166" s="1350" t="str">
        <f t="shared" si="426"/>
        <v/>
      </c>
      <c r="CK166" s="1351" t="str">
        <f t="shared" si="427"/>
        <v/>
      </c>
      <c r="CL166" s="1351" t="str">
        <f t="shared" si="428"/>
        <v/>
      </c>
      <c r="CM166" s="1351" t="str">
        <f t="shared" si="429"/>
        <v/>
      </c>
      <c r="CN166" s="1350" t="str">
        <f t="shared" si="430"/>
        <v/>
      </c>
      <c r="CO166" s="1350" t="str">
        <f t="shared" si="431"/>
        <v/>
      </c>
      <c r="CP166" s="1350" t="str">
        <f t="shared" si="432"/>
        <v/>
      </c>
      <c r="CQ166" s="1350" t="str">
        <f t="shared" si="433"/>
        <v/>
      </c>
      <c r="CR166" s="1350" t="str">
        <f t="shared" si="434"/>
        <v/>
      </c>
      <c r="CS166" s="1349" t="str">
        <f t="shared" si="435"/>
        <v/>
      </c>
      <c r="CT166" s="1352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0" t="str">
        <f t="shared" si="420"/>
        <v/>
      </c>
      <c r="CE167" s="1361" t="str">
        <f t="shared" si="421"/>
        <v/>
      </c>
      <c r="CF167" s="1362" t="str">
        <f t="shared" si="422"/>
        <v/>
      </c>
      <c r="CG167" s="1362" t="str">
        <f t="shared" si="423"/>
        <v/>
      </c>
      <c r="CH167" s="1362" t="str">
        <f t="shared" si="424"/>
        <v/>
      </c>
      <c r="CI167" s="1362" t="str">
        <f t="shared" si="425"/>
        <v/>
      </c>
      <c r="CJ167" s="1362" t="str">
        <f t="shared" si="426"/>
        <v/>
      </c>
      <c r="CK167" s="1363" t="str">
        <f t="shared" si="427"/>
        <v/>
      </c>
      <c r="CL167" s="1363" t="str">
        <f t="shared" si="428"/>
        <v/>
      </c>
      <c r="CM167" s="1363" t="str">
        <f t="shared" si="429"/>
        <v/>
      </c>
      <c r="CN167" s="1362" t="str">
        <f t="shared" si="430"/>
        <v/>
      </c>
      <c r="CO167" s="1362" t="str">
        <f t="shared" si="431"/>
        <v/>
      </c>
      <c r="CP167" s="1362" t="str">
        <f t="shared" si="432"/>
        <v/>
      </c>
      <c r="CQ167" s="1362" t="str">
        <f t="shared" si="433"/>
        <v/>
      </c>
      <c r="CR167" s="1362" t="str">
        <f t="shared" si="434"/>
        <v/>
      </c>
      <c r="CS167" s="1361" t="str">
        <f t="shared" si="435"/>
        <v/>
      </c>
      <c r="CT167" s="1364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0" t="str">
        <f t="shared" si="420"/>
        <v/>
      </c>
      <c r="CE168" s="1361" t="str">
        <f t="shared" si="421"/>
        <v/>
      </c>
      <c r="CF168" s="1362" t="str">
        <f t="shared" si="422"/>
        <v/>
      </c>
      <c r="CG168" s="1362" t="str">
        <f t="shared" si="423"/>
        <v/>
      </c>
      <c r="CH168" s="1362" t="str">
        <f t="shared" si="424"/>
        <v/>
      </c>
      <c r="CI168" s="1362" t="str">
        <f t="shared" si="425"/>
        <v/>
      </c>
      <c r="CJ168" s="1362" t="str">
        <f t="shared" si="426"/>
        <v/>
      </c>
      <c r="CK168" s="1363" t="str">
        <f t="shared" si="427"/>
        <v/>
      </c>
      <c r="CL168" s="1363" t="str">
        <f t="shared" si="428"/>
        <v/>
      </c>
      <c r="CM168" s="1363" t="str">
        <f t="shared" si="429"/>
        <v/>
      </c>
      <c r="CN168" s="1362" t="str">
        <f t="shared" si="430"/>
        <v/>
      </c>
      <c r="CO168" s="1362" t="str">
        <f t="shared" si="431"/>
        <v/>
      </c>
      <c r="CP168" s="1362" t="str">
        <f t="shared" si="432"/>
        <v/>
      </c>
      <c r="CQ168" s="1362" t="str">
        <f t="shared" si="433"/>
        <v/>
      </c>
      <c r="CR168" s="1362" t="str">
        <f t="shared" si="434"/>
        <v/>
      </c>
      <c r="CS168" s="1361" t="str">
        <f t="shared" si="435"/>
        <v/>
      </c>
      <c r="CT168" s="1364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0" t="str">
        <f t="shared" si="420"/>
        <v/>
      </c>
      <c r="CE169" s="1361" t="str">
        <f t="shared" si="421"/>
        <v/>
      </c>
      <c r="CF169" s="1362" t="str">
        <f t="shared" si="422"/>
        <v/>
      </c>
      <c r="CG169" s="1362" t="str">
        <f t="shared" si="423"/>
        <v/>
      </c>
      <c r="CH169" s="1362" t="str">
        <f t="shared" si="424"/>
        <v/>
      </c>
      <c r="CI169" s="1362" t="str">
        <f t="shared" si="425"/>
        <v/>
      </c>
      <c r="CJ169" s="1362" t="str">
        <f t="shared" si="426"/>
        <v/>
      </c>
      <c r="CK169" s="1363" t="str">
        <f t="shared" si="427"/>
        <v/>
      </c>
      <c r="CL169" s="1363" t="str">
        <f t="shared" si="428"/>
        <v/>
      </c>
      <c r="CM169" s="1363" t="str">
        <f t="shared" si="429"/>
        <v/>
      </c>
      <c r="CN169" s="1362" t="str">
        <f t="shared" si="430"/>
        <v/>
      </c>
      <c r="CO169" s="1362" t="str">
        <f t="shared" si="431"/>
        <v/>
      </c>
      <c r="CP169" s="1362" t="str">
        <f t="shared" si="432"/>
        <v/>
      </c>
      <c r="CQ169" s="1362" t="str">
        <f t="shared" si="433"/>
        <v/>
      </c>
      <c r="CR169" s="1362" t="str">
        <f t="shared" si="434"/>
        <v/>
      </c>
      <c r="CS169" s="1361" t="str">
        <f t="shared" si="435"/>
        <v/>
      </c>
      <c r="CT169" s="1364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0" t="str">
        <f t="shared" si="420"/>
        <v/>
      </c>
      <c r="CE170" s="1361" t="str">
        <f t="shared" si="421"/>
        <v/>
      </c>
      <c r="CF170" s="1362" t="str">
        <f t="shared" si="422"/>
        <v/>
      </c>
      <c r="CG170" s="1362" t="str">
        <f t="shared" si="423"/>
        <v/>
      </c>
      <c r="CH170" s="1362" t="str">
        <f t="shared" si="424"/>
        <v/>
      </c>
      <c r="CI170" s="1362" t="str">
        <f t="shared" si="425"/>
        <v/>
      </c>
      <c r="CJ170" s="1362" t="str">
        <f t="shared" si="426"/>
        <v/>
      </c>
      <c r="CK170" s="1363" t="str">
        <f t="shared" si="427"/>
        <v/>
      </c>
      <c r="CL170" s="1363" t="str">
        <f t="shared" si="428"/>
        <v/>
      </c>
      <c r="CM170" s="1363" t="str">
        <f t="shared" si="429"/>
        <v/>
      </c>
      <c r="CN170" s="1362" t="str">
        <f t="shared" si="430"/>
        <v/>
      </c>
      <c r="CO170" s="1362" t="str">
        <f t="shared" si="431"/>
        <v/>
      </c>
      <c r="CP170" s="1362" t="str">
        <f t="shared" si="432"/>
        <v/>
      </c>
      <c r="CQ170" s="1362" t="str">
        <f t="shared" si="433"/>
        <v/>
      </c>
      <c r="CR170" s="1362" t="str">
        <f t="shared" si="434"/>
        <v/>
      </c>
      <c r="CS170" s="1361" t="str">
        <f t="shared" si="435"/>
        <v/>
      </c>
      <c r="CT170" s="1364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0" t="str">
        <f t="shared" si="420"/>
        <v/>
      </c>
      <c r="CE171" s="1361" t="str">
        <f t="shared" si="421"/>
        <v/>
      </c>
      <c r="CF171" s="1362" t="str">
        <f t="shared" si="422"/>
        <v/>
      </c>
      <c r="CG171" s="1362" t="str">
        <f t="shared" si="423"/>
        <v/>
      </c>
      <c r="CH171" s="1362" t="str">
        <f t="shared" si="424"/>
        <v/>
      </c>
      <c r="CI171" s="1362" t="str">
        <f t="shared" si="425"/>
        <v/>
      </c>
      <c r="CJ171" s="1362" t="str">
        <f t="shared" si="426"/>
        <v/>
      </c>
      <c r="CK171" s="1363" t="str">
        <f t="shared" si="427"/>
        <v/>
      </c>
      <c r="CL171" s="1363" t="str">
        <f t="shared" si="428"/>
        <v/>
      </c>
      <c r="CM171" s="1363" t="str">
        <f t="shared" si="429"/>
        <v/>
      </c>
      <c r="CN171" s="1362" t="str">
        <f t="shared" si="430"/>
        <v/>
      </c>
      <c r="CO171" s="1362" t="str">
        <f t="shared" si="431"/>
        <v/>
      </c>
      <c r="CP171" s="1362" t="str">
        <f t="shared" si="432"/>
        <v/>
      </c>
      <c r="CQ171" s="1362" t="str">
        <f t="shared" si="433"/>
        <v/>
      </c>
      <c r="CR171" s="1362" t="str">
        <f t="shared" si="434"/>
        <v/>
      </c>
      <c r="CS171" s="1361" t="str">
        <f t="shared" si="435"/>
        <v/>
      </c>
      <c r="CT171" s="1364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8" t="str">
        <f t="shared" si="420"/>
        <v/>
      </c>
      <c r="CE172" s="1349" t="str">
        <f t="shared" si="421"/>
        <v/>
      </c>
      <c r="CF172" s="1350" t="str">
        <f t="shared" si="422"/>
        <v/>
      </c>
      <c r="CG172" s="1350" t="str">
        <f t="shared" si="423"/>
        <v/>
      </c>
      <c r="CH172" s="1350" t="str">
        <f t="shared" si="424"/>
        <v/>
      </c>
      <c r="CI172" s="1350" t="str">
        <f t="shared" si="425"/>
        <v/>
      </c>
      <c r="CJ172" s="1350" t="str">
        <f t="shared" si="426"/>
        <v/>
      </c>
      <c r="CK172" s="1351" t="str">
        <f t="shared" si="427"/>
        <v/>
      </c>
      <c r="CL172" s="1351" t="str">
        <f t="shared" si="428"/>
        <v/>
      </c>
      <c r="CM172" s="1351" t="str">
        <f t="shared" si="429"/>
        <v/>
      </c>
      <c r="CN172" s="1350" t="str">
        <f t="shared" si="430"/>
        <v/>
      </c>
      <c r="CO172" s="1350" t="str">
        <f t="shared" si="431"/>
        <v/>
      </c>
      <c r="CP172" s="1350" t="str">
        <f t="shared" si="432"/>
        <v/>
      </c>
      <c r="CQ172" s="1350" t="str">
        <f t="shared" si="433"/>
        <v/>
      </c>
      <c r="CR172" s="1350" t="str">
        <f t="shared" si="434"/>
        <v/>
      </c>
      <c r="CS172" s="1349" t="str">
        <f t="shared" si="435"/>
        <v/>
      </c>
      <c r="CT172" s="1352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8" t="str">
        <f t="shared" si="420"/>
        <v/>
      </c>
      <c r="CE173" s="1349" t="str">
        <f t="shared" si="421"/>
        <v/>
      </c>
      <c r="CF173" s="1350" t="str">
        <f t="shared" si="422"/>
        <v/>
      </c>
      <c r="CG173" s="1350" t="str">
        <f t="shared" si="423"/>
        <v/>
      </c>
      <c r="CH173" s="1350" t="str">
        <f t="shared" si="424"/>
        <v/>
      </c>
      <c r="CI173" s="1350" t="str">
        <f t="shared" si="425"/>
        <v/>
      </c>
      <c r="CJ173" s="1350" t="str">
        <f t="shared" si="426"/>
        <v/>
      </c>
      <c r="CK173" s="1351" t="str">
        <f t="shared" si="427"/>
        <v/>
      </c>
      <c r="CL173" s="1351" t="str">
        <f t="shared" si="428"/>
        <v/>
      </c>
      <c r="CM173" s="1351" t="str">
        <f t="shared" si="429"/>
        <v/>
      </c>
      <c r="CN173" s="1350" t="str">
        <f t="shared" si="430"/>
        <v/>
      </c>
      <c r="CO173" s="1350" t="str">
        <f t="shared" si="431"/>
        <v/>
      </c>
      <c r="CP173" s="1350" t="str">
        <f t="shared" si="432"/>
        <v/>
      </c>
      <c r="CQ173" s="1350" t="str">
        <f t="shared" si="433"/>
        <v/>
      </c>
      <c r="CR173" s="1350" t="str">
        <f t="shared" si="434"/>
        <v/>
      </c>
      <c r="CS173" s="1349" t="str">
        <f t="shared" si="435"/>
        <v/>
      </c>
      <c r="CT173" s="1352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8" t="str">
        <f t="shared" si="420"/>
        <v/>
      </c>
      <c r="CE174" s="1349" t="str">
        <f t="shared" si="421"/>
        <v/>
      </c>
      <c r="CF174" s="1350" t="str">
        <f t="shared" si="422"/>
        <v/>
      </c>
      <c r="CG174" s="1350" t="str">
        <f t="shared" si="423"/>
        <v/>
      </c>
      <c r="CH174" s="1350" t="str">
        <f t="shared" si="424"/>
        <v/>
      </c>
      <c r="CI174" s="1350" t="str">
        <f t="shared" si="425"/>
        <v/>
      </c>
      <c r="CJ174" s="1350" t="str">
        <f t="shared" si="426"/>
        <v/>
      </c>
      <c r="CK174" s="1351" t="str">
        <f t="shared" si="427"/>
        <v/>
      </c>
      <c r="CL174" s="1351" t="str">
        <f t="shared" si="428"/>
        <v/>
      </c>
      <c r="CM174" s="1351" t="str">
        <f t="shared" si="429"/>
        <v/>
      </c>
      <c r="CN174" s="1350" t="str">
        <f t="shared" si="430"/>
        <v/>
      </c>
      <c r="CO174" s="1350" t="str">
        <f t="shared" si="431"/>
        <v/>
      </c>
      <c r="CP174" s="1350" t="str">
        <f t="shared" si="432"/>
        <v/>
      </c>
      <c r="CQ174" s="1350" t="str">
        <f t="shared" si="433"/>
        <v/>
      </c>
      <c r="CR174" s="1350" t="str">
        <f t="shared" si="434"/>
        <v/>
      </c>
      <c r="CS174" s="1349" t="str">
        <f t="shared" si="435"/>
        <v/>
      </c>
      <c r="CT174" s="1352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0" t="str">
        <f t="shared" si="420"/>
        <v/>
      </c>
      <c r="CE175" s="1361" t="str">
        <f t="shared" si="421"/>
        <v/>
      </c>
      <c r="CF175" s="1362" t="str">
        <f t="shared" si="422"/>
        <v/>
      </c>
      <c r="CG175" s="1362" t="str">
        <f t="shared" si="423"/>
        <v/>
      </c>
      <c r="CH175" s="1362" t="str">
        <f t="shared" si="424"/>
        <v/>
      </c>
      <c r="CI175" s="1362" t="str">
        <f t="shared" si="425"/>
        <v/>
      </c>
      <c r="CJ175" s="1362" t="str">
        <f t="shared" si="426"/>
        <v/>
      </c>
      <c r="CK175" s="1363" t="str">
        <f t="shared" si="427"/>
        <v/>
      </c>
      <c r="CL175" s="1363" t="str">
        <f t="shared" si="428"/>
        <v/>
      </c>
      <c r="CM175" s="1363" t="str">
        <f t="shared" si="429"/>
        <v/>
      </c>
      <c r="CN175" s="1362" t="str">
        <f t="shared" si="430"/>
        <v/>
      </c>
      <c r="CO175" s="1362" t="str">
        <f t="shared" si="431"/>
        <v/>
      </c>
      <c r="CP175" s="1362" t="str">
        <f t="shared" si="432"/>
        <v/>
      </c>
      <c r="CQ175" s="1362" t="str">
        <f t="shared" si="433"/>
        <v/>
      </c>
      <c r="CR175" s="1362" t="str">
        <f t="shared" si="434"/>
        <v/>
      </c>
      <c r="CS175" s="1361" t="str">
        <f t="shared" si="435"/>
        <v/>
      </c>
      <c r="CT175" s="1364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0" t="str">
        <f t="shared" si="420"/>
        <v/>
      </c>
      <c r="CE176" s="1361" t="str">
        <f t="shared" si="421"/>
        <v/>
      </c>
      <c r="CF176" s="1362" t="str">
        <f t="shared" si="422"/>
        <v/>
      </c>
      <c r="CG176" s="1362" t="str">
        <f t="shared" si="423"/>
        <v/>
      </c>
      <c r="CH176" s="1362" t="str">
        <f t="shared" si="424"/>
        <v/>
      </c>
      <c r="CI176" s="1362" t="str">
        <f t="shared" si="425"/>
        <v/>
      </c>
      <c r="CJ176" s="1362" t="str">
        <f t="shared" si="426"/>
        <v/>
      </c>
      <c r="CK176" s="1363" t="str">
        <f t="shared" si="427"/>
        <v/>
      </c>
      <c r="CL176" s="1363" t="str">
        <f t="shared" si="428"/>
        <v/>
      </c>
      <c r="CM176" s="1363" t="str">
        <f t="shared" si="429"/>
        <v/>
      </c>
      <c r="CN176" s="1362" t="str">
        <f t="shared" si="430"/>
        <v/>
      </c>
      <c r="CO176" s="1362" t="str">
        <f t="shared" si="431"/>
        <v/>
      </c>
      <c r="CP176" s="1362" t="str">
        <f t="shared" si="432"/>
        <v/>
      </c>
      <c r="CQ176" s="1362" t="str">
        <f t="shared" si="433"/>
        <v/>
      </c>
      <c r="CR176" s="1362" t="str">
        <f t="shared" si="434"/>
        <v/>
      </c>
      <c r="CS176" s="1361" t="str">
        <f t="shared" si="435"/>
        <v/>
      </c>
      <c r="CT176" s="1364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42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8" t="str">
        <f t="shared" si="420"/>
        <v/>
      </c>
      <c r="CE177" s="1349" t="str">
        <f t="shared" si="421"/>
        <v/>
      </c>
      <c r="CF177" s="1350" t="str">
        <f t="shared" si="422"/>
        <v/>
      </c>
      <c r="CG177" s="1350" t="str">
        <f t="shared" si="423"/>
        <v/>
      </c>
      <c r="CH177" s="1350" t="str">
        <f t="shared" si="424"/>
        <v/>
      </c>
      <c r="CI177" s="1350" t="str">
        <f t="shared" si="425"/>
        <v/>
      </c>
      <c r="CJ177" s="1350" t="str">
        <f t="shared" si="426"/>
        <v/>
      </c>
      <c r="CK177" s="1351" t="str">
        <f t="shared" si="427"/>
        <v/>
      </c>
      <c r="CL177" s="1351" t="str">
        <f t="shared" si="428"/>
        <v/>
      </c>
      <c r="CM177" s="1351" t="str">
        <f t="shared" si="429"/>
        <v/>
      </c>
      <c r="CN177" s="1350" t="str">
        <f t="shared" si="430"/>
        <v/>
      </c>
      <c r="CO177" s="1350" t="str">
        <f t="shared" si="431"/>
        <v/>
      </c>
      <c r="CP177" s="1350" t="str">
        <f t="shared" si="432"/>
        <v/>
      </c>
      <c r="CQ177" s="1350" t="str">
        <f t="shared" si="433"/>
        <v/>
      </c>
      <c r="CR177" s="1350" t="str">
        <f t="shared" si="434"/>
        <v/>
      </c>
      <c r="CS177" s="1349" t="str">
        <f t="shared" si="435"/>
        <v/>
      </c>
      <c r="CT177" s="1352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9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0">
        <f t="shared" si="509"/>
        <v>0</v>
      </c>
      <c r="CF178" s="1331">
        <f t="shared" si="509"/>
        <v>0</v>
      </c>
      <c r="CG178" s="1331">
        <f t="shared" si="509"/>
        <v>0</v>
      </c>
      <c r="CH178" s="1331">
        <f t="shared" si="509"/>
        <v>0</v>
      </c>
      <c r="CI178" s="1331">
        <f t="shared" si="509"/>
        <v>0</v>
      </c>
      <c r="CJ178" s="1331">
        <f t="shared" si="509"/>
        <v>0</v>
      </c>
      <c r="CK178" s="1332">
        <f t="shared" si="509"/>
        <v>0</v>
      </c>
      <c r="CL178" s="1332">
        <f t="shared" si="509"/>
        <v>1</v>
      </c>
      <c r="CM178" s="1332">
        <f t="shared" si="509"/>
        <v>1</v>
      </c>
      <c r="CN178" s="1331">
        <f t="shared" si="509"/>
        <v>2</v>
      </c>
      <c r="CO178" s="1331">
        <f t="shared" si="509"/>
        <v>3</v>
      </c>
      <c r="CP178" s="1331">
        <f t="shared" si="509"/>
        <v>3</v>
      </c>
      <c r="CQ178" s="1331">
        <f t="shared" si="509"/>
        <v>4</v>
      </c>
      <c r="CR178" s="1331">
        <f t="shared" si="509"/>
        <v>4</v>
      </c>
      <c r="CS178" s="1330">
        <f t="shared" si="509"/>
        <v>4</v>
      </c>
      <c r="CT178" s="133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9">
        <f t="shared" si="509"/>
        <v>100</v>
      </c>
      <c r="CE179" s="1330">
        <f t="shared" si="509"/>
        <v>100</v>
      </c>
      <c r="CF179" s="1331">
        <f t="shared" si="509"/>
        <v>100</v>
      </c>
      <c r="CG179" s="1331">
        <f t="shared" si="509"/>
        <v>100</v>
      </c>
      <c r="CH179" s="1331">
        <f t="shared" si="509"/>
        <v>100</v>
      </c>
      <c r="CI179" s="1331">
        <f t="shared" si="509"/>
        <v>100</v>
      </c>
      <c r="CJ179" s="1331">
        <f t="shared" si="509"/>
        <v>100</v>
      </c>
      <c r="CK179" s="1332">
        <f t="shared" si="509"/>
        <v>100</v>
      </c>
      <c r="CL179" s="1332">
        <f t="shared" si="509"/>
        <v>100</v>
      </c>
      <c r="CM179" s="1332">
        <f t="shared" si="509"/>
        <v>100</v>
      </c>
      <c r="CN179" s="1331">
        <f t="shared" si="509"/>
        <v>100</v>
      </c>
      <c r="CO179" s="1331">
        <f t="shared" si="509"/>
        <v>100</v>
      </c>
      <c r="CP179" s="1331">
        <f t="shared" si="509"/>
        <v>100</v>
      </c>
      <c r="CQ179" s="1331">
        <f t="shared" si="509"/>
        <v>100</v>
      </c>
      <c r="CR179" s="1331">
        <f t="shared" si="509"/>
        <v>100</v>
      </c>
      <c r="CS179" s="1330">
        <f t="shared" si="509"/>
        <v>100</v>
      </c>
      <c r="CT179" s="133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42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5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6" t="str">
        <f t="shared" si="514"/>
        <v/>
      </c>
      <c r="CG180" s="1336" t="str">
        <f t="shared" si="514"/>
        <v/>
      </c>
      <c r="CH180" s="1336">
        <f t="shared" si="514"/>
        <v>0</v>
      </c>
      <c r="CI180" s="1336">
        <f t="shared" si="514"/>
        <v>3.0658838878016959E-2</v>
      </c>
      <c r="CJ180" s="1336">
        <f t="shared" si="514"/>
        <v>3.4065376531129954E-2</v>
      </c>
      <c r="CK180" s="1337">
        <f t="shared" si="514"/>
        <v>8.1756903674711889E-2</v>
      </c>
      <c r="CL180" s="1337">
        <f t="shared" si="514"/>
        <v>8.1756903674711889E-2</v>
      </c>
      <c r="CM180" s="1337">
        <f t="shared" si="514"/>
        <v>8.3615015121864436E-2</v>
      </c>
      <c r="CN180" s="1336">
        <f t="shared" si="514"/>
        <v>9.1976516634050889E-2</v>
      </c>
      <c r="CO180" s="1336">
        <f t="shared" si="514"/>
        <v>0.10219612959338986</v>
      </c>
      <c r="CP180" s="1336">
        <f t="shared" si="514"/>
        <v>0.12263535551206783</v>
      </c>
      <c r="CQ180" s="1336">
        <f t="shared" si="514"/>
        <v>0.24527071102413567</v>
      </c>
      <c r="CR180" s="1336" t="str">
        <f t="shared" si="514"/>
        <v/>
      </c>
      <c r="CS180" s="1335" t="str">
        <f t="shared" si="514"/>
        <v/>
      </c>
      <c r="CT180" s="1338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514"/>
        <v>0</v>
      </c>
      <c r="CF181" s="1331">
        <f t="shared" si="514"/>
        <v>0</v>
      </c>
      <c r="CG181" s="1331">
        <f t="shared" si="514"/>
        <v>0</v>
      </c>
      <c r="CH181" s="1331">
        <f t="shared" si="514"/>
        <v>0</v>
      </c>
      <c r="CI181" s="1331">
        <f t="shared" si="514"/>
        <v>0</v>
      </c>
      <c r="CJ181" s="1331">
        <f t="shared" si="514"/>
        <v>0</v>
      </c>
      <c r="CK181" s="1332">
        <f t="shared" si="514"/>
        <v>0</v>
      </c>
      <c r="CL181" s="1332">
        <f t="shared" si="514"/>
        <v>1</v>
      </c>
      <c r="CM181" s="1332">
        <f t="shared" si="514"/>
        <v>1</v>
      </c>
      <c r="CN181" s="1331">
        <f t="shared" si="514"/>
        <v>3</v>
      </c>
      <c r="CO181" s="1331">
        <f t="shared" si="514"/>
        <v>3</v>
      </c>
      <c r="CP181" s="1331">
        <f t="shared" si="514"/>
        <v>3</v>
      </c>
      <c r="CQ181" s="1331">
        <f t="shared" si="514"/>
        <v>3</v>
      </c>
      <c r="CR181" s="1331">
        <f t="shared" si="514"/>
        <v>5</v>
      </c>
      <c r="CS181" s="1330">
        <f t="shared" si="514"/>
        <v>5</v>
      </c>
      <c r="CT181" s="1333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514"/>
        <v>25</v>
      </c>
      <c r="CF182" s="1331">
        <f t="shared" si="514"/>
        <v>25</v>
      </c>
      <c r="CG182" s="1331">
        <f t="shared" si="514"/>
        <v>25</v>
      </c>
      <c r="CH182" s="1331">
        <f t="shared" si="514"/>
        <v>25</v>
      </c>
      <c r="CI182" s="1331">
        <f t="shared" si="514"/>
        <v>25</v>
      </c>
      <c r="CJ182" s="1331">
        <f t="shared" si="514"/>
        <v>25</v>
      </c>
      <c r="CK182" s="1332">
        <f t="shared" si="514"/>
        <v>25</v>
      </c>
      <c r="CL182" s="1332">
        <f t="shared" si="514"/>
        <v>25</v>
      </c>
      <c r="CM182" s="1332">
        <f t="shared" si="514"/>
        <v>25</v>
      </c>
      <c r="CN182" s="1331">
        <f t="shared" si="514"/>
        <v>25</v>
      </c>
      <c r="CO182" s="1331">
        <f t="shared" si="514"/>
        <v>25</v>
      </c>
      <c r="CP182" s="1331">
        <f t="shared" si="514"/>
        <v>25</v>
      </c>
      <c r="CQ182" s="1331">
        <f t="shared" si="514"/>
        <v>25</v>
      </c>
      <c r="CR182" s="1331">
        <f t="shared" si="514"/>
        <v>25</v>
      </c>
      <c r="CS182" s="1330">
        <f t="shared" si="514"/>
        <v>25</v>
      </c>
      <c r="CT182" s="1333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5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6" t="str">
        <f t="shared" si="519"/>
        <v/>
      </c>
      <c r="CG183" s="1336" t="str">
        <f t="shared" si="519"/>
        <v/>
      </c>
      <c r="CH183" s="1336">
        <f t="shared" si="519"/>
        <v>0</v>
      </c>
      <c r="CI183" s="1336">
        <f t="shared" si="519"/>
        <v>3.1528593172428791E-3</v>
      </c>
      <c r="CJ183" s="1336">
        <f t="shared" si="519"/>
        <v>5.2547655287381321E-3</v>
      </c>
      <c r="CK183" s="1337">
        <f t="shared" si="519"/>
        <v>9.4585779517286361E-3</v>
      </c>
      <c r="CL183" s="1337">
        <f t="shared" si="519"/>
        <v>1.1823222439660795E-2</v>
      </c>
      <c r="CM183" s="1337">
        <f t="shared" si="519"/>
        <v>1.2898060843266322E-2</v>
      </c>
      <c r="CN183" s="1336">
        <f t="shared" si="519"/>
        <v>1.4187866927592954E-2</v>
      </c>
      <c r="CO183" s="1336">
        <f t="shared" si="519"/>
        <v>2.3646444879321594E-2</v>
      </c>
      <c r="CP183" s="1336">
        <f t="shared" si="519"/>
        <v>4.7292889758643188E-2</v>
      </c>
      <c r="CQ183" s="1336">
        <f t="shared" si="519"/>
        <v>0.16079582517938681</v>
      </c>
      <c r="CR183" s="1336" t="str">
        <f t="shared" si="519"/>
        <v/>
      </c>
      <c r="CS183" s="1335" t="str">
        <f t="shared" si="519"/>
        <v/>
      </c>
      <c r="CT183" s="1338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9" t="str">
        <f t="shared" si="420"/>
        <v/>
      </c>
      <c r="CE184" s="1330" t="str">
        <f t="shared" si="421"/>
        <v/>
      </c>
      <c r="CF184" s="1331" t="str">
        <f t="shared" si="422"/>
        <v/>
      </c>
      <c r="CG184" s="1331" t="str">
        <f t="shared" si="423"/>
        <v/>
      </c>
      <c r="CH184" s="1331" t="str">
        <f t="shared" si="424"/>
        <v/>
      </c>
      <c r="CI184" s="1331" t="str">
        <f t="shared" si="425"/>
        <v/>
      </c>
      <c r="CJ184" s="1331">
        <f t="shared" si="426"/>
        <v>1</v>
      </c>
      <c r="CK184" s="1332">
        <f t="shared" si="427"/>
        <v>2</v>
      </c>
      <c r="CL184" s="1332">
        <f t="shared" si="428"/>
        <v>2</v>
      </c>
      <c r="CM184" s="1332">
        <f t="shared" si="429"/>
        <v>3</v>
      </c>
      <c r="CN184" s="1331">
        <f t="shared" si="430"/>
        <v>4</v>
      </c>
      <c r="CO184" s="1331">
        <f t="shared" si="431"/>
        <v>5</v>
      </c>
      <c r="CP184" s="1331" t="str">
        <f t="shared" si="432"/>
        <v/>
      </c>
      <c r="CQ184" s="1331" t="str">
        <f t="shared" si="433"/>
        <v/>
      </c>
      <c r="CR184" s="1331" t="str">
        <f t="shared" si="434"/>
        <v/>
      </c>
      <c r="CS184" s="1330" t="str">
        <f t="shared" si="435"/>
        <v/>
      </c>
      <c r="CT184" s="1333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61" customFormat="1" ht="15.75" customHeight="1">
      <c r="A185" s="1642" t="s">
        <v>180</v>
      </c>
      <c r="B185" s="1637"/>
      <c r="C185" s="1637"/>
      <c r="D185" s="1637"/>
      <c r="E185" s="1637"/>
      <c r="F185" s="1637"/>
      <c r="G185" s="1637"/>
      <c r="H185" s="1637"/>
      <c r="I185" s="1637"/>
      <c r="J185" s="1637"/>
      <c r="K185" s="1637"/>
      <c r="L185" s="1637"/>
      <c r="M185" s="1637"/>
      <c r="N185" s="1637"/>
      <c r="O185" s="1637"/>
      <c r="P185" s="1637"/>
      <c r="Q185" s="1637"/>
      <c r="R185" s="1637"/>
      <c r="S185" s="1659"/>
      <c r="T185" s="1637"/>
      <c r="U185" s="1637">
        <v>200</v>
      </c>
      <c r="V185" s="1637"/>
      <c r="W185" s="1637"/>
      <c r="X185" s="1637">
        <v>200</v>
      </c>
      <c r="Y185" s="1637">
        <v>250</v>
      </c>
      <c r="Z185" s="1637"/>
      <c r="AA185" s="1637"/>
      <c r="AB185" s="1637"/>
      <c r="AC185" s="1637"/>
      <c r="AD185" s="1637"/>
      <c r="AE185" s="1637"/>
      <c r="AF185" s="1637"/>
      <c r="AG185" s="1637"/>
      <c r="AH185" s="1637"/>
      <c r="AI185" s="1637"/>
      <c r="AJ185" s="1637"/>
      <c r="AK185" s="1659"/>
      <c r="AL185" s="1637"/>
      <c r="AM185" s="1637">
        <v>250</v>
      </c>
      <c r="AN185" s="1637"/>
      <c r="AO185" s="1637">
        <v>270</v>
      </c>
      <c r="AP185" s="1637">
        <v>300</v>
      </c>
      <c r="AQ185" s="1637">
        <v>200</v>
      </c>
      <c r="AR185" s="1637"/>
      <c r="AS185" s="1637"/>
      <c r="AT185" s="1637">
        <v>200</v>
      </c>
      <c r="AU185" s="1637">
        <v>200</v>
      </c>
      <c r="AV185" s="1637"/>
      <c r="AW185" s="1637"/>
      <c r="AX185" s="1637"/>
      <c r="AY185" s="1637"/>
      <c r="AZ185" s="1637"/>
      <c r="BA185" s="1637"/>
      <c r="BB185" s="1637"/>
      <c r="BC185" s="1659"/>
      <c r="BD185" s="1637">
        <v>200</v>
      </c>
      <c r="BE185" s="1637">
        <v>300</v>
      </c>
      <c r="BF185" s="1637"/>
      <c r="BG185" s="1637">
        <v>200</v>
      </c>
      <c r="BH185" s="1637">
        <v>200</v>
      </c>
      <c r="BI185" s="1637">
        <v>250</v>
      </c>
      <c r="BJ185" s="1637"/>
      <c r="BK185" s="1637">
        <v>150</v>
      </c>
      <c r="BL185" s="1637">
        <v>200</v>
      </c>
      <c r="BM185" s="1637">
        <v>190</v>
      </c>
      <c r="BN185" s="1637"/>
      <c r="BO185" s="1637"/>
      <c r="BP185" s="1637"/>
      <c r="BQ185" s="1637"/>
      <c r="BR185" s="1637"/>
      <c r="BS185" s="1637"/>
      <c r="BT185" s="1637"/>
      <c r="BU185" s="1659"/>
      <c r="BV185" s="760"/>
      <c r="BW185" s="760">
        <v>200</v>
      </c>
      <c r="BX185" s="760">
        <v>200</v>
      </c>
      <c r="BY185" s="760">
        <v>200</v>
      </c>
      <c r="BZ185" s="1307" t="str">
        <f t="shared" si="467"/>
        <v/>
      </c>
      <c r="CA185" s="1307">
        <f t="shared" si="468"/>
        <v>200</v>
      </c>
      <c r="CB185" s="1307">
        <f t="shared" si="469"/>
        <v>230</v>
      </c>
      <c r="CC185" s="1307">
        <f t="shared" si="470"/>
        <v>206.66666666666666</v>
      </c>
      <c r="CD185" s="1367" t="str">
        <f t="shared" si="420"/>
        <v/>
      </c>
      <c r="CE185" s="1368" t="str">
        <f t="shared" si="421"/>
        <v/>
      </c>
      <c r="CF185" s="1369" t="str">
        <f t="shared" si="422"/>
        <v/>
      </c>
      <c r="CG185" s="1369" t="str">
        <f t="shared" si="423"/>
        <v/>
      </c>
      <c r="CH185" s="1369" t="str">
        <f t="shared" si="424"/>
        <v/>
      </c>
      <c r="CI185" s="1369" t="str">
        <f t="shared" si="425"/>
        <v/>
      </c>
      <c r="CJ185" s="1369">
        <f t="shared" si="426"/>
        <v>200</v>
      </c>
      <c r="CK185" s="1370">
        <f t="shared" si="427"/>
        <v>200</v>
      </c>
      <c r="CL185" s="1370">
        <f t="shared" si="428"/>
        <v>200</v>
      </c>
      <c r="CM185" s="1370">
        <f t="shared" si="429"/>
        <v>250</v>
      </c>
      <c r="CN185" s="1369">
        <f t="shared" si="430"/>
        <v>270</v>
      </c>
      <c r="CO185" s="1369">
        <f t="shared" si="431"/>
        <v>300</v>
      </c>
      <c r="CP185" s="1369" t="str">
        <f t="shared" si="432"/>
        <v/>
      </c>
      <c r="CQ185" s="1369" t="str">
        <f t="shared" si="433"/>
        <v/>
      </c>
      <c r="CR185" s="1369" t="str">
        <f t="shared" si="434"/>
        <v/>
      </c>
      <c r="CS185" s="1368" t="str">
        <f t="shared" si="435"/>
        <v/>
      </c>
      <c r="CT185" s="1371" t="str">
        <f t="shared" si="436"/>
        <v/>
      </c>
      <c r="CU185" s="1646" t="str">
        <f t="shared" si="437"/>
        <v/>
      </c>
      <c r="CV185" s="1647" t="str">
        <f t="shared" si="438"/>
        <v/>
      </c>
      <c r="CW185" s="1648" t="str">
        <f t="shared" si="439"/>
        <v/>
      </c>
      <c r="CX185" s="1648" t="str">
        <f t="shared" si="440"/>
        <v/>
      </c>
      <c r="CY185" s="1648" t="str">
        <f t="shared" si="441"/>
        <v/>
      </c>
      <c r="CZ185" s="1648">
        <f t="shared" si="442"/>
        <v>150</v>
      </c>
      <c r="DA185" s="1648">
        <f t="shared" si="443"/>
        <v>190</v>
      </c>
      <c r="DB185" s="1649">
        <f t="shared" si="444"/>
        <v>200</v>
      </c>
      <c r="DC185" s="1649">
        <f t="shared" si="445"/>
        <v>200</v>
      </c>
      <c r="DD185" s="1649">
        <f t="shared" si="446"/>
        <v>200</v>
      </c>
      <c r="DE185" s="1648">
        <f t="shared" si="447"/>
        <v>200</v>
      </c>
      <c r="DF185" s="1648">
        <f t="shared" si="448"/>
        <v>250</v>
      </c>
      <c r="DG185" s="1648">
        <f t="shared" si="449"/>
        <v>300</v>
      </c>
      <c r="DH185" s="1648" t="str">
        <f t="shared" si="450"/>
        <v/>
      </c>
      <c r="DI185" s="1648" t="str">
        <f t="shared" si="451"/>
        <v/>
      </c>
      <c r="DJ185" s="1647" t="str">
        <f t="shared" si="452"/>
        <v/>
      </c>
      <c r="DK185" s="1646" t="str">
        <f t="shared" si="453"/>
        <v/>
      </c>
      <c r="DL185" s="1656">
        <f t="shared" si="454"/>
        <v>0</v>
      </c>
      <c r="DM185" s="1657">
        <f t="shared" si="455"/>
        <v>3</v>
      </c>
      <c r="DN185" s="1657">
        <f t="shared" si="456"/>
        <v>6</v>
      </c>
      <c r="DO185" s="1657">
        <f t="shared" si="457"/>
        <v>8</v>
      </c>
      <c r="DP185" s="1658"/>
      <c r="DQ185" s="1655"/>
      <c r="DR185" s="1655"/>
      <c r="DS185" s="1655"/>
      <c r="DT185" s="1655"/>
      <c r="DU185" s="1655"/>
      <c r="DV185" s="1655"/>
      <c r="DW185" s="1655"/>
      <c r="DX185" s="1655"/>
      <c r="DY185" s="1660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9" t="str">
        <f t="shared" si="420"/>
        <v/>
      </c>
      <c r="CE186" s="1330" t="str">
        <f t="shared" si="421"/>
        <v/>
      </c>
      <c r="CF186" s="1331" t="str">
        <f t="shared" si="422"/>
        <v/>
      </c>
      <c r="CG186" s="1331" t="str">
        <f t="shared" si="423"/>
        <v/>
      </c>
      <c r="CH186" s="1331" t="str">
        <f t="shared" si="424"/>
        <v/>
      </c>
      <c r="CI186" s="1331" t="str">
        <f t="shared" si="425"/>
        <v/>
      </c>
      <c r="CJ186" s="1331">
        <f t="shared" si="426"/>
        <v>250</v>
      </c>
      <c r="CK186" s="1332">
        <f t="shared" si="427"/>
        <v>400</v>
      </c>
      <c r="CL186" s="1332">
        <f t="shared" si="428"/>
        <v>400</v>
      </c>
      <c r="CM186" s="1332">
        <f t="shared" si="429"/>
        <v>600</v>
      </c>
      <c r="CN186" s="1331">
        <f t="shared" si="430"/>
        <v>1080</v>
      </c>
      <c r="CO186" s="1331">
        <f t="shared" si="431"/>
        <v>1500</v>
      </c>
      <c r="CP186" s="1331" t="str">
        <f t="shared" si="432"/>
        <v/>
      </c>
      <c r="CQ186" s="1331" t="str">
        <f t="shared" si="433"/>
        <v/>
      </c>
      <c r="CR186" s="1331" t="str">
        <f t="shared" si="434"/>
        <v/>
      </c>
      <c r="CS186" s="1330" t="str">
        <f t="shared" si="435"/>
        <v/>
      </c>
      <c r="CT186" s="1333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1004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7"/>
      <c r="BW187" s="1518"/>
      <c r="BX187" s="1518"/>
      <c r="BY187" s="1518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9" t="str">
        <f t="shared" si="420"/>
        <v/>
      </c>
      <c r="CE187" s="1330" t="str">
        <f t="shared" si="421"/>
        <v/>
      </c>
      <c r="CF187" s="1331" t="str">
        <f t="shared" si="422"/>
        <v/>
      </c>
      <c r="CG187" s="1331" t="str">
        <f t="shared" si="423"/>
        <v/>
      </c>
      <c r="CH187" s="1331" t="str">
        <f t="shared" si="424"/>
        <v/>
      </c>
      <c r="CI187" s="1331" t="str">
        <f t="shared" si="425"/>
        <v/>
      </c>
      <c r="CJ187" s="1331" t="str">
        <f t="shared" si="426"/>
        <v/>
      </c>
      <c r="CK187" s="1332" t="str">
        <f t="shared" si="427"/>
        <v/>
      </c>
      <c r="CL187" s="1332">
        <f t="shared" si="428"/>
        <v>320</v>
      </c>
      <c r="CM187" s="1332" t="str">
        <f t="shared" si="429"/>
        <v/>
      </c>
      <c r="CN187" s="1331" t="str">
        <f t="shared" si="430"/>
        <v/>
      </c>
      <c r="CO187" s="1331" t="str">
        <f t="shared" si="431"/>
        <v/>
      </c>
      <c r="CP187" s="1331" t="str">
        <f t="shared" si="432"/>
        <v/>
      </c>
      <c r="CQ187" s="1331" t="str">
        <f t="shared" si="433"/>
        <v/>
      </c>
      <c r="CR187" s="1331" t="str">
        <f t="shared" si="434"/>
        <v/>
      </c>
      <c r="CS187" s="1330" t="str">
        <f t="shared" si="435"/>
        <v/>
      </c>
      <c r="CT187" s="1333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9"/>
      <c r="BW188" s="1520"/>
      <c r="BX188" s="1520"/>
      <c r="BY188" s="1520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9" t="str">
        <f t="shared" si="420"/>
        <v/>
      </c>
      <c r="CE188" s="1330" t="str">
        <f t="shared" si="421"/>
        <v/>
      </c>
      <c r="CF188" s="1331" t="str">
        <f t="shared" si="422"/>
        <v/>
      </c>
      <c r="CG188" s="1331" t="str">
        <f t="shared" si="423"/>
        <v/>
      </c>
      <c r="CH188" s="1331" t="str">
        <f t="shared" si="424"/>
        <v/>
      </c>
      <c r="CI188" s="1331" t="str">
        <f t="shared" si="425"/>
        <v/>
      </c>
      <c r="CJ188" s="1331" t="str">
        <f t="shared" si="426"/>
        <v/>
      </c>
      <c r="CK188" s="1332" t="str">
        <f t="shared" si="427"/>
        <v/>
      </c>
      <c r="CL188" s="1332">
        <f t="shared" si="428"/>
        <v>10</v>
      </c>
      <c r="CM188" s="1332" t="str">
        <f t="shared" si="429"/>
        <v/>
      </c>
      <c r="CN188" s="1331" t="str">
        <f t="shared" si="430"/>
        <v/>
      </c>
      <c r="CO188" s="1331" t="str">
        <f t="shared" si="431"/>
        <v/>
      </c>
      <c r="CP188" s="1331" t="str">
        <f t="shared" si="432"/>
        <v/>
      </c>
      <c r="CQ188" s="1331" t="str">
        <f t="shared" si="433"/>
        <v/>
      </c>
      <c r="CR188" s="1331" t="str">
        <f t="shared" si="434"/>
        <v/>
      </c>
      <c r="CS188" s="1330" t="str">
        <f t="shared" si="435"/>
        <v/>
      </c>
      <c r="CT188" s="1333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9" t="str">
        <f t="shared" si="420"/>
        <v/>
      </c>
      <c r="CE189" s="1330" t="str">
        <f t="shared" si="421"/>
        <v/>
      </c>
      <c r="CF189" s="1331" t="str">
        <f t="shared" si="422"/>
        <v/>
      </c>
      <c r="CG189" s="1331" t="str">
        <f t="shared" si="423"/>
        <v/>
      </c>
      <c r="CH189" s="1331" t="str">
        <f t="shared" si="424"/>
        <v/>
      </c>
      <c r="CI189" s="1331" t="str">
        <f t="shared" si="425"/>
        <v/>
      </c>
      <c r="CJ189" s="1331" t="str">
        <f t="shared" si="426"/>
        <v/>
      </c>
      <c r="CK189" s="1332" t="str">
        <f t="shared" si="427"/>
        <v/>
      </c>
      <c r="CL189" s="1332">
        <f t="shared" si="428"/>
        <v>3200</v>
      </c>
      <c r="CM189" s="1332" t="str">
        <f t="shared" si="429"/>
        <v/>
      </c>
      <c r="CN189" s="1331" t="str">
        <f t="shared" si="430"/>
        <v/>
      </c>
      <c r="CO189" s="1331" t="str">
        <f t="shared" si="431"/>
        <v/>
      </c>
      <c r="CP189" s="1331" t="str">
        <f t="shared" si="432"/>
        <v/>
      </c>
      <c r="CQ189" s="1331" t="str">
        <f t="shared" si="433"/>
        <v/>
      </c>
      <c r="CR189" s="1331" t="str">
        <f t="shared" si="434"/>
        <v/>
      </c>
      <c r="CS189" s="1330" t="str">
        <f t="shared" si="435"/>
        <v/>
      </c>
      <c r="CT189" s="1333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9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0" t="str">
        <f t="shared" si="532"/>
        <v/>
      </c>
      <c r="CF190" s="1331" t="str">
        <f t="shared" si="532"/>
        <v/>
      </c>
      <c r="CG190" s="1331" t="str">
        <f t="shared" si="532"/>
        <v/>
      </c>
      <c r="CH190" s="1331" t="str">
        <f t="shared" si="532"/>
        <v/>
      </c>
      <c r="CI190" s="1331">
        <f t="shared" si="532"/>
        <v>0</v>
      </c>
      <c r="CJ190" s="1331">
        <f t="shared" si="532"/>
        <v>0</v>
      </c>
      <c r="CK190" s="1332">
        <f t="shared" si="532"/>
        <v>0</v>
      </c>
      <c r="CL190" s="1332">
        <f t="shared" si="532"/>
        <v>0</v>
      </c>
      <c r="CM190" s="1332">
        <f t="shared" si="532"/>
        <v>0</v>
      </c>
      <c r="CN190" s="1331">
        <f t="shared" si="532"/>
        <v>0</v>
      </c>
      <c r="CO190" s="1331">
        <f t="shared" si="532"/>
        <v>0</v>
      </c>
      <c r="CP190" s="1331" t="str">
        <f t="shared" si="532"/>
        <v/>
      </c>
      <c r="CQ190" s="1331" t="str">
        <f t="shared" si="532"/>
        <v/>
      </c>
      <c r="CR190" s="1331" t="str">
        <f t="shared" si="532"/>
        <v/>
      </c>
      <c r="CS190" s="1330" t="str">
        <f t="shared" si="532"/>
        <v/>
      </c>
      <c r="CT190" s="1333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9" t="str">
        <f t="shared" si="532"/>
        <v/>
      </c>
      <c r="CE191" s="1330" t="str">
        <f t="shared" si="532"/>
        <v/>
      </c>
      <c r="CF191" s="1331" t="str">
        <f t="shared" si="532"/>
        <v/>
      </c>
      <c r="CG191" s="1331" t="str">
        <f t="shared" si="532"/>
        <v/>
      </c>
      <c r="CH191" s="1331" t="str">
        <f t="shared" si="532"/>
        <v/>
      </c>
      <c r="CI191" s="1331" t="str">
        <f t="shared" si="532"/>
        <v/>
      </c>
      <c r="CJ191" s="1331" t="str">
        <f t="shared" si="532"/>
        <v/>
      </c>
      <c r="CK191" s="1332" t="str">
        <f t="shared" si="532"/>
        <v/>
      </c>
      <c r="CL191" s="1332" t="str">
        <f t="shared" si="532"/>
        <v/>
      </c>
      <c r="CM191" s="1332" t="str">
        <f t="shared" si="532"/>
        <v/>
      </c>
      <c r="CN191" s="1331" t="str">
        <f t="shared" si="532"/>
        <v/>
      </c>
      <c r="CO191" s="1331" t="str">
        <f t="shared" si="532"/>
        <v/>
      </c>
      <c r="CP191" s="1331" t="str">
        <f t="shared" si="532"/>
        <v/>
      </c>
      <c r="CQ191" s="1331" t="str">
        <f t="shared" si="532"/>
        <v/>
      </c>
      <c r="CR191" s="1331" t="str">
        <f t="shared" si="532"/>
        <v/>
      </c>
      <c r="CS191" s="1330" t="str">
        <f t="shared" si="532"/>
        <v/>
      </c>
      <c r="CT191" s="1333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9" t="str">
        <f t="shared" si="532"/>
        <v/>
      </c>
      <c r="CE192" s="1330" t="str">
        <f t="shared" si="532"/>
        <v/>
      </c>
      <c r="CF192" s="1331" t="str">
        <f t="shared" si="532"/>
        <v/>
      </c>
      <c r="CG192" s="1331" t="str">
        <f t="shared" si="532"/>
        <v/>
      </c>
      <c r="CH192" s="1331" t="str">
        <f t="shared" si="532"/>
        <v/>
      </c>
      <c r="CI192" s="1331" t="str">
        <f t="shared" si="532"/>
        <v/>
      </c>
      <c r="CJ192" s="1331" t="str">
        <f t="shared" si="532"/>
        <v/>
      </c>
      <c r="CK192" s="1332" t="str">
        <f t="shared" si="532"/>
        <v/>
      </c>
      <c r="CL192" s="1332" t="str">
        <f t="shared" si="532"/>
        <v/>
      </c>
      <c r="CM192" s="1332" t="str">
        <f t="shared" si="532"/>
        <v/>
      </c>
      <c r="CN192" s="1331" t="str">
        <f t="shared" si="532"/>
        <v/>
      </c>
      <c r="CO192" s="1331" t="str">
        <f t="shared" si="532"/>
        <v/>
      </c>
      <c r="CP192" s="1331" t="str">
        <f t="shared" si="532"/>
        <v/>
      </c>
      <c r="CQ192" s="1331" t="str">
        <f t="shared" si="532"/>
        <v/>
      </c>
      <c r="CR192" s="1331" t="str">
        <f t="shared" si="532"/>
        <v/>
      </c>
      <c r="CS192" s="1330" t="str">
        <f t="shared" si="532"/>
        <v/>
      </c>
      <c r="CT192" s="1333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9" t="str">
        <f t="shared" si="532"/>
        <v/>
      </c>
      <c r="CE193" s="1330" t="str">
        <f t="shared" si="532"/>
        <v/>
      </c>
      <c r="CF193" s="1331" t="str">
        <f t="shared" si="532"/>
        <v/>
      </c>
      <c r="CG193" s="1331" t="str">
        <f t="shared" si="532"/>
        <v/>
      </c>
      <c r="CH193" s="1331" t="str">
        <f t="shared" si="532"/>
        <v/>
      </c>
      <c r="CI193" s="1331">
        <f t="shared" si="532"/>
        <v>0</v>
      </c>
      <c r="CJ193" s="1331">
        <f t="shared" si="532"/>
        <v>0</v>
      </c>
      <c r="CK193" s="1332">
        <f t="shared" si="532"/>
        <v>0</v>
      </c>
      <c r="CL193" s="1332">
        <f t="shared" si="532"/>
        <v>0</v>
      </c>
      <c r="CM193" s="1332">
        <f t="shared" si="532"/>
        <v>0</v>
      </c>
      <c r="CN193" s="1331">
        <f t="shared" si="532"/>
        <v>0</v>
      </c>
      <c r="CO193" s="1331">
        <f t="shared" si="532"/>
        <v>0</v>
      </c>
      <c r="CP193" s="1331" t="str">
        <f t="shared" si="532"/>
        <v/>
      </c>
      <c r="CQ193" s="1331" t="str">
        <f t="shared" si="532"/>
        <v/>
      </c>
      <c r="CR193" s="1331" t="str">
        <f t="shared" si="532"/>
        <v/>
      </c>
      <c r="CS193" s="1330" t="str">
        <f t="shared" si="532"/>
        <v/>
      </c>
      <c r="CT193" s="1333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9" t="str">
        <f t="shared" si="532"/>
        <v/>
      </c>
      <c r="CE194" s="1330" t="str">
        <f t="shared" si="532"/>
        <v/>
      </c>
      <c r="CF194" s="1331" t="str">
        <f t="shared" si="532"/>
        <v/>
      </c>
      <c r="CG194" s="1331" t="str">
        <f t="shared" si="532"/>
        <v/>
      </c>
      <c r="CH194" s="1331" t="str">
        <f t="shared" si="532"/>
        <v/>
      </c>
      <c r="CI194" s="1331" t="str">
        <f t="shared" si="532"/>
        <v/>
      </c>
      <c r="CJ194" s="1331" t="str">
        <f t="shared" si="532"/>
        <v/>
      </c>
      <c r="CK194" s="1332" t="str">
        <f t="shared" si="532"/>
        <v/>
      </c>
      <c r="CL194" s="1332" t="str">
        <f t="shared" si="532"/>
        <v/>
      </c>
      <c r="CM194" s="1332" t="str">
        <f t="shared" si="532"/>
        <v/>
      </c>
      <c r="CN194" s="1331" t="str">
        <f t="shared" si="532"/>
        <v/>
      </c>
      <c r="CO194" s="1331" t="str">
        <f t="shared" si="532"/>
        <v/>
      </c>
      <c r="CP194" s="1331" t="str">
        <f t="shared" si="532"/>
        <v/>
      </c>
      <c r="CQ194" s="1331" t="str">
        <f t="shared" si="532"/>
        <v/>
      </c>
      <c r="CR194" s="1331" t="str">
        <f t="shared" si="532"/>
        <v/>
      </c>
      <c r="CS194" s="1330" t="str">
        <f t="shared" si="532"/>
        <v/>
      </c>
      <c r="CT194" s="1333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9" t="str">
        <f t="shared" si="532"/>
        <v/>
      </c>
      <c r="CE195" s="1330" t="str">
        <f t="shared" si="532"/>
        <v/>
      </c>
      <c r="CF195" s="1331" t="str">
        <f t="shared" si="532"/>
        <v/>
      </c>
      <c r="CG195" s="1331" t="str">
        <f t="shared" si="532"/>
        <v/>
      </c>
      <c r="CH195" s="1331" t="str">
        <f t="shared" si="532"/>
        <v/>
      </c>
      <c r="CI195" s="1331" t="str">
        <f t="shared" si="532"/>
        <v/>
      </c>
      <c r="CJ195" s="1331" t="str">
        <f t="shared" si="532"/>
        <v/>
      </c>
      <c r="CK195" s="1332" t="str">
        <f t="shared" si="532"/>
        <v/>
      </c>
      <c r="CL195" s="1332" t="str">
        <f t="shared" si="532"/>
        <v/>
      </c>
      <c r="CM195" s="1332" t="str">
        <f t="shared" si="532"/>
        <v/>
      </c>
      <c r="CN195" s="1331" t="str">
        <f t="shared" si="532"/>
        <v/>
      </c>
      <c r="CO195" s="1331" t="str">
        <f t="shared" si="532"/>
        <v/>
      </c>
      <c r="CP195" s="1331" t="str">
        <f t="shared" si="532"/>
        <v/>
      </c>
      <c r="CQ195" s="1331" t="str">
        <f t="shared" si="532"/>
        <v/>
      </c>
      <c r="CR195" s="1331" t="str">
        <f t="shared" si="532"/>
        <v/>
      </c>
      <c r="CS195" s="1330" t="str">
        <f t="shared" si="532"/>
        <v/>
      </c>
      <c r="CT195" s="1333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9" t="str">
        <f t="shared" si="532"/>
        <v/>
      </c>
      <c r="CE196" s="1330" t="str">
        <f t="shared" si="532"/>
        <v/>
      </c>
      <c r="CF196" s="1331" t="str">
        <f t="shared" si="532"/>
        <v/>
      </c>
      <c r="CG196" s="1331" t="str">
        <f t="shared" si="532"/>
        <v/>
      </c>
      <c r="CH196" s="1331" t="str">
        <f t="shared" si="532"/>
        <v/>
      </c>
      <c r="CI196" s="1331" t="str">
        <f t="shared" si="532"/>
        <v/>
      </c>
      <c r="CJ196" s="1331" t="str">
        <f t="shared" si="532"/>
        <v/>
      </c>
      <c r="CK196" s="1332" t="str">
        <f t="shared" si="532"/>
        <v/>
      </c>
      <c r="CL196" s="1332" t="str">
        <f t="shared" si="532"/>
        <v/>
      </c>
      <c r="CM196" s="1332" t="str">
        <f t="shared" si="532"/>
        <v/>
      </c>
      <c r="CN196" s="1331" t="str">
        <f t="shared" si="532"/>
        <v/>
      </c>
      <c r="CO196" s="1331" t="str">
        <f t="shared" si="532"/>
        <v/>
      </c>
      <c r="CP196" s="1331" t="str">
        <f t="shared" si="532"/>
        <v/>
      </c>
      <c r="CQ196" s="1331" t="str">
        <f t="shared" si="532"/>
        <v/>
      </c>
      <c r="CR196" s="1331" t="str">
        <f t="shared" si="532"/>
        <v/>
      </c>
      <c r="CS196" s="1330" t="str">
        <f t="shared" si="532"/>
        <v/>
      </c>
      <c r="CT196" s="1333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9">
        <f t="shared" si="532"/>
        <v>0</v>
      </c>
      <c r="CE197" s="1330">
        <f t="shared" si="532"/>
        <v>0</v>
      </c>
      <c r="CF197" s="1331">
        <f t="shared" si="532"/>
        <v>0</v>
      </c>
      <c r="CG197" s="1331">
        <f t="shared" si="532"/>
        <v>0</v>
      </c>
      <c r="CH197" s="1331">
        <f t="shared" si="532"/>
        <v>0</v>
      </c>
      <c r="CI197" s="1331">
        <f t="shared" si="532"/>
        <v>0</v>
      </c>
      <c r="CJ197" s="1331">
        <f t="shared" si="532"/>
        <v>0</v>
      </c>
      <c r="CK197" s="1332">
        <f t="shared" si="532"/>
        <v>0</v>
      </c>
      <c r="CL197" s="1332">
        <f t="shared" si="532"/>
        <v>1</v>
      </c>
      <c r="CM197" s="1332">
        <f t="shared" si="532"/>
        <v>3</v>
      </c>
      <c r="CN197" s="1331">
        <f t="shared" si="532"/>
        <v>3</v>
      </c>
      <c r="CO197" s="1331">
        <f t="shared" si="532"/>
        <v>3</v>
      </c>
      <c r="CP197" s="1331">
        <f t="shared" si="532"/>
        <v>3</v>
      </c>
      <c r="CQ197" s="1331">
        <f t="shared" si="532"/>
        <v>4</v>
      </c>
      <c r="CR197" s="1331">
        <f t="shared" si="532"/>
        <v>4</v>
      </c>
      <c r="CS197" s="1330">
        <f t="shared" si="532"/>
        <v>4</v>
      </c>
      <c r="CT197" s="1333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9" t="str">
        <f t="shared" si="532"/>
        <v/>
      </c>
      <c r="CE198" s="1330" t="str">
        <f t="shared" si="532"/>
        <v/>
      </c>
      <c r="CF198" s="1331" t="str">
        <f t="shared" si="532"/>
        <v/>
      </c>
      <c r="CG198" s="1331" t="str">
        <f t="shared" si="532"/>
        <v/>
      </c>
      <c r="CH198" s="1331">
        <f t="shared" si="532"/>
        <v>3</v>
      </c>
      <c r="CI198" s="1331">
        <f t="shared" si="532"/>
        <v>4</v>
      </c>
      <c r="CJ198" s="1331">
        <f t="shared" si="532"/>
        <v>800</v>
      </c>
      <c r="CK198" s="1332">
        <f t="shared" si="532"/>
        <v>1200</v>
      </c>
      <c r="CL198" s="1332">
        <f t="shared" si="532"/>
        <v>1200</v>
      </c>
      <c r="CM198" s="1332">
        <f t="shared" si="532"/>
        <v>1200</v>
      </c>
      <c r="CN198" s="1331">
        <f t="shared" si="532"/>
        <v>1500</v>
      </c>
      <c r="CO198" s="1331">
        <f t="shared" si="532"/>
        <v>1500</v>
      </c>
      <c r="CP198" s="1331">
        <f t="shared" si="532"/>
        <v>1500</v>
      </c>
      <c r="CQ198" s="1331" t="str">
        <f t="shared" si="532"/>
        <v/>
      </c>
      <c r="CR198" s="1331" t="str">
        <f t="shared" si="532"/>
        <v/>
      </c>
      <c r="CS198" s="1330" t="str">
        <f t="shared" si="532"/>
        <v/>
      </c>
      <c r="CT198" s="1333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9">
        <f t="shared" si="532"/>
        <v>0</v>
      </c>
      <c r="CE199" s="1330">
        <f t="shared" si="532"/>
        <v>0</v>
      </c>
      <c r="CF199" s="1331">
        <f t="shared" si="532"/>
        <v>0</v>
      </c>
      <c r="CG199" s="1331">
        <f t="shared" si="532"/>
        <v>0</v>
      </c>
      <c r="CH199" s="1331">
        <f t="shared" si="532"/>
        <v>0</v>
      </c>
      <c r="CI199" s="1331">
        <f t="shared" si="532"/>
        <v>0</v>
      </c>
      <c r="CJ199" s="1331">
        <f t="shared" si="532"/>
        <v>0</v>
      </c>
      <c r="CK199" s="1332">
        <f t="shared" si="532"/>
        <v>0</v>
      </c>
      <c r="CL199" s="1332">
        <f t="shared" si="532"/>
        <v>9</v>
      </c>
      <c r="CM199" s="1332">
        <f t="shared" si="532"/>
        <v>16</v>
      </c>
      <c r="CN199" s="1331">
        <f t="shared" si="532"/>
        <v>1500</v>
      </c>
      <c r="CO199" s="1331">
        <f t="shared" si="532"/>
        <v>2400</v>
      </c>
      <c r="CP199" s="1331">
        <f t="shared" si="532"/>
        <v>3600</v>
      </c>
      <c r="CQ199" s="1331">
        <f t="shared" si="532"/>
        <v>4500</v>
      </c>
      <c r="CR199" s="1331">
        <f t="shared" si="532"/>
        <v>4800</v>
      </c>
      <c r="CS199" s="1330">
        <f t="shared" si="532"/>
        <v>4800</v>
      </c>
      <c r="CT199" s="1333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5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6" t="str">
        <f t="shared" si="546"/>
        <v/>
      </c>
      <c r="CG200" s="1336" t="str">
        <f t="shared" si="546"/>
        <v/>
      </c>
      <c r="CH200" s="1336">
        <f t="shared" si="546"/>
        <v>0.16666666666666666</v>
      </c>
      <c r="CI200" s="1336">
        <f t="shared" si="546"/>
        <v>0.2</v>
      </c>
      <c r="CJ200" s="1336">
        <f t="shared" si="546"/>
        <v>0.22500000000000001</v>
      </c>
      <c r="CK200" s="1337">
        <f t="shared" si="546"/>
        <v>0.24</v>
      </c>
      <c r="CL200" s="1337">
        <f t="shared" si="546"/>
        <v>0.24</v>
      </c>
      <c r="CM200" s="1337">
        <f t="shared" si="546"/>
        <v>0.25</v>
      </c>
      <c r="CN200" s="1336">
        <f t="shared" si="546"/>
        <v>0.33333333333333331</v>
      </c>
      <c r="CO200" s="1336">
        <f t="shared" si="546"/>
        <v>0.4</v>
      </c>
      <c r="CP200" s="1336">
        <f t="shared" si="546"/>
        <v>0.44444444444444442</v>
      </c>
      <c r="CQ200" s="1336" t="str">
        <f t="shared" si="546"/>
        <v/>
      </c>
      <c r="CR200" s="1336" t="str">
        <f t="shared" si="546"/>
        <v/>
      </c>
      <c r="CS200" s="1335" t="str">
        <f t="shared" si="546"/>
        <v/>
      </c>
      <c r="CT200" s="1338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9" t="str">
        <f t="shared" si="420"/>
        <v/>
      </c>
      <c r="CE201" s="1330" t="str">
        <f t="shared" si="421"/>
        <v/>
      </c>
      <c r="CF201" s="1331" t="str">
        <f t="shared" si="422"/>
        <v/>
      </c>
      <c r="CG201" s="1331" t="str">
        <f t="shared" si="423"/>
        <v/>
      </c>
      <c r="CH201" s="1331" t="str">
        <f t="shared" si="424"/>
        <v/>
      </c>
      <c r="CI201" s="1331" t="str">
        <f t="shared" si="425"/>
        <v/>
      </c>
      <c r="CJ201" s="1331" t="str">
        <f t="shared" si="426"/>
        <v/>
      </c>
      <c r="CK201" s="1332" t="str">
        <f t="shared" si="427"/>
        <v/>
      </c>
      <c r="CL201" s="1332" t="str">
        <f t="shared" si="428"/>
        <v/>
      </c>
      <c r="CM201" s="1332" t="str">
        <f t="shared" si="429"/>
        <v/>
      </c>
      <c r="CN201" s="1331" t="str">
        <f t="shared" si="430"/>
        <v/>
      </c>
      <c r="CO201" s="1331" t="str">
        <f t="shared" si="431"/>
        <v/>
      </c>
      <c r="CP201" s="1331" t="str">
        <f t="shared" si="432"/>
        <v/>
      </c>
      <c r="CQ201" s="1331" t="str">
        <f t="shared" si="433"/>
        <v/>
      </c>
      <c r="CR201" s="1331" t="str">
        <f t="shared" si="434"/>
        <v/>
      </c>
      <c r="CS201" s="1330" t="str">
        <f t="shared" si="435"/>
        <v/>
      </c>
      <c r="CT201" s="1333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9" t="str">
        <f t="shared" si="420"/>
        <v/>
      </c>
      <c r="CE202" s="1330" t="str">
        <f t="shared" si="421"/>
        <v/>
      </c>
      <c r="CF202" s="1331" t="str">
        <f t="shared" si="422"/>
        <v/>
      </c>
      <c r="CG202" s="1331" t="str">
        <f t="shared" si="423"/>
        <v/>
      </c>
      <c r="CH202" s="1331" t="str">
        <f t="shared" si="424"/>
        <v/>
      </c>
      <c r="CI202" s="1331" t="str">
        <f t="shared" si="425"/>
        <v/>
      </c>
      <c r="CJ202" s="1331" t="str">
        <f t="shared" si="426"/>
        <v/>
      </c>
      <c r="CK202" s="1332" t="str">
        <f t="shared" si="427"/>
        <v/>
      </c>
      <c r="CL202" s="1332" t="str">
        <f t="shared" si="428"/>
        <v/>
      </c>
      <c r="CM202" s="1332" t="str">
        <f t="shared" si="429"/>
        <v/>
      </c>
      <c r="CN202" s="1331" t="str">
        <f t="shared" si="430"/>
        <v/>
      </c>
      <c r="CO202" s="1331" t="str">
        <f t="shared" si="431"/>
        <v/>
      </c>
      <c r="CP202" s="1331" t="str">
        <f t="shared" si="432"/>
        <v/>
      </c>
      <c r="CQ202" s="1331" t="str">
        <f t="shared" si="433"/>
        <v/>
      </c>
      <c r="CR202" s="1331" t="str">
        <f t="shared" si="434"/>
        <v/>
      </c>
      <c r="CS202" s="1330" t="str">
        <f t="shared" si="435"/>
        <v/>
      </c>
      <c r="CT202" s="1333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9" t="str">
        <f t="shared" si="420"/>
        <v/>
      </c>
      <c r="CE203" s="1330" t="str">
        <f t="shared" si="421"/>
        <v/>
      </c>
      <c r="CF203" s="1331" t="str">
        <f t="shared" si="422"/>
        <v/>
      </c>
      <c r="CG203" s="1331" t="str">
        <f t="shared" si="423"/>
        <v/>
      </c>
      <c r="CH203" s="1331" t="str">
        <f t="shared" si="424"/>
        <v/>
      </c>
      <c r="CI203" s="1331" t="str">
        <f t="shared" si="425"/>
        <v/>
      </c>
      <c r="CJ203" s="1331" t="str">
        <f t="shared" si="426"/>
        <v/>
      </c>
      <c r="CK203" s="1332" t="str">
        <f t="shared" si="427"/>
        <v/>
      </c>
      <c r="CL203" s="1332" t="str">
        <f t="shared" si="428"/>
        <v/>
      </c>
      <c r="CM203" s="1332" t="str">
        <f t="shared" si="429"/>
        <v/>
      </c>
      <c r="CN203" s="1331" t="str">
        <f t="shared" si="430"/>
        <v/>
      </c>
      <c r="CO203" s="1331" t="str">
        <f t="shared" si="431"/>
        <v/>
      </c>
      <c r="CP203" s="1331" t="str">
        <f t="shared" si="432"/>
        <v/>
      </c>
      <c r="CQ203" s="1331" t="str">
        <f t="shared" si="433"/>
        <v/>
      </c>
      <c r="CR203" s="1331" t="str">
        <f t="shared" si="434"/>
        <v/>
      </c>
      <c r="CS203" s="1330" t="str">
        <f t="shared" si="435"/>
        <v/>
      </c>
      <c r="CT203" s="1333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9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0">
        <f t="shared" si="551"/>
        <v>0</v>
      </c>
      <c r="CF204" s="1331">
        <f t="shared" si="551"/>
        <v>0</v>
      </c>
      <c r="CG204" s="1331">
        <f t="shared" si="551"/>
        <v>0</v>
      </c>
      <c r="CH204" s="1331">
        <f t="shared" si="551"/>
        <v>0</v>
      </c>
      <c r="CI204" s="1331">
        <f t="shared" si="551"/>
        <v>0</v>
      </c>
      <c r="CJ204" s="1331">
        <f t="shared" si="551"/>
        <v>0</v>
      </c>
      <c r="CK204" s="1332">
        <f t="shared" si="551"/>
        <v>0</v>
      </c>
      <c r="CL204" s="1332">
        <f t="shared" si="551"/>
        <v>1</v>
      </c>
      <c r="CM204" s="1332">
        <f t="shared" si="551"/>
        <v>2</v>
      </c>
      <c r="CN204" s="1331">
        <f t="shared" si="551"/>
        <v>2</v>
      </c>
      <c r="CO204" s="1331">
        <f t="shared" si="551"/>
        <v>4</v>
      </c>
      <c r="CP204" s="1331">
        <f t="shared" si="551"/>
        <v>4</v>
      </c>
      <c r="CQ204" s="1331">
        <f t="shared" si="551"/>
        <v>4</v>
      </c>
      <c r="CR204" s="1331">
        <f t="shared" si="551"/>
        <v>5</v>
      </c>
      <c r="CS204" s="1330">
        <f t="shared" si="551"/>
        <v>5</v>
      </c>
      <c r="CT204" s="1333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9" t="str">
        <f t="shared" si="551"/>
        <v/>
      </c>
      <c r="CE205" s="1330" t="str">
        <f t="shared" si="551"/>
        <v/>
      </c>
      <c r="CF205" s="1331" t="str">
        <f t="shared" si="551"/>
        <v/>
      </c>
      <c r="CG205" s="1331" t="str">
        <f t="shared" si="551"/>
        <v/>
      </c>
      <c r="CH205" s="1331">
        <f t="shared" si="551"/>
        <v>70</v>
      </c>
      <c r="CI205" s="1331">
        <f t="shared" si="551"/>
        <v>70</v>
      </c>
      <c r="CJ205" s="1331">
        <f t="shared" si="551"/>
        <v>70</v>
      </c>
      <c r="CK205" s="1332">
        <f t="shared" si="551"/>
        <v>80</v>
      </c>
      <c r="CL205" s="1332">
        <f t="shared" si="551"/>
        <v>150</v>
      </c>
      <c r="CM205" s="1332">
        <f t="shared" si="551"/>
        <v>150</v>
      </c>
      <c r="CN205" s="1331">
        <f t="shared" si="551"/>
        <v>150</v>
      </c>
      <c r="CO205" s="1331">
        <f t="shared" si="551"/>
        <v>150</v>
      </c>
      <c r="CP205" s="1331">
        <f t="shared" si="551"/>
        <v>150</v>
      </c>
      <c r="CQ205" s="1331">
        <f t="shared" si="551"/>
        <v>200</v>
      </c>
      <c r="CR205" s="1331" t="str">
        <f t="shared" si="551"/>
        <v/>
      </c>
      <c r="CS205" s="1330" t="str">
        <f t="shared" si="551"/>
        <v/>
      </c>
      <c r="CT205" s="1333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9">
        <f t="shared" si="551"/>
        <v>0</v>
      </c>
      <c r="CE206" s="1330">
        <f t="shared" si="551"/>
        <v>0</v>
      </c>
      <c r="CF206" s="1331">
        <f t="shared" si="551"/>
        <v>0</v>
      </c>
      <c r="CG206" s="1331">
        <f t="shared" si="551"/>
        <v>0</v>
      </c>
      <c r="CH206" s="1331">
        <f t="shared" si="551"/>
        <v>0</v>
      </c>
      <c r="CI206" s="1331">
        <f t="shared" si="551"/>
        <v>0</v>
      </c>
      <c r="CJ206" s="1331">
        <f t="shared" si="551"/>
        <v>0</v>
      </c>
      <c r="CK206" s="1332">
        <f t="shared" si="551"/>
        <v>0</v>
      </c>
      <c r="CL206" s="1332">
        <f t="shared" si="551"/>
        <v>140</v>
      </c>
      <c r="CM206" s="1332">
        <f t="shared" si="551"/>
        <v>150</v>
      </c>
      <c r="CN206" s="1331">
        <f t="shared" si="551"/>
        <v>160</v>
      </c>
      <c r="CO206" s="1331">
        <f t="shared" si="551"/>
        <v>280</v>
      </c>
      <c r="CP206" s="1331">
        <f t="shared" si="551"/>
        <v>600</v>
      </c>
      <c r="CQ206" s="1331">
        <f t="shared" si="551"/>
        <v>600</v>
      </c>
      <c r="CR206" s="1331">
        <f t="shared" si="551"/>
        <v>750</v>
      </c>
      <c r="CS206" s="1330">
        <f t="shared" si="551"/>
        <v>900</v>
      </c>
      <c r="CT206" s="1333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9" t="str">
        <f t="shared" si="551"/>
        <v/>
      </c>
      <c r="CE207" s="1330" t="str">
        <f t="shared" si="551"/>
        <v/>
      </c>
      <c r="CF207" s="1331" t="str">
        <f t="shared" si="551"/>
        <v/>
      </c>
      <c r="CG207" s="1331" t="str">
        <f t="shared" si="551"/>
        <v/>
      </c>
      <c r="CH207" s="1331" t="str">
        <f t="shared" si="551"/>
        <v/>
      </c>
      <c r="CI207" s="1331" t="str">
        <f t="shared" si="551"/>
        <v/>
      </c>
      <c r="CJ207" s="1331" t="str">
        <f t="shared" si="551"/>
        <v/>
      </c>
      <c r="CK207" s="1332" t="str">
        <f t="shared" si="551"/>
        <v/>
      </c>
      <c r="CL207" s="1332" t="str">
        <f t="shared" si="551"/>
        <v/>
      </c>
      <c r="CM207" s="1332" t="str">
        <f t="shared" si="551"/>
        <v/>
      </c>
      <c r="CN207" s="1331" t="str">
        <f t="shared" si="551"/>
        <v/>
      </c>
      <c r="CO207" s="1331" t="str">
        <f t="shared" si="551"/>
        <v/>
      </c>
      <c r="CP207" s="1331" t="str">
        <f t="shared" si="551"/>
        <v/>
      </c>
      <c r="CQ207" s="1331" t="str">
        <f t="shared" si="551"/>
        <v/>
      </c>
      <c r="CR207" s="1331" t="str">
        <f t="shared" si="551"/>
        <v/>
      </c>
      <c r="CS207" s="1330" t="str">
        <f t="shared" si="551"/>
        <v/>
      </c>
      <c r="CT207" s="1333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9" t="str">
        <f t="shared" si="551"/>
        <v/>
      </c>
      <c r="CE208" s="1330" t="str">
        <f t="shared" si="551"/>
        <v/>
      </c>
      <c r="CF208" s="1331" t="str">
        <f t="shared" si="551"/>
        <v/>
      </c>
      <c r="CG208" s="1331" t="str">
        <f t="shared" si="551"/>
        <v/>
      </c>
      <c r="CH208" s="1331" t="str">
        <f t="shared" si="551"/>
        <v/>
      </c>
      <c r="CI208" s="1331" t="str">
        <f t="shared" si="551"/>
        <v/>
      </c>
      <c r="CJ208" s="1331" t="str">
        <f t="shared" si="551"/>
        <v/>
      </c>
      <c r="CK208" s="1332" t="str">
        <f t="shared" si="551"/>
        <v/>
      </c>
      <c r="CL208" s="1332" t="str">
        <f t="shared" si="551"/>
        <v/>
      </c>
      <c r="CM208" s="1332" t="str">
        <f t="shared" si="551"/>
        <v/>
      </c>
      <c r="CN208" s="1331" t="str">
        <f t="shared" si="551"/>
        <v/>
      </c>
      <c r="CO208" s="1331" t="str">
        <f t="shared" si="551"/>
        <v/>
      </c>
      <c r="CP208" s="1331" t="str">
        <f t="shared" si="551"/>
        <v/>
      </c>
      <c r="CQ208" s="1331" t="str">
        <f t="shared" si="551"/>
        <v/>
      </c>
      <c r="CR208" s="1331" t="str">
        <f t="shared" si="551"/>
        <v/>
      </c>
      <c r="CS208" s="1330" t="str">
        <f t="shared" si="551"/>
        <v/>
      </c>
      <c r="CT208" s="1333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9" t="str">
        <f t="shared" si="551"/>
        <v/>
      </c>
      <c r="CE209" s="1330" t="str">
        <f t="shared" si="551"/>
        <v/>
      </c>
      <c r="CF209" s="1331" t="str">
        <f t="shared" si="551"/>
        <v/>
      </c>
      <c r="CG209" s="1331" t="str">
        <f t="shared" si="551"/>
        <v/>
      </c>
      <c r="CH209" s="1331" t="str">
        <f t="shared" si="551"/>
        <v/>
      </c>
      <c r="CI209" s="1331" t="str">
        <f t="shared" si="551"/>
        <v/>
      </c>
      <c r="CJ209" s="1331" t="str">
        <f t="shared" si="551"/>
        <v/>
      </c>
      <c r="CK209" s="1332" t="str">
        <f t="shared" si="551"/>
        <v/>
      </c>
      <c r="CL209" s="1332" t="str">
        <f t="shared" si="551"/>
        <v/>
      </c>
      <c r="CM209" s="1332" t="str">
        <f t="shared" si="551"/>
        <v/>
      </c>
      <c r="CN209" s="1331" t="str">
        <f t="shared" si="551"/>
        <v/>
      </c>
      <c r="CO209" s="1331" t="str">
        <f t="shared" si="551"/>
        <v/>
      </c>
      <c r="CP209" s="1331" t="str">
        <f t="shared" si="551"/>
        <v/>
      </c>
      <c r="CQ209" s="1331" t="str">
        <f t="shared" si="551"/>
        <v/>
      </c>
      <c r="CR209" s="1331" t="str">
        <f t="shared" si="551"/>
        <v/>
      </c>
      <c r="CS209" s="1330" t="str">
        <f t="shared" si="551"/>
        <v/>
      </c>
      <c r="CT209" s="1333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9">
        <f t="shared" si="551"/>
        <v>0</v>
      </c>
      <c r="CE210" s="1330">
        <f t="shared" si="551"/>
        <v>0</v>
      </c>
      <c r="CF210" s="1331">
        <f t="shared" si="551"/>
        <v>0</v>
      </c>
      <c r="CG210" s="1331">
        <f t="shared" si="551"/>
        <v>0</v>
      </c>
      <c r="CH210" s="1331">
        <f t="shared" si="551"/>
        <v>0</v>
      </c>
      <c r="CI210" s="1331">
        <f t="shared" si="551"/>
        <v>0</v>
      </c>
      <c r="CJ210" s="1331">
        <f t="shared" si="551"/>
        <v>0</v>
      </c>
      <c r="CK210" s="1332">
        <f t="shared" si="551"/>
        <v>0</v>
      </c>
      <c r="CL210" s="1332">
        <f t="shared" si="551"/>
        <v>0</v>
      </c>
      <c r="CM210" s="1332">
        <f t="shared" si="551"/>
        <v>0</v>
      </c>
      <c r="CN210" s="1331">
        <f t="shared" si="551"/>
        <v>0</v>
      </c>
      <c r="CO210" s="1331">
        <f t="shared" si="551"/>
        <v>0</v>
      </c>
      <c r="CP210" s="1331">
        <f t="shared" si="551"/>
        <v>0</v>
      </c>
      <c r="CQ210" s="1331">
        <f t="shared" si="551"/>
        <v>0</v>
      </c>
      <c r="CR210" s="1331">
        <f t="shared" si="551"/>
        <v>0</v>
      </c>
      <c r="CS210" s="1330">
        <f t="shared" si="551"/>
        <v>0</v>
      </c>
      <c r="CT210" s="1333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9" t="str">
        <f t="shared" si="551"/>
        <v/>
      </c>
      <c r="CE211" s="1330" t="str">
        <f t="shared" si="551"/>
        <v/>
      </c>
      <c r="CF211" s="1331" t="str">
        <f t="shared" si="551"/>
        <v/>
      </c>
      <c r="CG211" s="1331" t="str">
        <f t="shared" si="551"/>
        <v/>
      </c>
      <c r="CH211" s="1331" t="str">
        <f t="shared" si="551"/>
        <v/>
      </c>
      <c r="CI211" s="1331" t="str">
        <f t="shared" si="551"/>
        <v/>
      </c>
      <c r="CJ211" s="1331" t="str">
        <f t="shared" si="551"/>
        <v/>
      </c>
      <c r="CK211" s="1332" t="str">
        <f t="shared" si="551"/>
        <v/>
      </c>
      <c r="CL211" s="1332">
        <f t="shared" si="551"/>
        <v>500</v>
      </c>
      <c r="CM211" s="1332" t="str">
        <f t="shared" si="551"/>
        <v/>
      </c>
      <c r="CN211" s="1331" t="str">
        <f t="shared" si="551"/>
        <v/>
      </c>
      <c r="CO211" s="1331" t="str">
        <f t="shared" si="551"/>
        <v/>
      </c>
      <c r="CP211" s="1331" t="str">
        <f t="shared" si="551"/>
        <v/>
      </c>
      <c r="CQ211" s="1331" t="str">
        <f t="shared" si="551"/>
        <v/>
      </c>
      <c r="CR211" s="1331" t="str">
        <f t="shared" si="551"/>
        <v/>
      </c>
      <c r="CS211" s="1330" t="str">
        <f t="shared" si="551"/>
        <v/>
      </c>
      <c r="CT211" s="1333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9">
        <f t="shared" si="551"/>
        <v>0</v>
      </c>
      <c r="CE212" s="1330">
        <f t="shared" si="551"/>
        <v>0</v>
      </c>
      <c r="CF212" s="1331">
        <f t="shared" si="551"/>
        <v>0</v>
      </c>
      <c r="CG212" s="1331">
        <f t="shared" si="551"/>
        <v>0</v>
      </c>
      <c r="CH212" s="1331">
        <f t="shared" si="551"/>
        <v>0</v>
      </c>
      <c r="CI212" s="1331">
        <f t="shared" si="551"/>
        <v>0</v>
      </c>
      <c r="CJ212" s="1331">
        <f t="shared" si="551"/>
        <v>0</v>
      </c>
      <c r="CK212" s="1332">
        <f t="shared" si="551"/>
        <v>0</v>
      </c>
      <c r="CL212" s="1332">
        <f t="shared" si="551"/>
        <v>0</v>
      </c>
      <c r="CM212" s="1332">
        <f t="shared" si="551"/>
        <v>0</v>
      </c>
      <c r="CN212" s="1331">
        <f t="shared" si="551"/>
        <v>0</v>
      </c>
      <c r="CO212" s="1331">
        <f t="shared" si="551"/>
        <v>0</v>
      </c>
      <c r="CP212" s="1331">
        <f t="shared" si="551"/>
        <v>0</v>
      </c>
      <c r="CQ212" s="1331">
        <f t="shared" si="551"/>
        <v>0</v>
      </c>
      <c r="CR212" s="1331">
        <f t="shared" si="551"/>
        <v>0</v>
      </c>
      <c r="CS212" s="1330">
        <f t="shared" si="551"/>
        <v>0</v>
      </c>
      <c r="CT212" s="1333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5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6" t="str">
        <f t="shared" si="565"/>
        <v/>
      </c>
      <c r="CG213" s="1336" t="str">
        <f t="shared" si="565"/>
        <v/>
      </c>
      <c r="CH213" s="1336">
        <f t="shared" si="565"/>
        <v>0.35714285714285715</v>
      </c>
      <c r="CI213" s="1336">
        <f t="shared" si="565"/>
        <v>0.44</v>
      </c>
      <c r="CJ213" s="1336">
        <f t="shared" si="565"/>
        <v>0.5</v>
      </c>
      <c r="CK213" s="1337">
        <f t="shared" si="565"/>
        <v>0.5</v>
      </c>
      <c r="CL213" s="1337">
        <f t="shared" si="565"/>
        <v>0.55000000000000004</v>
      </c>
      <c r="CM213" s="1337">
        <f t="shared" si="565"/>
        <v>0.58333333333333337</v>
      </c>
      <c r="CN213" s="1336">
        <f t="shared" si="565"/>
        <v>0.58333333333333337</v>
      </c>
      <c r="CO213" s="1336">
        <f t="shared" si="565"/>
        <v>0.66666666666666663</v>
      </c>
      <c r="CP213" s="1336">
        <f t="shared" si="565"/>
        <v>0.73333333333333328</v>
      </c>
      <c r="CQ213" s="1336" t="str">
        <f t="shared" si="565"/>
        <v/>
      </c>
      <c r="CR213" s="1336" t="str">
        <f t="shared" si="565"/>
        <v/>
      </c>
      <c r="CS213" s="1335" t="str">
        <f t="shared" si="565"/>
        <v/>
      </c>
      <c r="CT213" s="1338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9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0" t="str">
        <f t="shared" si="565"/>
        <v/>
      </c>
      <c r="CF214" s="1331" t="str">
        <f t="shared" si="565"/>
        <v/>
      </c>
      <c r="CG214" s="1331" t="str">
        <f t="shared" si="565"/>
        <v/>
      </c>
      <c r="CH214" s="1331">
        <f t="shared" si="565"/>
        <v>25</v>
      </c>
      <c r="CI214" s="1331">
        <f t="shared" si="565"/>
        <v>70</v>
      </c>
      <c r="CJ214" s="1331">
        <f t="shared" si="565"/>
        <v>80</v>
      </c>
      <c r="CK214" s="1332">
        <f t="shared" si="565"/>
        <v>90</v>
      </c>
      <c r="CL214" s="1332">
        <f t="shared" si="565"/>
        <v>90</v>
      </c>
      <c r="CM214" s="1332">
        <f t="shared" si="565"/>
        <v>100</v>
      </c>
      <c r="CN214" s="1331">
        <f t="shared" si="565"/>
        <v>130</v>
      </c>
      <c r="CO214" s="1331">
        <f t="shared" si="565"/>
        <v>140</v>
      </c>
      <c r="CP214" s="1331">
        <f t="shared" si="565"/>
        <v>400</v>
      </c>
      <c r="CQ214" s="1331" t="str">
        <f t="shared" si="565"/>
        <v/>
      </c>
      <c r="CR214" s="1331" t="str">
        <f t="shared" si="565"/>
        <v/>
      </c>
      <c r="CS214" s="1330" t="str">
        <f t="shared" si="565"/>
        <v/>
      </c>
      <c r="CT214" s="1333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9" t="str">
        <f t="shared" si="566"/>
        <v/>
      </c>
      <c r="CE215" s="1330" t="str">
        <f t="shared" si="565"/>
        <v/>
      </c>
      <c r="CF215" s="1331" t="str">
        <f t="shared" si="565"/>
        <v/>
      </c>
      <c r="CG215" s="1331" t="str">
        <f t="shared" si="565"/>
        <v/>
      </c>
      <c r="CH215" s="1331">
        <f t="shared" si="565"/>
        <v>15</v>
      </c>
      <c r="CI215" s="1331">
        <f t="shared" si="565"/>
        <v>15</v>
      </c>
      <c r="CJ215" s="1331">
        <f t="shared" si="565"/>
        <v>15</v>
      </c>
      <c r="CK215" s="1332">
        <f t="shared" si="565"/>
        <v>15</v>
      </c>
      <c r="CL215" s="1332">
        <f t="shared" si="565"/>
        <v>15</v>
      </c>
      <c r="CM215" s="1332">
        <f t="shared" si="565"/>
        <v>15</v>
      </c>
      <c r="CN215" s="1331">
        <f t="shared" si="565"/>
        <v>15</v>
      </c>
      <c r="CO215" s="1331">
        <f t="shared" si="565"/>
        <v>15</v>
      </c>
      <c r="CP215" s="1331">
        <f t="shared" si="565"/>
        <v>15</v>
      </c>
      <c r="CQ215" s="1331" t="str">
        <f t="shared" si="565"/>
        <v/>
      </c>
      <c r="CR215" s="1331" t="str">
        <f t="shared" si="565"/>
        <v/>
      </c>
      <c r="CS215" s="1330" t="str">
        <f t="shared" si="565"/>
        <v/>
      </c>
      <c r="CT215" s="1333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9" t="str">
        <f t="shared" si="566"/>
        <v/>
      </c>
      <c r="CE216" s="1330" t="str">
        <f t="shared" si="565"/>
        <v/>
      </c>
      <c r="CF216" s="1331" t="str">
        <f t="shared" si="565"/>
        <v/>
      </c>
      <c r="CG216" s="1331" t="str">
        <f t="shared" si="565"/>
        <v/>
      </c>
      <c r="CH216" s="1331">
        <f t="shared" si="565"/>
        <v>375</v>
      </c>
      <c r="CI216" s="1331">
        <f t="shared" si="565"/>
        <v>1050</v>
      </c>
      <c r="CJ216" s="1331">
        <f t="shared" si="565"/>
        <v>1200</v>
      </c>
      <c r="CK216" s="1332">
        <f t="shared" si="565"/>
        <v>1350</v>
      </c>
      <c r="CL216" s="1332">
        <f t="shared" si="565"/>
        <v>1350</v>
      </c>
      <c r="CM216" s="1332">
        <f t="shared" si="565"/>
        <v>1500</v>
      </c>
      <c r="CN216" s="1331">
        <f t="shared" si="565"/>
        <v>1950</v>
      </c>
      <c r="CO216" s="1331">
        <f t="shared" si="565"/>
        <v>2100</v>
      </c>
      <c r="CP216" s="1331">
        <f t="shared" si="565"/>
        <v>6000</v>
      </c>
      <c r="CQ216" s="1331" t="str">
        <f t="shared" si="565"/>
        <v/>
      </c>
      <c r="CR216" s="1331" t="str">
        <f t="shared" si="565"/>
        <v/>
      </c>
      <c r="CS216" s="1330" t="str">
        <f t="shared" si="565"/>
        <v/>
      </c>
      <c r="CT216" s="1333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9" t="str">
        <f t="shared" si="566"/>
        <v/>
      </c>
      <c r="CE217" s="1330" t="str">
        <f t="shared" si="565"/>
        <v/>
      </c>
      <c r="CF217" s="1331" t="str">
        <f t="shared" si="565"/>
        <v/>
      </c>
      <c r="CG217" s="1331" t="str">
        <f t="shared" si="565"/>
        <v/>
      </c>
      <c r="CH217" s="1331" t="str">
        <f t="shared" si="565"/>
        <v/>
      </c>
      <c r="CI217" s="1331" t="str">
        <f t="shared" si="565"/>
        <v/>
      </c>
      <c r="CJ217" s="1331" t="str">
        <f t="shared" si="565"/>
        <v/>
      </c>
      <c r="CK217" s="1332" t="str">
        <f t="shared" si="565"/>
        <v/>
      </c>
      <c r="CL217" s="1332" t="str">
        <f t="shared" si="565"/>
        <v/>
      </c>
      <c r="CM217" s="1332" t="str">
        <f t="shared" si="565"/>
        <v/>
      </c>
      <c r="CN217" s="1331" t="str">
        <f t="shared" si="565"/>
        <v/>
      </c>
      <c r="CO217" s="1331" t="str">
        <f t="shared" si="565"/>
        <v/>
      </c>
      <c r="CP217" s="1331" t="str">
        <f t="shared" si="565"/>
        <v/>
      </c>
      <c r="CQ217" s="1331" t="str">
        <f t="shared" si="565"/>
        <v/>
      </c>
      <c r="CR217" s="1331" t="str">
        <f t="shared" si="565"/>
        <v/>
      </c>
      <c r="CS217" s="1330" t="str">
        <f t="shared" si="565"/>
        <v/>
      </c>
      <c r="CT217" s="1333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9" t="str">
        <f t="shared" si="566"/>
        <v/>
      </c>
      <c r="CE218" s="1330" t="str">
        <f t="shared" si="565"/>
        <v/>
      </c>
      <c r="CF218" s="1331" t="str">
        <f t="shared" si="565"/>
        <v/>
      </c>
      <c r="CG218" s="1331" t="str">
        <f t="shared" si="565"/>
        <v/>
      </c>
      <c r="CH218" s="1331" t="str">
        <f t="shared" si="565"/>
        <v/>
      </c>
      <c r="CI218" s="1331" t="str">
        <f t="shared" si="565"/>
        <v/>
      </c>
      <c r="CJ218" s="1331" t="str">
        <f t="shared" si="565"/>
        <v/>
      </c>
      <c r="CK218" s="1332" t="str">
        <f t="shared" si="565"/>
        <v/>
      </c>
      <c r="CL218" s="1332" t="str">
        <f t="shared" si="565"/>
        <v/>
      </c>
      <c r="CM218" s="1332" t="str">
        <f t="shared" si="565"/>
        <v/>
      </c>
      <c r="CN218" s="1331" t="str">
        <f t="shared" si="565"/>
        <v/>
      </c>
      <c r="CO218" s="1331" t="str">
        <f t="shared" si="565"/>
        <v/>
      </c>
      <c r="CP218" s="1331" t="str">
        <f t="shared" si="565"/>
        <v/>
      </c>
      <c r="CQ218" s="1331" t="str">
        <f t="shared" si="565"/>
        <v/>
      </c>
      <c r="CR218" s="1331" t="str">
        <f t="shared" si="565"/>
        <v/>
      </c>
      <c r="CS218" s="1330" t="str">
        <f t="shared" si="565"/>
        <v/>
      </c>
      <c r="CT218" s="1333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9" t="str">
        <f t="shared" si="566"/>
        <v/>
      </c>
      <c r="CE219" s="1330" t="str">
        <f t="shared" si="565"/>
        <v/>
      </c>
      <c r="CF219" s="1331" t="str">
        <f t="shared" si="565"/>
        <v/>
      </c>
      <c r="CG219" s="1331" t="str">
        <f t="shared" si="565"/>
        <v/>
      </c>
      <c r="CH219" s="1331" t="str">
        <f t="shared" si="565"/>
        <v/>
      </c>
      <c r="CI219" s="1331" t="str">
        <f t="shared" si="565"/>
        <v/>
      </c>
      <c r="CJ219" s="1331" t="str">
        <f t="shared" si="565"/>
        <v/>
      </c>
      <c r="CK219" s="1332" t="str">
        <f t="shared" si="565"/>
        <v/>
      </c>
      <c r="CL219" s="1332" t="str">
        <f t="shared" si="565"/>
        <v/>
      </c>
      <c r="CM219" s="1332" t="str">
        <f t="shared" si="565"/>
        <v/>
      </c>
      <c r="CN219" s="1331" t="str">
        <f t="shared" si="565"/>
        <v/>
      </c>
      <c r="CO219" s="1331" t="str">
        <f t="shared" si="565"/>
        <v/>
      </c>
      <c r="CP219" s="1331" t="str">
        <f t="shared" si="565"/>
        <v/>
      </c>
      <c r="CQ219" s="1331" t="str">
        <f t="shared" si="565"/>
        <v/>
      </c>
      <c r="CR219" s="1331" t="str">
        <f t="shared" si="565"/>
        <v/>
      </c>
      <c r="CS219" s="1330" t="str">
        <f t="shared" si="565"/>
        <v/>
      </c>
      <c r="CT219" s="1333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1003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7"/>
      <c r="BW220" s="1518"/>
      <c r="BX220" s="1518">
        <v>200</v>
      </c>
      <c r="BY220" s="1518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9" t="str">
        <f t="shared" si="566"/>
        <v/>
      </c>
      <c r="CE220" s="1330" t="str">
        <f t="shared" si="565"/>
        <v/>
      </c>
      <c r="CF220" s="1331" t="str">
        <f t="shared" si="565"/>
        <v/>
      </c>
      <c r="CG220" s="1331" t="str">
        <f t="shared" si="565"/>
        <v/>
      </c>
      <c r="CH220" s="1331">
        <f t="shared" si="565"/>
        <v>3</v>
      </c>
      <c r="CI220" s="1331">
        <f t="shared" si="565"/>
        <v>3</v>
      </c>
      <c r="CJ220" s="1331">
        <f t="shared" si="565"/>
        <v>80</v>
      </c>
      <c r="CK220" s="1332">
        <f t="shared" si="565"/>
        <v>200</v>
      </c>
      <c r="CL220" s="1332">
        <f t="shared" si="565"/>
        <v>400</v>
      </c>
      <c r="CM220" s="1332">
        <f t="shared" si="565"/>
        <v>550</v>
      </c>
      <c r="CN220" s="1331">
        <f t="shared" si="565"/>
        <v>750</v>
      </c>
      <c r="CO220" s="1331">
        <f t="shared" si="565"/>
        <v>1000</v>
      </c>
      <c r="CP220" s="1331">
        <f t="shared" si="565"/>
        <v>1240</v>
      </c>
      <c r="CQ220" s="1331" t="str">
        <f t="shared" si="565"/>
        <v/>
      </c>
      <c r="CR220" s="1331" t="str">
        <f t="shared" si="565"/>
        <v/>
      </c>
      <c r="CS220" s="1330" t="str">
        <f t="shared" si="565"/>
        <v/>
      </c>
      <c r="CT220" s="1333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9"/>
      <c r="BW221" s="1520"/>
      <c r="BX221" s="1520">
        <v>15</v>
      </c>
      <c r="BY221" s="1520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9" t="str">
        <f t="shared" si="566"/>
        <v/>
      </c>
      <c r="CE221" s="1330" t="str">
        <f t="shared" si="565"/>
        <v/>
      </c>
      <c r="CF221" s="1331" t="str">
        <f t="shared" si="565"/>
        <v/>
      </c>
      <c r="CG221" s="1331" t="str">
        <f t="shared" si="565"/>
        <v/>
      </c>
      <c r="CH221" s="1331">
        <f t="shared" si="565"/>
        <v>5</v>
      </c>
      <c r="CI221" s="1331">
        <f t="shared" si="565"/>
        <v>10</v>
      </c>
      <c r="CJ221" s="1331">
        <f t="shared" si="565"/>
        <v>15</v>
      </c>
      <c r="CK221" s="1332">
        <f t="shared" si="565"/>
        <v>15</v>
      </c>
      <c r="CL221" s="1332">
        <f t="shared" si="565"/>
        <v>20</v>
      </c>
      <c r="CM221" s="1332">
        <f t="shared" si="565"/>
        <v>20</v>
      </c>
      <c r="CN221" s="1331">
        <f t="shared" si="565"/>
        <v>20</v>
      </c>
      <c r="CO221" s="1331">
        <f t="shared" si="565"/>
        <v>180</v>
      </c>
      <c r="CP221" s="1331">
        <f t="shared" si="565"/>
        <v>1200</v>
      </c>
      <c r="CQ221" s="1331" t="str">
        <f t="shared" si="565"/>
        <v/>
      </c>
      <c r="CR221" s="1331" t="str">
        <f t="shared" si="565"/>
        <v/>
      </c>
      <c r="CS221" s="1330" t="str">
        <f t="shared" si="565"/>
        <v/>
      </c>
      <c r="CT221" s="1333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9" t="str">
        <f t="shared" si="566"/>
        <v/>
      </c>
      <c r="CE222" s="1330" t="str">
        <f t="shared" si="565"/>
        <v/>
      </c>
      <c r="CF222" s="1331" t="str">
        <f t="shared" si="565"/>
        <v/>
      </c>
      <c r="CG222" s="1331" t="str">
        <f t="shared" si="565"/>
        <v/>
      </c>
      <c r="CH222" s="1331">
        <f t="shared" si="565"/>
        <v>400</v>
      </c>
      <c r="CI222" s="1331">
        <f t="shared" si="565"/>
        <v>540</v>
      </c>
      <c r="CJ222" s="1331">
        <f t="shared" si="565"/>
        <v>3000</v>
      </c>
      <c r="CK222" s="1332">
        <f t="shared" si="565"/>
        <v>3600</v>
      </c>
      <c r="CL222" s="1332">
        <f t="shared" si="565"/>
        <v>5500</v>
      </c>
      <c r="CM222" s="1332">
        <f t="shared" si="565"/>
        <v>8000</v>
      </c>
      <c r="CN222" s="1331">
        <f t="shared" si="565"/>
        <v>15000</v>
      </c>
      <c r="CO222" s="1331">
        <f t="shared" si="565"/>
        <v>18600</v>
      </c>
      <c r="CP222" s="1331">
        <f t="shared" si="565"/>
        <v>20000</v>
      </c>
      <c r="CQ222" s="1331" t="str">
        <f t="shared" si="565"/>
        <v/>
      </c>
      <c r="CR222" s="1331" t="str">
        <f t="shared" si="565"/>
        <v/>
      </c>
      <c r="CS222" s="1330" t="str">
        <f t="shared" si="565"/>
        <v/>
      </c>
      <c r="CT222" s="1333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1005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9" t="str">
        <f t="shared" si="566"/>
        <v/>
      </c>
      <c r="CE223" s="1330" t="str">
        <f t="shared" si="565"/>
        <v/>
      </c>
      <c r="CF223" s="1331" t="str">
        <f t="shared" si="565"/>
        <v/>
      </c>
      <c r="CG223" s="1331" t="str">
        <f t="shared" si="565"/>
        <v/>
      </c>
      <c r="CH223" s="1331" t="str">
        <f t="shared" si="565"/>
        <v/>
      </c>
      <c r="CI223" s="1331">
        <f t="shared" si="565"/>
        <v>12</v>
      </c>
      <c r="CJ223" s="1331">
        <f t="shared" si="565"/>
        <v>25</v>
      </c>
      <c r="CK223" s="1332">
        <f t="shared" si="565"/>
        <v>25</v>
      </c>
      <c r="CL223" s="1332">
        <f t="shared" si="565"/>
        <v>50</v>
      </c>
      <c r="CM223" s="1332">
        <f t="shared" si="565"/>
        <v>60</v>
      </c>
      <c r="CN223" s="1331">
        <f t="shared" si="565"/>
        <v>60</v>
      </c>
      <c r="CO223" s="1331">
        <f t="shared" si="565"/>
        <v>100</v>
      </c>
      <c r="CP223" s="1331">
        <f t="shared" si="565"/>
        <v>200</v>
      </c>
      <c r="CQ223" s="1331" t="str">
        <f t="shared" si="565"/>
        <v/>
      </c>
      <c r="CR223" s="1331" t="str">
        <f t="shared" si="565"/>
        <v/>
      </c>
      <c r="CS223" s="1330" t="str">
        <f t="shared" si="565"/>
        <v/>
      </c>
      <c r="CT223" s="1333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9" t="str">
        <f t="shared" si="566"/>
        <v/>
      </c>
      <c r="CE224" s="1330" t="str">
        <f t="shared" si="565"/>
        <v/>
      </c>
      <c r="CF224" s="1331" t="str">
        <f t="shared" si="565"/>
        <v/>
      </c>
      <c r="CG224" s="1331" t="str">
        <f t="shared" si="565"/>
        <v/>
      </c>
      <c r="CH224" s="1331" t="str">
        <f t="shared" si="565"/>
        <v/>
      </c>
      <c r="CI224" s="1331">
        <f t="shared" si="565"/>
        <v>3</v>
      </c>
      <c r="CJ224" s="1331">
        <f t="shared" si="565"/>
        <v>10</v>
      </c>
      <c r="CK224" s="1332">
        <f t="shared" si="565"/>
        <v>10</v>
      </c>
      <c r="CL224" s="1332">
        <f t="shared" si="565"/>
        <v>10</v>
      </c>
      <c r="CM224" s="1332">
        <f t="shared" si="565"/>
        <v>12</v>
      </c>
      <c r="CN224" s="1331">
        <f t="shared" si="565"/>
        <v>12</v>
      </c>
      <c r="CO224" s="1331">
        <f t="shared" si="565"/>
        <v>12</v>
      </c>
      <c r="CP224" s="1331">
        <f t="shared" si="565"/>
        <v>150</v>
      </c>
      <c r="CQ224" s="1331" t="str">
        <f t="shared" si="565"/>
        <v/>
      </c>
      <c r="CR224" s="1331" t="str">
        <f t="shared" si="565"/>
        <v/>
      </c>
      <c r="CS224" s="1330" t="str">
        <f t="shared" si="565"/>
        <v/>
      </c>
      <c r="CT224" s="1333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9" t="str">
        <f t="shared" si="566"/>
        <v/>
      </c>
      <c r="CE225" s="1330" t="str">
        <f t="shared" si="565"/>
        <v/>
      </c>
      <c r="CF225" s="1331" t="str">
        <f t="shared" si="565"/>
        <v/>
      </c>
      <c r="CG225" s="1331" t="str">
        <f t="shared" si="565"/>
        <v/>
      </c>
      <c r="CH225" s="1331" t="str">
        <f t="shared" si="565"/>
        <v/>
      </c>
      <c r="CI225" s="1331">
        <f t="shared" si="565"/>
        <v>150</v>
      </c>
      <c r="CJ225" s="1331">
        <f t="shared" si="565"/>
        <v>250</v>
      </c>
      <c r="CK225" s="1332">
        <f t="shared" si="565"/>
        <v>300</v>
      </c>
      <c r="CL225" s="1332">
        <f t="shared" si="565"/>
        <v>600</v>
      </c>
      <c r="CM225" s="1332">
        <f t="shared" si="565"/>
        <v>720</v>
      </c>
      <c r="CN225" s="1331">
        <f t="shared" si="565"/>
        <v>1200</v>
      </c>
      <c r="CO225" s="1331">
        <f t="shared" si="565"/>
        <v>1800</v>
      </c>
      <c r="CP225" s="1331">
        <f t="shared" si="565"/>
        <v>2000</v>
      </c>
      <c r="CQ225" s="1331" t="str">
        <f t="shared" si="565"/>
        <v/>
      </c>
      <c r="CR225" s="1331" t="str">
        <f t="shared" si="565"/>
        <v/>
      </c>
      <c r="CS225" s="1330" t="str">
        <f t="shared" si="565"/>
        <v/>
      </c>
      <c r="CT225" s="1333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0"/>
      <c r="CE226" s="1340"/>
      <c r="CF226" s="1340"/>
      <c r="CG226" s="1340"/>
      <c r="CH226" s="1340"/>
      <c r="CI226" s="1340"/>
      <c r="CJ226" s="1340"/>
      <c r="CK226" s="1340"/>
      <c r="CL226" s="1340"/>
      <c r="CM226" s="1340"/>
      <c r="CN226" s="1340"/>
      <c r="CO226" s="1340"/>
      <c r="CP226" s="1340"/>
      <c r="CQ226" s="1340"/>
      <c r="CR226" s="1340"/>
      <c r="CS226" s="1340"/>
      <c r="CT226" s="1341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9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0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1" t="str">
        <f t="shared" si="588"/>
        <v/>
      </c>
      <c r="CG227" s="1331" t="str">
        <f t="shared" si="588"/>
        <v/>
      </c>
      <c r="CH227" s="1331">
        <f t="shared" si="588"/>
        <v>1</v>
      </c>
      <c r="CI227" s="1331">
        <f t="shared" si="588"/>
        <v>1</v>
      </c>
      <c r="CJ227" s="1331">
        <f t="shared" si="588"/>
        <v>1</v>
      </c>
      <c r="CK227" s="1332">
        <f t="shared" si="588"/>
        <v>1</v>
      </c>
      <c r="CL227" s="1332">
        <f t="shared" si="588"/>
        <v>1</v>
      </c>
      <c r="CM227" s="1332">
        <f t="shared" si="588"/>
        <v>1</v>
      </c>
      <c r="CN227" s="1331">
        <f t="shared" si="588"/>
        <v>1</v>
      </c>
      <c r="CO227" s="1331">
        <f t="shared" si="588"/>
        <v>1</v>
      </c>
      <c r="CP227" s="1331">
        <f t="shared" si="588"/>
        <v>1</v>
      </c>
      <c r="CQ227" s="1331" t="str">
        <f t="shared" si="588"/>
        <v/>
      </c>
      <c r="CR227" s="1331" t="str">
        <f t="shared" si="588"/>
        <v/>
      </c>
      <c r="CS227" s="1330" t="str">
        <f t="shared" si="588"/>
        <v/>
      </c>
      <c r="CT227" s="133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4" t="str">
        <f t="shared" si="587"/>
        <v/>
      </c>
      <c r="CE228" s="1335" t="str">
        <f t="shared" si="588"/>
        <v/>
      </c>
      <c r="CF228" s="1336" t="str">
        <f t="shared" si="588"/>
        <v/>
      </c>
      <c r="CG228" s="1336" t="str">
        <f t="shared" si="588"/>
        <v/>
      </c>
      <c r="CH228" s="1336">
        <f t="shared" si="588"/>
        <v>0.12</v>
      </c>
      <c r="CI228" s="1336">
        <f t="shared" si="588"/>
        <v>0.12</v>
      </c>
      <c r="CJ228" s="1336">
        <f t="shared" si="588"/>
        <v>0.12</v>
      </c>
      <c r="CK228" s="1337">
        <f t="shared" si="588"/>
        <v>0.12</v>
      </c>
      <c r="CL228" s="1337">
        <f t="shared" si="588"/>
        <v>0.24</v>
      </c>
      <c r="CM228" s="1337">
        <f t="shared" si="588"/>
        <v>0.24</v>
      </c>
      <c r="CN228" s="1336">
        <f t="shared" si="588"/>
        <v>0.24</v>
      </c>
      <c r="CO228" s="1336">
        <f t="shared" si="588"/>
        <v>0.24</v>
      </c>
      <c r="CP228" s="1336">
        <f t="shared" si="588"/>
        <v>0.24</v>
      </c>
      <c r="CQ228" s="1336" t="str">
        <f t="shared" si="588"/>
        <v/>
      </c>
      <c r="CR228" s="1336" t="str">
        <f t="shared" si="588"/>
        <v/>
      </c>
      <c r="CS228" s="1335" t="str">
        <f t="shared" si="588"/>
        <v/>
      </c>
      <c r="CT228" s="133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62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4" t="str">
        <f t="shared" si="587"/>
        <v/>
      </c>
      <c r="CE229" s="1335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6" t="str">
        <f t="shared" si="614"/>
        <v/>
      </c>
      <c r="CG229" s="1336" t="str">
        <f t="shared" si="614"/>
        <v/>
      </c>
      <c r="CH229" s="1336">
        <f t="shared" si="614"/>
        <v>9.9999999999999985E-3</v>
      </c>
      <c r="CI229" s="1336">
        <f t="shared" si="614"/>
        <v>9.9999999999999985E-3</v>
      </c>
      <c r="CJ229" s="1336">
        <f t="shared" si="614"/>
        <v>9.9999999999999985E-3</v>
      </c>
      <c r="CK229" s="1337">
        <f t="shared" si="614"/>
        <v>9.9999999999999985E-3</v>
      </c>
      <c r="CL229" s="1337">
        <f t="shared" si="614"/>
        <v>1.9999999999999997E-2</v>
      </c>
      <c r="CM229" s="1337">
        <f t="shared" si="614"/>
        <v>1.9999999999999997E-2</v>
      </c>
      <c r="CN229" s="1336">
        <f t="shared" si="614"/>
        <v>1.9999999999999997E-2</v>
      </c>
      <c r="CO229" s="1336">
        <f t="shared" si="614"/>
        <v>1.9999999999999997E-2</v>
      </c>
      <c r="CP229" s="1336">
        <f t="shared" si="614"/>
        <v>1.9999999999999997E-2</v>
      </c>
      <c r="CQ229" s="1336" t="str">
        <f t="shared" si="614"/>
        <v/>
      </c>
      <c r="CR229" s="1336" t="str">
        <f t="shared" si="614"/>
        <v/>
      </c>
      <c r="CS229" s="1335" t="str">
        <f t="shared" si="614"/>
        <v/>
      </c>
      <c r="CT229" s="1338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9" t="str">
        <f t="shared" si="587"/>
        <v/>
      </c>
      <c r="CE230" s="1330" t="str">
        <f t="shared" si="614"/>
        <v/>
      </c>
      <c r="CF230" s="1331" t="str">
        <f t="shared" si="614"/>
        <v/>
      </c>
      <c r="CG230" s="1331" t="str">
        <f t="shared" si="614"/>
        <v/>
      </c>
      <c r="CH230" s="1331" t="str">
        <f t="shared" si="614"/>
        <v/>
      </c>
      <c r="CI230" s="1331" t="str">
        <f t="shared" si="614"/>
        <v/>
      </c>
      <c r="CJ230" s="1331" t="str">
        <f t="shared" si="614"/>
        <v/>
      </c>
      <c r="CK230" s="1332" t="str">
        <f t="shared" si="614"/>
        <v/>
      </c>
      <c r="CL230" s="1332" t="str">
        <f t="shared" si="614"/>
        <v/>
      </c>
      <c r="CM230" s="1332" t="str">
        <f t="shared" si="614"/>
        <v/>
      </c>
      <c r="CN230" s="1331" t="str">
        <f t="shared" si="614"/>
        <v/>
      </c>
      <c r="CO230" s="1331" t="str">
        <f t="shared" si="614"/>
        <v/>
      </c>
      <c r="CP230" s="1331" t="str">
        <f t="shared" si="614"/>
        <v/>
      </c>
      <c r="CQ230" s="1331" t="str">
        <f t="shared" si="614"/>
        <v/>
      </c>
      <c r="CR230" s="1331" t="str">
        <f t="shared" si="614"/>
        <v/>
      </c>
      <c r="CS230" s="1330" t="str">
        <f t="shared" si="614"/>
        <v/>
      </c>
      <c r="CT230" s="1333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4" t="str">
        <f t="shared" si="587"/>
        <v/>
      </c>
      <c r="CE231" s="1335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6" t="str">
        <f t="shared" si="615"/>
        <v/>
      </c>
      <c r="CG231" s="1336" t="str">
        <f t="shared" si="615"/>
        <v/>
      </c>
      <c r="CH231" s="1336" t="str">
        <f t="shared" si="615"/>
        <v/>
      </c>
      <c r="CI231" s="1336" t="str">
        <f t="shared" si="615"/>
        <v/>
      </c>
      <c r="CJ231" s="1336" t="str">
        <f t="shared" si="615"/>
        <v/>
      </c>
      <c r="CK231" s="1337" t="str">
        <f t="shared" si="615"/>
        <v/>
      </c>
      <c r="CL231" s="1337" t="str">
        <f t="shared" si="615"/>
        <v/>
      </c>
      <c r="CM231" s="1337" t="str">
        <f t="shared" si="615"/>
        <v/>
      </c>
      <c r="CN231" s="1336" t="str">
        <f t="shared" si="615"/>
        <v/>
      </c>
      <c r="CO231" s="1336" t="str">
        <f t="shared" si="615"/>
        <v/>
      </c>
      <c r="CP231" s="1336" t="str">
        <f t="shared" si="615"/>
        <v/>
      </c>
      <c r="CQ231" s="1336" t="str">
        <f t="shared" si="615"/>
        <v/>
      </c>
      <c r="CR231" s="1336" t="str">
        <f t="shared" si="615"/>
        <v/>
      </c>
      <c r="CS231" s="1335" t="str">
        <f t="shared" si="615"/>
        <v/>
      </c>
      <c r="CT231" s="1338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4" t="str">
        <f t="shared" si="587"/>
        <v/>
      </c>
      <c r="CE232" s="1335" t="str">
        <f t="shared" si="615"/>
        <v/>
      </c>
      <c r="CF232" s="1336" t="str">
        <f t="shared" si="615"/>
        <v/>
      </c>
      <c r="CG232" s="1336" t="str">
        <f t="shared" si="615"/>
        <v/>
      </c>
      <c r="CH232" s="1336" t="str">
        <f t="shared" si="615"/>
        <v/>
      </c>
      <c r="CI232" s="1336" t="str">
        <f t="shared" si="615"/>
        <v/>
      </c>
      <c r="CJ232" s="1336" t="str">
        <f t="shared" si="615"/>
        <v/>
      </c>
      <c r="CK232" s="1337" t="str">
        <f t="shared" si="615"/>
        <v/>
      </c>
      <c r="CL232" s="1337" t="str">
        <f t="shared" si="615"/>
        <v/>
      </c>
      <c r="CM232" s="1337" t="str">
        <f t="shared" si="615"/>
        <v/>
      </c>
      <c r="CN232" s="1336" t="str">
        <f t="shared" si="615"/>
        <v/>
      </c>
      <c r="CO232" s="1336" t="str">
        <f t="shared" si="615"/>
        <v/>
      </c>
      <c r="CP232" s="1336" t="str">
        <f t="shared" si="615"/>
        <v/>
      </c>
      <c r="CQ232" s="1336" t="str">
        <f t="shared" si="615"/>
        <v/>
      </c>
      <c r="CR232" s="1336" t="str">
        <f t="shared" si="615"/>
        <v/>
      </c>
      <c r="CS232" s="1335" t="str">
        <f t="shared" si="615"/>
        <v/>
      </c>
      <c r="CT232" s="1338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9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0" t="str">
        <f t="shared" si="615"/>
        <v/>
      </c>
      <c r="CF233" s="1331" t="str">
        <f t="shared" si="615"/>
        <v/>
      </c>
      <c r="CG233" s="1331" t="str">
        <f t="shared" si="615"/>
        <v/>
      </c>
      <c r="CH233" s="1331" t="str">
        <f t="shared" si="615"/>
        <v/>
      </c>
      <c r="CI233" s="1331" t="str">
        <f t="shared" si="615"/>
        <v/>
      </c>
      <c r="CJ233" s="1331" t="str">
        <f t="shared" si="615"/>
        <v/>
      </c>
      <c r="CK233" s="1332" t="str">
        <f t="shared" si="615"/>
        <v/>
      </c>
      <c r="CL233" s="1332">
        <f t="shared" si="615"/>
        <v>3000</v>
      </c>
      <c r="CM233" s="1332">
        <f t="shared" si="615"/>
        <v>3500</v>
      </c>
      <c r="CN233" s="1331" t="str">
        <f t="shared" si="615"/>
        <v/>
      </c>
      <c r="CO233" s="1331" t="str">
        <f t="shared" si="615"/>
        <v/>
      </c>
      <c r="CP233" s="1331" t="str">
        <f t="shared" si="615"/>
        <v/>
      </c>
      <c r="CQ233" s="1331" t="str">
        <f t="shared" si="615"/>
        <v/>
      </c>
      <c r="CR233" s="1331" t="str">
        <f t="shared" si="615"/>
        <v/>
      </c>
      <c r="CS233" s="1330" t="str">
        <f t="shared" si="615"/>
        <v/>
      </c>
      <c r="CT233" s="1333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61" customFormat="1" ht="15.75" customHeight="1">
      <c r="A234" s="1663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64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64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64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65"/>
      <c r="BP234" s="760"/>
      <c r="BQ234" s="760"/>
      <c r="BR234" s="760"/>
      <c r="BS234" s="760"/>
      <c r="BT234" s="760"/>
      <c r="BU234" s="1664"/>
      <c r="BV234" s="760"/>
      <c r="BW234" s="760"/>
      <c r="BX234" s="760"/>
      <c r="BY234" s="760"/>
      <c r="BZ234" s="1307" t="str">
        <f t="shared" si="575"/>
        <v/>
      </c>
      <c r="CA234" s="1307" t="str">
        <f t="shared" si="576"/>
        <v/>
      </c>
      <c r="CB234" s="1307" t="str">
        <f t="shared" si="577"/>
        <v/>
      </c>
      <c r="CC234" s="1308" t="str">
        <f t="shared" si="578"/>
        <v/>
      </c>
      <c r="CD234" s="1367" t="str">
        <f t="shared" si="620"/>
        <v/>
      </c>
      <c r="CE234" s="1368" t="str">
        <f t="shared" si="615"/>
        <v/>
      </c>
      <c r="CF234" s="1369" t="str">
        <f t="shared" si="615"/>
        <v/>
      </c>
      <c r="CG234" s="1369" t="str">
        <f t="shared" si="615"/>
        <v/>
      </c>
      <c r="CH234" s="1369" t="str">
        <f t="shared" si="615"/>
        <v/>
      </c>
      <c r="CI234" s="1369" t="str">
        <f t="shared" si="615"/>
        <v/>
      </c>
      <c r="CJ234" s="1369" t="str">
        <f t="shared" si="615"/>
        <v/>
      </c>
      <c r="CK234" s="1370" t="str">
        <f t="shared" si="615"/>
        <v/>
      </c>
      <c r="CL234" s="1370">
        <f t="shared" si="615"/>
        <v>1</v>
      </c>
      <c r="CM234" s="1370">
        <f t="shared" si="615"/>
        <v>1</v>
      </c>
      <c r="CN234" s="1369" t="str">
        <f t="shared" si="615"/>
        <v/>
      </c>
      <c r="CO234" s="1369" t="str">
        <f t="shared" si="615"/>
        <v/>
      </c>
      <c r="CP234" s="1369" t="str">
        <f t="shared" si="615"/>
        <v/>
      </c>
      <c r="CQ234" s="1369" t="str">
        <f t="shared" si="615"/>
        <v/>
      </c>
      <c r="CR234" s="1369" t="str">
        <f t="shared" si="615"/>
        <v/>
      </c>
      <c r="CS234" s="1368" t="str">
        <f t="shared" si="615"/>
        <v/>
      </c>
      <c r="CT234" s="1371" t="str">
        <f t="shared" si="615"/>
        <v/>
      </c>
      <c r="CU234" s="1646" t="str">
        <f t="shared" si="589"/>
        <v/>
      </c>
      <c r="CV234" s="1647" t="str">
        <f t="shared" si="590"/>
        <v/>
      </c>
      <c r="CW234" s="1648" t="str">
        <f t="shared" si="591"/>
        <v/>
      </c>
      <c r="CX234" s="1648" t="str">
        <f t="shared" si="592"/>
        <v/>
      </c>
      <c r="CY234" s="1648" t="str">
        <f t="shared" si="593"/>
        <v/>
      </c>
      <c r="CZ234" s="1648" t="str">
        <f t="shared" si="594"/>
        <v/>
      </c>
      <c r="DA234" s="1648" t="str">
        <f t="shared" si="595"/>
        <v/>
      </c>
      <c r="DB234" s="1649" t="str">
        <f t="shared" si="596"/>
        <v/>
      </c>
      <c r="DC234" s="1649">
        <f t="shared" si="597"/>
        <v>1</v>
      </c>
      <c r="DD234" s="1649">
        <f t="shared" si="598"/>
        <v>1</v>
      </c>
      <c r="DE234" s="1648" t="str">
        <f t="shared" si="599"/>
        <v/>
      </c>
      <c r="DF234" s="1648" t="str">
        <f t="shared" si="600"/>
        <v/>
      </c>
      <c r="DG234" s="1648" t="str">
        <f t="shared" si="601"/>
        <v/>
      </c>
      <c r="DH234" s="1648" t="str">
        <f t="shared" si="602"/>
        <v/>
      </c>
      <c r="DI234" s="1648" t="str">
        <f t="shared" si="603"/>
        <v/>
      </c>
      <c r="DJ234" s="1647" t="str">
        <f t="shared" si="604"/>
        <v/>
      </c>
      <c r="DK234" s="1646" t="str">
        <f t="shared" si="605"/>
        <v/>
      </c>
      <c r="DL234" s="1656">
        <f t="shared" si="606"/>
        <v>0</v>
      </c>
      <c r="DM234" s="1657">
        <f t="shared" si="607"/>
        <v>0</v>
      </c>
      <c r="DN234" s="1657">
        <f t="shared" si="608"/>
        <v>0</v>
      </c>
      <c r="DO234" s="1657">
        <f t="shared" si="609"/>
        <v>2</v>
      </c>
      <c r="DP234" s="1658"/>
      <c r="DQ234" s="1655"/>
      <c r="DR234" s="1655"/>
      <c r="DS234" s="1655"/>
      <c r="DT234" s="1655"/>
      <c r="DU234" s="1655"/>
      <c r="DV234" s="1655"/>
      <c r="DW234" s="1655"/>
      <c r="DX234" s="1655"/>
      <c r="DY234" s="1660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9" t="str">
        <f t="shared" si="620"/>
        <v/>
      </c>
      <c r="CE235" s="1330" t="str">
        <f t="shared" si="615"/>
        <v/>
      </c>
      <c r="CF235" s="1331" t="str">
        <f t="shared" si="615"/>
        <v/>
      </c>
      <c r="CG235" s="1331" t="str">
        <f t="shared" si="615"/>
        <v/>
      </c>
      <c r="CH235" s="1331" t="str">
        <f t="shared" si="615"/>
        <v/>
      </c>
      <c r="CI235" s="1331" t="str">
        <f t="shared" si="615"/>
        <v/>
      </c>
      <c r="CJ235" s="1331" t="str">
        <f t="shared" si="615"/>
        <v/>
      </c>
      <c r="CK235" s="1332" t="str">
        <f t="shared" si="615"/>
        <v/>
      </c>
      <c r="CL235" s="1332">
        <f t="shared" si="615"/>
        <v>3000</v>
      </c>
      <c r="CM235" s="1332">
        <f t="shared" si="615"/>
        <v>3500</v>
      </c>
      <c r="CN235" s="1331" t="str">
        <f t="shared" si="615"/>
        <v/>
      </c>
      <c r="CO235" s="1331" t="str">
        <f t="shared" si="615"/>
        <v/>
      </c>
      <c r="CP235" s="1331" t="str">
        <f t="shared" si="615"/>
        <v/>
      </c>
      <c r="CQ235" s="1331" t="str">
        <f t="shared" si="615"/>
        <v/>
      </c>
      <c r="CR235" s="1331" t="str">
        <f t="shared" si="615"/>
        <v/>
      </c>
      <c r="CS235" s="1330" t="str">
        <f t="shared" si="615"/>
        <v/>
      </c>
      <c r="CT235" s="1333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9" t="str">
        <f t="shared" si="620"/>
        <v/>
      </c>
      <c r="CE236" s="1330" t="str">
        <f t="shared" si="615"/>
        <v/>
      </c>
      <c r="CF236" s="1331" t="str">
        <f t="shared" si="615"/>
        <v/>
      </c>
      <c r="CG236" s="1331" t="str">
        <f t="shared" si="615"/>
        <v/>
      </c>
      <c r="CH236" s="1331">
        <f t="shared" si="615"/>
        <v>2000</v>
      </c>
      <c r="CI236" s="1331">
        <f t="shared" si="615"/>
        <v>6500</v>
      </c>
      <c r="CJ236" s="1331">
        <f t="shared" si="615"/>
        <v>7000</v>
      </c>
      <c r="CK236" s="1332">
        <f t="shared" si="615"/>
        <v>7500</v>
      </c>
      <c r="CL236" s="1332">
        <f t="shared" si="615"/>
        <v>9000</v>
      </c>
      <c r="CM236" s="1332">
        <f t="shared" si="615"/>
        <v>10000</v>
      </c>
      <c r="CN236" s="1331">
        <f t="shared" si="615"/>
        <v>10400</v>
      </c>
      <c r="CO236" s="1331">
        <f t="shared" si="615"/>
        <v>20400</v>
      </c>
      <c r="CP236" s="1331">
        <f t="shared" si="615"/>
        <v>30000</v>
      </c>
      <c r="CQ236" s="1331" t="str">
        <f t="shared" si="615"/>
        <v/>
      </c>
      <c r="CR236" s="1331" t="str">
        <f t="shared" si="615"/>
        <v/>
      </c>
      <c r="CS236" s="1330" t="str">
        <f t="shared" si="615"/>
        <v/>
      </c>
      <c r="CT236" s="1333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9">
        <f t="shared" si="620"/>
        <v>3630</v>
      </c>
      <c r="CE237" s="1330">
        <f t="shared" si="615"/>
        <v>3630</v>
      </c>
      <c r="CF237" s="1331">
        <f t="shared" si="615"/>
        <v>3630</v>
      </c>
      <c r="CG237" s="1331">
        <f t="shared" si="615"/>
        <v>3630</v>
      </c>
      <c r="CH237" s="1331">
        <f t="shared" si="615"/>
        <v>3630</v>
      </c>
      <c r="CI237" s="1331">
        <f t="shared" si="615"/>
        <v>3630</v>
      </c>
      <c r="CJ237" s="1331">
        <f t="shared" si="615"/>
        <v>3630</v>
      </c>
      <c r="CK237" s="1332">
        <f t="shared" si="615"/>
        <v>3630</v>
      </c>
      <c r="CL237" s="1332">
        <f t="shared" si="615"/>
        <v>3630</v>
      </c>
      <c r="CM237" s="1332">
        <f t="shared" si="615"/>
        <v>3630</v>
      </c>
      <c r="CN237" s="1331">
        <f t="shared" si="615"/>
        <v>3630</v>
      </c>
      <c r="CO237" s="1331">
        <f t="shared" si="615"/>
        <v>3630</v>
      </c>
      <c r="CP237" s="1331">
        <f t="shared" si="615"/>
        <v>3630</v>
      </c>
      <c r="CQ237" s="1331">
        <f t="shared" si="615"/>
        <v>3630</v>
      </c>
      <c r="CR237" s="1331">
        <f t="shared" si="615"/>
        <v>3630</v>
      </c>
      <c r="CS237" s="1330">
        <f t="shared" si="615"/>
        <v>3630</v>
      </c>
      <c r="CT237" s="1333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9" t="str">
        <f t="shared" si="620"/>
        <v/>
      </c>
      <c r="CE238" s="1330" t="str">
        <f t="shared" si="615"/>
        <v/>
      </c>
      <c r="CF238" s="1331" t="str">
        <f t="shared" si="615"/>
        <v/>
      </c>
      <c r="CG238" s="1331" t="str">
        <f t="shared" si="615"/>
        <v/>
      </c>
      <c r="CH238" s="1331">
        <f t="shared" si="615"/>
        <v>1500</v>
      </c>
      <c r="CI238" s="1331">
        <f t="shared" si="615"/>
        <v>5000</v>
      </c>
      <c r="CJ238" s="1331">
        <f t="shared" si="615"/>
        <v>5000</v>
      </c>
      <c r="CK238" s="1332">
        <f t="shared" si="615"/>
        <v>6000</v>
      </c>
      <c r="CL238" s="1332">
        <f t="shared" si="615"/>
        <v>6300</v>
      </c>
      <c r="CM238" s="1332">
        <f t="shared" si="615"/>
        <v>7000</v>
      </c>
      <c r="CN238" s="1331">
        <f t="shared" si="615"/>
        <v>9000</v>
      </c>
      <c r="CO238" s="1331">
        <f t="shared" si="615"/>
        <v>17500</v>
      </c>
      <c r="CP238" s="1331">
        <f t="shared" si="615"/>
        <v>27500</v>
      </c>
      <c r="CQ238" s="1331" t="str">
        <f t="shared" si="615"/>
        <v/>
      </c>
      <c r="CR238" s="1331" t="str">
        <f t="shared" si="615"/>
        <v/>
      </c>
      <c r="CS238" s="1330" t="str">
        <f t="shared" si="615"/>
        <v/>
      </c>
      <c r="CT238" s="1333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61" customFormat="1" ht="15.75" customHeight="1">
      <c r="A239" s="1642" t="s">
        <v>180</v>
      </c>
      <c r="B239" s="1584"/>
      <c r="C239" s="1584"/>
      <c r="D239" s="1584"/>
      <c r="E239" s="1584"/>
      <c r="F239" s="1584"/>
      <c r="G239" s="1584"/>
      <c r="H239" s="1584"/>
      <c r="I239" s="1584"/>
      <c r="J239" s="1584"/>
      <c r="K239" s="1584"/>
      <c r="L239" s="1584"/>
      <c r="M239" s="1584"/>
      <c r="N239" s="1584"/>
      <c r="O239" s="1584"/>
      <c r="P239" s="1584"/>
      <c r="Q239" s="1584"/>
      <c r="R239" s="1584"/>
      <c r="S239" s="1644"/>
      <c r="T239" s="1584">
        <v>1.3</v>
      </c>
      <c r="U239" s="1584"/>
      <c r="V239" s="1584"/>
      <c r="W239" s="1584"/>
      <c r="X239" s="1584"/>
      <c r="Y239" s="1584"/>
      <c r="Z239" s="1584"/>
      <c r="AA239" s="1584">
        <v>1.3</v>
      </c>
      <c r="AB239" s="1584"/>
      <c r="AC239" s="1584">
        <v>1.2</v>
      </c>
      <c r="AD239" s="1584"/>
      <c r="AE239" s="1584"/>
      <c r="AF239" s="1584"/>
      <c r="AG239" s="1584"/>
      <c r="AH239" s="1584"/>
      <c r="AI239" s="1584"/>
      <c r="AJ239" s="1584"/>
      <c r="AK239" s="1644"/>
      <c r="AL239" s="1584">
        <v>1.3</v>
      </c>
      <c r="AM239" s="1584">
        <v>1.5</v>
      </c>
      <c r="AN239" s="1584">
        <v>1.3</v>
      </c>
      <c r="AO239" s="1584">
        <v>1.3</v>
      </c>
      <c r="AP239" s="1584">
        <v>1.3</v>
      </c>
      <c r="AQ239" s="1584">
        <v>1.3</v>
      </c>
      <c r="AR239" s="1584"/>
      <c r="AS239" s="1584">
        <v>1.3</v>
      </c>
      <c r="AT239" s="1584">
        <v>1.3</v>
      </c>
      <c r="AU239" s="1584">
        <v>1.3</v>
      </c>
      <c r="AV239" s="1584"/>
      <c r="AW239" s="1666"/>
      <c r="AX239" s="1666"/>
      <c r="AY239" s="1666"/>
      <c r="AZ239" s="1666"/>
      <c r="BA239" s="1584"/>
      <c r="BB239" s="1584"/>
      <c r="BC239" s="1644"/>
      <c r="BD239" s="1584">
        <v>1.3</v>
      </c>
      <c r="BE239" s="1584">
        <v>1.3</v>
      </c>
      <c r="BF239" s="1584">
        <v>1.3</v>
      </c>
      <c r="BG239" s="1584">
        <v>1.3</v>
      </c>
      <c r="BH239" s="1584">
        <v>1.3</v>
      </c>
      <c r="BI239" s="1584">
        <v>1.2</v>
      </c>
      <c r="BJ239" s="1584"/>
      <c r="BK239" s="1584">
        <v>1.3</v>
      </c>
      <c r="BL239" s="1584">
        <v>1.3</v>
      </c>
      <c r="BM239" s="1584">
        <v>1.3</v>
      </c>
      <c r="BN239" s="1584"/>
      <c r="BO239" s="1666"/>
      <c r="BP239" s="1666"/>
      <c r="BQ239" s="1666"/>
      <c r="BR239" s="1666"/>
      <c r="BS239" s="1584"/>
      <c r="BT239" s="1666"/>
      <c r="BU239" s="1644"/>
      <c r="BV239" s="1584">
        <v>1.3</v>
      </c>
      <c r="BW239" s="1584">
        <v>1.3</v>
      </c>
      <c r="BX239" s="1584">
        <v>1.3</v>
      </c>
      <c r="BY239" s="1584">
        <v>1.3</v>
      </c>
      <c r="BZ239" s="1307" t="str">
        <f t="shared" si="575"/>
        <v/>
      </c>
      <c r="CA239" s="1307">
        <f t="shared" si="576"/>
        <v>1.2999999999999996</v>
      </c>
      <c r="CB239" s="1307">
        <f t="shared" si="577"/>
        <v>1.3</v>
      </c>
      <c r="CC239" s="1308">
        <f t="shared" si="578"/>
        <v>1.3000000000000003</v>
      </c>
      <c r="CD239" s="1367" t="str">
        <f t="shared" si="620"/>
        <v/>
      </c>
      <c r="CE239" s="1368" t="str">
        <f t="shared" si="615"/>
        <v/>
      </c>
      <c r="CF239" s="1369" t="str">
        <f t="shared" si="615"/>
        <v/>
      </c>
      <c r="CG239" s="1369" t="str">
        <f t="shared" si="615"/>
        <v/>
      </c>
      <c r="CH239" s="1369">
        <f t="shared" si="615"/>
        <v>1.2</v>
      </c>
      <c r="CI239" s="1369">
        <f t="shared" si="615"/>
        <v>1.3</v>
      </c>
      <c r="CJ239" s="1369">
        <f t="shared" si="615"/>
        <v>1.3</v>
      </c>
      <c r="CK239" s="1370">
        <f t="shared" si="615"/>
        <v>1.3</v>
      </c>
      <c r="CL239" s="1370">
        <f t="shared" si="615"/>
        <v>1.3</v>
      </c>
      <c r="CM239" s="1370">
        <f t="shared" si="615"/>
        <v>1.3</v>
      </c>
      <c r="CN239" s="1369">
        <f t="shared" si="615"/>
        <v>1.3</v>
      </c>
      <c r="CO239" s="1369">
        <f t="shared" si="615"/>
        <v>1.3</v>
      </c>
      <c r="CP239" s="1369">
        <f t="shared" si="615"/>
        <v>1.3</v>
      </c>
      <c r="CQ239" s="1369" t="str">
        <f t="shared" si="615"/>
        <v/>
      </c>
      <c r="CR239" s="1369" t="str">
        <f t="shared" si="615"/>
        <v/>
      </c>
      <c r="CS239" s="1368" t="str">
        <f t="shared" si="615"/>
        <v/>
      </c>
      <c r="CT239" s="1371" t="str">
        <f t="shared" si="615"/>
        <v/>
      </c>
      <c r="CU239" s="1646" t="str">
        <f t="shared" si="589"/>
        <v/>
      </c>
      <c r="CV239" s="1647" t="str">
        <f t="shared" si="590"/>
        <v/>
      </c>
      <c r="CW239" s="1648" t="str">
        <f t="shared" si="591"/>
        <v/>
      </c>
      <c r="CX239" s="1648" t="str">
        <f t="shared" si="592"/>
        <v/>
      </c>
      <c r="CY239" s="1648">
        <f t="shared" si="593"/>
        <v>1.2</v>
      </c>
      <c r="CZ239" s="1648">
        <f t="shared" si="594"/>
        <v>1.3</v>
      </c>
      <c r="DA239" s="1648">
        <f t="shared" si="595"/>
        <v>1.3</v>
      </c>
      <c r="DB239" s="1649">
        <f t="shared" si="596"/>
        <v>1.3</v>
      </c>
      <c r="DC239" s="1649">
        <f t="shared" si="597"/>
        <v>1.3</v>
      </c>
      <c r="DD239" s="1649">
        <f t="shared" si="598"/>
        <v>1.3</v>
      </c>
      <c r="DE239" s="1648">
        <f t="shared" si="599"/>
        <v>1.3</v>
      </c>
      <c r="DF239" s="1648">
        <f t="shared" si="600"/>
        <v>1.3</v>
      </c>
      <c r="DG239" s="1648">
        <f t="shared" si="601"/>
        <v>1.3</v>
      </c>
      <c r="DH239" s="1648" t="str">
        <f t="shared" si="602"/>
        <v/>
      </c>
      <c r="DI239" s="1648" t="str">
        <f t="shared" si="603"/>
        <v/>
      </c>
      <c r="DJ239" s="1647" t="str">
        <f t="shared" si="604"/>
        <v/>
      </c>
      <c r="DK239" s="1646" t="str">
        <f t="shared" si="605"/>
        <v/>
      </c>
      <c r="DL239" s="1656">
        <f t="shared" si="606"/>
        <v>0</v>
      </c>
      <c r="DM239" s="1657">
        <f t="shared" si="607"/>
        <v>3</v>
      </c>
      <c r="DN239" s="1657">
        <f t="shared" si="608"/>
        <v>9</v>
      </c>
      <c r="DO239" s="1657">
        <f t="shared" si="609"/>
        <v>9</v>
      </c>
      <c r="DP239" s="1658"/>
      <c r="DQ239" s="1655"/>
      <c r="DR239" s="1655"/>
      <c r="DS239" s="1655"/>
      <c r="DT239" s="1655"/>
      <c r="DU239" s="1655"/>
      <c r="DV239" s="1655"/>
      <c r="DW239" s="1655"/>
      <c r="DX239" s="1655"/>
      <c r="DY239" s="1660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9" t="str">
        <f t="shared" si="620"/>
        <v/>
      </c>
      <c r="CE240" s="1330" t="str">
        <f t="shared" si="615"/>
        <v/>
      </c>
      <c r="CF240" s="1331" t="str">
        <f t="shared" si="615"/>
        <v/>
      </c>
      <c r="CG240" s="1331" t="str">
        <f t="shared" si="615"/>
        <v/>
      </c>
      <c r="CH240" s="1331">
        <f t="shared" si="615"/>
        <v>1800</v>
      </c>
      <c r="CI240" s="1331">
        <f t="shared" si="615"/>
        <v>6500</v>
      </c>
      <c r="CJ240" s="1331">
        <f t="shared" si="615"/>
        <v>6500</v>
      </c>
      <c r="CK240" s="1332">
        <f t="shared" si="615"/>
        <v>7800</v>
      </c>
      <c r="CL240" s="1332">
        <f t="shared" si="615"/>
        <v>8190</v>
      </c>
      <c r="CM240" s="1332">
        <f t="shared" si="615"/>
        <v>9100</v>
      </c>
      <c r="CN240" s="1331">
        <f t="shared" si="615"/>
        <v>11700</v>
      </c>
      <c r="CO240" s="1331">
        <f t="shared" si="615"/>
        <v>22750</v>
      </c>
      <c r="CP240" s="1331">
        <f t="shared" si="615"/>
        <v>35750</v>
      </c>
      <c r="CQ240" s="1331" t="str">
        <f t="shared" si="615"/>
        <v/>
      </c>
      <c r="CR240" s="1331" t="str">
        <f t="shared" si="615"/>
        <v/>
      </c>
      <c r="CS240" s="1330" t="str">
        <f t="shared" si="615"/>
        <v/>
      </c>
      <c r="CT240" s="1333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9" t="str">
        <f t="shared" si="620"/>
        <v/>
      </c>
      <c r="CE241" s="1330" t="str">
        <f t="shared" si="615"/>
        <v/>
      </c>
      <c r="CF241" s="1331" t="str">
        <f t="shared" si="615"/>
        <v/>
      </c>
      <c r="CG241" s="1331" t="str">
        <f t="shared" si="615"/>
        <v/>
      </c>
      <c r="CH241" s="1331">
        <f t="shared" si="615"/>
        <v>0</v>
      </c>
      <c r="CI241" s="1331">
        <f t="shared" si="615"/>
        <v>50</v>
      </c>
      <c r="CJ241" s="1331">
        <f t="shared" si="615"/>
        <v>200</v>
      </c>
      <c r="CK241" s="1332">
        <f t="shared" si="615"/>
        <v>500</v>
      </c>
      <c r="CL241" s="1332">
        <f t="shared" si="615"/>
        <v>1000</v>
      </c>
      <c r="CM241" s="1332">
        <f t="shared" si="615"/>
        <v>1800</v>
      </c>
      <c r="CN241" s="1331">
        <f t="shared" si="615"/>
        <v>1900</v>
      </c>
      <c r="CO241" s="1331">
        <f t="shared" si="615"/>
        <v>2000</v>
      </c>
      <c r="CP241" s="1331">
        <f t="shared" si="615"/>
        <v>2250</v>
      </c>
      <c r="CQ241" s="1331" t="str">
        <f t="shared" si="615"/>
        <v/>
      </c>
      <c r="CR241" s="1331" t="str">
        <f t="shared" si="615"/>
        <v/>
      </c>
      <c r="CS241" s="1330" t="str">
        <f t="shared" si="615"/>
        <v/>
      </c>
      <c r="CT241" s="1333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5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6" t="str">
        <f t="shared" si="637"/>
        <v/>
      </c>
      <c r="CG242" s="1336" t="str">
        <f t="shared" si="637"/>
        <v/>
      </c>
      <c r="CH242" s="1336">
        <f t="shared" si="637"/>
        <v>0.21311154598825832</v>
      </c>
      <c r="CI242" s="1336">
        <f t="shared" si="637"/>
        <v>0.23679060665362037</v>
      </c>
      <c r="CJ242" s="1336">
        <f t="shared" si="637"/>
        <v>0.39465101108936723</v>
      </c>
      <c r="CK242" s="1337">
        <f t="shared" si="637"/>
        <v>0.41043705153294191</v>
      </c>
      <c r="CL242" s="1337">
        <f t="shared" si="637"/>
        <v>0.42622309197651664</v>
      </c>
      <c r="CM242" s="1337">
        <f t="shared" si="637"/>
        <v>0.43052837573385516</v>
      </c>
      <c r="CN242" s="1336">
        <f t="shared" si="637"/>
        <v>0.47358121330724073</v>
      </c>
      <c r="CO242" s="1336">
        <f t="shared" si="637"/>
        <v>0.52620134811915631</v>
      </c>
      <c r="CP242" s="1336">
        <f t="shared" si="637"/>
        <v>0.59986953685583821</v>
      </c>
      <c r="CQ242" s="1336" t="str">
        <f t="shared" si="637"/>
        <v/>
      </c>
      <c r="CR242" s="1336" t="str">
        <f t="shared" si="637"/>
        <v/>
      </c>
      <c r="CS242" s="1335" t="str">
        <f t="shared" si="637"/>
        <v/>
      </c>
      <c r="CT242" s="1338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9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0" t="str">
        <f t="shared" si="637"/>
        <v/>
      </c>
      <c r="CF243" s="1331" t="str">
        <f t="shared" si="637"/>
        <v/>
      </c>
      <c r="CG243" s="1331" t="str">
        <f t="shared" si="637"/>
        <v/>
      </c>
      <c r="CH243" s="1331" t="str">
        <f t="shared" si="637"/>
        <v/>
      </c>
      <c r="CI243" s="1331" t="str">
        <f t="shared" si="637"/>
        <v/>
      </c>
      <c r="CJ243" s="1331" t="str">
        <f t="shared" si="637"/>
        <v/>
      </c>
      <c r="CK243" s="1332" t="str">
        <f t="shared" si="637"/>
        <v/>
      </c>
      <c r="CL243" s="1332" t="str">
        <f t="shared" si="637"/>
        <v/>
      </c>
      <c r="CM243" s="1332" t="str">
        <f t="shared" si="637"/>
        <v/>
      </c>
      <c r="CN243" s="1331" t="str">
        <f t="shared" si="637"/>
        <v/>
      </c>
      <c r="CO243" s="1331" t="str">
        <f t="shared" si="637"/>
        <v/>
      </c>
      <c r="CP243" s="1331" t="str">
        <f t="shared" si="637"/>
        <v/>
      </c>
      <c r="CQ243" s="1331" t="str">
        <f t="shared" si="637"/>
        <v/>
      </c>
      <c r="CR243" s="1331" t="str">
        <f t="shared" si="637"/>
        <v/>
      </c>
      <c r="CS243" s="1330" t="str">
        <f t="shared" si="637"/>
        <v/>
      </c>
      <c r="CT243" s="1333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9">
        <f t="shared" si="638"/>
        <v>3550</v>
      </c>
      <c r="CE244" s="1330">
        <f t="shared" si="637"/>
        <v>3550</v>
      </c>
      <c r="CF244" s="1331">
        <f t="shared" si="637"/>
        <v>3550</v>
      </c>
      <c r="CG244" s="1331">
        <f t="shared" si="637"/>
        <v>3550</v>
      </c>
      <c r="CH244" s="1331">
        <f t="shared" si="637"/>
        <v>3550</v>
      </c>
      <c r="CI244" s="1331">
        <f t="shared" si="637"/>
        <v>3550</v>
      </c>
      <c r="CJ244" s="1331">
        <f t="shared" si="637"/>
        <v>3550</v>
      </c>
      <c r="CK244" s="1332">
        <f t="shared" si="637"/>
        <v>3550</v>
      </c>
      <c r="CL244" s="1332">
        <f t="shared" si="637"/>
        <v>3550</v>
      </c>
      <c r="CM244" s="1332">
        <f t="shared" si="637"/>
        <v>3550</v>
      </c>
      <c r="CN244" s="1331">
        <f t="shared" si="637"/>
        <v>3550</v>
      </c>
      <c r="CO244" s="1331">
        <f t="shared" si="637"/>
        <v>3550</v>
      </c>
      <c r="CP244" s="1331">
        <f t="shared" si="637"/>
        <v>3550</v>
      </c>
      <c r="CQ244" s="1331">
        <f t="shared" si="637"/>
        <v>3550</v>
      </c>
      <c r="CR244" s="1331">
        <f t="shared" si="637"/>
        <v>3550</v>
      </c>
      <c r="CS244" s="1330">
        <f t="shared" si="637"/>
        <v>3550</v>
      </c>
      <c r="CT244" s="1333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9" t="str">
        <f t="shared" si="638"/>
        <v/>
      </c>
      <c r="CE245" s="1330" t="str">
        <f t="shared" si="637"/>
        <v/>
      </c>
      <c r="CF245" s="1331" t="str">
        <f t="shared" si="637"/>
        <v/>
      </c>
      <c r="CG245" s="1331" t="str">
        <f t="shared" si="637"/>
        <v/>
      </c>
      <c r="CH245" s="1331" t="str">
        <f t="shared" si="637"/>
        <v/>
      </c>
      <c r="CI245" s="1331" t="str">
        <f t="shared" si="637"/>
        <v/>
      </c>
      <c r="CJ245" s="1331" t="str">
        <f t="shared" si="637"/>
        <v/>
      </c>
      <c r="CK245" s="1332" t="str">
        <f t="shared" si="637"/>
        <v/>
      </c>
      <c r="CL245" s="1332" t="str">
        <f t="shared" si="637"/>
        <v/>
      </c>
      <c r="CM245" s="1332" t="str">
        <f t="shared" si="637"/>
        <v/>
      </c>
      <c r="CN245" s="1331" t="str">
        <f t="shared" si="637"/>
        <v/>
      </c>
      <c r="CO245" s="1331" t="str">
        <f t="shared" si="637"/>
        <v/>
      </c>
      <c r="CP245" s="1331" t="str">
        <f t="shared" si="637"/>
        <v/>
      </c>
      <c r="CQ245" s="1331" t="str">
        <f t="shared" si="637"/>
        <v/>
      </c>
      <c r="CR245" s="1331" t="str">
        <f t="shared" si="637"/>
        <v/>
      </c>
      <c r="CS245" s="1330" t="str">
        <f t="shared" si="637"/>
        <v/>
      </c>
      <c r="CT245" s="1333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9" t="str">
        <f t="shared" si="638"/>
        <v/>
      </c>
      <c r="CE246" s="1330" t="str">
        <f t="shared" si="637"/>
        <v/>
      </c>
      <c r="CF246" s="1331" t="str">
        <f t="shared" si="637"/>
        <v/>
      </c>
      <c r="CG246" s="1331" t="str">
        <f t="shared" si="637"/>
        <v/>
      </c>
      <c r="CH246" s="1331" t="str">
        <f t="shared" si="637"/>
        <v/>
      </c>
      <c r="CI246" s="1331" t="str">
        <f t="shared" si="637"/>
        <v/>
      </c>
      <c r="CJ246" s="1331" t="str">
        <f t="shared" si="637"/>
        <v/>
      </c>
      <c r="CK246" s="1332" t="str">
        <f t="shared" si="637"/>
        <v/>
      </c>
      <c r="CL246" s="1332" t="str">
        <f t="shared" si="637"/>
        <v/>
      </c>
      <c r="CM246" s="1332" t="str">
        <f t="shared" si="637"/>
        <v/>
      </c>
      <c r="CN246" s="1331" t="str">
        <f t="shared" si="637"/>
        <v/>
      </c>
      <c r="CO246" s="1331" t="str">
        <f t="shared" si="637"/>
        <v/>
      </c>
      <c r="CP246" s="1331" t="str">
        <f t="shared" si="637"/>
        <v/>
      </c>
      <c r="CQ246" s="1331" t="str">
        <f t="shared" si="637"/>
        <v/>
      </c>
      <c r="CR246" s="1331" t="str">
        <f t="shared" si="637"/>
        <v/>
      </c>
      <c r="CS246" s="1330" t="str">
        <f t="shared" si="637"/>
        <v/>
      </c>
      <c r="CT246" s="1333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9" t="str">
        <f t="shared" si="638"/>
        <v/>
      </c>
      <c r="CE247" s="1330" t="str">
        <f t="shared" si="637"/>
        <v/>
      </c>
      <c r="CF247" s="1331" t="str">
        <f t="shared" si="637"/>
        <v/>
      </c>
      <c r="CG247" s="1331" t="str">
        <f t="shared" si="637"/>
        <v/>
      </c>
      <c r="CH247" s="1331" t="str">
        <f t="shared" si="637"/>
        <v/>
      </c>
      <c r="CI247" s="1331" t="str">
        <f t="shared" si="637"/>
        <v/>
      </c>
      <c r="CJ247" s="1331" t="str">
        <f t="shared" si="637"/>
        <v/>
      </c>
      <c r="CK247" s="1332" t="str">
        <f t="shared" si="637"/>
        <v/>
      </c>
      <c r="CL247" s="1332" t="str">
        <f t="shared" si="637"/>
        <v/>
      </c>
      <c r="CM247" s="1332" t="str">
        <f t="shared" si="637"/>
        <v/>
      </c>
      <c r="CN247" s="1331" t="str">
        <f t="shared" si="637"/>
        <v/>
      </c>
      <c r="CO247" s="1331" t="str">
        <f t="shared" si="637"/>
        <v/>
      </c>
      <c r="CP247" s="1331" t="str">
        <f t="shared" si="637"/>
        <v/>
      </c>
      <c r="CQ247" s="1331" t="str">
        <f t="shared" si="637"/>
        <v/>
      </c>
      <c r="CR247" s="1331" t="str">
        <f t="shared" si="637"/>
        <v/>
      </c>
      <c r="CS247" s="1330" t="str">
        <f t="shared" si="637"/>
        <v/>
      </c>
      <c r="CT247" s="1333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9" t="str">
        <f t="shared" si="638"/>
        <v/>
      </c>
      <c r="CE248" s="1330" t="str">
        <f t="shared" si="637"/>
        <v/>
      </c>
      <c r="CF248" s="1331" t="str">
        <f t="shared" si="637"/>
        <v/>
      </c>
      <c r="CG248" s="1331" t="str">
        <f t="shared" si="637"/>
        <v/>
      </c>
      <c r="CH248" s="1331" t="str">
        <f t="shared" si="637"/>
        <v/>
      </c>
      <c r="CI248" s="1331" t="str">
        <f t="shared" si="637"/>
        <v/>
      </c>
      <c r="CJ248" s="1331" t="str">
        <f t="shared" si="637"/>
        <v/>
      </c>
      <c r="CK248" s="1332" t="str">
        <f t="shared" si="637"/>
        <v/>
      </c>
      <c r="CL248" s="1332" t="str">
        <f t="shared" si="637"/>
        <v/>
      </c>
      <c r="CM248" s="1332" t="str">
        <f t="shared" si="637"/>
        <v/>
      </c>
      <c r="CN248" s="1331" t="str">
        <f t="shared" si="637"/>
        <v/>
      </c>
      <c r="CO248" s="1331" t="str">
        <f t="shared" si="637"/>
        <v/>
      </c>
      <c r="CP248" s="1331" t="str">
        <f t="shared" si="637"/>
        <v/>
      </c>
      <c r="CQ248" s="1331" t="str">
        <f t="shared" si="637"/>
        <v/>
      </c>
      <c r="CR248" s="1331" t="str">
        <f t="shared" si="637"/>
        <v/>
      </c>
      <c r="CS248" s="1330" t="str">
        <f t="shared" si="637"/>
        <v/>
      </c>
      <c r="CT248" s="1333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5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6" t="str">
        <f t="shared" si="651"/>
        <v/>
      </c>
      <c r="CG249" s="1336" t="str">
        <f t="shared" si="651"/>
        <v/>
      </c>
      <c r="CH249" s="1336" t="str">
        <f t="shared" si="651"/>
        <v/>
      </c>
      <c r="CI249" s="1336" t="str">
        <f t="shared" si="651"/>
        <v/>
      </c>
      <c r="CJ249" s="1336" t="str">
        <f t="shared" si="651"/>
        <v/>
      </c>
      <c r="CK249" s="1337" t="str">
        <f t="shared" si="651"/>
        <v/>
      </c>
      <c r="CL249" s="1337" t="str">
        <f t="shared" si="651"/>
        <v/>
      </c>
      <c r="CM249" s="1337" t="str">
        <f t="shared" si="651"/>
        <v/>
      </c>
      <c r="CN249" s="1336" t="str">
        <f t="shared" si="651"/>
        <v/>
      </c>
      <c r="CO249" s="1336" t="str">
        <f t="shared" si="651"/>
        <v/>
      </c>
      <c r="CP249" s="1336" t="str">
        <f t="shared" si="651"/>
        <v/>
      </c>
      <c r="CQ249" s="1336" t="str">
        <f t="shared" si="651"/>
        <v/>
      </c>
      <c r="CR249" s="1336" t="str">
        <f t="shared" si="651"/>
        <v/>
      </c>
      <c r="CS249" s="1335" t="str">
        <f t="shared" si="651"/>
        <v/>
      </c>
      <c r="CT249" s="1338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9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0" t="str">
        <f t="shared" si="651"/>
        <v/>
      </c>
      <c r="CF250" s="1331" t="str">
        <f t="shared" si="651"/>
        <v/>
      </c>
      <c r="CG250" s="1331" t="str">
        <f t="shared" si="651"/>
        <v/>
      </c>
      <c r="CH250" s="1331" t="str">
        <f t="shared" si="651"/>
        <v/>
      </c>
      <c r="CI250" s="1331" t="str">
        <f t="shared" si="651"/>
        <v/>
      </c>
      <c r="CJ250" s="1331" t="str">
        <f t="shared" si="651"/>
        <v/>
      </c>
      <c r="CK250" s="1332" t="str">
        <f t="shared" si="651"/>
        <v/>
      </c>
      <c r="CL250" s="1332">
        <f t="shared" si="651"/>
        <v>0</v>
      </c>
      <c r="CM250" s="1332" t="str">
        <f t="shared" si="651"/>
        <v/>
      </c>
      <c r="CN250" s="1331" t="str">
        <f t="shared" si="651"/>
        <v/>
      </c>
      <c r="CO250" s="1331" t="str">
        <f t="shared" si="651"/>
        <v/>
      </c>
      <c r="CP250" s="1331" t="str">
        <f t="shared" si="651"/>
        <v/>
      </c>
      <c r="CQ250" s="1331" t="str">
        <f t="shared" si="651"/>
        <v/>
      </c>
      <c r="CR250" s="1331" t="str">
        <f t="shared" si="651"/>
        <v/>
      </c>
      <c r="CS250" s="1330" t="str">
        <f t="shared" si="651"/>
        <v/>
      </c>
      <c r="CT250" s="1333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9">
        <f t="shared" si="652"/>
        <v>3450</v>
      </c>
      <c r="CE251" s="1330">
        <f t="shared" si="651"/>
        <v>3450</v>
      </c>
      <c r="CF251" s="1331">
        <f t="shared" si="651"/>
        <v>3450</v>
      </c>
      <c r="CG251" s="1331">
        <f t="shared" si="651"/>
        <v>3450</v>
      </c>
      <c r="CH251" s="1331">
        <f t="shared" si="651"/>
        <v>3450</v>
      </c>
      <c r="CI251" s="1331">
        <f t="shared" si="651"/>
        <v>3450</v>
      </c>
      <c r="CJ251" s="1331">
        <f t="shared" si="651"/>
        <v>3450</v>
      </c>
      <c r="CK251" s="1332">
        <f t="shared" si="651"/>
        <v>3450</v>
      </c>
      <c r="CL251" s="1332">
        <f t="shared" si="651"/>
        <v>3450</v>
      </c>
      <c r="CM251" s="1332">
        <f t="shared" si="651"/>
        <v>3450</v>
      </c>
      <c r="CN251" s="1331">
        <f t="shared" si="651"/>
        <v>3450</v>
      </c>
      <c r="CO251" s="1331">
        <f t="shared" si="651"/>
        <v>3450</v>
      </c>
      <c r="CP251" s="1331">
        <f t="shared" si="651"/>
        <v>3450</v>
      </c>
      <c r="CQ251" s="1331">
        <f t="shared" si="651"/>
        <v>3450</v>
      </c>
      <c r="CR251" s="1331">
        <f t="shared" si="651"/>
        <v>3450</v>
      </c>
      <c r="CS251" s="1330">
        <f t="shared" si="651"/>
        <v>3450</v>
      </c>
      <c r="CT251" s="1333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9" t="str">
        <f t="shared" si="652"/>
        <v/>
      </c>
      <c r="CE252" s="1330" t="str">
        <f t="shared" si="651"/>
        <v/>
      </c>
      <c r="CF252" s="1331" t="str">
        <f t="shared" si="651"/>
        <v/>
      </c>
      <c r="CG252" s="1331" t="str">
        <f t="shared" si="651"/>
        <v/>
      </c>
      <c r="CH252" s="1331" t="str">
        <f t="shared" si="651"/>
        <v/>
      </c>
      <c r="CI252" s="1331" t="str">
        <f t="shared" si="651"/>
        <v/>
      </c>
      <c r="CJ252" s="1331" t="str">
        <f t="shared" si="651"/>
        <v/>
      </c>
      <c r="CK252" s="1332" t="str">
        <f t="shared" si="651"/>
        <v/>
      </c>
      <c r="CL252" s="1332" t="str">
        <f t="shared" si="651"/>
        <v/>
      </c>
      <c r="CM252" s="1332" t="str">
        <f t="shared" si="651"/>
        <v/>
      </c>
      <c r="CN252" s="1331" t="str">
        <f t="shared" si="651"/>
        <v/>
      </c>
      <c r="CO252" s="1331" t="str">
        <f t="shared" si="651"/>
        <v/>
      </c>
      <c r="CP252" s="1331" t="str">
        <f t="shared" si="651"/>
        <v/>
      </c>
      <c r="CQ252" s="1331" t="str">
        <f t="shared" si="651"/>
        <v/>
      </c>
      <c r="CR252" s="1331" t="str">
        <f t="shared" si="651"/>
        <v/>
      </c>
      <c r="CS252" s="1330" t="str">
        <f t="shared" si="651"/>
        <v/>
      </c>
      <c r="CT252" s="1333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9" t="str">
        <f t="shared" si="652"/>
        <v/>
      </c>
      <c r="CE253" s="1330" t="str">
        <f t="shared" si="651"/>
        <v/>
      </c>
      <c r="CF253" s="1331" t="str">
        <f t="shared" si="651"/>
        <v/>
      </c>
      <c r="CG253" s="1331" t="str">
        <f t="shared" si="651"/>
        <v/>
      </c>
      <c r="CH253" s="1331" t="str">
        <f t="shared" si="651"/>
        <v/>
      </c>
      <c r="CI253" s="1331" t="str">
        <f t="shared" si="651"/>
        <v/>
      </c>
      <c r="CJ253" s="1331" t="str">
        <f t="shared" si="651"/>
        <v/>
      </c>
      <c r="CK253" s="1332" t="str">
        <f t="shared" si="651"/>
        <v/>
      </c>
      <c r="CL253" s="1332" t="str">
        <f t="shared" si="651"/>
        <v/>
      </c>
      <c r="CM253" s="1332" t="str">
        <f t="shared" si="651"/>
        <v/>
      </c>
      <c r="CN253" s="1331" t="str">
        <f t="shared" si="651"/>
        <v/>
      </c>
      <c r="CO253" s="1331" t="str">
        <f t="shared" si="651"/>
        <v/>
      </c>
      <c r="CP253" s="1331" t="str">
        <f t="shared" si="651"/>
        <v/>
      </c>
      <c r="CQ253" s="1331" t="str">
        <f t="shared" si="651"/>
        <v/>
      </c>
      <c r="CR253" s="1331" t="str">
        <f t="shared" si="651"/>
        <v/>
      </c>
      <c r="CS253" s="1330" t="str">
        <f t="shared" si="651"/>
        <v/>
      </c>
      <c r="CT253" s="1333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9" t="str">
        <f t="shared" si="652"/>
        <v/>
      </c>
      <c r="CE254" s="1330" t="str">
        <f t="shared" si="651"/>
        <v/>
      </c>
      <c r="CF254" s="1331" t="str">
        <f t="shared" si="651"/>
        <v/>
      </c>
      <c r="CG254" s="1331" t="str">
        <f t="shared" si="651"/>
        <v/>
      </c>
      <c r="CH254" s="1331" t="str">
        <f t="shared" si="651"/>
        <v/>
      </c>
      <c r="CI254" s="1331" t="str">
        <f t="shared" si="651"/>
        <v/>
      </c>
      <c r="CJ254" s="1331" t="str">
        <f t="shared" si="651"/>
        <v/>
      </c>
      <c r="CK254" s="1332" t="str">
        <f t="shared" si="651"/>
        <v/>
      </c>
      <c r="CL254" s="1332" t="str">
        <f t="shared" si="651"/>
        <v/>
      </c>
      <c r="CM254" s="1332" t="str">
        <f t="shared" si="651"/>
        <v/>
      </c>
      <c r="CN254" s="1331" t="str">
        <f t="shared" si="651"/>
        <v/>
      </c>
      <c r="CO254" s="1331" t="str">
        <f t="shared" si="651"/>
        <v/>
      </c>
      <c r="CP254" s="1331" t="str">
        <f t="shared" si="651"/>
        <v/>
      </c>
      <c r="CQ254" s="1331" t="str">
        <f t="shared" si="651"/>
        <v/>
      </c>
      <c r="CR254" s="1331" t="str">
        <f t="shared" si="651"/>
        <v/>
      </c>
      <c r="CS254" s="1330" t="str">
        <f t="shared" si="651"/>
        <v/>
      </c>
      <c r="CT254" s="1333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9" t="str">
        <f t="shared" si="652"/>
        <v/>
      </c>
      <c r="CE255" s="1330" t="str">
        <f t="shared" si="651"/>
        <v/>
      </c>
      <c r="CF255" s="1331" t="str">
        <f t="shared" si="651"/>
        <v/>
      </c>
      <c r="CG255" s="1331" t="str">
        <f t="shared" si="651"/>
        <v/>
      </c>
      <c r="CH255" s="1331" t="str">
        <f t="shared" si="651"/>
        <v/>
      </c>
      <c r="CI255" s="1331" t="str">
        <f t="shared" si="651"/>
        <v/>
      </c>
      <c r="CJ255" s="1331" t="str">
        <f t="shared" si="651"/>
        <v/>
      </c>
      <c r="CK255" s="1332" t="str">
        <f t="shared" si="651"/>
        <v/>
      </c>
      <c r="CL255" s="1332" t="str">
        <f t="shared" si="651"/>
        <v/>
      </c>
      <c r="CM255" s="1332" t="str">
        <f t="shared" si="651"/>
        <v/>
      </c>
      <c r="CN255" s="1331" t="str">
        <f t="shared" si="651"/>
        <v/>
      </c>
      <c r="CO255" s="1331" t="str">
        <f t="shared" si="651"/>
        <v/>
      </c>
      <c r="CP255" s="1331" t="str">
        <f t="shared" si="651"/>
        <v/>
      </c>
      <c r="CQ255" s="1331" t="str">
        <f t="shared" si="651"/>
        <v/>
      </c>
      <c r="CR255" s="1331" t="str">
        <f t="shared" si="651"/>
        <v/>
      </c>
      <c r="CS255" s="1330" t="str">
        <f t="shared" si="651"/>
        <v/>
      </c>
      <c r="CT255" s="1333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5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6" t="str">
        <f t="shared" si="665"/>
        <v/>
      </c>
      <c r="CG256" s="1336" t="str">
        <f t="shared" si="665"/>
        <v/>
      </c>
      <c r="CH256" s="1336" t="str">
        <f t="shared" si="665"/>
        <v/>
      </c>
      <c r="CI256" s="1336" t="str">
        <f t="shared" si="665"/>
        <v/>
      </c>
      <c r="CJ256" s="1336" t="str">
        <f t="shared" si="665"/>
        <v/>
      </c>
      <c r="CK256" s="1337" t="str">
        <f t="shared" si="665"/>
        <v/>
      </c>
      <c r="CL256" s="1337">
        <f t="shared" si="665"/>
        <v>0</v>
      </c>
      <c r="CM256" s="1337" t="str">
        <f t="shared" si="665"/>
        <v/>
      </c>
      <c r="CN256" s="1336" t="str">
        <f t="shared" si="665"/>
        <v/>
      </c>
      <c r="CO256" s="1336" t="str">
        <f t="shared" si="665"/>
        <v/>
      </c>
      <c r="CP256" s="1336" t="str">
        <f t="shared" si="665"/>
        <v/>
      </c>
      <c r="CQ256" s="1336" t="str">
        <f t="shared" si="665"/>
        <v/>
      </c>
      <c r="CR256" s="1336" t="str">
        <f t="shared" si="665"/>
        <v/>
      </c>
      <c r="CS256" s="1335" t="str">
        <f t="shared" si="665"/>
        <v/>
      </c>
      <c r="CT256" s="1338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9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0" t="str">
        <f t="shared" si="665"/>
        <v/>
      </c>
      <c r="CF257" s="1331" t="str">
        <f t="shared" si="665"/>
        <v/>
      </c>
      <c r="CG257" s="1331" t="str">
        <f t="shared" si="665"/>
        <v/>
      </c>
      <c r="CH257" s="1331" t="str">
        <f t="shared" si="665"/>
        <v/>
      </c>
      <c r="CI257" s="1331" t="str">
        <f t="shared" si="665"/>
        <v/>
      </c>
      <c r="CJ257" s="1331" t="str">
        <f t="shared" si="665"/>
        <v/>
      </c>
      <c r="CK257" s="1332" t="str">
        <f t="shared" si="665"/>
        <v/>
      </c>
      <c r="CL257" s="1332" t="str">
        <f t="shared" si="665"/>
        <v/>
      </c>
      <c r="CM257" s="1332" t="str">
        <f t="shared" si="665"/>
        <v/>
      </c>
      <c r="CN257" s="1331" t="str">
        <f t="shared" si="665"/>
        <v/>
      </c>
      <c r="CO257" s="1331" t="str">
        <f t="shared" si="665"/>
        <v/>
      </c>
      <c r="CP257" s="1331" t="str">
        <f t="shared" si="665"/>
        <v/>
      </c>
      <c r="CQ257" s="1331" t="str">
        <f t="shared" si="665"/>
        <v/>
      </c>
      <c r="CR257" s="1331" t="str">
        <f t="shared" si="665"/>
        <v/>
      </c>
      <c r="CS257" s="1330" t="str">
        <f t="shared" si="665"/>
        <v/>
      </c>
      <c r="CT257" s="1333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9">
        <f t="shared" si="666"/>
        <v>3500</v>
      </c>
      <c r="CE258" s="1330">
        <f t="shared" si="665"/>
        <v>3500</v>
      </c>
      <c r="CF258" s="1331">
        <f t="shared" si="665"/>
        <v>3500</v>
      </c>
      <c r="CG258" s="1331">
        <f t="shared" si="665"/>
        <v>3500</v>
      </c>
      <c r="CH258" s="1331">
        <f t="shared" si="665"/>
        <v>3500</v>
      </c>
      <c r="CI258" s="1331">
        <f t="shared" si="665"/>
        <v>3500</v>
      </c>
      <c r="CJ258" s="1331">
        <f t="shared" si="665"/>
        <v>3500</v>
      </c>
      <c r="CK258" s="1332">
        <f t="shared" si="665"/>
        <v>3500</v>
      </c>
      <c r="CL258" s="1332">
        <f t="shared" si="665"/>
        <v>3500</v>
      </c>
      <c r="CM258" s="1332">
        <f t="shared" si="665"/>
        <v>3500</v>
      </c>
      <c r="CN258" s="1331">
        <f t="shared" si="665"/>
        <v>3500</v>
      </c>
      <c r="CO258" s="1331">
        <f t="shared" si="665"/>
        <v>3500</v>
      </c>
      <c r="CP258" s="1331">
        <f t="shared" si="665"/>
        <v>3500</v>
      </c>
      <c r="CQ258" s="1331">
        <f t="shared" si="665"/>
        <v>3500</v>
      </c>
      <c r="CR258" s="1331">
        <f t="shared" si="665"/>
        <v>3500</v>
      </c>
      <c r="CS258" s="1330">
        <f t="shared" si="665"/>
        <v>3500</v>
      </c>
      <c r="CT258" s="1333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9" t="str">
        <f t="shared" si="666"/>
        <v/>
      </c>
      <c r="CE259" s="1330" t="str">
        <f t="shared" si="665"/>
        <v/>
      </c>
      <c r="CF259" s="1331" t="str">
        <f t="shared" si="665"/>
        <v/>
      </c>
      <c r="CG259" s="1331" t="str">
        <f t="shared" si="665"/>
        <v/>
      </c>
      <c r="CH259" s="1331" t="str">
        <f t="shared" si="665"/>
        <v/>
      </c>
      <c r="CI259" s="1331" t="str">
        <f t="shared" si="665"/>
        <v/>
      </c>
      <c r="CJ259" s="1331" t="str">
        <f t="shared" si="665"/>
        <v/>
      </c>
      <c r="CK259" s="1332" t="str">
        <f t="shared" si="665"/>
        <v/>
      </c>
      <c r="CL259" s="1332" t="str">
        <f t="shared" si="665"/>
        <v/>
      </c>
      <c r="CM259" s="1332" t="str">
        <f t="shared" si="665"/>
        <v/>
      </c>
      <c r="CN259" s="1331" t="str">
        <f t="shared" si="665"/>
        <v/>
      </c>
      <c r="CO259" s="1331" t="str">
        <f t="shared" si="665"/>
        <v/>
      </c>
      <c r="CP259" s="1331" t="str">
        <f t="shared" si="665"/>
        <v/>
      </c>
      <c r="CQ259" s="1331" t="str">
        <f t="shared" si="665"/>
        <v/>
      </c>
      <c r="CR259" s="1331" t="str">
        <f t="shared" si="665"/>
        <v/>
      </c>
      <c r="CS259" s="1330" t="str">
        <f t="shared" si="665"/>
        <v/>
      </c>
      <c r="CT259" s="1333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9" t="str">
        <f t="shared" si="666"/>
        <v/>
      </c>
      <c r="CE260" s="1330" t="str">
        <f t="shared" si="665"/>
        <v/>
      </c>
      <c r="CF260" s="1331" t="str">
        <f t="shared" si="665"/>
        <v/>
      </c>
      <c r="CG260" s="1331" t="str">
        <f t="shared" si="665"/>
        <v/>
      </c>
      <c r="CH260" s="1331" t="str">
        <f t="shared" si="665"/>
        <v/>
      </c>
      <c r="CI260" s="1331" t="str">
        <f t="shared" si="665"/>
        <v/>
      </c>
      <c r="CJ260" s="1331" t="str">
        <f t="shared" si="665"/>
        <v/>
      </c>
      <c r="CK260" s="1332" t="str">
        <f t="shared" si="665"/>
        <v/>
      </c>
      <c r="CL260" s="1332" t="str">
        <f t="shared" si="665"/>
        <v/>
      </c>
      <c r="CM260" s="1332" t="str">
        <f t="shared" si="665"/>
        <v/>
      </c>
      <c r="CN260" s="1331" t="str">
        <f t="shared" si="665"/>
        <v/>
      </c>
      <c r="CO260" s="1331" t="str">
        <f t="shared" si="665"/>
        <v/>
      </c>
      <c r="CP260" s="1331" t="str">
        <f t="shared" si="665"/>
        <v/>
      </c>
      <c r="CQ260" s="1331" t="str">
        <f t="shared" si="665"/>
        <v/>
      </c>
      <c r="CR260" s="1331" t="str">
        <f t="shared" si="665"/>
        <v/>
      </c>
      <c r="CS260" s="1330" t="str">
        <f t="shared" si="665"/>
        <v/>
      </c>
      <c r="CT260" s="1333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9" t="str">
        <f t="shared" si="666"/>
        <v/>
      </c>
      <c r="CE261" s="1330" t="str">
        <f t="shared" si="665"/>
        <v/>
      </c>
      <c r="CF261" s="1331" t="str">
        <f t="shared" si="665"/>
        <v/>
      </c>
      <c r="CG261" s="1331" t="str">
        <f t="shared" si="665"/>
        <v/>
      </c>
      <c r="CH261" s="1331" t="str">
        <f t="shared" si="665"/>
        <v/>
      </c>
      <c r="CI261" s="1331" t="str">
        <f t="shared" si="665"/>
        <v/>
      </c>
      <c r="CJ261" s="1331" t="str">
        <f t="shared" si="665"/>
        <v/>
      </c>
      <c r="CK261" s="1332" t="str">
        <f t="shared" si="665"/>
        <v/>
      </c>
      <c r="CL261" s="1332" t="str">
        <f t="shared" si="665"/>
        <v/>
      </c>
      <c r="CM261" s="1332" t="str">
        <f t="shared" si="665"/>
        <v/>
      </c>
      <c r="CN261" s="1331" t="str">
        <f t="shared" si="665"/>
        <v/>
      </c>
      <c r="CO261" s="1331" t="str">
        <f t="shared" si="665"/>
        <v/>
      </c>
      <c r="CP261" s="1331" t="str">
        <f t="shared" si="665"/>
        <v/>
      </c>
      <c r="CQ261" s="1331" t="str">
        <f t="shared" si="665"/>
        <v/>
      </c>
      <c r="CR261" s="1331" t="str">
        <f t="shared" si="665"/>
        <v/>
      </c>
      <c r="CS261" s="1330" t="str">
        <f t="shared" si="665"/>
        <v/>
      </c>
      <c r="CT261" s="1333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9" t="str">
        <f t="shared" si="666"/>
        <v/>
      </c>
      <c r="CE262" s="1330" t="str">
        <f t="shared" si="665"/>
        <v/>
      </c>
      <c r="CF262" s="1331" t="str">
        <f t="shared" si="665"/>
        <v/>
      </c>
      <c r="CG262" s="1331" t="str">
        <f t="shared" si="665"/>
        <v/>
      </c>
      <c r="CH262" s="1331" t="str">
        <f t="shared" si="665"/>
        <v/>
      </c>
      <c r="CI262" s="1331" t="str">
        <f t="shared" si="665"/>
        <v/>
      </c>
      <c r="CJ262" s="1331" t="str">
        <f t="shared" si="665"/>
        <v/>
      </c>
      <c r="CK262" s="1332" t="str">
        <f t="shared" si="665"/>
        <v/>
      </c>
      <c r="CL262" s="1332" t="str">
        <f t="shared" si="665"/>
        <v/>
      </c>
      <c r="CM262" s="1332" t="str">
        <f t="shared" si="665"/>
        <v/>
      </c>
      <c r="CN262" s="1331" t="str">
        <f t="shared" si="665"/>
        <v/>
      </c>
      <c r="CO262" s="1331" t="str">
        <f t="shared" si="665"/>
        <v/>
      </c>
      <c r="CP262" s="1331" t="str">
        <f t="shared" si="665"/>
        <v/>
      </c>
      <c r="CQ262" s="1331" t="str">
        <f t="shared" si="665"/>
        <v/>
      </c>
      <c r="CR262" s="1331" t="str">
        <f t="shared" si="665"/>
        <v/>
      </c>
      <c r="CS262" s="1330" t="str">
        <f t="shared" si="665"/>
        <v/>
      </c>
      <c r="CT262" s="1333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5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6" t="str">
        <f t="shared" si="679"/>
        <v/>
      </c>
      <c r="CG263" s="1336" t="str">
        <f t="shared" si="679"/>
        <v/>
      </c>
      <c r="CH263" s="1336" t="str">
        <f t="shared" si="679"/>
        <v/>
      </c>
      <c r="CI263" s="1336" t="str">
        <f t="shared" si="679"/>
        <v/>
      </c>
      <c r="CJ263" s="1336" t="str">
        <f t="shared" si="679"/>
        <v/>
      </c>
      <c r="CK263" s="1337" t="str">
        <f t="shared" si="679"/>
        <v/>
      </c>
      <c r="CL263" s="1337" t="str">
        <f t="shared" si="679"/>
        <v/>
      </c>
      <c r="CM263" s="1337" t="str">
        <f t="shared" si="679"/>
        <v/>
      </c>
      <c r="CN263" s="1336" t="str">
        <f t="shared" si="679"/>
        <v/>
      </c>
      <c r="CO263" s="1336" t="str">
        <f t="shared" si="679"/>
        <v/>
      </c>
      <c r="CP263" s="1336" t="str">
        <f t="shared" si="679"/>
        <v/>
      </c>
      <c r="CQ263" s="1336" t="str">
        <f t="shared" si="679"/>
        <v/>
      </c>
      <c r="CR263" s="1336" t="str">
        <f t="shared" si="679"/>
        <v/>
      </c>
      <c r="CS263" s="1335" t="str">
        <f t="shared" si="679"/>
        <v/>
      </c>
      <c r="CT263" s="1338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9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0" t="str">
        <f t="shared" si="679"/>
        <v/>
      </c>
      <c r="CF264" s="1331" t="str">
        <f t="shared" si="679"/>
        <v/>
      </c>
      <c r="CG264" s="1331" t="str">
        <f t="shared" si="679"/>
        <v/>
      </c>
      <c r="CH264" s="1331" t="str">
        <f t="shared" si="679"/>
        <v/>
      </c>
      <c r="CI264" s="1331" t="str">
        <f t="shared" si="679"/>
        <v/>
      </c>
      <c r="CJ264" s="1331" t="str">
        <f t="shared" si="679"/>
        <v/>
      </c>
      <c r="CK264" s="1332" t="str">
        <f t="shared" si="679"/>
        <v/>
      </c>
      <c r="CL264" s="1332" t="str">
        <f t="shared" si="679"/>
        <v/>
      </c>
      <c r="CM264" s="1332" t="str">
        <f t="shared" si="679"/>
        <v/>
      </c>
      <c r="CN264" s="1331" t="str">
        <f t="shared" si="679"/>
        <v/>
      </c>
      <c r="CO264" s="1331" t="str">
        <f t="shared" si="679"/>
        <v/>
      </c>
      <c r="CP264" s="1331" t="str">
        <f t="shared" si="679"/>
        <v/>
      </c>
      <c r="CQ264" s="1331" t="str">
        <f t="shared" si="679"/>
        <v/>
      </c>
      <c r="CR264" s="1331" t="str">
        <f t="shared" si="679"/>
        <v/>
      </c>
      <c r="CS264" s="1330" t="str">
        <f t="shared" si="679"/>
        <v/>
      </c>
      <c r="CT264" s="1333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9">
        <f t="shared" si="680"/>
        <v>3400</v>
      </c>
      <c r="CE265" s="1330">
        <f t="shared" si="679"/>
        <v>3400</v>
      </c>
      <c r="CF265" s="1331">
        <f t="shared" si="679"/>
        <v>3400</v>
      </c>
      <c r="CG265" s="1331">
        <f t="shared" si="679"/>
        <v>3400</v>
      </c>
      <c r="CH265" s="1331">
        <f t="shared" si="679"/>
        <v>3400</v>
      </c>
      <c r="CI265" s="1331">
        <f t="shared" si="679"/>
        <v>3400</v>
      </c>
      <c r="CJ265" s="1331">
        <f t="shared" si="679"/>
        <v>3400</v>
      </c>
      <c r="CK265" s="1332">
        <f t="shared" si="679"/>
        <v>3400</v>
      </c>
      <c r="CL265" s="1332">
        <f t="shared" si="679"/>
        <v>3400</v>
      </c>
      <c r="CM265" s="1332">
        <f t="shared" si="679"/>
        <v>3400</v>
      </c>
      <c r="CN265" s="1331">
        <f t="shared" si="679"/>
        <v>3400</v>
      </c>
      <c r="CO265" s="1331">
        <f t="shared" si="679"/>
        <v>3400</v>
      </c>
      <c r="CP265" s="1331">
        <f t="shared" si="679"/>
        <v>3400</v>
      </c>
      <c r="CQ265" s="1331">
        <f t="shared" si="679"/>
        <v>3400</v>
      </c>
      <c r="CR265" s="1331">
        <f t="shared" si="679"/>
        <v>3400</v>
      </c>
      <c r="CS265" s="1330">
        <f t="shared" si="679"/>
        <v>3400</v>
      </c>
      <c r="CT265" s="1333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9" t="str">
        <f t="shared" si="680"/>
        <v/>
      </c>
      <c r="CE266" s="1330" t="str">
        <f t="shared" si="679"/>
        <v/>
      </c>
      <c r="CF266" s="1331" t="str">
        <f t="shared" si="679"/>
        <v/>
      </c>
      <c r="CG266" s="1331" t="str">
        <f t="shared" si="679"/>
        <v/>
      </c>
      <c r="CH266" s="1331" t="str">
        <f t="shared" si="679"/>
        <v/>
      </c>
      <c r="CI266" s="1331" t="str">
        <f t="shared" si="679"/>
        <v/>
      </c>
      <c r="CJ266" s="1331" t="str">
        <f t="shared" si="679"/>
        <v/>
      </c>
      <c r="CK266" s="1332" t="str">
        <f t="shared" si="679"/>
        <v/>
      </c>
      <c r="CL266" s="1332" t="str">
        <f t="shared" si="679"/>
        <v/>
      </c>
      <c r="CM266" s="1332" t="str">
        <f t="shared" si="679"/>
        <v/>
      </c>
      <c r="CN266" s="1331" t="str">
        <f t="shared" si="679"/>
        <v/>
      </c>
      <c r="CO266" s="1331" t="str">
        <f t="shared" si="679"/>
        <v/>
      </c>
      <c r="CP266" s="1331" t="str">
        <f t="shared" si="679"/>
        <v/>
      </c>
      <c r="CQ266" s="1331" t="str">
        <f t="shared" si="679"/>
        <v/>
      </c>
      <c r="CR266" s="1331" t="str">
        <f t="shared" si="679"/>
        <v/>
      </c>
      <c r="CS266" s="1330" t="str">
        <f t="shared" si="679"/>
        <v/>
      </c>
      <c r="CT266" s="1333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9" t="str">
        <f t="shared" si="680"/>
        <v/>
      </c>
      <c r="CE267" s="1330" t="str">
        <f t="shared" si="679"/>
        <v/>
      </c>
      <c r="CF267" s="1331" t="str">
        <f t="shared" si="679"/>
        <v/>
      </c>
      <c r="CG267" s="1331" t="str">
        <f t="shared" si="679"/>
        <v/>
      </c>
      <c r="CH267" s="1331" t="str">
        <f t="shared" si="679"/>
        <v/>
      </c>
      <c r="CI267" s="1331" t="str">
        <f t="shared" si="679"/>
        <v/>
      </c>
      <c r="CJ267" s="1331" t="str">
        <f t="shared" si="679"/>
        <v/>
      </c>
      <c r="CK267" s="1332" t="str">
        <f t="shared" si="679"/>
        <v/>
      </c>
      <c r="CL267" s="1332" t="str">
        <f t="shared" si="679"/>
        <v/>
      </c>
      <c r="CM267" s="1332" t="str">
        <f t="shared" si="679"/>
        <v/>
      </c>
      <c r="CN267" s="1331" t="str">
        <f t="shared" si="679"/>
        <v/>
      </c>
      <c r="CO267" s="1331" t="str">
        <f t="shared" si="679"/>
        <v/>
      </c>
      <c r="CP267" s="1331" t="str">
        <f t="shared" si="679"/>
        <v/>
      </c>
      <c r="CQ267" s="1331" t="str">
        <f t="shared" si="679"/>
        <v/>
      </c>
      <c r="CR267" s="1331" t="str">
        <f t="shared" si="679"/>
        <v/>
      </c>
      <c r="CS267" s="1330" t="str">
        <f t="shared" si="679"/>
        <v/>
      </c>
      <c r="CT267" s="1333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9" t="str">
        <f t="shared" si="680"/>
        <v/>
      </c>
      <c r="CE268" s="1330" t="str">
        <f t="shared" si="679"/>
        <v/>
      </c>
      <c r="CF268" s="1331" t="str">
        <f t="shared" si="679"/>
        <v/>
      </c>
      <c r="CG268" s="1331" t="str">
        <f t="shared" si="679"/>
        <v/>
      </c>
      <c r="CH268" s="1331" t="str">
        <f t="shared" si="679"/>
        <v/>
      </c>
      <c r="CI268" s="1331" t="str">
        <f t="shared" si="679"/>
        <v/>
      </c>
      <c r="CJ268" s="1331" t="str">
        <f t="shared" si="679"/>
        <v/>
      </c>
      <c r="CK268" s="1332" t="str">
        <f t="shared" si="679"/>
        <v/>
      </c>
      <c r="CL268" s="1332" t="str">
        <f t="shared" si="679"/>
        <v/>
      </c>
      <c r="CM268" s="1332" t="str">
        <f t="shared" si="679"/>
        <v/>
      </c>
      <c r="CN268" s="1331" t="str">
        <f t="shared" si="679"/>
        <v/>
      </c>
      <c r="CO268" s="1331" t="str">
        <f t="shared" si="679"/>
        <v/>
      </c>
      <c r="CP268" s="1331" t="str">
        <f t="shared" si="679"/>
        <v/>
      </c>
      <c r="CQ268" s="1331" t="str">
        <f t="shared" si="679"/>
        <v/>
      </c>
      <c r="CR268" s="1331" t="str">
        <f t="shared" si="679"/>
        <v/>
      </c>
      <c r="CS268" s="1330" t="str">
        <f t="shared" si="679"/>
        <v/>
      </c>
      <c r="CT268" s="1333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9" t="str">
        <f t="shared" si="680"/>
        <v/>
      </c>
      <c r="CE269" s="1330" t="str">
        <f t="shared" si="679"/>
        <v/>
      </c>
      <c r="CF269" s="1331" t="str">
        <f t="shared" si="679"/>
        <v/>
      </c>
      <c r="CG269" s="1331" t="str">
        <f t="shared" si="679"/>
        <v/>
      </c>
      <c r="CH269" s="1331" t="str">
        <f t="shared" si="679"/>
        <v/>
      </c>
      <c r="CI269" s="1331" t="str">
        <f t="shared" si="679"/>
        <v/>
      </c>
      <c r="CJ269" s="1331" t="str">
        <f t="shared" si="679"/>
        <v/>
      </c>
      <c r="CK269" s="1332" t="str">
        <f t="shared" si="679"/>
        <v/>
      </c>
      <c r="CL269" s="1332" t="str">
        <f t="shared" si="679"/>
        <v/>
      </c>
      <c r="CM269" s="1332" t="str">
        <f t="shared" si="679"/>
        <v/>
      </c>
      <c r="CN269" s="1331" t="str">
        <f t="shared" si="679"/>
        <v/>
      </c>
      <c r="CO269" s="1331" t="str">
        <f t="shared" si="679"/>
        <v/>
      </c>
      <c r="CP269" s="1331" t="str">
        <f t="shared" si="679"/>
        <v/>
      </c>
      <c r="CQ269" s="1331" t="str">
        <f t="shared" si="679"/>
        <v/>
      </c>
      <c r="CR269" s="1331" t="str">
        <f t="shared" si="679"/>
        <v/>
      </c>
      <c r="CS269" s="1330" t="str">
        <f t="shared" si="679"/>
        <v/>
      </c>
      <c r="CT269" s="1333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5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6" t="str">
        <f t="shared" si="693"/>
        <v/>
      </c>
      <c r="CG270" s="1336" t="str">
        <f t="shared" si="693"/>
        <v/>
      </c>
      <c r="CH270" s="1336" t="str">
        <f t="shared" si="693"/>
        <v/>
      </c>
      <c r="CI270" s="1336" t="str">
        <f t="shared" si="693"/>
        <v/>
      </c>
      <c r="CJ270" s="1336" t="str">
        <f t="shared" si="693"/>
        <v/>
      </c>
      <c r="CK270" s="1337" t="str">
        <f t="shared" si="693"/>
        <v/>
      </c>
      <c r="CL270" s="1337" t="str">
        <f t="shared" si="693"/>
        <v/>
      </c>
      <c r="CM270" s="1337" t="str">
        <f t="shared" si="693"/>
        <v/>
      </c>
      <c r="CN270" s="1336" t="str">
        <f t="shared" si="693"/>
        <v/>
      </c>
      <c r="CO270" s="1336" t="str">
        <f t="shared" si="693"/>
        <v/>
      </c>
      <c r="CP270" s="1336" t="str">
        <f t="shared" si="693"/>
        <v/>
      </c>
      <c r="CQ270" s="1336" t="str">
        <f t="shared" si="693"/>
        <v/>
      </c>
      <c r="CR270" s="1336" t="str">
        <f t="shared" si="693"/>
        <v/>
      </c>
      <c r="CS270" s="1335" t="str">
        <f t="shared" si="693"/>
        <v/>
      </c>
      <c r="CT270" s="1338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9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0" t="str">
        <f t="shared" si="693"/>
        <v/>
      </c>
      <c r="CF271" s="1331" t="str">
        <f t="shared" si="693"/>
        <v/>
      </c>
      <c r="CG271" s="1331" t="str">
        <f t="shared" si="693"/>
        <v/>
      </c>
      <c r="CH271" s="1331" t="str">
        <f t="shared" si="693"/>
        <v/>
      </c>
      <c r="CI271" s="1331" t="str">
        <f t="shared" si="693"/>
        <v/>
      </c>
      <c r="CJ271" s="1331" t="str">
        <f t="shared" si="693"/>
        <v/>
      </c>
      <c r="CK271" s="1332" t="str">
        <f t="shared" si="693"/>
        <v/>
      </c>
      <c r="CL271" s="1332">
        <f t="shared" si="693"/>
        <v>150</v>
      </c>
      <c r="CM271" s="1332">
        <f t="shared" si="693"/>
        <v>2500</v>
      </c>
      <c r="CN271" s="1331" t="str">
        <f t="shared" si="693"/>
        <v/>
      </c>
      <c r="CO271" s="1331" t="str">
        <f t="shared" si="693"/>
        <v/>
      </c>
      <c r="CP271" s="1331" t="str">
        <f t="shared" si="693"/>
        <v/>
      </c>
      <c r="CQ271" s="1331" t="str">
        <f t="shared" si="693"/>
        <v/>
      </c>
      <c r="CR271" s="1331" t="str">
        <f t="shared" si="693"/>
        <v/>
      </c>
      <c r="CS271" s="1330" t="str">
        <f t="shared" si="693"/>
        <v/>
      </c>
      <c r="CT271" s="1333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9">
        <f t="shared" si="694"/>
        <v>3390</v>
      </c>
      <c r="CE272" s="1330">
        <f t="shared" si="693"/>
        <v>3390</v>
      </c>
      <c r="CF272" s="1331">
        <f t="shared" si="693"/>
        <v>3390</v>
      </c>
      <c r="CG272" s="1331">
        <f t="shared" si="693"/>
        <v>3390</v>
      </c>
      <c r="CH272" s="1331">
        <f t="shared" si="693"/>
        <v>3390</v>
      </c>
      <c r="CI272" s="1331">
        <f t="shared" si="693"/>
        <v>3390</v>
      </c>
      <c r="CJ272" s="1331">
        <f t="shared" si="693"/>
        <v>3390</v>
      </c>
      <c r="CK272" s="1332">
        <f t="shared" si="693"/>
        <v>3390</v>
      </c>
      <c r="CL272" s="1332">
        <f t="shared" si="693"/>
        <v>3390</v>
      </c>
      <c r="CM272" s="1332">
        <f t="shared" si="693"/>
        <v>3390</v>
      </c>
      <c r="CN272" s="1331">
        <f t="shared" si="693"/>
        <v>3390</v>
      </c>
      <c r="CO272" s="1331">
        <f t="shared" si="693"/>
        <v>3390</v>
      </c>
      <c r="CP272" s="1331">
        <f t="shared" si="693"/>
        <v>3390</v>
      </c>
      <c r="CQ272" s="1331">
        <f t="shared" si="693"/>
        <v>3390</v>
      </c>
      <c r="CR272" s="1331">
        <f t="shared" si="693"/>
        <v>3390</v>
      </c>
      <c r="CS272" s="1330">
        <f t="shared" si="693"/>
        <v>3390</v>
      </c>
      <c r="CT272" s="1333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9" t="str">
        <f t="shared" si="694"/>
        <v/>
      </c>
      <c r="CE273" s="1330" t="str">
        <f t="shared" si="693"/>
        <v/>
      </c>
      <c r="CF273" s="1331" t="str">
        <f t="shared" si="693"/>
        <v/>
      </c>
      <c r="CG273" s="1331" t="str">
        <f t="shared" si="693"/>
        <v/>
      </c>
      <c r="CH273" s="1331" t="str">
        <f t="shared" si="693"/>
        <v/>
      </c>
      <c r="CI273" s="1331" t="str">
        <f t="shared" si="693"/>
        <v/>
      </c>
      <c r="CJ273" s="1331" t="str">
        <f t="shared" si="693"/>
        <v/>
      </c>
      <c r="CK273" s="1332" t="str">
        <f t="shared" si="693"/>
        <v/>
      </c>
      <c r="CL273" s="1332">
        <f t="shared" si="693"/>
        <v>150</v>
      </c>
      <c r="CM273" s="1332">
        <f t="shared" si="693"/>
        <v>2450</v>
      </c>
      <c r="CN273" s="1331" t="str">
        <f t="shared" si="693"/>
        <v/>
      </c>
      <c r="CO273" s="1331" t="str">
        <f t="shared" si="693"/>
        <v/>
      </c>
      <c r="CP273" s="1331" t="str">
        <f t="shared" si="693"/>
        <v/>
      </c>
      <c r="CQ273" s="1331" t="str">
        <f t="shared" si="693"/>
        <v/>
      </c>
      <c r="CR273" s="1331" t="str">
        <f t="shared" si="693"/>
        <v/>
      </c>
      <c r="CS273" s="1330" t="str">
        <f t="shared" si="693"/>
        <v/>
      </c>
      <c r="CT273" s="1333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61" customFormat="1" ht="15.75" customHeight="1">
      <c r="A274" s="1642" t="s">
        <v>180</v>
      </c>
      <c r="B274" s="1643"/>
      <c r="C274" s="1643"/>
      <c r="D274" s="1643"/>
      <c r="E274" s="1643"/>
      <c r="F274" s="1643"/>
      <c r="G274" s="1643"/>
      <c r="H274" s="1643"/>
      <c r="I274" s="1643"/>
      <c r="J274" s="1643"/>
      <c r="K274" s="1643"/>
      <c r="L274" s="1643"/>
      <c r="M274" s="1643"/>
      <c r="N274" s="1643"/>
      <c r="O274" s="1643"/>
      <c r="P274" s="1643"/>
      <c r="Q274" s="1643"/>
      <c r="R274" s="1643"/>
      <c r="S274" s="1659"/>
      <c r="T274" s="1643"/>
      <c r="U274" s="1643"/>
      <c r="V274" s="1643"/>
      <c r="W274" s="1643">
        <v>0</v>
      </c>
      <c r="X274" s="1643"/>
      <c r="Y274" s="1643"/>
      <c r="Z274" s="1643"/>
      <c r="AA274" s="1643"/>
      <c r="AB274" s="1643"/>
      <c r="AC274" s="1643"/>
      <c r="AD274" s="1643"/>
      <c r="AE274" s="1643"/>
      <c r="AF274" s="1643"/>
      <c r="AG274" s="1671"/>
      <c r="AH274" s="1643"/>
      <c r="AI274" s="1643"/>
      <c r="AJ274" s="1643"/>
      <c r="AK274" s="1644"/>
      <c r="AL274" s="1643"/>
      <c r="AM274" s="1643"/>
      <c r="AN274" s="1643"/>
      <c r="AO274" s="1643">
        <v>12</v>
      </c>
      <c r="AP274" s="1643"/>
      <c r="AQ274" s="1643"/>
      <c r="AR274" s="1643"/>
      <c r="AS274" s="1643">
        <v>6</v>
      </c>
      <c r="AT274" s="1643"/>
      <c r="AU274" s="1643"/>
      <c r="AV274" s="1643"/>
      <c r="AW274" s="1643"/>
      <c r="AX274" s="1643"/>
      <c r="AY274" s="1643"/>
      <c r="AZ274" s="1643"/>
      <c r="BA274" s="1643"/>
      <c r="BB274" s="1643"/>
      <c r="BC274" s="1644"/>
      <c r="BD274" s="1643"/>
      <c r="BE274" s="1643"/>
      <c r="BF274" s="1643"/>
      <c r="BG274" s="1643"/>
      <c r="BH274" s="1643"/>
      <c r="BI274" s="1643"/>
      <c r="BJ274" s="1643"/>
      <c r="BK274" s="1643"/>
      <c r="BL274" s="1643">
        <v>10</v>
      </c>
      <c r="BM274" s="1643">
        <v>10</v>
      </c>
      <c r="BN274" s="1643"/>
      <c r="BO274" s="1643"/>
      <c r="BP274" s="1671"/>
      <c r="BQ274" s="1671"/>
      <c r="BR274" s="1643"/>
      <c r="BS274" s="1643"/>
      <c r="BT274" s="1643"/>
      <c r="BU274" s="1644"/>
      <c r="BV274" s="1643"/>
      <c r="BW274" s="1643"/>
      <c r="BX274" s="1643">
        <v>3</v>
      </c>
      <c r="BY274" s="1643"/>
      <c r="BZ274" s="1307" t="str">
        <f t="shared" si="575"/>
        <v/>
      </c>
      <c r="CA274" s="1307" t="str">
        <f t="shared" si="576"/>
        <v/>
      </c>
      <c r="CB274" s="1307" t="str">
        <f t="shared" si="577"/>
        <v/>
      </c>
      <c r="CC274" s="1308" t="str">
        <f t="shared" si="578"/>
        <v/>
      </c>
      <c r="CD274" s="1367" t="str">
        <f t="shared" si="694"/>
        <v/>
      </c>
      <c r="CE274" s="1368" t="str">
        <f t="shared" si="693"/>
        <v/>
      </c>
      <c r="CF274" s="1369" t="str">
        <f t="shared" si="693"/>
        <v/>
      </c>
      <c r="CG274" s="1369" t="str">
        <f t="shared" si="693"/>
        <v/>
      </c>
      <c r="CH274" s="1369" t="str">
        <f t="shared" si="693"/>
        <v/>
      </c>
      <c r="CI274" s="1369" t="str">
        <f t="shared" si="693"/>
        <v/>
      </c>
      <c r="CJ274" s="1369" t="str">
        <f t="shared" si="693"/>
        <v/>
      </c>
      <c r="CK274" s="1370" t="str">
        <f t="shared" si="693"/>
        <v/>
      </c>
      <c r="CL274" s="1370">
        <f t="shared" si="693"/>
        <v>10</v>
      </c>
      <c r="CM274" s="1370">
        <f t="shared" si="693"/>
        <v>10</v>
      </c>
      <c r="CN274" s="1369" t="str">
        <f t="shared" si="693"/>
        <v/>
      </c>
      <c r="CO274" s="1369" t="str">
        <f t="shared" si="693"/>
        <v/>
      </c>
      <c r="CP274" s="1369" t="str">
        <f t="shared" si="693"/>
        <v/>
      </c>
      <c r="CQ274" s="1369" t="str">
        <f t="shared" si="693"/>
        <v/>
      </c>
      <c r="CR274" s="1369" t="str">
        <f t="shared" si="693"/>
        <v/>
      </c>
      <c r="CS274" s="1368" t="str">
        <f t="shared" si="693"/>
        <v/>
      </c>
      <c r="CT274" s="1371" t="str">
        <f t="shared" si="693"/>
        <v/>
      </c>
      <c r="CU274" s="1646" t="str">
        <f t="shared" si="589"/>
        <v/>
      </c>
      <c r="CV274" s="1647" t="str">
        <f t="shared" si="590"/>
        <v/>
      </c>
      <c r="CW274" s="1648" t="str">
        <f t="shared" si="591"/>
        <v/>
      </c>
      <c r="CX274" s="1648" t="str">
        <f t="shared" si="592"/>
        <v/>
      </c>
      <c r="CY274" s="1648" t="str">
        <f t="shared" si="593"/>
        <v/>
      </c>
      <c r="CZ274" s="1648" t="str">
        <f t="shared" si="594"/>
        <v/>
      </c>
      <c r="DA274" s="1648" t="str">
        <f t="shared" si="595"/>
        <v/>
      </c>
      <c r="DB274" s="1649" t="str">
        <f t="shared" si="596"/>
        <v/>
      </c>
      <c r="DC274" s="1649">
        <f t="shared" si="597"/>
        <v>10</v>
      </c>
      <c r="DD274" s="1649">
        <f t="shared" si="598"/>
        <v>10</v>
      </c>
      <c r="DE274" s="1648" t="str">
        <f t="shared" si="599"/>
        <v/>
      </c>
      <c r="DF274" s="1648" t="str">
        <f t="shared" si="600"/>
        <v/>
      </c>
      <c r="DG274" s="1648" t="str">
        <f t="shared" si="601"/>
        <v/>
      </c>
      <c r="DH274" s="1648" t="str">
        <f t="shared" si="602"/>
        <v/>
      </c>
      <c r="DI274" s="1648" t="str">
        <f t="shared" si="603"/>
        <v/>
      </c>
      <c r="DJ274" s="1647" t="str">
        <f t="shared" si="604"/>
        <v/>
      </c>
      <c r="DK274" s="1646" t="str">
        <f t="shared" si="605"/>
        <v/>
      </c>
      <c r="DL274" s="1656">
        <f t="shared" si="606"/>
        <v>0</v>
      </c>
      <c r="DM274" s="1657">
        <f t="shared" si="607"/>
        <v>1</v>
      </c>
      <c r="DN274" s="1657">
        <f t="shared" si="608"/>
        <v>2</v>
      </c>
      <c r="DO274" s="1657">
        <f t="shared" si="609"/>
        <v>2</v>
      </c>
      <c r="DP274" s="1658"/>
      <c r="DQ274" s="1655"/>
      <c r="DR274" s="1655"/>
      <c r="DS274" s="1655"/>
      <c r="DT274" s="1655"/>
      <c r="DU274" s="1655"/>
      <c r="DV274" s="1655"/>
      <c r="DW274" s="1655"/>
      <c r="DX274" s="1655"/>
      <c r="DY274" s="1660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9" t="str">
        <f t="shared" si="694"/>
        <v/>
      </c>
      <c r="CE275" s="1330" t="str">
        <f t="shared" si="693"/>
        <v/>
      </c>
      <c r="CF275" s="1331" t="str">
        <f t="shared" si="693"/>
        <v/>
      </c>
      <c r="CG275" s="1331" t="str">
        <f t="shared" si="693"/>
        <v/>
      </c>
      <c r="CH275" s="1331" t="str">
        <f t="shared" si="693"/>
        <v/>
      </c>
      <c r="CI275" s="1331" t="str">
        <f t="shared" si="693"/>
        <v/>
      </c>
      <c r="CJ275" s="1331" t="str">
        <f t="shared" si="693"/>
        <v/>
      </c>
      <c r="CK275" s="1332" t="str">
        <f t="shared" si="693"/>
        <v/>
      </c>
      <c r="CL275" s="1332">
        <f t="shared" si="693"/>
        <v>1500</v>
      </c>
      <c r="CM275" s="1332">
        <f t="shared" si="693"/>
        <v>24500</v>
      </c>
      <c r="CN275" s="1331" t="str">
        <f t="shared" si="693"/>
        <v/>
      </c>
      <c r="CO275" s="1331" t="str">
        <f t="shared" si="693"/>
        <v/>
      </c>
      <c r="CP275" s="1331" t="str">
        <f t="shared" si="693"/>
        <v/>
      </c>
      <c r="CQ275" s="1331" t="str">
        <f t="shared" si="693"/>
        <v/>
      </c>
      <c r="CR275" s="1331" t="str">
        <f t="shared" si="693"/>
        <v/>
      </c>
      <c r="CS275" s="1330" t="str">
        <f t="shared" si="693"/>
        <v/>
      </c>
      <c r="CT275" s="1333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9" t="str">
        <f t="shared" si="694"/>
        <v/>
      </c>
      <c r="CE276" s="1330" t="str">
        <f t="shared" si="693"/>
        <v/>
      </c>
      <c r="CF276" s="1331" t="str">
        <f t="shared" si="693"/>
        <v/>
      </c>
      <c r="CG276" s="1331" t="str">
        <f t="shared" si="693"/>
        <v/>
      </c>
      <c r="CH276" s="1331" t="str">
        <f t="shared" si="693"/>
        <v/>
      </c>
      <c r="CI276" s="1331" t="str">
        <f t="shared" si="693"/>
        <v/>
      </c>
      <c r="CJ276" s="1331" t="str">
        <f t="shared" si="693"/>
        <v/>
      </c>
      <c r="CK276" s="1332" t="str">
        <f t="shared" si="693"/>
        <v/>
      </c>
      <c r="CL276" s="1332">
        <f t="shared" si="693"/>
        <v>0</v>
      </c>
      <c r="CM276" s="1332">
        <f t="shared" si="693"/>
        <v>5</v>
      </c>
      <c r="CN276" s="1331" t="str">
        <f t="shared" si="693"/>
        <v/>
      </c>
      <c r="CO276" s="1331" t="str">
        <f t="shared" si="693"/>
        <v/>
      </c>
      <c r="CP276" s="1331" t="str">
        <f t="shared" si="693"/>
        <v/>
      </c>
      <c r="CQ276" s="1331" t="str">
        <f t="shared" si="693"/>
        <v/>
      </c>
      <c r="CR276" s="1331" t="str">
        <f t="shared" si="693"/>
        <v/>
      </c>
      <c r="CS276" s="1330" t="str">
        <f t="shared" si="693"/>
        <v/>
      </c>
      <c r="CT276" s="1333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5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6" t="str">
        <f t="shared" si="707"/>
        <v/>
      </c>
      <c r="CG277" s="1336" t="str">
        <f t="shared" si="707"/>
        <v/>
      </c>
      <c r="CH277" s="1336" t="str">
        <f t="shared" si="707"/>
        <v/>
      </c>
      <c r="CI277" s="1336" t="str">
        <f t="shared" si="707"/>
        <v/>
      </c>
      <c r="CJ277" s="1336" t="str">
        <f t="shared" si="707"/>
        <v/>
      </c>
      <c r="CK277" s="1337" t="str">
        <f t="shared" si="707"/>
        <v/>
      </c>
      <c r="CL277" s="1337">
        <f t="shared" si="707"/>
        <v>0</v>
      </c>
      <c r="CM277" s="1337">
        <f t="shared" si="707"/>
        <v>1.3268101761252446E-2</v>
      </c>
      <c r="CN277" s="1336" t="str">
        <f t="shared" si="707"/>
        <v/>
      </c>
      <c r="CO277" s="1336" t="str">
        <f t="shared" si="707"/>
        <v/>
      </c>
      <c r="CP277" s="1336" t="str">
        <f t="shared" si="707"/>
        <v/>
      </c>
      <c r="CQ277" s="1336" t="str">
        <f t="shared" si="707"/>
        <v/>
      </c>
      <c r="CR277" s="1336" t="str">
        <f t="shared" si="707"/>
        <v/>
      </c>
      <c r="CS277" s="1335" t="str">
        <f t="shared" si="707"/>
        <v/>
      </c>
      <c r="CT277" s="1338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9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0" t="str">
        <f t="shared" si="707"/>
        <v/>
      </c>
      <c r="CF278" s="1331" t="str">
        <f t="shared" si="707"/>
        <v/>
      </c>
      <c r="CG278" s="1331" t="str">
        <f t="shared" si="707"/>
        <v/>
      </c>
      <c r="CH278" s="1331" t="str">
        <f t="shared" si="707"/>
        <v/>
      </c>
      <c r="CI278" s="1331" t="str">
        <f t="shared" si="707"/>
        <v/>
      </c>
      <c r="CJ278" s="1331" t="str">
        <f t="shared" si="707"/>
        <v/>
      </c>
      <c r="CK278" s="1332" t="str">
        <f t="shared" si="707"/>
        <v/>
      </c>
      <c r="CL278" s="1332" t="str">
        <f t="shared" si="707"/>
        <v/>
      </c>
      <c r="CM278" s="1332" t="str">
        <f t="shared" si="707"/>
        <v/>
      </c>
      <c r="CN278" s="1331" t="str">
        <f t="shared" si="707"/>
        <v/>
      </c>
      <c r="CO278" s="1331" t="str">
        <f t="shared" si="707"/>
        <v/>
      </c>
      <c r="CP278" s="1331" t="str">
        <f t="shared" si="707"/>
        <v/>
      </c>
      <c r="CQ278" s="1331" t="str">
        <f t="shared" si="707"/>
        <v/>
      </c>
      <c r="CR278" s="1331" t="str">
        <f t="shared" si="707"/>
        <v/>
      </c>
      <c r="CS278" s="1330" t="str">
        <f t="shared" si="707"/>
        <v/>
      </c>
      <c r="CT278" s="1333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9">
        <f t="shared" si="708"/>
        <v>3630</v>
      </c>
      <c r="CE279" s="1330">
        <f t="shared" si="707"/>
        <v>3630</v>
      </c>
      <c r="CF279" s="1331">
        <f t="shared" si="707"/>
        <v>3630</v>
      </c>
      <c r="CG279" s="1331">
        <f t="shared" si="707"/>
        <v>3630</v>
      </c>
      <c r="CH279" s="1331">
        <f t="shared" si="707"/>
        <v>3630</v>
      </c>
      <c r="CI279" s="1331">
        <f t="shared" si="707"/>
        <v>3630</v>
      </c>
      <c r="CJ279" s="1331">
        <f t="shared" si="707"/>
        <v>3630</v>
      </c>
      <c r="CK279" s="1332">
        <f t="shared" si="707"/>
        <v>3630</v>
      </c>
      <c r="CL279" s="1332">
        <f t="shared" si="707"/>
        <v>3630</v>
      </c>
      <c r="CM279" s="1332">
        <f t="shared" si="707"/>
        <v>3630</v>
      </c>
      <c r="CN279" s="1331">
        <f t="shared" si="707"/>
        <v>3630</v>
      </c>
      <c r="CO279" s="1331">
        <f t="shared" si="707"/>
        <v>3630</v>
      </c>
      <c r="CP279" s="1331">
        <f t="shared" si="707"/>
        <v>3630</v>
      </c>
      <c r="CQ279" s="1331">
        <f t="shared" si="707"/>
        <v>3630</v>
      </c>
      <c r="CR279" s="1331">
        <f t="shared" si="707"/>
        <v>3630</v>
      </c>
      <c r="CS279" s="1330">
        <f t="shared" si="707"/>
        <v>3630</v>
      </c>
      <c r="CT279" s="1333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9" t="str">
        <f t="shared" si="708"/>
        <v/>
      </c>
      <c r="CE280" s="1330" t="str">
        <f t="shared" si="707"/>
        <v/>
      </c>
      <c r="CF280" s="1331" t="str">
        <f t="shared" si="707"/>
        <v/>
      </c>
      <c r="CG280" s="1331" t="str">
        <f t="shared" si="707"/>
        <v/>
      </c>
      <c r="CH280" s="1331" t="str">
        <f t="shared" si="707"/>
        <v/>
      </c>
      <c r="CI280" s="1331" t="str">
        <f t="shared" si="707"/>
        <v/>
      </c>
      <c r="CJ280" s="1331" t="str">
        <f t="shared" si="707"/>
        <v/>
      </c>
      <c r="CK280" s="1332" t="str">
        <f t="shared" si="707"/>
        <v/>
      </c>
      <c r="CL280" s="1332" t="str">
        <f t="shared" si="707"/>
        <v/>
      </c>
      <c r="CM280" s="1332" t="str">
        <f t="shared" si="707"/>
        <v/>
      </c>
      <c r="CN280" s="1331" t="str">
        <f t="shared" si="707"/>
        <v/>
      </c>
      <c r="CO280" s="1331" t="str">
        <f t="shared" si="707"/>
        <v/>
      </c>
      <c r="CP280" s="1331" t="str">
        <f t="shared" si="707"/>
        <v/>
      </c>
      <c r="CQ280" s="1331" t="str">
        <f t="shared" si="707"/>
        <v/>
      </c>
      <c r="CR280" s="1331" t="str">
        <f t="shared" si="707"/>
        <v/>
      </c>
      <c r="CS280" s="1330" t="str">
        <f t="shared" si="707"/>
        <v/>
      </c>
      <c r="CT280" s="1333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9" t="str">
        <f t="shared" si="708"/>
        <v/>
      </c>
      <c r="CE281" s="1330" t="str">
        <f t="shared" si="707"/>
        <v/>
      </c>
      <c r="CF281" s="1331" t="str">
        <f t="shared" si="707"/>
        <v/>
      </c>
      <c r="CG281" s="1331" t="str">
        <f t="shared" si="707"/>
        <v/>
      </c>
      <c r="CH281" s="1331" t="str">
        <f t="shared" si="707"/>
        <v/>
      </c>
      <c r="CI281" s="1331" t="str">
        <f t="shared" si="707"/>
        <v/>
      </c>
      <c r="CJ281" s="1331" t="str">
        <f t="shared" si="707"/>
        <v/>
      </c>
      <c r="CK281" s="1332" t="str">
        <f t="shared" si="707"/>
        <v/>
      </c>
      <c r="CL281" s="1332" t="str">
        <f t="shared" si="707"/>
        <v/>
      </c>
      <c r="CM281" s="1332" t="str">
        <f t="shared" si="707"/>
        <v/>
      </c>
      <c r="CN281" s="1331" t="str">
        <f t="shared" si="707"/>
        <v/>
      </c>
      <c r="CO281" s="1331" t="str">
        <f t="shared" si="707"/>
        <v/>
      </c>
      <c r="CP281" s="1331" t="str">
        <f t="shared" si="707"/>
        <v/>
      </c>
      <c r="CQ281" s="1331" t="str">
        <f t="shared" si="707"/>
        <v/>
      </c>
      <c r="CR281" s="1331" t="str">
        <f t="shared" si="707"/>
        <v/>
      </c>
      <c r="CS281" s="1330" t="str">
        <f t="shared" si="707"/>
        <v/>
      </c>
      <c r="CT281" s="1333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9" t="str">
        <f t="shared" si="708"/>
        <v/>
      </c>
      <c r="CE282" s="1330" t="str">
        <f t="shared" si="707"/>
        <v/>
      </c>
      <c r="CF282" s="1331" t="str">
        <f t="shared" si="707"/>
        <v/>
      </c>
      <c r="CG282" s="1331" t="str">
        <f t="shared" si="707"/>
        <v/>
      </c>
      <c r="CH282" s="1331" t="str">
        <f t="shared" si="707"/>
        <v/>
      </c>
      <c r="CI282" s="1331" t="str">
        <f t="shared" si="707"/>
        <v/>
      </c>
      <c r="CJ282" s="1331" t="str">
        <f t="shared" si="707"/>
        <v/>
      </c>
      <c r="CK282" s="1332" t="str">
        <f t="shared" si="707"/>
        <v/>
      </c>
      <c r="CL282" s="1332" t="str">
        <f t="shared" si="707"/>
        <v/>
      </c>
      <c r="CM282" s="1332" t="str">
        <f t="shared" si="707"/>
        <v/>
      </c>
      <c r="CN282" s="1331" t="str">
        <f t="shared" si="707"/>
        <v/>
      </c>
      <c r="CO282" s="1331" t="str">
        <f t="shared" si="707"/>
        <v/>
      </c>
      <c r="CP282" s="1331" t="str">
        <f t="shared" si="707"/>
        <v/>
      </c>
      <c r="CQ282" s="1331" t="str">
        <f t="shared" si="707"/>
        <v/>
      </c>
      <c r="CR282" s="1331" t="str">
        <f t="shared" si="707"/>
        <v/>
      </c>
      <c r="CS282" s="1330" t="str">
        <f t="shared" si="707"/>
        <v/>
      </c>
      <c r="CT282" s="1333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9" t="str">
        <f t="shared" si="708"/>
        <v/>
      </c>
      <c r="CE283" s="1330" t="str">
        <f t="shared" si="707"/>
        <v/>
      </c>
      <c r="CF283" s="1331" t="str">
        <f t="shared" si="707"/>
        <v/>
      </c>
      <c r="CG283" s="1331" t="str">
        <f t="shared" si="707"/>
        <v/>
      </c>
      <c r="CH283" s="1331" t="str">
        <f t="shared" si="707"/>
        <v/>
      </c>
      <c r="CI283" s="1331" t="str">
        <f t="shared" si="707"/>
        <v/>
      </c>
      <c r="CJ283" s="1331" t="str">
        <f t="shared" si="707"/>
        <v/>
      </c>
      <c r="CK283" s="1332" t="str">
        <f t="shared" si="707"/>
        <v/>
      </c>
      <c r="CL283" s="1332" t="str">
        <f t="shared" si="707"/>
        <v/>
      </c>
      <c r="CM283" s="1332" t="str">
        <f t="shared" si="707"/>
        <v/>
      </c>
      <c r="CN283" s="1331" t="str">
        <f t="shared" si="707"/>
        <v/>
      </c>
      <c r="CO283" s="1331" t="str">
        <f t="shared" si="707"/>
        <v/>
      </c>
      <c r="CP283" s="1331" t="str">
        <f t="shared" si="707"/>
        <v/>
      </c>
      <c r="CQ283" s="1331" t="str">
        <f t="shared" si="707"/>
        <v/>
      </c>
      <c r="CR283" s="1331" t="str">
        <f t="shared" si="707"/>
        <v/>
      </c>
      <c r="CS283" s="1330" t="str">
        <f t="shared" si="707"/>
        <v/>
      </c>
      <c r="CT283" s="1333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5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6" t="str">
        <f t="shared" si="721"/>
        <v/>
      </c>
      <c r="CG284" s="1336" t="str">
        <f t="shared" si="721"/>
        <v/>
      </c>
      <c r="CH284" s="1336" t="str">
        <f t="shared" si="721"/>
        <v/>
      </c>
      <c r="CI284" s="1336" t="str">
        <f t="shared" si="721"/>
        <v/>
      </c>
      <c r="CJ284" s="1336" t="str">
        <f t="shared" si="721"/>
        <v/>
      </c>
      <c r="CK284" s="1337" t="str">
        <f t="shared" si="721"/>
        <v/>
      </c>
      <c r="CL284" s="1337" t="str">
        <f t="shared" si="721"/>
        <v/>
      </c>
      <c r="CM284" s="1337" t="str">
        <f t="shared" si="721"/>
        <v/>
      </c>
      <c r="CN284" s="1336" t="str">
        <f t="shared" si="721"/>
        <v/>
      </c>
      <c r="CO284" s="1336" t="str">
        <f t="shared" si="721"/>
        <v/>
      </c>
      <c r="CP284" s="1336" t="str">
        <f t="shared" si="721"/>
        <v/>
      </c>
      <c r="CQ284" s="1336" t="str">
        <f t="shared" si="721"/>
        <v/>
      </c>
      <c r="CR284" s="1336" t="str">
        <f t="shared" si="721"/>
        <v/>
      </c>
      <c r="CS284" s="1335" t="str">
        <f t="shared" si="721"/>
        <v/>
      </c>
      <c r="CT284" s="1338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9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0" t="str">
        <f t="shared" si="721"/>
        <v/>
      </c>
      <c r="CF285" s="1331" t="str">
        <f t="shared" si="721"/>
        <v/>
      </c>
      <c r="CG285" s="1331" t="str">
        <f t="shared" si="721"/>
        <v/>
      </c>
      <c r="CH285" s="1331" t="str">
        <f t="shared" si="721"/>
        <v/>
      </c>
      <c r="CI285" s="1331" t="str">
        <f t="shared" si="721"/>
        <v/>
      </c>
      <c r="CJ285" s="1331" t="str">
        <f t="shared" si="721"/>
        <v/>
      </c>
      <c r="CK285" s="1332" t="str">
        <f t="shared" si="721"/>
        <v/>
      </c>
      <c r="CL285" s="1332" t="str">
        <f t="shared" si="721"/>
        <v/>
      </c>
      <c r="CM285" s="1332" t="str">
        <f t="shared" si="721"/>
        <v/>
      </c>
      <c r="CN285" s="1331" t="str">
        <f t="shared" si="721"/>
        <v/>
      </c>
      <c r="CO285" s="1331" t="str">
        <f t="shared" si="721"/>
        <v/>
      </c>
      <c r="CP285" s="1331" t="str">
        <f t="shared" si="721"/>
        <v/>
      </c>
      <c r="CQ285" s="1331" t="str">
        <f t="shared" si="721"/>
        <v/>
      </c>
      <c r="CR285" s="1331" t="str">
        <f t="shared" si="721"/>
        <v/>
      </c>
      <c r="CS285" s="1330" t="str">
        <f t="shared" si="721"/>
        <v/>
      </c>
      <c r="CT285" s="1333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9">
        <f t="shared" si="726"/>
        <v>3360</v>
      </c>
      <c r="CE286" s="1330">
        <f t="shared" si="721"/>
        <v>3360</v>
      </c>
      <c r="CF286" s="1331">
        <f t="shared" si="721"/>
        <v>3360</v>
      </c>
      <c r="CG286" s="1331">
        <f t="shared" si="721"/>
        <v>3360</v>
      </c>
      <c r="CH286" s="1331">
        <f t="shared" si="721"/>
        <v>3360</v>
      </c>
      <c r="CI286" s="1331">
        <f t="shared" si="721"/>
        <v>3360</v>
      </c>
      <c r="CJ286" s="1331">
        <f t="shared" si="721"/>
        <v>3360</v>
      </c>
      <c r="CK286" s="1332">
        <f t="shared" si="721"/>
        <v>3360</v>
      </c>
      <c r="CL286" s="1332">
        <f t="shared" si="721"/>
        <v>3360</v>
      </c>
      <c r="CM286" s="1332">
        <f t="shared" si="721"/>
        <v>3360</v>
      </c>
      <c r="CN286" s="1331">
        <f t="shared" si="721"/>
        <v>3360</v>
      </c>
      <c r="CO286" s="1331">
        <f t="shared" si="721"/>
        <v>3360</v>
      </c>
      <c r="CP286" s="1331">
        <f t="shared" si="721"/>
        <v>3360</v>
      </c>
      <c r="CQ286" s="1331">
        <f t="shared" si="721"/>
        <v>3360</v>
      </c>
      <c r="CR286" s="1331">
        <f t="shared" si="721"/>
        <v>3360</v>
      </c>
      <c r="CS286" s="1330">
        <f t="shared" si="721"/>
        <v>3360</v>
      </c>
      <c r="CT286" s="1333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9" t="str">
        <f t="shared" si="726"/>
        <v/>
      </c>
      <c r="CE287" s="1330" t="str">
        <f t="shared" si="721"/>
        <v/>
      </c>
      <c r="CF287" s="1331" t="str">
        <f t="shared" si="721"/>
        <v/>
      </c>
      <c r="CG287" s="1331" t="str">
        <f t="shared" si="721"/>
        <v/>
      </c>
      <c r="CH287" s="1331" t="str">
        <f t="shared" si="721"/>
        <v/>
      </c>
      <c r="CI287" s="1331" t="str">
        <f t="shared" si="721"/>
        <v/>
      </c>
      <c r="CJ287" s="1331" t="str">
        <f t="shared" si="721"/>
        <v/>
      </c>
      <c r="CK287" s="1332" t="str">
        <f t="shared" si="721"/>
        <v/>
      </c>
      <c r="CL287" s="1332" t="str">
        <f t="shared" si="721"/>
        <v/>
      </c>
      <c r="CM287" s="1332" t="str">
        <f t="shared" si="721"/>
        <v/>
      </c>
      <c r="CN287" s="1331" t="str">
        <f t="shared" si="721"/>
        <v/>
      </c>
      <c r="CO287" s="1331" t="str">
        <f t="shared" si="721"/>
        <v/>
      </c>
      <c r="CP287" s="1331" t="str">
        <f t="shared" si="721"/>
        <v/>
      </c>
      <c r="CQ287" s="1331" t="str">
        <f t="shared" si="721"/>
        <v/>
      </c>
      <c r="CR287" s="1331" t="str">
        <f t="shared" si="721"/>
        <v/>
      </c>
      <c r="CS287" s="1330" t="str">
        <f t="shared" si="721"/>
        <v/>
      </c>
      <c r="CT287" s="1333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9" t="str">
        <f t="shared" si="726"/>
        <v/>
      </c>
      <c r="CE288" s="1330" t="str">
        <f t="shared" si="721"/>
        <v/>
      </c>
      <c r="CF288" s="1331" t="str">
        <f t="shared" si="721"/>
        <v/>
      </c>
      <c r="CG288" s="1331" t="str">
        <f t="shared" si="721"/>
        <v/>
      </c>
      <c r="CH288" s="1331" t="str">
        <f t="shared" si="721"/>
        <v/>
      </c>
      <c r="CI288" s="1331" t="str">
        <f t="shared" si="721"/>
        <v/>
      </c>
      <c r="CJ288" s="1331" t="str">
        <f t="shared" si="721"/>
        <v/>
      </c>
      <c r="CK288" s="1332" t="str">
        <f t="shared" si="721"/>
        <v/>
      </c>
      <c r="CL288" s="1332" t="str">
        <f t="shared" si="721"/>
        <v/>
      </c>
      <c r="CM288" s="1332" t="str">
        <f t="shared" si="721"/>
        <v/>
      </c>
      <c r="CN288" s="1331" t="str">
        <f t="shared" si="721"/>
        <v/>
      </c>
      <c r="CO288" s="1331" t="str">
        <f t="shared" si="721"/>
        <v/>
      </c>
      <c r="CP288" s="1331" t="str">
        <f t="shared" si="721"/>
        <v/>
      </c>
      <c r="CQ288" s="1331" t="str">
        <f t="shared" si="721"/>
        <v/>
      </c>
      <c r="CR288" s="1331" t="str">
        <f t="shared" si="721"/>
        <v/>
      </c>
      <c r="CS288" s="1330" t="str">
        <f t="shared" si="721"/>
        <v/>
      </c>
      <c r="CT288" s="1333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9" t="str">
        <f t="shared" si="726"/>
        <v/>
      </c>
      <c r="CE289" s="1330" t="str">
        <f t="shared" si="721"/>
        <v/>
      </c>
      <c r="CF289" s="1331" t="str">
        <f t="shared" si="721"/>
        <v/>
      </c>
      <c r="CG289" s="1331" t="str">
        <f t="shared" si="721"/>
        <v/>
      </c>
      <c r="CH289" s="1331" t="str">
        <f t="shared" si="721"/>
        <v/>
      </c>
      <c r="CI289" s="1331" t="str">
        <f t="shared" si="721"/>
        <v/>
      </c>
      <c r="CJ289" s="1331" t="str">
        <f t="shared" si="721"/>
        <v/>
      </c>
      <c r="CK289" s="1332" t="str">
        <f t="shared" si="721"/>
        <v/>
      </c>
      <c r="CL289" s="1332" t="str">
        <f t="shared" si="721"/>
        <v/>
      </c>
      <c r="CM289" s="1332" t="str">
        <f t="shared" si="721"/>
        <v/>
      </c>
      <c r="CN289" s="1331" t="str">
        <f t="shared" si="721"/>
        <v/>
      </c>
      <c r="CO289" s="1331" t="str">
        <f t="shared" si="721"/>
        <v/>
      </c>
      <c r="CP289" s="1331" t="str">
        <f t="shared" si="721"/>
        <v/>
      </c>
      <c r="CQ289" s="1331" t="str">
        <f t="shared" si="721"/>
        <v/>
      </c>
      <c r="CR289" s="1331" t="str">
        <f t="shared" si="721"/>
        <v/>
      </c>
      <c r="CS289" s="1330" t="str">
        <f t="shared" si="721"/>
        <v/>
      </c>
      <c r="CT289" s="1333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9" t="str">
        <f t="shared" si="726"/>
        <v/>
      </c>
      <c r="CE290" s="1330" t="str">
        <f t="shared" si="721"/>
        <v/>
      </c>
      <c r="CF290" s="1331" t="str">
        <f t="shared" si="721"/>
        <v/>
      </c>
      <c r="CG290" s="1331" t="str">
        <f t="shared" si="721"/>
        <v/>
      </c>
      <c r="CH290" s="1331" t="str">
        <f t="shared" si="721"/>
        <v/>
      </c>
      <c r="CI290" s="1331" t="str">
        <f t="shared" si="721"/>
        <v/>
      </c>
      <c r="CJ290" s="1331" t="str">
        <f t="shared" si="721"/>
        <v/>
      </c>
      <c r="CK290" s="1332" t="str">
        <f t="shared" si="721"/>
        <v/>
      </c>
      <c r="CL290" s="1332" t="str">
        <f t="shared" si="721"/>
        <v/>
      </c>
      <c r="CM290" s="1332" t="str">
        <f t="shared" si="721"/>
        <v/>
      </c>
      <c r="CN290" s="1331" t="str">
        <f t="shared" si="721"/>
        <v/>
      </c>
      <c r="CO290" s="1331" t="str">
        <f t="shared" si="721"/>
        <v/>
      </c>
      <c r="CP290" s="1331" t="str">
        <f t="shared" si="721"/>
        <v/>
      </c>
      <c r="CQ290" s="1331" t="str">
        <f t="shared" si="721"/>
        <v/>
      </c>
      <c r="CR290" s="1331" t="str">
        <f t="shared" si="721"/>
        <v/>
      </c>
      <c r="CS290" s="1330" t="str">
        <f t="shared" si="721"/>
        <v/>
      </c>
      <c r="CT290" s="1333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5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6" t="str">
        <f t="shared" si="739"/>
        <v/>
      </c>
      <c r="CG291" s="1336" t="str">
        <f t="shared" si="739"/>
        <v/>
      </c>
      <c r="CH291" s="1336" t="str">
        <f t="shared" si="739"/>
        <v/>
      </c>
      <c r="CI291" s="1336" t="str">
        <f t="shared" si="739"/>
        <v/>
      </c>
      <c r="CJ291" s="1336" t="str">
        <f t="shared" si="739"/>
        <v/>
      </c>
      <c r="CK291" s="1337" t="str">
        <f t="shared" si="739"/>
        <v/>
      </c>
      <c r="CL291" s="1337" t="str">
        <f t="shared" si="739"/>
        <v/>
      </c>
      <c r="CM291" s="1337" t="str">
        <f t="shared" si="739"/>
        <v/>
      </c>
      <c r="CN291" s="1336" t="str">
        <f t="shared" si="739"/>
        <v/>
      </c>
      <c r="CO291" s="1336" t="str">
        <f t="shared" si="739"/>
        <v/>
      </c>
      <c r="CP291" s="1336" t="str">
        <f t="shared" si="739"/>
        <v/>
      </c>
      <c r="CQ291" s="1336" t="str">
        <f t="shared" si="739"/>
        <v/>
      </c>
      <c r="CR291" s="1336" t="str">
        <f t="shared" si="739"/>
        <v/>
      </c>
      <c r="CS291" s="1335" t="str">
        <f t="shared" si="739"/>
        <v/>
      </c>
      <c r="CT291" s="1338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9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0" t="str">
        <f t="shared" si="739"/>
        <v/>
      </c>
      <c r="CF292" s="1331" t="str">
        <f t="shared" si="739"/>
        <v/>
      </c>
      <c r="CG292" s="1331" t="str">
        <f t="shared" si="739"/>
        <v/>
      </c>
      <c r="CH292" s="1331" t="str">
        <f t="shared" si="739"/>
        <v/>
      </c>
      <c r="CI292" s="1331" t="str">
        <f t="shared" si="739"/>
        <v/>
      </c>
      <c r="CJ292" s="1331" t="str">
        <f t="shared" si="739"/>
        <v/>
      </c>
      <c r="CK292" s="1332" t="str">
        <f t="shared" si="739"/>
        <v/>
      </c>
      <c r="CL292" s="1332" t="str">
        <f t="shared" si="739"/>
        <v/>
      </c>
      <c r="CM292" s="1332" t="str">
        <f t="shared" si="739"/>
        <v/>
      </c>
      <c r="CN292" s="1331" t="str">
        <f t="shared" si="739"/>
        <v/>
      </c>
      <c r="CO292" s="1331" t="str">
        <f t="shared" si="739"/>
        <v/>
      </c>
      <c r="CP292" s="1331" t="str">
        <f t="shared" si="739"/>
        <v/>
      </c>
      <c r="CQ292" s="1331" t="str">
        <f t="shared" si="739"/>
        <v/>
      </c>
      <c r="CR292" s="1331" t="str">
        <f t="shared" si="739"/>
        <v/>
      </c>
      <c r="CS292" s="1330" t="str">
        <f t="shared" si="739"/>
        <v/>
      </c>
      <c r="CT292" s="1333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9">
        <f t="shared" si="740"/>
        <v>3440</v>
      </c>
      <c r="CE293" s="1330">
        <f t="shared" si="739"/>
        <v>3440</v>
      </c>
      <c r="CF293" s="1331">
        <f t="shared" si="739"/>
        <v>3440</v>
      </c>
      <c r="CG293" s="1331">
        <f t="shared" si="739"/>
        <v>3440</v>
      </c>
      <c r="CH293" s="1331">
        <f t="shared" si="739"/>
        <v>3440</v>
      </c>
      <c r="CI293" s="1331">
        <f t="shared" si="739"/>
        <v>3440</v>
      </c>
      <c r="CJ293" s="1331">
        <f t="shared" si="739"/>
        <v>3440</v>
      </c>
      <c r="CK293" s="1332">
        <f t="shared" si="739"/>
        <v>3440</v>
      </c>
      <c r="CL293" s="1332">
        <f t="shared" si="739"/>
        <v>3440</v>
      </c>
      <c r="CM293" s="1332">
        <f t="shared" si="739"/>
        <v>3440</v>
      </c>
      <c r="CN293" s="1331">
        <f t="shared" si="739"/>
        <v>3440</v>
      </c>
      <c r="CO293" s="1331">
        <f t="shared" si="739"/>
        <v>3440</v>
      </c>
      <c r="CP293" s="1331">
        <f t="shared" si="739"/>
        <v>3440</v>
      </c>
      <c r="CQ293" s="1331">
        <f t="shared" si="739"/>
        <v>3440</v>
      </c>
      <c r="CR293" s="1331">
        <f t="shared" si="739"/>
        <v>3440</v>
      </c>
      <c r="CS293" s="1330">
        <f t="shared" si="739"/>
        <v>3440</v>
      </c>
      <c r="CT293" s="1333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9" t="str">
        <f t="shared" si="740"/>
        <v/>
      </c>
      <c r="CE294" s="1330" t="str">
        <f t="shared" si="739"/>
        <v/>
      </c>
      <c r="CF294" s="1331" t="str">
        <f t="shared" si="739"/>
        <v/>
      </c>
      <c r="CG294" s="1331" t="str">
        <f t="shared" si="739"/>
        <v/>
      </c>
      <c r="CH294" s="1331" t="str">
        <f t="shared" si="739"/>
        <v/>
      </c>
      <c r="CI294" s="1331" t="str">
        <f t="shared" si="739"/>
        <v/>
      </c>
      <c r="CJ294" s="1331" t="str">
        <f t="shared" si="739"/>
        <v/>
      </c>
      <c r="CK294" s="1332" t="str">
        <f t="shared" si="739"/>
        <v/>
      </c>
      <c r="CL294" s="1332" t="str">
        <f t="shared" si="739"/>
        <v/>
      </c>
      <c r="CM294" s="1332" t="str">
        <f t="shared" si="739"/>
        <v/>
      </c>
      <c r="CN294" s="1331" t="str">
        <f t="shared" si="739"/>
        <v/>
      </c>
      <c r="CO294" s="1331" t="str">
        <f t="shared" si="739"/>
        <v/>
      </c>
      <c r="CP294" s="1331" t="str">
        <f t="shared" si="739"/>
        <v/>
      </c>
      <c r="CQ294" s="1331" t="str">
        <f t="shared" si="739"/>
        <v/>
      </c>
      <c r="CR294" s="1331" t="str">
        <f t="shared" si="739"/>
        <v/>
      </c>
      <c r="CS294" s="1330" t="str">
        <f t="shared" si="739"/>
        <v/>
      </c>
      <c r="CT294" s="1333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9" t="str">
        <f t="shared" si="740"/>
        <v/>
      </c>
      <c r="CE295" s="1330" t="str">
        <f t="shared" si="739"/>
        <v/>
      </c>
      <c r="CF295" s="1331" t="str">
        <f t="shared" si="739"/>
        <v/>
      </c>
      <c r="CG295" s="1331" t="str">
        <f t="shared" si="739"/>
        <v/>
      </c>
      <c r="CH295" s="1331" t="str">
        <f t="shared" si="739"/>
        <v/>
      </c>
      <c r="CI295" s="1331" t="str">
        <f t="shared" si="739"/>
        <v/>
      </c>
      <c r="CJ295" s="1331" t="str">
        <f t="shared" si="739"/>
        <v/>
      </c>
      <c r="CK295" s="1332" t="str">
        <f t="shared" si="739"/>
        <v/>
      </c>
      <c r="CL295" s="1332" t="str">
        <f t="shared" si="739"/>
        <v/>
      </c>
      <c r="CM295" s="1332" t="str">
        <f t="shared" si="739"/>
        <v/>
      </c>
      <c r="CN295" s="1331" t="str">
        <f t="shared" si="739"/>
        <v/>
      </c>
      <c r="CO295" s="1331" t="str">
        <f t="shared" si="739"/>
        <v/>
      </c>
      <c r="CP295" s="1331" t="str">
        <f t="shared" si="739"/>
        <v/>
      </c>
      <c r="CQ295" s="1331" t="str">
        <f t="shared" si="739"/>
        <v/>
      </c>
      <c r="CR295" s="1331" t="str">
        <f t="shared" si="739"/>
        <v/>
      </c>
      <c r="CS295" s="1330" t="str">
        <f t="shared" si="739"/>
        <v/>
      </c>
      <c r="CT295" s="1333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9" t="str">
        <f t="shared" si="740"/>
        <v/>
      </c>
      <c r="CE296" s="1330" t="str">
        <f t="shared" si="739"/>
        <v/>
      </c>
      <c r="CF296" s="1331" t="str">
        <f t="shared" si="739"/>
        <v/>
      </c>
      <c r="CG296" s="1331" t="str">
        <f t="shared" si="739"/>
        <v/>
      </c>
      <c r="CH296" s="1331" t="str">
        <f t="shared" si="739"/>
        <v/>
      </c>
      <c r="CI296" s="1331" t="str">
        <f t="shared" si="739"/>
        <v/>
      </c>
      <c r="CJ296" s="1331" t="str">
        <f t="shared" si="739"/>
        <v/>
      </c>
      <c r="CK296" s="1332" t="str">
        <f t="shared" si="739"/>
        <v/>
      </c>
      <c r="CL296" s="1332" t="str">
        <f t="shared" si="739"/>
        <v/>
      </c>
      <c r="CM296" s="1332" t="str">
        <f t="shared" si="739"/>
        <v/>
      </c>
      <c r="CN296" s="1331" t="str">
        <f t="shared" si="739"/>
        <v/>
      </c>
      <c r="CO296" s="1331" t="str">
        <f t="shared" si="739"/>
        <v/>
      </c>
      <c r="CP296" s="1331" t="str">
        <f t="shared" si="739"/>
        <v/>
      </c>
      <c r="CQ296" s="1331" t="str">
        <f t="shared" si="739"/>
        <v/>
      </c>
      <c r="CR296" s="1331" t="str">
        <f t="shared" si="739"/>
        <v/>
      </c>
      <c r="CS296" s="1330" t="str">
        <f t="shared" si="739"/>
        <v/>
      </c>
      <c r="CT296" s="1333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9" t="str">
        <f t="shared" si="740"/>
        <v/>
      </c>
      <c r="CE297" s="1330" t="str">
        <f t="shared" si="739"/>
        <v/>
      </c>
      <c r="CF297" s="1331" t="str">
        <f t="shared" si="739"/>
        <v/>
      </c>
      <c r="CG297" s="1331" t="str">
        <f t="shared" si="739"/>
        <v/>
      </c>
      <c r="CH297" s="1331" t="str">
        <f t="shared" si="739"/>
        <v/>
      </c>
      <c r="CI297" s="1331" t="str">
        <f t="shared" si="739"/>
        <v/>
      </c>
      <c r="CJ297" s="1331" t="str">
        <f t="shared" si="739"/>
        <v/>
      </c>
      <c r="CK297" s="1332" t="str">
        <f t="shared" si="739"/>
        <v/>
      </c>
      <c r="CL297" s="1332" t="str">
        <f t="shared" si="739"/>
        <v/>
      </c>
      <c r="CM297" s="1332" t="str">
        <f t="shared" si="739"/>
        <v/>
      </c>
      <c r="CN297" s="1331" t="str">
        <f t="shared" si="739"/>
        <v/>
      </c>
      <c r="CO297" s="1331" t="str">
        <f t="shared" si="739"/>
        <v/>
      </c>
      <c r="CP297" s="1331" t="str">
        <f t="shared" si="739"/>
        <v/>
      </c>
      <c r="CQ297" s="1331" t="str">
        <f t="shared" si="739"/>
        <v/>
      </c>
      <c r="CR297" s="1331" t="str">
        <f t="shared" si="739"/>
        <v/>
      </c>
      <c r="CS297" s="1330" t="str">
        <f t="shared" si="739"/>
        <v/>
      </c>
      <c r="CT297" s="1333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5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6" t="str">
        <f t="shared" si="753"/>
        <v/>
      </c>
      <c r="CG298" s="1336" t="str">
        <f t="shared" si="753"/>
        <v/>
      </c>
      <c r="CH298" s="1336" t="str">
        <f t="shared" si="753"/>
        <v/>
      </c>
      <c r="CI298" s="1336" t="str">
        <f t="shared" si="753"/>
        <v/>
      </c>
      <c r="CJ298" s="1336" t="str">
        <f t="shared" si="753"/>
        <v/>
      </c>
      <c r="CK298" s="1337" t="str">
        <f t="shared" si="753"/>
        <v/>
      </c>
      <c r="CL298" s="1337" t="str">
        <f t="shared" si="753"/>
        <v/>
      </c>
      <c r="CM298" s="1337" t="str">
        <f t="shared" si="753"/>
        <v/>
      </c>
      <c r="CN298" s="1336" t="str">
        <f t="shared" si="753"/>
        <v/>
      </c>
      <c r="CO298" s="1336" t="str">
        <f t="shared" si="753"/>
        <v/>
      </c>
      <c r="CP298" s="1336" t="str">
        <f t="shared" si="753"/>
        <v/>
      </c>
      <c r="CQ298" s="1336" t="str">
        <f t="shared" si="753"/>
        <v/>
      </c>
      <c r="CR298" s="1336" t="str">
        <f t="shared" si="753"/>
        <v/>
      </c>
      <c r="CS298" s="1335" t="str">
        <f t="shared" si="753"/>
        <v/>
      </c>
      <c r="CT298" s="1338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21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0" t="str">
        <f t="shared" si="753"/>
        <v/>
      </c>
      <c r="CF299" s="1331" t="str">
        <f t="shared" si="753"/>
        <v/>
      </c>
      <c r="CG299" s="1331" t="str">
        <f t="shared" si="753"/>
        <v/>
      </c>
      <c r="CH299" s="1331" t="str">
        <f t="shared" si="753"/>
        <v/>
      </c>
      <c r="CI299" s="1331" t="str">
        <f t="shared" si="753"/>
        <v/>
      </c>
      <c r="CJ299" s="1331" t="str">
        <f t="shared" si="753"/>
        <v/>
      </c>
      <c r="CK299" s="1332" t="str">
        <f t="shared" si="753"/>
        <v/>
      </c>
      <c r="CL299" s="1332" t="str">
        <f t="shared" si="753"/>
        <v/>
      </c>
      <c r="CM299" s="1332" t="str">
        <f t="shared" si="753"/>
        <v/>
      </c>
      <c r="CN299" s="1331" t="str">
        <f t="shared" si="753"/>
        <v/>
      </c>
      <c r="CO299" s="1331" t="str">
        <f t="shared" si="753"/>
        <v/>
      </c>
      <c r="CP299" s="1331" t="str">
        <f t="shared" si="753"/>
        <v/>
      </c>
      <c r="CQ299" s="1331" t="str">
        <f t="shared" si="753"/>
        <v/>
      </c>
      <c r="CR299" s="1331" t="str">
        <f t="shared" si="753"/>
        <v/>
      </c>
      <c r="CS299" s="1330" t="str">
        <f t="shared" si="753"/>
        <v/>
      </c>
      <c r="CT299" s="1333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2"/>
      <c r="CE300" s="1373"/>
      <c r="CF300" s="1373"/>
      <c r="CG300" s="1373"/>
      <c r="CH300" s="1373"/>
      <c r="CI300" s="1373"/>
      <c r="CJ300" s="1373"/>
      <c r="CK300" s="1373"/>
      <c r="CL300" s="1373"/>
      <c r="CM300" s="1373"/>
      <c r="CN300" s="1373"/>
      <c r="CO300" s="1373"/>
      <c r="CP300" s="1373"/>
      <c r="CQ300" s="1373"/>
      <c r="CR300" s="1373"/>
      <c r="CS300" s="1373"/>
      <c r="CT300" s="1355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9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0" t="str">
        <f t="shared" si="758"/>
        <v/>
      </c>
      <c r="CF301" s="1331" t="str">
        <f t="shared" si="758"/>
        <v/>
      </c>
      <c r="CG301" s="1331" t="str">
        <f t="shared" si="758"/>
        <v/>
      </c>
      <c r="CH301" s="1331" t="str">
        <f t="shared" si="758"/>
        <v/>
      </c>
      <c r="CI301" s="1331" t="str">
        <f t="shared" si="758"/>
        <v/>
      </c>
      <c r="CJ301" s="1331" t="str">
        <f t="shared" si="758"/>
        <v/>
      </c>
      <c r="CK301" s="1332" t="str">
        <f t="shared" si="758"/>
        <v/>
      </c>
      <c r="CL301" s="1332" t="str">
        <f t="shared" si="758"/>
        <v/>
      </c>
      <c r="CM301" s="1332" t="str">
        <f t="shared" si="758"/>
        <v/>
      </c>
      <c r="CN301" s="1331" t="str">
        <f t="shared" si="758"/>
        <v/>
      </c>
      <c r="CO301" s="1331" t="str">
        <f t="shared" si="758"/>
        <v/>
      </c>
      <c r="CP301" s="1331" t="str">
        <f t="shared" si="758"/>
        <v/>
      </c>
      <c r="CQ301" s="1331" t="str">
        <f t="shared" si="758"/>
        <v/>
      </c>
      <c r="CR301" s="1331" t="str">
        <f t="shared" si="758"/>
        <v/>
      </c>
      <c r="CS301" s="1330" t="str">
        <f t="shared" si="758"/>
        <v/>
      </c>
      <c r="CT301" s="1333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9" t="str">
        <f t="shared" si="758"/>
        <v/>
      </c>
      <c r="CE302" s="1330" t="str">
        <f t="shared" si="758"/>
        <v/>
      </c>
      <c r="CF302" s="1331" t="str">
        <f t="shared" si="758"/>
        <v/>
      </c>
      <c r="CG302" s="1331" t="str">
        <f t="shared" si="758"/>
        <v/>
      </c>
      <c r="CH302" s="1331" t="str">
        <f t="shared" si="758"/>
        <v/>
      </c>
      <c r="CI302" s="1331" t="str">
        <f t="shared" si="758"/>
        <v/>
      </c>
      <c r="CJ302" s="1331" t="str">
        <f t="shared" si="758"/>
        <v/>
      </c>
      <c r="CK302" s="1332" t="str">
        <f t="shared" si="758"/>
        <v/>
      </c>
      <c r="CL302" s="1332" t="str">
        <f t="shared" si="758"/>
        <v/>
      </c>
      <c r="CM302" s="1332" t="str">
        <f t="shared" si="758"/>
        <v/>
      </c>
      <c r="CN302" s="1331" t="str">
        <f t="shared" si="758"/>
        <v/>
      </c>
      <c r="CO302" s="1331" t="str">
        <f t="shared" si="758"/>
        <v/>
      </c>
      <c r="CP302" s="1331" t="str">
        <f t="shared" si="758"/>
        <v/>
      </c>
      <c r="CQ302" s="1331" t="str">
        <f t="shared" si="758"/>
        <v/>
      </c>
      <c r="CR302" s="1331" t="str">
        <f t="shared" si="758"/>
        <v/>
      </c>
      <c r="CS302" s="1330" t="str">
        <f t="shared" si="758"/>
        <v/>
      </c>
      <c r="CT302" s="1333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9">
        <f t="shared" si="758"/>
        <v>1530</v>
      </c>
      <c r="CE303" s="1330">
        <f t="shared" si="758"/>
        <v>1530</v>
      </c>
      <c r="CF303" s="1331">
        <f t="shared" si="758"/>
        <v>1530</v>
      </c>
      <c r="CG303" s="1331">
        <f t="shared" si="758"/>
        <v>1530</v>
      </c>
      <c r="CH303" s="1331">
        <f t="shared" si="758"/>
        <v>1530</v>
      </c>
      <c r="CI303" s="1331">
        <f t="shared" si="758"/>
        <v>1530</v>
      </c>
      <c r="CJ303" s="1331">
        <f t="shared" si="758"/>
        <v>1530</v>
      </c>
      <c r="CK303" s="1332">
        <f t="shared" si="758"/>
        <v>1530</v>
      </c>
      <c r="CL303" s="1332">
        <f t="shared" si="758"/>
        <v>1530</v>
      </c>
      <c r="CM303" s="1332">
        <f t="shared" si="758"/>
        <v>1530</v>
      </c>
      <c r="CN303" s="1331">
        <f t="shared" si="758"/>
        <v>1530</v>
      </c>
      <c r="CO303" s="1331">
        <f t="shared" si="758"/>
        <v>1530</v>
      </c>
      <c r="CP303" s="1331">
        <f t="shared" si="758"/>
        <v>1530</v>
      </c>
      <c r="CQ303" s="1331">
        <f t="shared" si="758"/>
        <v>1530</v>
      </c>
      <c r="CR303" s="1331">
        <f t="shared" si="758"/>
        <v>1530</v>
      </c>
      <c r="CS303" s="1330">
        <f t="shared" si="758"/>
        <v>1530</v>
      </c>
      <c r="CT303" s="1333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9" t="str">
        <f t="shared" si="758"/>
        <v/>
      </c>
      <c r="CE304" s="1330" t="str">
        <f t="shared" si="758"/>
        <v/>
      </c>
      <c r="CF304" s="1331" t="str">
        <f t="shared" si="758"/>
        <v/>
      </c>
      <c r="CG304" s="1331" t="str">
        <f t="shared" si="758"/>
        <v/>
      </c>
      <c r="CH304" s="1331" t="str">
        <f t="shared" si="758"/>
        <v/>
      </c>
      <c r="CI304" s="1331" t="str">
        <f t="shared" si="758"/>
        <v/>
      </c>
      <c r="CJ304" s="1331" t="str">
        <f t="shared" si="758"/>
        <v/>
      </c>
      <c r="CK304" s="1332" t="str">
        <f t="shared" si="758"/>
        <v/>
      </c>
      <c r="CL304" s="1332" t="str">
        <f t="shared" si="758"/>
        <v/>
      </c>
      <c r="CM304" s="1332" t="str">
        <f t="shared" si="758"/>
        <v/>
      </c>
      <c r="CN304" s="1331" t="str">
        <f t="shared" si="758"/>
        <v/>
      </c>
      <c r="CO304" s="1331" t="str">
        <f t="shared" si="758"/>
        <v/>
      </c>
      <c r="CP304" s="1331" t="str">
        <f t="shared" si="758"/>
        <v/>
      </c>
      <c r="CQ304" s="1331" t="str">
        <f t="shared" si="758"/>
        <v/>
      </c>
      <c r="CR304" s="1331" t="str">
        <f t="shared" si="758"/>
        <v/>
      </c>
      <c r="CS304" s="1330" t="str">
        <f t="shared" si="758"/>
        <v/>
      </c>
      <c r="CT304" s="1333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9" t="str">
        <f t="shared" si="758"/>
        <v/>
      </c>
      <c r="CE305" s="1330" t="str">
        <f t="shared" si="758"/>
        <v/>
      </c>
      <c r="CF305" s="1331" t="str">
        <f t="shared" si="758"/>
        <v/>
      </c>
      <c r="CG305" s="1331" t="str">
        <f t="shared" si="758"/>
        <v/>
      </c>
      <c r="CH305" s="1331" t="str">
        <f t="shared" si="758"/>
        <v/>
      </c>
      <c r="CI305" s="1331" t="str">
        <f t="shared" si="758"/>
        <v/>
      </c>
      <c r="CJ305" s="1331" t="str">
        <f t="shared" si="758"/>
        <v/>
      </c>
      <c r="CK305" s="1332" t="str">
        <f t="shared" si="758"/>
        <v/>
      </c>
      <c r="CL305" s="1332" t="str">
        <f t="shared" si="758"/>
        <v/>
      </c>
      <c r="CM305" s="1332" t="str">
        <f t="shared" si="758"/>
        <v/>
      </c>
      <c r="CN305" s="1331" t="str">
        <f t="shared" si="758"/>
        <v/>
      </c>
      <c r="CO305" s="1331" t="str">
        <f t="shared" si="758"/>
        <v/>
      </c>
      <c r="CP305" s="1331" t="str">
        <f t="shared" si="758"/>
        <v/>
      </c>
      <c r="CQ305" s="1331" t="str">
        <f t="shared" si="758"/>
        <v/>
      </c>
      <c r="CR305" s="1331" t="str">
        <f t="shared" si="758"/>
        <v/>
      </c>
      <c r="CS305" s="1330" t="str">
        <f t="shared" si="758"/>
        <v/>
      </c>
      <c r="CT305" s="1333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9" t="str">
        <f t="shared" si="758"/>
        <v/>
      </c>
      <c r="CE306" s="1330" t="str">
        <f t="shared" si="758"/>
        <v/>
      </c>
      <c r="CF306" s="1331" t="str">
        <f t="shared" si="758"/>
        <v/>
      </c>
      <c r="CG306" s="1331" t="str">
        <f t="shared" si="758"/>
        <v/>
      </c>
      <c r="CH306" s="1331" t="str">
        <f t="shared" si="758"/>
        <v/>
      </c>
      <c r="CI306" s="1331" t="str">
        <f t="shared" si="758"/>
        <v/>
      </c>
      <c r="CJ306" s="1331" t="str">
        <f t="shared" si="758"/>
        <v/>
      </c>
      <c r="CK306" s="1332" t="str">
        <f t="shared" si="758"/>
        <v/>
      </c>
      <c r="CL306" s="1332" t="str">
        <f t="shared" si="758"/>
        <v/>
      </c>
      <c r="CM306" s="1332" t="str">
        <f t="shared" si="758"/>
        <v/>
      </c>
      <c r="CN306" s="1331" t="str">
        <f t="shared" si="758"/>
        <v/>
      </c>
      <c r="CO306" s="1331" t="str">
        <f t="shared" si="758"/>
        <v/>
      </c>
      <c r="CP306" s="1331" t="str">
        <f t="shared" si="758"/>
        <v/>
      </c>
      <c r="CQ306" s="1331" t="str">
        <f t="shared" si="758"/>
        <v/>
      </c>
      <c r="CR306" s="1331" t="str">
        <f t="shared" si="758"/>
        <v/>
      </c>
      <c r="CS306" s="1330" t="str">
        <f t="shared" si="758"/>
        <v/>
      </c>
      <c r="CT306" s="1333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9" t="str">
        <f t="shared" si="758"/>
        <v/>
      </c>
      <c r="CE307" s="1330" t="str">
        <f t="shared" si="758"/>
        <v/>
      </c>
      <c r="CF307" s="1331" t="str">
        <f t="shared" si="758"/>
        <v/>
      </c>
      <c r="CG307" s="1331" t="str">
        <f t="shared" si="758"/>
        <v/>
      </c>
      <c r="CH307" s="1331" t="str">
        <f t="shared" si="758"/>
        <v/>
      </c>
      <c r="CI307" s="1331" t="str">
        <f t="shared" si="758"/>
        <v/>
      </c>
      <c r="CJ307" s="1331" t="str">
        <f t="shared" si="758"/>
        <v/>
      </c>
      <c r="CK307" s="1332" t="str">
        <f t="shared" si="758"/>
        <v/>
      </c>
      <c r="CL307" s="1332" t="str">
        <f t="shared" si="758"/>
        <v/>
      </c>
      <c r="CM307" s="1332" t="str">
        <f t="shared" si="758"/>
        <v/>
      </c>
      <c r="CN307" s="1331" t="str">
        <f t="shared" si="758"/>
        <v/>
      </c>
      <c r="CO307" s="1331" t="str">
        <f t="shared" si="758"/>
        <v/>
      </c>
      <c r="CP307" s="1331" t="str">
        <f t="shared" si="758"/>
        <v/>
      </c>
      <c r="CQ307" s="1331" t="str">
        <f t="shared" si="758"/>
        <v/>
      </c>
      <c r="CR307" s="1331" t="str">
        <f t="shared" si="758"/>
        <v/>
      </c>
      <c r="CS307" s="1330" t="str">
        <f t="shared" si="758"/>
        <v/>
      </c>
      <c r="CT307" s="1333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5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6" t="str">
        <f t="shared" si="795"/>
        <v/>
      </c>
      <c r="CG308" s="1336" t="str">
        <f t="shared" si="795"/>
        <v/>
      </c>
      <c r="CH308" s="1336" t="str">
        <f t="shared" si="795"/>
        <v/>
      </c>
      <c r="CI308" s="1336" t="str">
        <f t="shared" si="795"/>
        <v/>
      </c>
      <c r="CJ308" s="1336" t="str">
        <f t="shared" si="795"/>
        <v/>
      </c>
      <c r="CK308" s="1337" t="str">
        <f t="shared" si="795"/>
        <v/>
      </c>
      <c r="CL308" s="1337" t="str">
        <f t="shared" si="795"/>
        <v/>
      </c>
      <c r="CM308" s="1337" t="str">
        <f t="shared" si="795"/>
        <v/>
      </c>
      <c r="CN308" s="1336" t="str">
        <f t="shared" si="795"/>
        <v/>
      </c>
      <c r="CO308" s="1336" t="str">
        <f t="shared" si="795"/>
        <v/>
      </c>
      <c r="CP308" s="1336" t="str">
        <f t="shared" si="795"/>
        <v/>
      </c>
      <c r="CQ308" s="1336" t="str">
        <f t="shared" si="795"/>
        <v/>
      </c>
      <c r="CR308" s="1336" t="str">
        <f t="shared" si="795"/>
        <v/>
      </c>
      <c r="CS308" s="1335" t="str">
        <f t="shared" si="795"/>
        <v/>
      </c>
      <c r="CT308" s="1338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0" t="str">
        <f t="shared" si="795"/>
        <v/>
      </c>
      <c r="CF309" s="1331" t="str">
        <f t="shared" si="795"/>
        <v/>
      </c>
      <c r="CG309" s="1331" t="str">
        <f t="shared" si="795"/>
        <v/>
      </c>
      <c r="CH309" s="1331" t="str">
        <f t="shared" si="795"/>
        <v/>
      </c>
      <c r="CI309" s="1331" t="str">
        <f t="shared" si="795"/>
        <v/>
      </c>
      <c r="CJ309" s="1331" t="str">
        <f t="shared" si="795"/>
        <v/>
      </c>
      <c r="CK309" s="1332" t="str">
        <f t="shared" si="795"/>
        <v/>
      </c>
      <c r="CL309" s="1332" t="str">
        <f t="shared" si="795"/>
        <v/>
      </c>
      <c r="CM309" s="1332" t="str">
        <f t="shared" si="795"/>
        <v/>
      </c>
      <c r="CN309" s="1331" t="str">
        <f t="shared" si="795"/>
        <v/>
      </c>
      <c r="CO309" s="1331" t="str">
        <f t="shared" si="795"/>
        <v/>
      </c>
      <c r="CP309" s="1331" t="str">
        <f t="shared" si="795"/>
        <v/>
      </c>
      <c r="CQ309" s="1331" t="str">
        <f t="shared" si="795"/>
        <v/>
      </c>
      <c r="CR309" s="1331" t="str">
        <f t="shared" si="795"/>
        <v/>
      </c>
      <c r="CS309" s="1330" t="str">
        <f t="shared" si="795"/>
        <v/>
      </c>
      <c r="CT309" s="1333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2"/>
      <c r="CE310" s="1373"/>
      <c r="CF310" s="1373"/>
      <c r="CG310" s="1373"/>
      <c r="CH310" s="1373"/>
      <c r="CI310" s="1373"/>
      <c r="CJ310" s="1373"/>
      <c r="CK310" s="1373"/>
      <c r="CL310" s="1373"/>
      <c r="CM310" s="1373"/>
      <c r="CN310" s="1373"/>
      <c r="CO310" s="1373"/>
      <c r="CP310" s="1373"/>
      <c r="CQ310" s="1373"/>
      <c r="CR310" s="1373"/>
      <c r="CS310" s="1373"/>
      <c r="CT310" s="1355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9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0" t="str">
        <f t="shared" si="800"/>
        <v/>
      </c>
      <c r="CF311" s="1331" t="str">
        <f t="shared" si="800"/>
        <v/>
      </c>
      <c r="CG311" s="1331" t="str">
        <f t="shared" si="800"/>
        <v/>
      </c>
      <c r="CH311" s="1331" t="str">
        <f t="shared" si="800"/>
        <v/>
      </c>
      <c r="CI311" s="1331" t="str">
        <f t="shared" si="800"/>
        <v/>
      </c>
      <c r="CJ311" s="1331" t="str">
        <f t="shared" si="800"/>
        <v/>
      </c>
      <c r="CK311" s="1332" t="str">
        <f t="shared" si="800"/>
        <v/>
      </c>
      <c r="CL311" s="1332" t="str">
        <f t="shared" si="800"/>
        <v/>
      </c>
      <c r="CM311" s="1332" t="str">
        <f t="shared" si="800"/>
        <v/>
      </c>
      <c r="CN311" s="1331" t="str">
        <f t="shared" si="800"/>
        <v/>
      </c>
      <c r="CO311" s="1331" t="str">
        <f t="shared" si="800"/>
        <v/>
      </c>
      <c r="CP311" s="1331" t="str">
        <f t="shared" si="800"/>
        <v/>
      </c>
      <c r="CQ311" s="1331" t="str">
        <f t="shared" si="800"/>
        <v/>
      </c>
      <c r="CR311" s="1331" t="str">
        <f t="shared" si="800"/>
        <v/>
      </c>
      <c r="CS311" s="1330" t="str">
        <f t="shared" si="800"/>
        <v/>
      </c>
      <c r="CT311" s="1333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9" t="str">
        <f t="shared" si="800"/>
        <v/>
      </c>
      <c r="CE312" s="1330" t="str">
        <f t="shared" si="800"/>
        <v/>
      </c>
      <c r="CF312" s="1331" t="str">
        <f t="shared" si="800"/>
        <v/>
      </c>
      <c r="CG312" s="1331" t="str">
        <f t="shared" si="800"/>
        <v/>
      </c>
      <c r="CH312" s="1331" t="str">
        <f t="shared" si="800"/>
        <v/>
      </c>
      <c r="CI312" s="1331" t="str">
        <f t="shared" si="800"/>
        <v/>
      </c>
      <c r="CJ312" s="1331" t="str">
        <f t="shared" si="800"/>
        <v/>
      </c>
      <c r="CK312" s="1332" t="str">
        <f t="shared" si="800"/>
        <v/>
      </c>
      <c r="CL312" s="1332" t="str">
        <f t="shared" si="800"/>
        <v/>
      </c>
      <c r="CM312" s="1332" t="str">
        <f t="shared" si="800"/>
        <v/>
      </c>
      <c r="CN312" s="1331" t="str">
        <f t="shared" si="800"/>
        <v/>
      </c>
      <c r="CO312" s="1331" t="str">
        <f t="shared" si="800"/>
        <v/>
      </c>
      <c r="CP312" s="1331" t="str">
        <f t="shared" si="800"/>
        <v/>
      </c>
      <c r="CQ312" s="1331" t="str">
        <f t="shared" si="800"/>
        <v/>
      </c>
      <c r="CR312" s="1331" t="str">
        <f t="shared" si="800"/>
        <v/>
      </c>
      <c r="CS312" s="1330" t="str">
        <f t="shared" si="800"/>
        <v/>
      </c>
      <c r="CT312" s="1333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9">
        <f t="shared" si="800"/>
        <v>963</v>
      </c>
      <c r="CE313" s="1330">
        <f t="shared" si="800"/>
        <v>963</v>
      </c>
      <c r="CF313" s="1331">
        <f t="shared" si="800"/>
        <v>963</v>
      </c>
      <c r="CG313" s="1331">
        <f t="shared" si="800"/>
        <v>963</v>
      </c>
      <c r="CH313" s="1331">
        <f t="shared" si="800"/>
        <v>963</v>
      </c>
      <c r="CI313" s="1331">
        <f t="shared" si="800"/>
        <v>963</v>
      </c>
      <c r="CJ313" s="1331">
        <f t="shared" si="800"/>
        <v>963</v>
      </c>
      <c r="CK313" s="1332">
        <f t="shared" si="800"/>
        <v>963</v>
      </c>
      <c r="CL313" s="1332">
        <f t="shared" si="800"/>
        <v>963</v>
      </c>
      <c r="CM313" s="1332">
        <f t="shared" si="800"/>
        <v>963</v>
      </c>
      <c r="CN313" s="1331">
        <f t="shared" si="800"/>
        <v>963</v>
      </c>
      <c r="CO313" s="1331">
        <f t="shared" si="800"/>
        <v>963</v>
      </c>
      <c r="CP313" s="1331">
        <f t="shared" si="800"/>
        <v>963</v>
      </c>
      <c r="CQ313" s="1331">
        <f t="shared" si="800"/>
        <v>963</v>
      </c>
      <c r="CR313" s="1331">
        <f t="shared" si="800"/>
        <v>963</v>
      </c>
      <c r="CS313" s="1330">
        <f t="shared" si="800"/>
        <v>963</v>
      </c>
      <c r="CT313" s="1333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9" t="str">
        <f t="shared" si="800"/>
        <v/>
      </c>
      <c r="CE314" s="1330" t="str">
        <f t="shared" si="800"/>
        <v/>
      </c>
      <c r="CF314" s="1331" t="str">
        <f t="shared" si="800"/>
        <v/>
      </c>
      <c r="CG314" s="1331" t="str">
        <f t="shared" si="800"/>
        <v/>
      </c>
      <c r="CH314" s="1331" t="str">
        <f t="shared" si="800"/>
        <v/>
      </c>
      <c r="CI314" s="1331" t="str">
        <f t="shared" si="800"/>
        <v/>
      </c>
      <c r="CJ314" s="1331" t="str">
        <f t="shared" si="800"/>
        <v/>
      </c>
      <c r="CK314" s="1332" t="str">
        <f t="shared" si="800"/>
        <v/>
      </c>
      <c r="CL314" s="1332" t="str">
        <f t="shared" si="800"/>
        <v/>
      </c>
      <c r="CM314" s="1332" t="str">
        <f t="shared" si="800"/>
        <v/>
      </c>
      <c r="CN314" s="1331" t="str">
        <f t="shared" si="800"/>
        <v/>
      </c>
      <c r="CO314" s="1331" t="str">
        <f t="shared" si="800"/>
        <v/>
      </c>
      <c r="CP314" s="1331" t="str">
        <f t="shared" si="800"/>
        <v/>
      </c>
      <c r="CQ314" s="1331" t="str">
        <f t="shared" si="800"/>
        <v/>
      </c>
      <c r="CR314" s="1331" t="str">
        <f t="shared" si="800"/>
        <v/>
      </c>
      <c r="CS314" s="1330" t="str">
        <f t="shared" si="800"/>
        <v/>
      </c>
      <c r="CT314" s="1333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9" t="str">
        <f t="shared" si="800"/>
        <v/>
      </c>
      <c r="CE315" s="1330" t="str">
        <f t="shared" si="800"/>
        <v/>
      </c>
      <c r="CF315" s="1331" t="str">
        <f t="shared" si="800"/>
        <v/>
      </c>
      <c r="CG315" s="1331" t="str">
        <f t="shared" si="800"/>
        <v/>
      </c>
      <c r="CH315" s="1331" t="str">
        <f t="shared" si="800"/>
        <v/>
      </c>
      <c r="CI315" s="1331" t="str">
        <f t="shared" si="800"/>
        <v/>
      </c>
      <c r="CJ315" s="1331" t="str">
        <f t="shared" si="800"/>
        <v/>
      </c>
      <c r="CK315" s="1332" t="str">
        <f t="shared" si="800"/>
        <v/>
      </c>
      <c r="CL315" s="1332" t="str">
        <f t="shared" si="800"/>
        <v/>
      </c>
      <c r="CM315" s="1332" t="str">
        <f t="shared" si="800"/>
        <v/>
      </c>
      <c r="CN315" s="1331" t="str">
        <f t="shared" si="800"/>
        <v/>
      </c>
      <c r="CO315" s="1331" t="str">
        <f t="shared" si="800"/>
        <v/>
      </c>
      <c r="CP315" s="1331" t="str">
        <f t="shared" si="800"/>
        <v/>
      </c>
      <c r="CQ315" s="1331" t="str">
        <f t="shared" si="800"/>
        <v/>
      </c>
      <c r="CR315" s="1331" t="str">
        <f t="shared" si="800"/>
        <v/>
      </c>
      <c r="CS315" s="1330" t="str">
        <f t="shared" si="800"/>
        <v/>
      </c>
      <c r="CT315" s="1333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9" t="str">
        <f t="shared" si="800"/>
        <v/>
      </c>
      <c r="CE316" s="1330" t="str">
        <f t="shared" si="800"/>
        <v/>
      </c>
      <c r="CF316" s="1331" t="str">
        <f t="shared" si="800"/>
        <v/>
      </c>
      <c r="CG316" s="1331" t="str">
        <f t="shared" si="800"/>
        <v/>
      </c>
      <c r="CH316" s="1331" t="str">
        <f t="shared" si="800"/>
        <v/>
      </c>
      <c r="CI316" s="1331" t="str">
        <f t="shared" si="800"/>
        <v/>
      </c>
      <c r="CJ316" s="1331" t="str">
        <f t="shared" si="800"/>
        <v/>
      </c>
      <c r="CK316" s="1332" t="str">
        <f t="shared" si="800"/>
        <v/>
      </c>
      <c r="CL316" s="1332" t="str">
        <f t="shared" si="800"/>
        <v/>
      </c>
      <c r="CM316" s="1332" t="str">
        <f t="shared" si="800"/>
        <v/>
      </c>
      <c r="CN316" s="1331" t="str">
        <f t="shared" si="800"/>
        <v/>
      </c>
      <c r="CO316" s="1331" t="str">
        <f t="shared" si="800"/>
        <v/>
      </c>
      <c r="CP316" s="1331" t="str">
        <f t="shared" si="800"/>
        <v/>
      </c>
      <c r="CQ316" s="1331" t="str">
        <f t="shared" si="800"/>
        <v/>
      </c>
      <c r="CR316" s="1331" t="str">
        <f t="shared" si="800"/>
        <v/>
      </c>
      <c r="CS316" s="1330" t="str">
        <f t="shared" si="800"/>
        <v/>
      </c>
      <c r="CT316" s="1333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9" t="str">
        <f t="shared" si="800"/>
        <v/>
      </c>
      <c r="CE317" s="1330" t="str">
        <f t="shared" si="800"/>
        <v/>
      </c>
      <c r="CF317" s="1331" t="str">
        <f t="shared" si="800"/>
        <v/>
      </c>
      <c r="CG317" s="1331" t="str">
        <f t="shared" si="800"/>
        <v/>
      </c>
      <c r="CH317" s="1331" t="str">
        <f t="shared" si="800"/>
        <v/>
      </c>
      <c r="CI317" s="1331" t="str">
        <f t="shared" si="800"/>
        <v/>
      </c>
      <c r="CJ317" s="1331" t="str">
        <f t="shared" si="800"/>
        <v/>
      </c>
      <c r="CK317" s="1332" t="str">
        <f t="shared" si="800"/>
        <v/>
      </c>
      <c r="CL317" s="1332" t="str">
        <f t="shared" si="800"/>
        <v/>
      </c>
      <c r="CM317" s="1332" t="str">
        <f t="shared" si="800"/>
        <v/>
      </c>
      <c r="CN317" s="1331" t="str">
        <f t="shared" si="800"/>
        <v/>
      </c>
      <c r="CO317" s="1331" t="str">
        <f t="shared" si="800"/>
        <v/>
      </c>
      <c r="CP317" s="1331" t="str">
        <f t="shared" si="800"/>
        <v/>
      </c>
      <c r="CQ317" s="1331" t="str">
        <f t="shared" si="800"/>
        <v/>
      </c>
      <c r="CR317" s="1331" t="str">
        <f t="shared" si="800"/>
        <v/>
      </c>
      <c r="CS317" s="1330" t="str">
        <f t="shared" si="800"/>
        <v/>
      </c>
      <c r="CT317" s="1333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5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6" t="str">
        <f t="shared" si="837"/>
        <v/>
      </c>
      <c r="CG318" s="1336" t="str">
        <f t="shared" si="837"/>
        <v/>
      </c>
      <c r="CH318" s="1336" t="str">
        <f t="shared" si="837"/>
        <v/>
      </c>
      <c r="CI318" s="1336" t="str">
        <f t="shared" si="837"/>
        <v/>
      </c>
      <c r="CJ318" s="1336" t="str">
        <f t="shared" si="837"/>
        <v/>
      </c>
      <c r="CK318" s="1337" t="str">
        <f t="shared" si="837"/>
        <v/>
      </c>
      <c r="CL318" s="1337" t="str">
        <f t="shared" si="837"/>
        <v/>
      </c>
      <c r="CM318" s="1337" t="str">
        <f t="shared" si="837"/>
        <v/>
      </c>
      <c r="CN318" s="1336" t="str">
        <f t="shared" si="837"/>
        <v/>
      </c>
      <c r="CO318" s="1336" t="str">
        <f t="shared" si="837"/>
        <v/>
      </c>
      <c r="CP318" s="1336" t="str">
        <f t="shared" si="837"/>
        <v/>
      </c>
      <c r="CQ318" s="1336" t="str">
        <f t="shared" si="837"/>
        <v/>
      </c>
      <c r="CR318" s="1336" t="str">
        <f t="shared" si="837"/>
        <v/>
      </c>
      <c r="CS318" s="1335" t="str">
        <f t="shared" si="837"/>
        <v/>
      </c>
      <c r="CT318" s="1338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0" t="str">
        <f t="shared" si="837"/>
        <v/>
      </c>
      <c r="CF319" s="1331" t="str">
        <f t="shared" si="837"/>
        <v/>
      </c>
      <c r="CG319" s="1331" t="str">
        <f t="shared" si="837"/>
        <v/>
      </c>
      <c r="CH319" s="1331" t="str">
        <f t="shared" si="837"/>
        <v/>
      </c>
      <c r="CI319" s="1331" t="str">
        <f t="shared" si="837"/>
        <v/>
      </c>
      <c r="CJ319" s="1331" t="str">
        <f t="shared" si="837"/>
        <v/>
      </c>
      <c r="CK319" s="1332" t="str">
        <f t="shared" si="837"/>
        <v/>
      </c>
      <c r="CL319" s="1332" t="str">
        <f t="shared" si="837"/>
        <v/>
      </c>
      <c r="CM319" s="1332" t="str">
        <f t="shared" si="837"/>
        <v/>
      </c>
      <c r="CN319" s="1331" t="str">
        <f t="shared" si="837"/>
        <v/>
      </c>
      <c r="CO319" s="1331" t="str">
        <f t="shared" si="837"/>
        <v/>
      </c>
      <c r="CP319" s="1331" t="str">
        <f t="shared" si="837"/>
        <v/>
      </c>
      <c r="CQ319" s="1331" t="str">
        <f t="shared" si="837"/>
        <v/>
      </c>
      <c r="CR319" s="1331" t="str">
        <f t="shared" si="837"/>
        <v/>
      </c>
      <c r="CS319" s="1330" t="str">
        <f t="shared" si="837"/>
        <v/>
      </c>
      <c r="CT319" s="1333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2"/>
      <c r="CE320" s="1373"/>
      <c r="CF320" s="1373"/>
      <c r="CG320" s="1373"/>
      <c r="CH320" s="1373"/>
      <c r="CI320" s="1373"/>
      <c r="CJ320" s="1373"/>
      <c r="CK320" s="1373"/>
      <c r="CL320" s="1373"/>
      <c r="CM320" s="1373"/>
      <c r="CN320" s="1373"/>
      <c r="CO320" s="1373"/>
      <c r="CP320" s="1373"/>
      <c r="CQ320" s="1373"/>
      <c r="CR320" s="1373"/>
      <c r="CS320" s="1373"/>
      <c r="CT320" s="1355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9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0" t="str">
        <f t="shared" si="842"/>
        <v/>
      </c>
      <c r="CF321" s="1331" t="str">
        <f t="shared" si="842"/>
        <v/>
      </c>
      <c r="CG321" s="1331" t="str">
        <f t="shared" si="842"/>
        <v/>
      </c>
      <c r="CH321" s="1331" t="str">
        <f t="shared" si="842"/>
        <v/>
      </c>
      <c r="CI321" s="1331" t="str">
        <f t="shared" si="842"/>
        <v/>
      </c>
      <c r="CJ321" s="1331" t="str">
        <f t="shared" si="842"/>
        <v/>
      </c>
      <c r="CK321" s="1332" t="str">
        <f t="shared" si="842"/>
        <v/>
      </c>
      <c r="CL321" s="1332" t="str">
        <f t="shared" si="842"/>
        <v/>
      </c>
      <c r="CM321" s="1332" t="str">
        <f t="shared" si="842"/>
        <v/>
      </c>
      <c r="CN321" s="1331" t="str">
        <f t="shared" si="842"/>
        <v/>
      </c>
      <c r="CO321" s="1331" t="str">
        <f t="shared" si="842"/>
        <v/>
      </c>
      <c r="CP321" s="1331" t="str">
        <f t="shared" si="842"/>
        <v/>
      </c>
      <c r="CQ321" s="1331" t="str">
        <f t="shared" si="842"/>
        <v/>
      </c>
      <c r="CR321" s="1331" t="str">
        <f t="shared" si="842"/>
        <v/>
      </c>
      <c r="CS321" s="1330" t="str">
        <f t="shared" si="842"/>
        <v/>
      </c>
      <c r="CT321" s="1333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9" t="str">
        <f t="shared" si="842"/>
        <v/>
      </c>
      <c r="CE322" s="1330" t="str">
        <f t="shared" si="842"/>
        <v/>
      </c>
      <c r="CF322" s="1331" t="str">
        <f t="shared" si="842"/>
        <v/>
      </c>
      <c r="CG322" s="1331" t="str">
        <f t="shared" si="842"/>
        <v/>
      </c>
      <c r="CH322" s="1331" t="str">
        <f t="shared" si="842"/>
        <v/>
      </c>
      <c r="CI322" s="1331" t="str">
        <f t="shared" si="842"/>
        <v/>
      </c>
      <c r="CJ322" s="1331" t="str">
        <f t="shared" si="842"/>
        <v/>
      </c>
      <c r="CK322" s="1332" t="str">
        <f t="shared" si="842"/>
        <v/>
      </c>
      <c r="CL322" s="1332" t="str">
        <f t="shared" si="842"/>
        <v/>
      </c>
      <c r="CM322" s="1332" t="str">
        <f t="shared" si="842"/>
        <v/>
      </c>
      <c r="CN322" s="1331" t="str">
        <f t="shared" si="842"/>
        <v/>
      </c>
      <c r="CO322" s="1331" t="str">
        <f t="shared" si="842"/>
        <v/>
      </c>
      <c r="CP322" s="1331" t="str">
        <f t="shared" si="842"/>
        <v/>
      </c>
      <c r="CQ322" s="1331" t="str">
        <f t="shared" si="842"/>
        <v/>
      </c>
      <c r="CR322" s="1331" t="str">
        <f t="shared" si="842"/>
        <v/>
      </c>
      <c r="CS322" s="1330" t="str">
        <f t="shared" si="842"/>
        <v/>
      </c>
      <c r="CT322" s="1333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9">
        <f t="shared" si="842"/>
        <v>750</v>
      </c>
      <c r="CE323" s="1330">
        <f t="shared" si="842"/>
        <v>750</v>
      </c>
      <c r="CF323" s="1331">
        <f t="shared" si="842"/>
        <v>750</v>
      </c>
      <c r="CG323" s="1331">
        <f t="shared" si="842"/>
        <v>750</v>
      </c>
      <c r="CH323" s="1331">
        <f t="shared" si="842"/>
        <v>750</v>
      </c>
      <c r="CI323" s="1331">
        <f t="shared" si="842"/>
        <v>750</v>
      </c>
      <c r="CJ323" s="1331">
        <f t="shared" si="842"/>
        <v>750</v>
      </c>
      <c r="CK323" s="1332">
        <f t="shared" si="842"/>
        <v>750</v>
      </c>
      <c r="CL323" s="1332">
        <f t="shared" si="842"/>
        <v>750</v>
      </c>
      <c r="CM323" s="1332">
        <f t="shared" si="842"/>
        <v>750</v>
      </c>
      <c r="CN323" s="1331">
        <f t="shared" si="842"/>
        <v>750</v>
      </c>
      <c r="CO323" s="1331">
        <f t="shared" si="842"/>
        <v>750</v>
      </c>
      <c r="CP323" s="1331">
        <f t="shared" si="842"/>
        <v>750</v>
      </c>
      <c r="CQ323" s="1331">
        <f t="shared" si="842"/>
        <v>750</v>
      </c>
      <c r="CR323" s="1331">
        <f t="shared" si="842"/>
        <v>750</v>
      </c>
      <c r="CS323" s="1330">
        <f t="shared" si="842"/>
        <v>750</v>
      </c>
      <c r="CT323" s="1333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9" t="str">
        <f t="shared" si="842"/>
        <v/>
      </c>
      <c r="CE324" s="1330" t="str">
        <f t="shared" si="842"/>
        <v/>
      </c>
      <c r="CF324" s="1331" t="str">
        <f t="shared" si="842"/>
        <v/>
      </c>
      <c r="CG324" s="1331" t="str">
        <f t="shared" si="842"/>
        <v/>
      </c>
      <c r="CH324" s="1331" t="str">
        <f t="shared" si="842"/>
        <v/>
      </c>
      <c r="CI324" s="1331" t="str">
        <f t="shared" si="842"/>
        <v/>
      </c>
      <c r="CJ324" s="1331" t="str">
        <f t="shared" si="842"/>
        <v/>
      </c>
      <c r="CK324" s="1332" t="str">
        <f t="shared" si="842"/>
        <v/>
      </c>
      <c r="CL324" s="1332" t="str">
        <f t="shared" si="842"/>
        <v/>
      </c>
      <c r="CM324" s="1332" t="str">
        <f t="shared" si="842"/>
        <v/>
      </c>
      <c r="CN324" s="1331" t="str">
        <f t="shared" si="842"/>
        <v/>
      </c>
      <c r="CO324" s="1331" t="str">
        <f t="shared" si="842"/>
        <v/>
      </c>
      <c r="CP324" s="1331" t="str">
        <f t="shared" si="842"/>
        <v/>
      </c>
      <c r="CQ324" s="1331" t="str">
        <f t="shared" si="842"/>
        <v/>
      </c>
      <c r="CR324" s="1331" t="str">
        <f t="shared" si="842"/>
        <v/>
      </c>
      <c r="CS324" s="1330" t="str">
        <f t="shared" si="842"/>
        <v/>
      </c>
      <c r="CT324" s="1333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9" t="str">
        <f t="shared" si="842"/>
        <v/>
      </c>
      <c r="CE325" s="1330" t="str">
        <f t="shared" si="842"/>
        <v/>
      </c>
      <c r="CF325" s="1331" t="str">
        <f t="shared" si="842"/>
        <v/>
      </c>
      <c r="CG325" s="1331" t="str">
        <f t="shared" si="842"/>
        <v/>
      </c>
      <c r="CH325" s="1331" t="str">
        <f t="shared" si="842"/>
        <v/>
      </c>
      <c r="CI325" s="1331" t="str">
        <f t="shared" si="842"/>
        <v/>
      </c>
      <c r="CJ325" s="1331" t="str">
        <f t="shared" si="842"/>
        <v/>
      </c>
      <c r="CK325" s="1332" t="str">
        <f t="shared" si="842"/>
        <v/>
      </c>
      <c r="CL325" s="1332" t="str">
        <f t="shared" si="842"/>
        <v/>
      </c>
      <c r="CM325" s="1332" t="str">
        <f t="shared" si="842"/>
        <v/>
      </c>
      <c r="CN325" s="1331" t="str">
        <f t="shared" si="842"/>
        <v/>
      </c>
      <c r="CO325" s="1331" t="str">
        <f t="shared" si="842"/>
        <v/>
      </c>
      <c r="CP325" s="1331" t="str">
        <f t="shared" si="842"/>
        <v/>
      </c>
      <c r="CQ325" s="1331" t="str">
        <f t="shared" si="842"/>
        <v/>
      </c>
      <c r="CR325" s="1331" t="str">
        <f t="shared" si="842"/>
        <v/>
      </c>
      <c r="CS325" s="1330" t="str">
        <f t="shared" si="842"/>
        <v/>
      </c>
      <c r="CT325" s="1333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9" t="str">
        <f t="shared" si="842"/>
        <v/>
      </c>
      <c r="CE326" s="1330" t="str">
        <f t="shared" si="842"/>
        <v/>
      </c>
      <c r="CF326" s="1331" t="str">
        <f t="shared" si="842"/>
        <v/>
      </c>
      <c r="CG326" s="1331" t="str">
        <f t="shared" si="842"/>
        <v/>
      </c>
      <c r="CH326" s="1331" t="str">
        <f t="shared" si="842"/>
        <v/>
      </c>
      <c r="CI326" s="1331" t="str">
        <f t="shared" si="842"/>
        <v/>
      </c>
      <c r="CJ326" s="1331" t="str">
        <f t="shared" si="842"/>
        <v/>
      </c>
      <c r="CK326" s="1332" t="str">
        <f t="shared" si="842"/>
        <v/>
      </c>
      <c r="CL326" s="1332" t="str">
        <f t="shared" si="842"/>
        <v/>
      </c>
      <c r="CM326" s="1332" t="str">
        <f t="shared" si="842"/>
        <v/>
      </c>
      <c r="CN326" s="1331" t="str">
        <f t="shared" si="842"/>
        <v/>
      </c>
      <c r="CO326" s="1331" t="str">
        <f t="shared" si="842"/>
        <v/>
      </c>
      <c r="CP326" s="1331" t="str">
        <f t="shared" si="842"/>
        <v/>
      </c>
      <c r="CQ326" s="1331" t="str">
        <f t="shared" si="842"/>
        <v/>
      </c>
      <c r="CR326" s="1331" t="str">
        <f t="shared" si="842"/>
        <v/>
      </c>
      <c r="CS326" s="1330" t="str">
        <f t="shared" si="842"/>
        <v/>
      </c>
      <c r="CT326" s="1333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9" t="str">
        <f t="shared" si="842"/>
        <v/>
      </c>
      <c r="CE327" s="1330" t="str">
        <f t="shared" si="842"/>
        <v/>
      </c>
      <c r="CF327" s="1331" t="str">
        <f t="shared" si="842"/>
        <v/>
      </c>
      <c r="CG327" s="1331" t="str">
        <f t="shared" si="842"/>
        <v/>
      </c>
      <c r="CH327" s="1331" t="str">
        <f t="shared" si="842"/>
        <v/>
      </c>
      <c r="CI327" s="1331" t="str">
        <f t="shared" si="842"/>
        <v/>
      </c>
      <c r="CJ327" s="1331" t="str">
        <f t="shared" si="842"/>
        <v/>
      </c>
      <c r="CK327" s="1332" t="str">
        <f t="shared" si="842"/>
        <v/>
      </c>
      <c r="CL327" s="1332" t="str">
        <f t="shared" si="842"/>
        <v/>
      </c>
      <c r="CM327" s="1332" t="str">
        <f t="shared" si="842"/>
        <v/>
      </c>
      <c r="CN327" s="1331" t="str">
        <f t="shared" si="842"/>
        <v/>
      </c>
      <c r="CO327" s="1331" t="str">
        <f t="shared" si="842"/>
        <v/>
      </c>
      <c r="CP327" s="1331" t="str">
        <f t="shared" si="842"/>
        <v/>
      </c>
      <c r="CQ327" s="1331" t="str">
        <f t="shared" si="842"/>
        <v/>
      </c>
      <c r="CR327" s="1331" t="str">
        <f t="shared" si="842"/>
        <v/>
      </c>
      <c r="CS327" s="1330" t="str">
        <f t="shared" si="842"/>
        <v/>
      </c>
      <c r="CT327" s="1333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5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6" t="str">
        <f t="shared" si="881"/>
        <v/>
      </c>
      <c r="CG328" s="1336" t="str">
        <f t="shared" si="881"/>
        <v/>
      </c>
      <c r="CH328" s="1336" t="str">
        <f t="shared" si="881"/>
        <v/>
      </c>
      <c r="CI328" s="1336" t="str">
        <f t="shared" si="881"/>
        <v/>
      </c>
      <c r="CJ328" s="1336" t="str">
        <f t="shared" si="881"/>
        <v/>
      </c>
      <c r="CK328" s="1337" t="str">
        <f t="shared" si="881"/>
        <v/>
      </c>
      <c r="CL328" s="1337" t="str">
        <f t="shared" si="881"/>
        <v/>
      </c>
      <c r="CM328" s="1337" t="str">
        <f t="shared" si="881"/>
        <v/>
      </c>
      <c r="CN328" s="1336" t="str">
        <f t="shared" si="881"/>
        <v/>
      </c>
      <c r="CO328" s="1336" t="str">
        <f t="shared" si="881"/>
        <v/>
      </c>
      <c r="CP328" s="1336" t="str">
        <f t="shared" si="881"/>
        <v/>
      </c>
      <c r="CQ328" s="1336" t="str">
        <f t="shared" si="881"/>
        <v/>
      </c>
      <c r="CR328" s="1336" t="str">
        <f t="shared" si="881"/>
        <v/>
      </c>
      <c r="CS328" s="1335" t="str">
        <f t="shared" si="881"/>
        <v/>
      </c>
      <c r="CT328" s="1338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0" t="str">
        <f t="shared" si="881"/>
        <v/>
      </c>
      <c r="CF329" s="1331" t="str">
        <f t="shared" si="881"/>
        <v/>
      </c>
      <c r="CG329" s="1331" t="str">
        <f t="shared" si="881"/>
        <v/>
      </c>
      <c r="CH329" s="1331" t="str">
        <f t="shared" si="881"/>
        <v/>
      </c>
      <c r="CI329" s="1331" t="str">
        <f t="shared" si="881"/>
        <v/>
      </c>
      <c r="CJ329" s="1331" t="str">
        <f t="shared" si="881"/>
        <v/>
      </c>
      <c r="CK329" s="1332">
        <f t="shared" si="881"/>
        <v>10</v>
      </c>
      <c r="CL329" s="1332">
        <f t="shared" si="881"/>
        <v>12</v>
      </c>
      <c r="CM329" s="1332">
        <f t="shared" si="881"/>
        <v>20</v>
      </c>
      <c r="CN329" s="1331" t="str">
        <f t="shared" si="881"/>
        <v/>
      </c>
      <c r="CO329" s="1331" t="str">
        <f t="shared" si="881"/>
        <v/>
      </c>
      <c r="CP329" s="1331" t="str">
        <f t="shared" si="881"/>
        <v/>
      </c>
      <c r="CQ329" s="1331" t="str">
        <f t="shared" si="881"/>
        <v/>
      </c>
      <c r="CR329" s="1331" t="str">
        <f t="shared" si="881"/>
        <v/>
      </c>
      <c r="CS329" s="1330" t="str">
        <f t="shared" si="881"/>
        <v/>
      </c>
      <c r="CT329" s="1333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980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2"/>
      <c r="CE330" s="1373"/>
      <c r="CF330" s="1373"/>
      <c r="CG330" s="1373"/>
      <c r="CH330" s="1373"/>
      <c r="CI330" s="1373"/>
      <c r="CJ330" s="1373"/>
      <c r="CK330" s="1373"/>
      <c r="CL330" s="1373"/>
      <c r="CM330" s="1373"/>
      <c r="CN330" s="1373"/>
      <c r="CO330" s="1373"/>
      <c r="CP330" s="1373"/>
      <c r="CQ330" s="1373"/>
      <c r="CR330" s="1373"/>
      <c r="CS330" s="1373"/>
      <c r="CT330" s="1355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9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0" t="str">
        <f t="shared" si="886"/>
        <v/>
      </c>
      <c r="CF331" s="1331" t="str">
        <f t="shared" si="886"/>
        <v/>
      </c>
      <c r="CG331" s="1331" t="str">
        <f t="shared" si="886"/>
        <v/>
      </c>
      <c r="CH331" s="1331" t="str">
        <f t="shared" si="886"/>
        <v/>
      </c>
      <c r="CI331" s="1331" t="str">
        <f t="shared" si="886"/>
        <v/>
      </c>
      <c r="CJ331" s="1331" t="str">
        <f t="shared" si="886"/>
        <v/>
      </c>
      <c r="CK331" s="1332">
        <f t="shared" si="886"/>
        <v>10</v>
      </c>
      <c r="CL331" s="1332">
        <f t="shared" si="886"/>
        <v>10</v>
      </c>
      <c r="CM331" s="1332">
        <f t="shared" si="886"/>
        <v>50</v>
      </c>
      <c r="CN331" s="1331" t="str">
        <f t="shared" si="886"/>
        <v/>
      </c>
      <c r="CO331" s="1331" t="str">
        <f t="shared" si="886"/>
        <v/>
      </c>
      <c r="CP331" s="1331" t="str">
        <f t="shared" si="886"/>
        <v/>
      </c>
      <c r="CQ331" s="1331" t="str">
        <f t="shared" si="886"/>
        <v/>
      </c>
      <c r="CR331" s="1331" t="str">
        <f t="shared" si="886"/>
        <v/>
      </c>
      <c r="CS331" s="1330" t="str">
        <f t="shared" si="886"/>
        <v/>
      </c>
      <c r="CT331" s="1333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9" t="str">
        <f t="shared" si="886"/>
        <v/>
      </c>
      <c r="CE332" s="1330" t="str">
        <f t="shared" si="886"/>
        <v/>
      </c>
      <c r="CF332" s="1331" t="str">
        <f t="shared" si="886"/>
        <v/>
      </c>
      <c r="CG332" s="1331" t="str">
        <f t="shared" si="886"/>
        <v/>
      </c>
      <c r="CH332" s="1331" t="str">
        <f t="shared" si="886"/>
        <v/>
      </c>
      <c r="CI332" s="1331" t="str">
        <f t="shared" si="886"/>
        <v/>
      </c>
      <c r="CJ332" s="1331" t="str">
        <f t="shared" si="886"/>
        <v/>
      </c>
      <c r="CK332" s="1332">
        <f t="shared" si="886"/>
        <v>100</v>
      </c>
      <c r="CL332" s="1332">
        <f t="shared" si="886"/>
        <v>120</v>
      </c>
      <c r="CM332" s="1332">
        <f t="shared" si="886"/>
        <v>1000</v>
      </c>
      <c r="CN332" s="1331" t="str">
        <f t="shared" si="886"/>
        <v/>
      </c>
      <c r="CO332" s="1331" t="str">
        <f t="shared" si="886"/>
        <v/>
      </c>
      <c r="CP332" s="1331" t="str">
        <f t="shared" si="886"/>
        <v/>
      </c>
      <c r="CQ332" s="1331" t="str">
        <f t="shared" si="886"/>
        <v/>
      </c>
      <c r="CR332" s="1331" t="str">
        <f t="shared" si="886"/>
        <v/>
      </c>
      <c r="CS332" s="1330" t="str">
        <f t="shared" si="886"/>
        <v/>
      </c>
      <c r="CT332" s="1333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9" t="str">
        <f t="shared" si="886"/>
        <v/>
      </c>
      <c r="CE333" s="1330" t="str">
        <f t="shared" si="886"/>
        <v/>
      </c>
      <c r="CF333" s="1331" t="str">
        <f t="shared" si="886"/>
        <v/>
      </c>
      <c r="CG333" s="1331" t="str">
        <f t="shared" si="886"/>
        <v/>
      </c>
      <c r="CH333" s="1331" t="str">
        <f t="shared" si="886"/>
        <v/>
      </c>
      <c r="CI333" s="1331" t="str">
        <f t="shared" si="886"/>
        <v/>
      </c>
      <c r="CJ333" s="1331" t="str">
        <f t="shared" si="886"/>
        <v/>
      </c>
      <c r="CK333" s="1332">
        <f t="shared" si="886"/>
        <v>1140</v>
      </c>
      <c r="CL333" s="1332">
        <f t="shared" si="886"/>
        <v>1140</v>
      </c>
      <c r="CM333" s="1332">
        <f t="shared" si="886"/>
        <v>1140</v>
      </c>
      <c r="CN333" s="1331" t="str">
        <f t="shared" si="886"/>
        <v/>
      </c>
      <c r="CO333" s="1331" t="str">
        <f t="shared" si="886"/>
        <v/>
      </c>
      <c r="CP333" s="1331" t="str">
        <f t="shared" si="886"/>
        <v/>
      </c>
      <c r="CQ333" s="1331" t="str">
        <f t="shared" si="886"/>
        <v/>
      </c>
      <c r="CR333" s="1331" t="str">
        <f t="shared" si="886"/>
        <v/>
      </c>
      <c r="CS333" s="1330" t="str">
        <f t="shared" si="886"/>
        <v/>
      </c>
      <c r="CT333" s="1333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9" t="str">
        <f t="shared" si="886"/>
        <v/>
      </c>
      <c r="CE334" s="1330" t="str">
        <f t="shared" si="886"/>
        <v/>
      </c>
      <c r="CF334" s="1331" t="str">
        <f t="shared" si="886"/>
        <v/>
      </c>
      <c r="CG334" s="1331" t="str">
        <f t="shared" si="886"/>
        <v/>
      </c>
      <c r="CH334" s="1331" t="str">
        <f t="shared" si="886"/>
        <v/>
      </c>
      <c r="CI334" s="1331" t="str">
        <f t="shared" si="886"/>
        <v/>
      </c>
      <c r="CJ334" s="1331" t="str">
        <f t="shared" si="886"/>
        <v/>
      </c>
      <c r="CK334" s="1332">
        <f t="shared" si="886"/>
        <v>0</v>
      </c>
      <c r="CL334" s="1332">
        <f t="shared" si="886"/>
        <v>0</v>
      </c>
      <c r="CM334" s="1332">
        <f t="shared" si="886"/>
        <v>500</v>
      </c>
      <c r="CN334" s="1331" t="str">
        <f t="shared" si="886"/>
        <v/>
      </c>
      <c r="CO334" s="1331" t="str">
        <f t="shared" si="886"/>
        <v/>
      </c>
      <c r="CP334" s="1331" t="str">
        <f t="shared" si="886"/>
        <v/>
      </c>
      <c r="CQ334" s="1331" t="str">
        <f t="shared" si="886"/>
        <v/>
      </c>
      <c r="CR334" s="1331" t="str">
        <f t="shared" si="886"/>
        <v/>
      </c>
      <c r="CS334" s="1330" t="str">
        <f t="shared" si="886"/>
        <v/>
      </c>
      <c r="CT334" s="1333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61" customFormat="1" ht="15.75" customHeight="1">
      <c r="A335" s="1642" t="s">
        <v>180</v>
      </c>
      <c r="B335" s="1637"/>
      <c r="C335" s="1637"/>
      <c r="D335" s="1637"/>
      <c r="E335" s="1637"/>
      <c r="F335" s="1637"/>
      <c r="G335" s="1637"/>
      <c r="H335" s="1637"/>
      <c r="I335" s="1637"/>
      <c r="J335" s="1637"/>
      <c r="K335" s="1637"/>
      <c r="L335" s="1637"/>
      <c r="M335" s="1637"/>
      <c r="N335" s="1637"/>
      <c r="O335" s="1637"/>
      <c r="P335" s="1637"/>
      <c r="Q335" s="1637"/>
      <c r="R335" s="1637"/>
      <c r="S335" s="1672"/>
      <c r="T335" s="1637"/>
      <c r="U335" s="1637"/>
      <c r="V335" s="1637"/>
      <c r="W335" s="1637">
        <v>0</v>
      </c>
      <c r="X335" s="1637"/>
      <c r="Y335" s="1637"/>
      <c r="Z335" s="1637"/>
      <c r="AA335" s="1637"/>
      <c r="AB335" s="1637"/>
      <c r="AC335" s="1637"/>
      <c r="AD335" s="1637"/>
      <c r="AE335" s="1637"/>
      <c r="AF335" s="1637"/>
      <c r="AG335" s="1637"/>
      <c r="AH335" s="1637"/>
      <c r="AI335" s="1637"/>
      <c r="AJ335" s="1637"/>
      <c r="AK335" s="1672"/>
      <c r="AL335" s="1637"/>
      <c r="AM335" s="1637"/>
      <c r="AN335" s="1637"/>
      <c r="AO335" s="1637">
        <v>1</v>
      </c>
      <c r="AP335" s="1637"/>
      <c r="AQ335" s="1637"/>
      <c r="AR335" s="1637"/>
      <c r="AS335" s="1637"/>
      <c r="AT335" s="1637"/>
      <c r="AU335" s="1637">
        <v>0</v>
      </c>
      <c r="AV335" s="1637"/>
      <c r="AW335" s="1637"/>
      <c r="AX335" s="1637"/>
      <c r="AY335" s="1637"/>
      <c r="AZ335" s="1637"/>
      <c r="BA335" s="1637"/>
      <c r="BB335" s="1637"/>
      <c r="BC335" s="1672"/>
      <c r="BD335" s="1637"/>
      <c r="BE335" s="1637"/>
      <c r="BF335" s="1637"/>
      <c r="BG335" s="1637">
        <v>0.7</v>
      </c>
      <c r="BH335" s="1637">
        <v>0</v>
      </c>
      <c r="BI335" s="1637"/>
      <c r="BJ335" s="1637"/>
      <c r="BK335" s="1637">
        <v>3</v>
      </c>
      <c r="BL335" s="1637"/>
      <c r="BM335" s="1637"/>
      <c r="BN335" s="1637"/>
      <c r="BO335" s="1637"/>
      <c r="BP335" s="1637"/>
      <c r="BQ335" s="1637"/>
      <c r="BR335" s="1637"/>
      <c r="BS335" s="1637"/>
      <c r="BT335" s="1637"/>
      <c r="BU335" s="1672"/>
      <c r="BV335" s="1637"/>
      <c r="BW335" s="1637"/>
      <c r="BX335" s="1637"/>
      <c r="BY335" s="1637">
        <v>1</v>
      </c>
      <c r="BZ335" s="1307" t="str">
        <f t="shared" si="882"/>
        <v/>
      </c>
      <c r="CA335" s="1307" t="str">
        <f t="shared" si="883"/>
        <v/>
      </c>
      <c r="CB335" s="1307" t="str">
        <f t="shared" si="884"/>
        <v/>
      </c>
      <c r="CC335" s="1308">
        <f t="shared" si="885"/>
        <v>0.70000000000000018</v>
      </c>
      <c r="CD335" s="1367" t="str">
        <f t="shared" si="886"/>
        <v/>
      </c>
      <c r="CE335" s="1368" t="str">
        <f t="shared" si="886"/>
        <v/>
      </c>
      <c r="CF335" s="1369" t="str">
        <f t="shared" si="886"/>
        <v/>
      </c>
      <c r="CG335" s="1369" t="str">
        <f t="shared" si="886"/>
        <v/>
      </c>
      <c r="CH335" s="1369" t="str">
        <f t="shared" si="886"/>
        <v/>
      </c>
      <c r="CI335" s="1369" t="str">
        <f t="shared" si="886"/>
        <v/>
      </c>
      <c r="CJ335" s="1369" t="str">
        <f t="shared" si="886"/>
        <v/>
      </c>
      <c r="CK335" s="1370">
        <f t="shared" si="886"/>
        <v>0</v>
      </c>
      <c r="CL335" s="1370">
        <f t="shared" si="886"/>
        <v>0.7</v>
      </c>
      <c r="CM335" s="1370">
        <f t="shared" si="886"/>
        <v>3</v>
      </c>
      <c r="CN335" s="1369" t="str">
        <f t="shared" si="886"/>
        <v/>
      </c>
      <c r="CO335" s="1369" t="str">
        <f t="shared" si="886"/>
        <v/>
      </c>
      <c r="CP335" s="1369" t="str">
        <f t="shared" si="886"/>
        <v/>
      </c>
      <c r="CQ335" s="1369" t="str">
        <f t="shared" si="886"/>
        <v/>
      </c>
      <c r="CR335" s="1369" t="str">
        <f t="shared" si="886"/>
        <v/>
      </c>
      <c r="CS335" s="1368" t="str">
        <f t="shared" si="886"/>
        <v/>
      </c>
      <c r="CT335" s="1371" t="str">
        <f t="shared" si="887"/>
        <v/>
      </c>
      <c r="CU335" s="1646" t="str">
        <f t="shared" si="888"/>
        <v/>
      </c>
      <c r="CV335" s="1647" t="str">
        <f t="shared" si="889"/>
        <v/>
      </c>
      <c r="CW335" s="1648" t="str">
        <f t="shared" si="890"/>
        <v/>
      </c>
      <c r="CX335" s="1648" t="str">
        <f t="shared" si="891"/>
        <v/>
      </c>
      <c r="CY335" s="1648" t="str">
        <f t="shared" si="892"/>
        <v/>
      </c>
      <c r="CZ335" s="1648" t="str">
        <f t="shared" si="893"/>
        <v/>
      </c>
      <c r="DA335" s="1648" t="str">
        <f t="shared" si="894"/>
        <v/>
      </c>
      <c r="DB335" s="1649">
        <f t="shared" si="895"/>
        <v>0</v>
      </c>
      <c r="DC335" s="1649">
        <f t="shared" si="896"/>
        <v>0.7</v>
      </c>
      <c r="DD335" s="1649">
        <f t="shared" si="897"/>
        <v>3</v>
      </c>
      <c r="DE335" s="1648" t="str">
        <f t="shared" si="898"/>
        <v/>
      </c>
      <c r="DF335" s="1648" t="str">
        <f t="shared" si="899"/>
        <v/>
      </c>
      <c r="DG335" s="1648" t="str">
        <f t="shared" si="900"/>
        <v/>
      </c>
      <c r="DH335" s="1648" t="str">
        <f t="shared" si="901"/>
        <v/>
      </c>
      <c r="DI335" s="1648" t="str">
        <f t="shared" si="902"/>
        <v/>
      </c>
      <c r="DJ335" s="1647" t="str">
        <f t="shared" si="903"/>
        <v/>
      </c>
      <c r="DK335" s="1646" t="str">
        <f t="shared" si="904"/>
        <v/>
      </c>
      <c r="DL335" s="1656">
        <f t="shared" si="905"/>
        <v>0</v>
      </c>
      <c r="DM335" s="1657">
        <f t="shared" si="906"/>
        <v>1</v>
      </c>
      <c r="DN335" s="1657">
        <f t="shared" si="907"/>
        <v>2</v>
      </c>
      <c r="DO335" s="1657">
        <f t="shared" si="908"/>
        <v>3</v>
      </c>
      <c r="DP335" s="1658"/>
      <c r="DQ335" s="1655"/>
      <c r="DR335" s="1655"/>
      <c r="DS335" s="1655"/>
      <c r="DT335" s="1655"/>
      <c r="DU335" s="1655"/>
      <c r="DV335" s="1655"/>
      <c r="DW335" s="1655"/>
      <c r="DX335" s="1655"/>
      <c r="DY335" s="1660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9" t="str">
        <f t="shared" si="886"/>
        <v/>
      </c>
      <c r="CE336" s="1330" t="str">
        <f t="shared" si="886"/>
        <v/>
      </c>
      <c r="CF336" s="1331" t="str">
        <f t="shared" si="886"/>
        <v/>
      </c>
      <c r="CG336" s="1331" t="str">
        <f t="shared" si="886"/>
        <v/>
      </c>
      <c r="CH336" s="1331" t="str">
        <f t="shared" si="886"/>
        <v/>
      </c>
      <c r="CI336" s="1331" t="str">
        <f t="shared" si="886"/>
        <v/>
      </c>
      <c r="CJ336" s="1331" t="str">
        <f t="shared" si="886"/>
        <v/>
      </c>
      <c r="CK336" s="1332">
        <f t="shared" si="886"/>
        <v>0</v>
      </c>
      <c r="CL336" s="1332">
        <f t="shared" si="886"/>
        <v>0</v>
      </c>
      <c r="CM336" s="1332">
        <f t="shared" si="886"/>
        <v>350</v>
      </c>
      <c r="CN336" s="1331" t="str">
        <f t="shared" si="886"/>
        <v/>
      </c>
      <c r="CO336" s="1331" t="str">
        <f t="shared" si="886"/>
        <v/>
      </c>
      <c r="CP336" s="1331" t="str">
        <f t="shared" si="886"/>
        <v/>
      </c>
      <c r="CQ336" s="1331" t="str">
        <f t="shared" si="886"/>
        <v/>
      </c>
      <c r="CR336" s="1331" t="str">
        <f t="shared" si="886"/>
        <v/>
      </c>
      <c r="CS336" s="1330" t="str">
        <f t="shared" si="886"/>
        <v/>
      </c>
      <c r="CT336" s="1333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9" t="str">
        <f t="shared" si="886"/>
        <v/>
      </c>
      <c r="CE337" s="1330" t="str">
        <f t="shared" si="886"/>
        <v/>
      </c>
      <c r="CF337" s="1331" t="str">
        <f t="shared" si="886"/>
        <v/>
      </c>
      <c r="CG337" s="1331" t="str">
        <f t="shared" si="886"/>
        <v/>
      </c>
      <c r="CH337" s="1331" t="str">
        <f t="shared" si="886"/>
        <v/>
      </c>
      <c r="CI337" s="1331" t="str">
        <f t="shared" si="886"/>
        <v/>
      </c>
      <c r="CJ337" s="1331" t="str">
        <f t="shared" si="886"/>
        <v/>
      </c>
      <c r="CK337" s="1332">
        <f t="shared" si="886"/>
        <v>0</v>
      </c>
      <c r="CL337" s="1332">
        <f t="shared" si="886"/>
        <v>0</v>
      </c>
      <c r="CM337" s="1332">
        <f t="shared" si="886"/>
        <v>0</v>
      </c>
      <c r="CN337" s="1331" t="str">
        <f t="shared" si="886"/>
        <v/>
      </c>
      <c r="CO337" s="1331" t="str">
        <f t="shared" si="886"/>
        <v/>
      </c>
      <c r="CP337" s="1331" t="str">
        <f t="shared" si="886"/>
        <v/>
      </c>
      <c r="CQ337" s="1331" t="str">
        <f t="shared" si="886"/>
        <v/>
      </c>
      <c r="CR337" s="1331" t="str">
        <f t="shared" si="886"/>
        <v/>
      </c>
      <c r="CS337" s="1330" t="str">
        <f t="shared" si="886"/>
        <v/>
      </c>
      <c r="CT337" s="1333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5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6" t="str">
        <f t="shared" si="921"/>
        <v/>
      </c>
      <c r="CG338" s="1336" t="str">
        <f t="shared" si="921"/>
        <v/>
      </c>
      <c r="CH338" s="1336" t="str">
        <f t="shared" si="921"/>
        <v/>
      </c>
      <c r="CI338" s="1336" t="str">
        <f t="shared" si="921"/>
        <v/>
      </c>
      <c r="CJ338" s="1336" t="str">
        <f t="shared" si="921"/>
        <v/>
      </c>
      <c r="CK338" s="1337">
        <f t="shared" si="921"/>
        <v>1.3520725849492973E-2</v>
      </c>
      <c r="CL338" s="1337">
        <f t="shared" si="921"/>
        <v>1.7847358121330724E-2</v>
      </c>
      <c r="CM338" s="1337">
        <f t="shared" si="921"/>
        <v>0.14872798434442269</v>
      </c>
      <c r="CN338" s="1336" t="str">
        <f t="shared" si="921"/>
        <v/>
      </c>
      <c r="CO338" s="1336" t="str">
        <f t="shared" si="921"/>
        <v/>
      </c>
      <c r="CP338" s="1336" t="str">
        <f t="shared" si="921"/>
        <v/>
      </c>
      <c r="CQ338" s="1336" t="str">
        <f t="shared" si="921"/>
        <v/>
      </c>
      <c r="CR338" s="1336" t="str">
        <f t="shared" si="921"/>
        <v/>
      </c>
      <c r="CS338" s="1335" t="str">
        <f t="shared" si="921"/>
        <v/>
      </c>
      <c r="CT338" s="1338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61" customFormat="1" ht="15.75" customHeight="1">
      <c r="A339" s="1673" t="s">
        <v>259</v>
      </c>
      <c r="B339" s="1584">
        <v>3</v>
      </c>
      <c r="C339" s="1584">
        <v>1</v>
      </c>
      <c r="D339" s="1584">
        <v>1</v>
      </c>
      <c r="E339" s="1584">
        <v>1</v>
      </c>
      <c r="F339" s="1584">
        <v>1</v>
      </c>
      <c r="G339" s="1584">
        <v>2</v>
      </c>
      <c r="H339" s="1584"/>
      <c r="I339" s="1584">
        <v>1</v>
      </c>
      <c r="J339" s="1584">
        <v>1</v>
      </c>
      <c r="K339" s="1584">
        <v>2</v>
      </c>
      <c r="L339" s="1584"/>
      <c r="M339" s="1584"/>
      <c r="N339" s="1584"/>
      <c r="O339" s="1584"/>
      <c r="P339" s="1584"/>
      <c r="Q339" s="1584"/>
      <c r="R339" s="1584"/>
      <c r="S339" s="1664"/>
      <c r="T339" s="1584">
        <v>1</v>
      </c>
      <c r="U339" s="1584">
        <v>1</v>
      </c>
      <c r="V339" s="1584">
        <v>2</v>
      </c>
      <c r="W339" s="1584">
        <v>2</v>
      </c>
      <c r="X339" s="1584">
        <v>3.33</v>
      </c>
      <c r="Y339" s="1584">
        <v>4</v>
      </c>
      <c r="Z339" s="1584"/>
      <c r="AA339" s="1584">
        <v>3</v>
      </c>
      <c r="AB339" s="1584">
        <v>1</v>
      </c>
      <c r="AC339" s="1584">
        <v>1</v>
      </c>
      <c r="AD339" s="1584"/>
      <c r="AE339" s="1584"/>
      <c r="AF339" s="1584"/>
      <c r="AG339" s="1584"/>
      <c r="AH339" s="1584"/>
      <c r="AI339" s="1584"/>
      <c r="AJ339" s="1584"/>
      <c r="AK339" s="1644"/>
      <c r="AL339" s="1584">
        <v>90</v>
      </c>
      <c r="AM339" s="1584">
        <v>41.5</v>
      </c>
      <c r="AN339" s="1584">
        <v>30</v>
      </c>
      <c r="AO339" s="1584">
        <v>10</v>
      </c>
      <c r="AP339" s="1584">
        <v>15</v>
      </c>
      <c r="AQ339" s="1584">
        <v>10</v>
      </c>
      <c r="AR339" s="1584"/>
      <c r="AS339" s="1584">
        <v>25</v>
      </c>
      <c r="AT339" s="1584">
        <v>32</v>
      </c>
      <c r="AU339" s="1584">
        <v>20</v>
      </c>
      <c r="AV339" s="1584"/>
      <c r="AW339" s="1584"/>
      <c r="AX339" s="1584"/>
      <c r="AY339" s="1584"/>
      <c r="AZ339" s="1584"/>
      <c r="BA339" s="1584"/>
      <c r="BB339" s="1584"/>
      <c r="BC339" s="1644"/>
      <c r="BD339" s="1584">
        <v>120</v>
      </c>
      <c r="BE339" s="1584">
        <v>20</v>
      </c>
      <c r="BF339" s="1584">
        <v>15</v>
      </c>
      <c r="BG339" s="1584">
        <v>1</v>
      </c>
      <c r="BH339" s="1584">
        <v>50</v>
      </c>
      <c r="BI339" s="1584">
        <v>9</v>
      </c>
      <c r="BJ339" s="1584"/>
      <c r="BK339" s="1584">
        <v>3</v>
      </c>
      <c r="BL339" s="1584">
        <v>20</v>
      </c>
      <c r="BM339" s="1584">
        <v>17</v>
      </c>
      <c r="BN339" s="1584"/>
      <c r="BO339" s="1584"/>
      <c r="BP339" s="1584"/>
      <c r="BQ339" s="1584"/>
      <c r="BR339" s="1584"/>
      <c r="BS339" s="1584"/>
      <c r="BT339" s="1584"/>
      <c r="BU339" s="1664"/>
      <c r="BV339" s="1584">
        <v>1</v>
      </c>
      <c r="BW339" s="1584">
        <v>2</v>
      </c>
      <c r="BX339" s="1584">
        <v>15</v>
      </c>
      <c r="BY339" s="1584">
        <v>20</v>
      </c>
      <c r="BZ339" s="1307">
        <f t="shared" si="882"/>
        <v>1.2857142857142858</v>
      </c>
      <c r="CA339" s="1307">
        <f t="shared" si="883"/>
        <v>1.9042857142857141</v>
      </c>
      <c r="CB339" s="1307">
        <f t="shared" si="884"/>
        <v>24.785714285714285</v>
      </c>
      <c r="CC339" s="1308">
        <f t="shared" si="885"/>
        <v>19.142857142857142</v>
      </c>
      <c r="CD339" s="136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8" t="str">
        <f t="shared" si="921"/>
        <v/>
      </c>
      <c r="CF339" s="1369" t="str">
        <f t="shared" si="921"/>
        <v/>
      </c>
      <c r="CG339" s="1369" t="str">
        <f t="shared" si="921"/>
        <v/>
      </c>
      <c r="CH339" s="1369">
        <f t="shared" si="921"/>
        <v>1</v>
      </c>
      <c r="CI339" s="1369">
        <f t="shared" si="921"/>
        <v>3</v>
      </c>
      <c r="CJ339" s="1369">
        <f t="shared" si="921"/>
        <v>9</v>
      </c>
      <c r="CK339" s="1370">
        <f t="shared" si="921"/>
        <v>15</v>
      </c>
      <c r="CL339" s="1370">
        <f t="shared" si="921"/>
        <v>17</v>
      </c>
      <c r="CM339" s="1370">
        <f t="shared" si="921"/>
        <v>20</v>
      </c>
      <c r="CN339" s="1369">
        <f t="shared" si="921"/>
        <v>20</v>
      </c>
      <c r="CO339" s="1369">
        <f t="shared" si="921"/>
        <v>50</v>
      </c>
      <c r="CP339" s="1369">
        <f t="shared" si="921"/>
        <v>120</v>
      </c>
      <c r="CQ339" s="1369" t="str">
        <f t="shared" si="921"/>
        <v/>
      </c>
      <c r="CR339" s="1369" t="str">
        <f t="shared" si="921"/>
        <v/>
      </c>
      <c r="CS339" s="1368" t="str">
        <f t="shared" si="921"/>
        <v/>
      </c>
      <c r="CT339" s="1371" t="str">
        <f t="shared" si="921"/>
        <v/>
      </c>
      <c r="CU339" s="1646" t="str">
        <f t="shared" si="888"/>
        <v/>
      </c>
      <c r="CV339" s="1647" t="str">
        <f t="shared" si="889"/>
        <v/>
      </c>
      <c r="CW339" s="1648" t="str">
        <f t="shared" si="890"/>
        <v/>
      </c>
      <c r="CX339" s="1648" t="str">
        <f t="shared" si="891"/>
        <v/>
      </c>
      <c r="CY339" s="1648">
        <f t="shared" si="892"/>
        <v>1</v>
      </c>
      <c r="CZ339" s="1648">
        <f t="shared" si="893"/>
        <v>3</v>
      </c>
      <c r="DA339" s="1648">
        <f t="shared" si="894"/>
        <v>9</v>
      </c>
      <c r="DB339" s="1649">
        <f t="shared" si="895"/>
        <v>15</v>
      </c>
      <c r="DC339" s="1649">
        <f t="shared" si="896"/>
        <v>17</v>
      </c>
      <c r="DD339" s="1649">
        <f t="shared" si="897"/>
        <v>20</v>
      </c>
      <c r="DE339" s="1648">
        <f t="shared" si="898"/>
        <v>20</v>
      </c>
      <c r="DF339" s="1648">
        <f t="shared" si="899"/>
        <v>50</v>
      </c>
      <c r="DG339" s="1648">
        <f t="shared" si="900"/>
        <v>120</v>
      </c>
      <c r="DH339" s="1648" t="str">
        <f t="shared" si="901"/>
        <v/>
      </c>
      <c r="DI339" s="1648" t="str">
        <f t="shared" si="902"/>
        <v/>
      </c>
      <c r="DJ339" s="1647" t="str">
        <f t="shared" si="903"/>
        <v/>
      </c>
      <c r="DK339" s="1646" t="str">
        <f t="shared" si="904"/>
        <v/>
      </c>
      <c r="DL339" s="1656">
        <f t="shared" si="905"/>
        <v>9</v>
      </c>
      <c r="DM339" s="1657">
        <f t="shared" si="906"/>
        <v>9</v>
      </c>
      <c r="DN339" s="1657">
        <f t="shared" si="907"/>
        <v>9</v>
      </c>
      <c r="DO339" s="1657">
        <f t="shared" si="908"/>
        <v>9</v>
      </c>
      <c r="DP339" s="1658"/>
      <c r="DQ339" s="1655"/>
      <c r="DR339" s="1655"/>
      <c r="DS339" s="1655"/>
      <c r="DT339" s="1655"/>
      <c r="DU339" s="1655"/>
      <c r="DV339" s="1655"/>
      <c r="DW339" s="1655"/>
      <c r="DX339" s="1655"/>
      <c r="DY339" s="1660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2"/>
      <c r="CE340" s="1373"/>
      <c r="CF340" s="1373"/>
      <c r="CG340" s="1373"/>
      <c r="CH340" s="1373"/>
      <c r="CI340" s="1373"/>
      <c r="CJ340" s="1373"/>
      <c r="CK340" s="1373"/>
      <c r="CL340" s="1373"/>
      <c r="CM340" s="1373"/>
      <c r="CN340" s="1373"/>
      <c r="CO340" s="1373"/>
      <c r="CP340" s="1373"/>
      <c r="CQ340" s="1373"/>
      <c r="CR340" s="1373"/>
      <c r="CS340" s="1373"/>
      <c r="CT340" s="1355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9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0" t="str">
        <f t="shared" si="926"/>
        <v/>
      </c>
      <c r="CF341" s="1331" t="str">
        <f t="shared" si="926"/>
        <v/>
      </c>
      <c r="CG341" s="1331" t="str">
        <f t="shared" si="926"/>
        <v/>
      </c>
      <c r="CH341" s="1331">
        <f t="shared" si="926"/>
        <v>18</v>
      </c>
      <c r="CI341" s="1331">
        <f t="shared" si="926"/>
        <v>30</v>
      </c>
      <c r="CJ341" s="1331">
        <f t="shared" si="926"/>
        <v>50</v>
      </c>
      <c r="CK341" s="1332">
        <f t="shared" si="926"/>
        <v>50</v>
      </c>
      <c r="CL341" s="1332">
        <f t="shared" si="926"/>
        <v>50</v>
      </c>
      <c r="CM341" s="1332">
        <f t="shared" si="926"/>
        <v>50</v>
      </c>
      <c r="CN341" s="1331">
        <f t="shared" si="926"/>
        <v>50</v>
      </c>
      <c r="CO341" s="1331">
        <f t="shared" si="926"/>
        <v>50</v>
      </c>
      <c r="CP341" s="1331">
        <f t="shared" si="926"/>
        <v>50</v>
      </c>
      <c r="CQ341" s="1331" t="str">
        <f t="shared" si="926"/>
        <v/>
      </c>
      <c r="CR341" s="1331" t="str">
        <f t="shared" si="926"/>
        <v/>
      </c>
      <c r="CS341" s="1330" t="str">
        <f t="shared" si="926"/>
        <v/>
      </c>
      <c r="CT341" s="1333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9" t="str">
        <f t="shared" si="926"/>
        <v/>
      </c>
      <c r="CE342" s="1330" t="str">
        <f t="shared" si="926"/>
        <v/>
      </c>
      <c r="CF342" s="1331" t="str">
        <f t="shared" si="926"/>
        <v/>
      </c>
      <c r="CG342" s="1331" t="str">
        <f t="shared" si="926"/>
        <v/>
      </c>
      <c r="CH342" s="1331">
        <f t="shared" si="926"/>
        <v>18</v>
      </c>
      <c r="CI342" s="1331">
        <f t="shared" si="926"/>
        <v>150</v>
      </c>
      <c r="CJ342" s="1331">
        <f t="shared" si="926"/>
        <v>450</v>
      </c>
      <c r="CK342" s="1332">
        <f t="shared" si="926"/>
        <v>750</v>
      </c>
      <c r="CL342" s="1332">
        <f t="shared" si="926"/>
        <v>850</v>
      </c>
      <c r="CM342" s="1332">
        <f t="shared" si="926"/>
        <v>1000</v>
      </c>
      <c r="CN342" s="1331">
        <f t="shared" si="926"/>
        <v>1000</v>
      </c>
      <c r="CO342" s="1331">
        <f t="shared" si="926"/>
        <v>1500</v>
      </c>
      <c r="CP342" s="1331">
        <f t="shared" si="926"/>
        <v>6000</v>
      </c>
      <c r="CQ342" s="1331" t="str">
        <f t="shared" si="926"/>
        <v/>
      </c>
      <c r="CR342" s="1331" t="str">
        <f t="shared" si="926"/>
        <v/>
      </c>
      <c r="CS342" s="1330" t="str">
        <f t="shared" si="926"/>
        <v/>
      </c>
      <c r="CT342" s="1333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9">
        <f t="shared" si="926"/>
        <v>5790</v>
      </c>
      <c r="CE343" s="1330">
        <f t="shared" si="926"/>
        <v>5790</v>
      </c>
      <c r="CF343" s="1331">
        <f t="shared" si="926"/>
        <v>5790</v>
      </c>
      <c r="CG343" s="1331">
        <f t="shared" si="926"/>
        <v>5790</v>
      </c>
      <c r="CH343" s="1331">
        <f t="shared" si="926"/>
        <v>5790</v>
      </c>
      <c r="CI343" s="1331">
        <f t="shared" si="926"/>
        <v>5790</v>
      </c>
      <c r="CJ343" s="1331">
        <f t="shared" si="926"/>
        <v>5790</v>
      </c>
      <c r="CK343" s="1332">
        <f t="shared" si="926"/>
        <v>5790</v>
      </c>
      <c r="CL343" s="1332">
        <f t="shared" si="926"/>
        <v>5790</v>
      </c>
      <c r="CM343" s="1332">
        <f t="shared" si="926"/>
        <v>5790</v>
      </c>
      <c r="CN343" s="1331">
        <f t="shared" si="926"/>
        <v>5790</v>
      </c>
      <c r="CO343" s="1331">
        <f t="shared" si="926"/>
        <v>5790</v>
      </c>
      <c r="CP343" s="1331">
        <f t="shared" si="926"/>
        <v>5790</v>
      </c>
      <c r="CQ343" s="1331">
        <f t="shared" si="926"/>
        <v>5790</v>
      </c>
      <c r="CR343" s="1331">
        <f t="shared" si="926"/>
        <v>5790</v>
      </c>
      <c r="CS343" s="1330">
        <f t="shared" si="926"/>
        <v>5790</v>
      </c>
      <c r="CT343" s="1333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9" t="str">
        <f t="shared" si="926"/>
        <v/>
      </c>
      <c r="CE344" s="1330" t="str">
        <f t="shared" si="926"/>
        <v/>
      </c>
      <c r="CF344" s="1331" t="str">
        <f t="shared" si="926"/>
        <v/>
      </c>
      <c r="CG344" s="1331" t="str">
        <f t="shared" si="926"/>
        <v/>
      </c>
      <c r="CH344" s="1331">
        <f t="shared" si="926"/>
        <v>0</v>
      </c>
      <c r="CI344" s="1331">
        <f t="shared" si="926"/>
        <v>0</v>
      </c>
      <c r="CJ344" s="1331">
        <f t="shared" si="926"/>
        <v>0</v>
      </c>
      <c r="CK344" s="1332">
        <f t="shared" si="926"/>
        <v>600</v>
      </c>
      <c r="CL344" s="1332">
        <f t="shared" si="926"/>
        <v>700</v>
      </c>
      <c r="CM344" s="1332">
        <f t="shared" si="926"/>
        <v>750</v>
      </c>
      <c r="CN344" s="1331">
        <f t="shared" si="926"/>
        <v>800</v>
      </c>
      <c r="CO344" s="1331">
        <f t="shared" si="926"/>
        <v>1000</v>
      </c>
      <c r="CP344" s="1331">
        <f t="shared" si="926"/>
        <v>5500</v>
      </c>
      <c r="CQ344" s="1331" t="str">
        <f t="shared" si="926"/>
        <v/>
      </c>
      <c r="CR344" s="1331" t="str">
        <f t="shared" si="926"/>
        <v/>
      </c>
      <c r="CS344" s="1330" t="str">
        <f t="shared" si="926"/>
        <v/>
      </c>
      <c r="CT344" s="1333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61" customFormat="1" ht="15.75" customHeight="1">
      <c r="A345" s="1642" t="s">
        <v>180</v>
      </c>
      <c r="B345" s="1637">
        <v>0</v>
      </c>
      <c r="C345" s="1637">
        <v>0</v>
      </c>
      <c r="D345" s="1637">
        <v>0</v>
      </c>
      <c r="E345" s="1637">
        <v>0</v>
      </c>
      <c r="F345" s="1637">
        <v>0</v>
      </c>
      <c r="G345" s="1637">
        <v>0</v>
      </c>
      <c r="H345" s="1637"/>
      <c r="I345" s="1637">
        <v>0</v>
      </c>
      <c r="J345" s="1637">
        <v>0</v>
      </c>
      <c r="K345" s="1637">
        <v>0</v>
      </c>
      <c r="L345" s="1637"/>
      <c r="M345" s="1637"/>
      <c r="N345" s="1637"/>
      <c r="O345" s="1637"/>
      <c r="P345" s="1637"/>
      <c r="Q345" s="1637"/>
      <c r="R345" s="1637"/>
      <c r="S345" s="1674"/>
      <c r="T345" s="1637">
        <v>0</v>
      </c>
      <c r="U345" s="1637">
        <v>0</v>
      </c>
      <c r="V345" s="1637">
        <v>0</v>
      </c>
      <c r="W345" s="1637">
        <v>1.3</v>
      </c>
      <c r="X345" s="1637">
        <v>0</v>
      </c>
      <c r="Y345" s="1637">
        <v>0.8</v>
      </c>
      <c r="Z345" s="1637"/>
      <c r="AA345" s="1637">
        <v>12</v>
      </c>
      <c r="AB345" s="1637">
        <v>0</v>
      </c>
      <c r="AC345" s="1637"/>
      <c r="AD345" s="1637"/>
      <c r="AE345" s="1637"/>
      <c r="AF345" s="1637"/>
      <c r="AG345" s="1637"/>
      <c r="AH345" s="1637"/>
      <c r="AI345" s="1637"/>
      <c r="AJ345" s="1637"/>
      <c r="AK345" s="1644"/>
      <c r="AL345" s="1637">
        <v>3.75</v>
      </c>
      <c r="AM345" s="1637">
        <v>1</v>
      </c>
      <c r="AN345" s="1637"/>
      <c r="AO345" s="1637">
        <v>4.8</v>
      </c>
      <c r="AP345" s="1637">
        <v>5</v>
      </c>
      <c r="AQ345" s="1637">
        <v>5</v>
      </c>
      <c r="AR345" s="1637"/>
      <c r="AS345" s="1637">
        <v>5</v>
      </c>
      <c r="AT345" s="1637">
        <v>1.2</v>
      </c>
      <c r="AU345" s="1637">
        <v>1.6</v>
      </c>
      <c r="AV345" s="1637"/>
      <c r="AW345" s="1637"/>
      <c r="AX345" s="1637"/>
      <c r="AY345" s="1637"/>
      <c r="AZ345" s="1637"/>
      <c r="BA345" s="1637"/>
      <c r="BB345" s="1637"/>
      <c r="BC345" s="1644"/>
      <c r="BD345" s="1637">
        <v>1.5</v>
      </c>
      <c r="BE345" s="1637">
        <v>1</v>
      </c>
      <c r="BF345" s="1637">
        <v>2.2000000000000002</v>
      </c>
      <c r="BG345" s="1637">
        <v>0</v>
      </c>
      <c r="BH345" s="1637">
        <v>2.5</v>
      </c>
      <c r="BI345" s="1637">
        <v>0</v>
      </c>
      <c r="BJ345" s="1637"/>
      <c r="BK345" s="1637">
        <v>0</v>
      </c>
      <c r="BL345" s="1637">
        <v>2.5</v>
      </c>
      <c r="BM345" s="1637">
        <v>4</v>
      </c>
      <c r="BN345" s="1637"/>
      <c r="BO345" s="1637"/>
      <c r="BP345" s="1637"/>
      <c r="BQ345" s="1637"/>
      <c r="BR345" s="1637"/>
      <c r="BS345" s="1637"/>
      <c r="BT345" s="1637"/>
      <c r="BU345" s="1674"/>
      <c r="BV345" s="1637">
        <v>4.8</v>
      </c>
      <c r="BW345" s="1637">
        <v>4.8</v>
      </c>
      <c r="BX345" s="1637">
        <v>4.8</v>
      </c>
      <c r="BY345" s="1637">
        <v>2</v>
      </c>
      <c r="BZ345" s="1307">
        <f t="shared" si="922"/>
        <v>0</v>
      </c>
      <c r="CA345" s="1307">
        <f t="shared" si="923"/>
        <v>0.34999999999999992</v>
      </c>
      <c r="CB345" s="1307">
        <f t="shared" si="924"/>
        <v>3.5583333333333336</v>
      </c>
      <c r="CC345" s="1308">
        <f t="shared" si="925"/>
        <v>1.3857142857142857</v>
      </c>
      <c r="CD345" s="1367" t="str">
        <f t="shared" si="926"/>
        <v/>
      </c>
      <c r="CE345" s="1368" t="str">
        <f t="shared" si="926"/>
        <v/>
      </c>
      <c r="CF345" s="1369" t="str">
        <f t="shared" si="926"/>
        <v/>
      </c>
      <c r="CG345" s="1369" t="str">
        <f t="shared" si="926"/>
        <v/>
      </c>
      <c r="CH345" s="1369">
        <f t="shared" si="926"/>
        <v>0</v>
      </c>
      <c r="CI345" s="1369">
        <f t="shared" si="926"/>
        <v>0</v>
      </c>
      <c r="CJ345" s="1369">
        <f t="shared" si="926"/>
        <v>0</v>
      </c>
      <c r="CK345" s="1370">
        <f t="shared" si="926"/>
        <v>1</v>
      </c>
      <c r="CL345" s="1370">
        <f t="shared" si="926"/>
        <v>1.5</v>
      </c>
      <c r="CM345" s="1370">
        <f t="shared" si="926"/>
        <v>2.2000000000000002</v>
      </c>
      <c r="CN345" s="1369">
        <f t="shared" si="926"/>
        <v>2.5</v>
      </c>
      <c r="CO345" s="1369">
        <f t="shared" si="926"/>
        <v>2.5</v>
      </c>
      <c r="CP345" s="1369">
        <f t="shared" si="926"/>
        <v>4</v>
      </c>
      <c r="CQ345" s="1369" t="str">
        <f t="shared" si="926"/>
        <v/>
      </c>
      <c r="CR345" s="1369" t="str">
        <f t="shared" si="926"/>
        <v/>
      </c>
      <c r="CS345" s="1368" t="str">
        <f t="shared" si="926"/>
        <v/>
      </c>
      <c r="CT345" s="1371" t="str">
        <f t="shared" si="927"/>
        <v/>
      </c>
      <c r="CU345" s="1646" t="str">
        <f t="shared" si="928"/>
        <v/>
      </c>
      <c r="CV345" s="1647" t="str">
        <f t="shared" si="929"/>
        <v/>
      </c>
      <c r="CW345" s="1648" t="str">
        <f t="shared" si="930"/>
        <v/>
      </c>
      <c r="CX345" s="1648" t="str">
        <f t="shared" si="931"/>
        <v/>
      </c>
      <c r="CY345" s="1648">
        <f t="shared" si="932"/>
        <v>0</v>
      </c>
      <c r="CZ345" s="1648">
        <f t="shared" si="933"/>
        <v>0</v>
      </c>
      <c r="DA345" s="1648">
        <f t="shared" si="934"/>
        <v>0</v>
      </c>
      <c r="DB345" s="1649">
        <f t="shared" si="935"/>
        <v>1</v>
      </c>
      <c r="DC345" s="1649">
        <f t="shared" si="936"/>
        <v>1.5</v>
      </c>
      <c r="DD345" s="1649">
        <f t="shared" si="937"/>
        <v>2.2000000000000002</v>
      </c>
      <c r="DE345" s="1648">
        <f t="shared" si="938"/>
        <v>2.5</v>
      </c>
      <c r="DF345" s="1648">
        <f t="shared" si="939"/>
        <v>2.5</v>
      </c>
      <c r="DG345" s="1648">
        <f t="shared" si="940"/>
        <v>4</v>
      </c>
      <c r="DH345" s="1648" t="str">
        <f t="shared" si="941"/>
        <v/>
      </c>
      <c r="DI345" s="1648" t="str">
        <f t="shared" si="942"/>
        <v/>
      </c>
      <c r="DJ345" s="1647" t="str">
        <f t="shared" si="943"/>
        <v/>
      </c>
      <c r="DK345" s="1646" t="str">
        <f t="shared" si="944"/>
        <v/>
      </c>
      <c r="DL345" s="1656">
        <f t="shared" si="945"/>
        <v>9</v>
      </c>
      <c r="DM345" s="1657">
        <f t="shared" si="946"/>
        <v>8</v>
      </c>
      <c r="DN345" s="1657">
        <f t="shared" si="947"/>
        <v>8</v>
      </c>
      <c r="DO345" s="1657">
        <f t="shared" si="948"/>
        <v>9</v>
      </c>
      <c r="DP345" s="1658"/>
      <c r="DQ345" s="1655"/>
      <c r="DR345" s="1655"/>
      <c r="DS345" s="1655"/>
      <c r="DT345" s="1655"/>
      <c r="DU345" s="1655"/>
      <c r="DV345" s="1655"/>
      <c r="DW345" s="1655"/>
      <c r="DX345" s="1655"/>
      <c r="DY345" s="1660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9" t="str">
        <f t="shared" si="926"/>
        <v/>
      </c>
      <c r="CE346" s="1330" t="str">
        <f t="shared" si="926"/>
        <v/>
      </c>
      <c r="CF346" s="1331" t="str">
        <f t="shared" si="926"/>
        <v/>
      </c>
      <c r="CG346" s="1331" t="str">
        <f t="shared" si="926"/>
        <v/>
      </c>
      <c r="CH346" s="1331">
        <f t="shared" si="926"/>
        <v>0</v>
      </c>
      <c r="CI346" s="1331">
        <f t="shared" si="926"/>
        <v>0</v>
      </c>
      <c r="CJ346" s="1331">
        <f t="shared" si="926"/>
        <v>0</v>
      </c>
      <c r="CK346" s="1332">
        <f t="shared" si="926"/>
        <v>800</v>
      </c>
      <c r="CL346" s="1332">
        <f t="shared" si="926"/>
        <v>1500</v>
      </c>
      <c r="CM346" s="1332">
        <f t="shared" si="926"/>
        <v>1540.0000000000002</v>
      </c>
      <c r="CN346" s="1331">
        <f t="shared" si="926"/>
        <v>2500</v>
      </c>
      <c r="CO346" s="1331">
        <f t="shared" si="926"/>
        <v>3000</v>
      </c>
      <c r="CP346" s="1331">
        <f t="shared" si="926"/>
        <v>8250</v>
      </c>
      <c r="CQ346" s="1331" t="str">
        <f t="shared" si="926"/>
        <v/>
      </c>
      <c r="CR346" s="1331" t="str">
        <f t="shared" si="926"/>
        <v/>
      </c>
      <c r="CS346" s="1330" t="str">
        <f t="shared" si="926"/>
        <v/>
      </c>
      <c r="CT346" s="1333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9" t="str">
        <f t="shared" si="926"/>
        <v/>
      </c>
      <c r="CE347" s="1330" t="str">
        <f t="shared" si="926"/>
        <v/>
      </c>
      <c r="CF347" s="1331" t="str">
        <f t="shared" si="926"/>
        <v/>
      </c>
      <c r="CG347" s="1331" t="str">
        <f t="shared" si="926"/>
        <v/>
      </c>
      <c r="CH347" s="1331">
        <f t="shared" si="926"/>
        <v>0</v>
      </c>
      <c r="CI347" s="1331">
        <f t="shared" si="926"/>
        <v>0</v>
      </c>
      <c r="CJ347" s="1331">
        <f t="shared" si="926"/>
        <v>0</v>
      </c>
      <c r="CK347" s="1332">
        <f t="shared" si="926"/>
        <v>0</v>
      </c>
      <c r="CL347" s="1332">
        <f t="shared" si="926"/>
        <v>0</v>
      </c>
      <c r="CM347" s="1332">
        <f t="shared" si="926"/>
        <v>0</v>
      </c>
      <c r="CN347" s="1331">
        <f t="shared" si="926"/>
        <v>50</v>
      </c>
      <c r="CO347" s="1331">
        <f t="shared" si="926"/>
        <v>100</v>
      </c>
      <c r="CP347" s="1331">
        <f t="shared" si="926"/>
        <v>200</v>
      </c>
      <c r="CQ347" s="1331" t="str">
        <f t="shared" si="926"/>
        <v/>
      </c>
      <c r="CR347" s="1331" t="str">
        <f t="shared" si="926"/>
        <v/>
      </c>
      <c r="CS347" s="1330" t="str">
        <f t="shared" si="926"/>
        <v/>
      </c>
      <c r="CT347" s="1333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5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6" t="str">
        <f t="shared" si="965"/>
        <v/>
      </c>
      <c r="CG348" s="1336" t="str">
        <f t="shared" si="965"/>
        <v/>
      </c>
      <c r="CH348" s="1336">
        <f t="shared" si="965"/>
        <v>2.7193737769080236E-2</v>
      </c>
      <c r="CI348" s="1336">
        <f t="shared" si="965"/>
        <v>5.0358773646444879E-2</v>
      </c>
      <c r="CJ348" s="1336">
        <f t="shared" si="965"/>
        <v>7.5538160469667326E-2</v>
      </c>
      <c r="CK348" s="1337">
        <f t="shared" si="965"/>
        <v>7.5538160469667326E-2</v>
      </c>
      <c r="CL348" s="1337">
        <f t="shared" si="965"/>
        <v>0.11330724070450097</v>
      </c>
      <c r="CM348" s="1337">
        <f t="shared" si="965"/>
        <v>0.2060131649172745</v>
      </c>
      <c r="CN348" s="1336">
        <f t="shared" si="965"/>
        <v>0.25179386823222438</v>
      </c>
      <c r="CO348" s="1336">
        <f t="shared" si="965"/>
        <v>0.31474233529028051</v>
      </c>
      <c r="CP348" s="1336">
        <f t="shared" si="965"/>
        <v>0.33992172211350291</v>
      </c>
      <c r="CQ348" s="1336" t="str">
        <f t="shared" si="965"/>
        <v/>
      </c>
      <c r="CR348" s="1336" t="str">
        <f t="shared" si="965"/>
        <v/>
      </c>
      <c r="CS348" s="1335" t="str">
        <f t="shared" si="965"/>
        <v/>
      </c>
      <c r="CT348" s="1338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0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66"/>
        <v/>
      </c>
      <c r="CG349" s="1331" t="str">
        <f t="shared" si="966"/>
        <v/>
      </c>
      <c r="CH349" s="1331" t="str">
        <f t="shared" si="966"/>
        <v/>
      </c>
      <c r="CI349" s="1331" t="str">
        <f t="shared" si="966"/>
        <v/>
      </c>
      <c r="CJ349" s="1331" t="str">
        <f t="shared" si="966"/>
        <v/>
      </c>
      <c r="CK349" s="1332" t="str">
        <f t="shared" si="966"/>
        <v/>
      </c>
      <c r="CL349" s="1332" t="str">
        <f t="shared" si="966"/>
        <v/>
      </c>
      <c r="CM349" s="1332" t="str">
        <f t="shared" si="966"/>
        <v/>
      </c>
      <c r="CN349" s="1331" t="str">
        <f t="shared" si="966"/>
        <v/>
      </c>
      <c r="CO349" s="1331" t="str">
        <f t="shared" si="966"/>
        <v/>
      </c>
      <c r="CP349" s="1331" t="str">
        <f t="shared" si="966"/>
        <v/>
      </c>
      <c r="CQ349" s="1331" t="str">
        <f t="shared" si="966"/>
        <v/>
      </c>
      <c r="CR349" s="1331" t="str">
        <f t="shared" si="966"/>
        <v/>
      </c>
      <c r="CS349" s="1330" t="str">
        <f t="shared" si="966"/>
        <v/>
      </c>
      <c r="CT349" s="1333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2"/>
      <c r="CE350" s="1373"/>
      <c r="CF350" s="1373"/>
      <c r="CG350" s="1373"/>
      <c r="CH350" s="1373"/>
      <c r="CI350" s="1373"/>
      <c r="CJ350" s="1373"/>
      <c r="CK350" s="1373"/>
      <c r="CL350" s="1373"/>
      <c r="CM350" s="1373"/>
      <c r="CN350" s="1373"/>
      <c r="CO350" s="1373"/>
      <c r="CP350" s="1373"/>
      <c r="CQ350" s="1373"/>
      <c r="CR350" s="1373"/>
      <c r="CS350" s="1373"/>
      <c r="CT350" s="1355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9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0" t="str">
        <f t="shared" si="971"/>
        <v/>
      </c>
      <c r="CF351" s="1331" t="str">
        <f t="shared" si="971"/>
        <v/>
      </c>
      <c r="CG351" s="1331" t="str">
        <f t="shared" si="971"/>
        <v/>
      </c>
      <c r="CH351" s="1331" t="str">
        <f t="shared" si="971"/>
        <v/>
      </c>
      <c r="CI351" s="1331" t="str">
        <f t="shared" si="971"/>
        <v/>
      </c>
      <c r="CJ351" s="1331" t="str">
        <f t="shared" si="971"/>
        <v/>
      </c>
      <c r="CK351" s="1332" t="str">
        <f t="shared" si="971"/>
        <v/>
      </c>
      <c r="CL351" s="1332" t="str">
        <f t="shared" si="971"/>
        <v/>
      </c>
      <c r="CM351" s="1332" t="str">
        <f t="shared" si="971"/>
        <v/>
      </c>
      <c r="CN351" s="1331" t="str">
        <f t="shared" si="971"/>
        <v/>
      </c>
      <c r="CO351" s="1331" t="str">
        <f t="shared" si="971"/>
        <v/>
      </c>
      <c r="CP351" s="1331" t="str">
        <f t="shared" si="971"/>
        <v/>
      </c>
      <c r="CQ351" s="1331" t="str">
        <f t="shared" si="971"/>
        <v/>
      </c>
      <c r="CR351" s="1331" t="str">
        <f t="shared" si="971"/>
        <v/>
      </c>
      <c r="CS351" s="1330" t="str">
        <f t="shared" si="971"/>
        <v/>
      </c>
      <c r="CT351" s="1333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9" t="str">
        <f t="shared" si="971"/>
        <v/>
      </c>
      <c r="CE352" s="1330" t="str">
        <f t="shared" si="971"/>
        <v/>
      </c>
      <c r="CF352" s="1331" t="str">
        <f t="shared" si="971"/>
        <v/>
      </c>
      <c r="CG352" s="1331" t="str">
        <f t="shared" si="971"/>
        <v/>
      </c>
      <c r="CH352" s="1331" t="str">
        <f t="shared" si="971"/>
        <v/>
      </c>
      <c r="CI352" s="1331" t="str">
        <f t="shared" si="971"/>
        <v/>
      </c>
      <c r="CJ352" s="1331" t="str">
        <f t="shared" si="971"/>
        <v/>
      </c>
      <c r="CK352" s="1332" t="str">
        <f t="shared" si="971"/>
        <v/>
      </c>
      <c r="CL352" s="1332" t="str">
        <f t="shared" si="971"/>
        <v/>
      </c>
      <c r="CM352" s="1332" t="str">
        <f t="shared" si="971"/>
        <v/>
      </c>
      <c r="CN352" s="1331" t="str">
        <f t="shared" si="971"/>
        <v/>
      </c>
      <c r="CO352" s="1331" t="str">
        <f t="shared" si="971"/>
        <v/>
      </c>
      <c r="CP352" s="1331" t="str">
        <f t="shared" si="971"/>
        <v/>
      </c>
      <c r="CQ352" s="1331" t="str">
        <f t="shared" si="971"/>
        <v/>
      </c>
      <c r="CR352" s="1331" t="str">
        <f t="shared" si="971"/>
        <v/>
      </c>
      <c r="CS352" s="1330" t="str">
        <f t="shared" si="971"/>
        <v/>
      </c>
      <c r="CT352" s="1333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9">
        <f t="shared" si="971"/>
        <v>3670</v>
      </c>
      <c r="CE353" s="1330">
        <f t="shared" si="971"/>
        <v>3670</v>
      </c>
      <c r="CF353" s="1331">
        <f t="shared" si="971"/>
        <v>3670</v>
      </c>
      <c r="CG353" s="1331">
        <f t="shared" si="971"/>
        <v>3670</v>
      </c>
      <c r="CH353" s="1331">
        <f t="shared" si="971"/>
        <v>3670</v>
      </c>
      <c r="CI353" s="1331">
        <f t="shared" si="971"/>
        <v>3670</v>
      </c>
      <c r="CJ353" s="1331">
        <f t="shared" si="971"/>
        <v>3670</v>
      </c>
      <c r="CK353" s="1332">
        <f t="shared" si="971"/>
        <v>3670</v>
      </c>
      <c r="CL353" s="1332">
        <f t="shared" si="971"/>
        <v>3670</v>
      </c>
      <c r="CM353" s="1332">
        <f t="shared" si="971"/>
        <v>3670</v>
      </c>
      <c r="CN353" s="1331">
        <f t="shared" si="971"/>
        <v>3670</v>
      </c>
      <c r="CO353" s="1331">
        <f t="shared" si="971"/>
        <v>3670</v>
      </c>
      <c r="CP353" s="1331">
        <f t="shared" si="971"/>
        <v>3670</v>
      </c>
      <c r="CQ353" s="1331">
        <f t="shared" si="971"/>
        <v>3670</v>
      </c>
      <c r="CR353" s="1331">
        <f t="shared" si="971"/>
        <v>3670</v>
      </c>
      <c r="CS353" s="1330">
        <f t="shared" si="971"/>
        <v>3670</v>
      </c>
      <c r="CT353" s="1333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9" t="str">
        <f t="shared" si="971"/>
        <v/>
      </c>
      <c r="CE354" s="1330" t="str">
        <f t="shared" si="971"/>
        <v/>
      </c>
      <c r="CF354" s="1331" t="str">
        <f t="shared" si="971"/>
        <v/>
      </c>
      <c r="CG354" s="1331" t="str">
        <f t="shared" si="971"/>
        <v/>
      </c>
      <c r="CH354" s="1331" t="str">
        <f t="shared" si="971"/>
        <v/>
      </c>
      <c r="CI354" s="1331" t="str">
        <f t="shared" si="971"/>
        <v/>
      </c>
      <c r="CJ354" s="1331" t="str">
        <f t="shared" si="971"/>
        <v/>
      </c>
      <c r="CK354" s="1332" t="str">
        <f t="shared" si="971"/>
        <v/>
      </c>
      <c r="CL354" s="1332" t="str">
        <f t="shared" si="971"/>
        <v/>
      </c>
      <c r="CM354" s="1332" t="str">
        <f t="shared" si="971"/>
        <v/>
      </c>
      <c r="CN354" s="1331" t="str">
        <f t="shared" si="971"/>
        <v/>
      </c>
      <c r="CO354" s="1331" t="str">
        <f t="shared" si="971"/>
        <v/>
      </c>
      <c r="CP354" s="1331" t="str">
        <f t="shared" si="971"/>
        <v/>
      </c>
      <c r="CQ354" s="1331" t="str">
        <f t="shared" si="971"/>
        <v/>
      </c>
      <c r="CR354" s="1331" t="str">
        <f t="shared" si="971"/>
        <v/>
      </c>
      <c r="CS354" s="1330" t="str">
        <f t="shared" si="971"/>
        <v/>
      </c>
      <c r="CT354" s="1333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9" t="str">
        <f t="shared" si="971"/>
        <v/>
      </c>
      <c r="CE355" s="1330" t="str">
        <f t="shared" si="971"/>
        <v/>
      </c>
      <c r="CF355" s="1331" t="str">
        <f t="shared" si="971"/>
        <v/>
      </c>
      <c r="CG355" s="1331" t="str">
        <f t="shared" si="971"/>
        <v/>
      </c>
      <c r="CH355" s="1331" t="str">
        <f t="shared" si="971"/>
        <v/>
      </c>
      <c r="CI355" s="1331" t="str">
        <f t="shared" si="971"/>
        <v/>
      </c>
      <c r="CJ355" s="1331" t="str">
        <f t="shared" si="971"/>
        <v/>
      </c>
      <c r="CK355" s="1332" t="str">
        <f t="shared" si="971"/>
        <v/>
      </c>
      <c r="CL355" s="1332" t="str">
        <f t="shared" si="971"/>
        <v/>
      </c>
      <c r="CM355" s="1332" t="str">
        <f t="shared" si="971"/>
        <v/>
      </c>
      <c r="CN355" s="1331" t="str">
        <f t="shared" si="971"/>
        <v/>
      </c>
      <c r="CO355" s="1331" t="str">
        <f t="shared" si="971"/>
        <v/>
      </c>
      <c r="CP355" s="1331" t="str">
        <f t="shared" si="971"/>
        <v/>
      </c>
      <c r="CQ355" s="1331" t="str">
        <f t="shared" si="971"/>
        <v/>
      </c>
      <c r="CR355" s="1331" t="str">
        <f t="shared" si="971"/>
        <v/>
      </c>
      <c r="CS355" s="1330" t="str">
        <f t="shared" si="971"/>
        <v/>
      </c>
      <c r="CT355" s="1333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9" t="str">
        <f t="shared" si="971"/>
        <v/>
      </c>
      <c r="CE356" s="1330" t="str">
        <f t="shared" si="971"/>
        <v/>
      </c>
      <c r="CF356" s="1331" t="str">
        <f t="shared" si="971"/>
        <v/>
      </c>
      <c r="CG356" s="1331" t="str">
        <f t="shared" si="971"/>
        <v/>
      </c>
      <c r="CH356" s="1331" t="str">
        <f t="shared" si="971"/>
        <v/>
      </c>
      <c r="CI356" s="1331" t="str">
        <f t="shared" si="971"/>
        <v/>
      </c>
      <c r="CJ356" s="1331" t="str">
        <f t="shared" si="971"/>
        <v/>
      </c>
      <c r="CK356" s="1332" t="str">
        <f t="shared" si="971"/>
        <v/>
      </c>
      <c r="CL356" s="1332" t="str">
        <f t="shared" si="971"/>
        <v/>
      </c>
      <c r="CM356" s="1332" t="str">
        <f t="shared" si="971"/>
        <v/>
      </c>
      <c r="CN356" s="1331" t="str">
        <f t="shared" si="971"/>
        <v/>
      </c>
      <c r="CO356" s="1331" t="str">
        <f t="shared" si="971"/>
        <v/>
      </c>
      <c r="CP356" s="1331" t="str">
        <f t="shared" si="971"/>
        <v/>
      </c>
      <c r="CQ356" s="1331" t="str">
        <f t="shared" si="971"/>
        <v/>
      </c>
      <c r="CR356" s="1331" t="str">
        <f t="shared" si="971"/>
        <v/>
      </c>
      <c r="CS356" s="1330" t="str">
        <f t="shared" si="971"/>
        <v/>
      </c>
      <c r="CT356" s="1333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9" t="str">
        <f t="shared" si="971"/>
        <v/>
      </c>
      <c r="CE357" s="1330" t="str">
        <f t="shared" si="971"/>
        <v/>
      </c>
      <c r="CF357" s="1331" t="str">
        <f t="shared" si="971"/>
        <v/>
      </c>
      <c r="CG357" s="1331" t="str">
        <f t="shared" si="971"/>
        <v/>
      </c>
      <c r="CH357" s="1331" t="str">
        <f t="shared" si="971"/>
        <v/>
      </c>
      <c r="CI357" s="1331" t="str">
        <f t="shared" si="971"/>
        <v/>
      </c>
      <c r="CJ357" s="1331" t="str">
        <f t="shared" si="971"/>
        <v/>
      </c>
      <c r="CK357" s="1332" t="str">
        <f t="shared" si="971"/>
        <v/>
      </c>
      <c r="CL357" s="1332" t="str">
        <f t="shared" si="971"/>
        <v/>
      </c>
      <c r="CM357" s="1332" t="str">
        <f t="shared" si="971"/>
        <v/>
      </c>
      <c r="CN357" s="1331" t="str">
        <f t="shared" si="971"/>
        <v/>
      </c>
      <c r="CO357" s="1331" t="str">
        <f t="shared" si="971"/>
        <v/>
      </c>
      <c r="CP357" s="1331" t="str">
        <f t="shared" si="971"/>
        <v/>
      </c>
      <c r="CQ357" s="1331" t="str">
        <f t="shared" si="971"/>
        <v/>
      </c>
      <c r="CR357" s="1331" t="str">
        <f t="shared" si="971"/>
        <v/>
      </c>
      <c r="CS357" s="1330" t="str">
        <f t="shared" si="971"/>
        <v/>
      </c>
      <c r="CT357" s="1333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5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6" t="str">
        <f t="shared" si="1010"/>
        <v/>
      </c>
      <c r="CG358" s="1336" t="str">
        <f t="shared" si="1010"/>
        <v/>
      </c>
      <c r="CH358" s="1336" t="str">
        <f t="shared" si="1010"/>
        <v/>
      </c>
      <c r="CI358" s="1336" t="str">
        <f t="shared" si="1010"/>
        <v/>
      </c>
      <c r="CJ358" s="1336" t="str">
        <f t="shared" si="1010"/>
        <v/>
      </c>
      <c r="CK358" s="1337" t="str">
        <f t="shared" si="1010"/>
        <v/>
      </c>
      <c r="CL358" s="1337" t="str">
        <f t="shared" si="1010"/>
        <v/>
      </c>
      <c r="CM358" s="1337" t="str">
        <f t="shared" si="1010"/>
        <v/>
      </c>
      <c r="CN358" s="1336" t="str">
        <f t="shared" si="1010"/>
        <v/>
      </c>
      <c r="CO358" s="1336" t="str">
        <f t="shared" si="1010"/>
        <v/>
      </c>
      <c r="CP358" s="1336" t="str">
        <f t="shared" si="1010"/>
        <v/>
      </c>
      <c r="CQ358" s="1336" t="str">
        <f t="shared" si="1010"/>
        <v/>
      </c>
      <c r="CR358" s="1336" t="str">
        <f t="shared" si="1010"/>
        <v/>
      </c>
      <c r="CS358" s="1335" t="str">
        <f t="shared" si="1010"/>
        <v/>
      </c>
      <c r="CT358" s="1338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4"/>
      <c r="CE359" s="1374"/>
      <c r="CF359" s="1374"/>
      <c r="CG359" s="1374"/>
      <c r="CH359" s="1374"/>
      <c r="CI359" s="1374"/>
      <c r="CJ359" s="1374"/>
      <c r="CK359" s="1374"/>
      <c r="CL359" s="1374"/>
      <c r="CM359" s="1374"/>
      <c r="CN359" s="1374"/>
      <c r="CO359" s="1374"/>
      <c r="CP359" s="1374"/>
      <c r="CQ359" s="1374"/>
      <c r="CR359" s="1374"/>
      <c r="CS359" s="1374"/>
      <c r="CT359" s="1375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9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0" t="str">
        <f t="shared" si="1011"/>
        <v/>
      </c>
      <c r="CF360" s="1331" t="str">
        <f t="shared" si="1011"/>
        <v/>
      </c>
      <c r="CG360" s="1331" t="str">
        <f t="shared" si="1011"/>
        <v/>
      </c>
      <c r="CH360" s="1331" t="str">
        <f t="shared" si="1011"/>
        <v/>
      </c>
      <c r="CI360" s="1331" t="str">
        <f t="shared" si="1011"/>
        <v/>
      </c>
      <c r="CJ360" s="1331" t="str">
        <f t="shared" si="1011"/>
        <v/>
      </c>
      <c r="CK360" s="1332" t="str">
        <f t="shared" si="1011"/>
        <v/>
      </c>
      <c r="CL360" s="1332" t="str">
        <f t="shared" si="1011"/>
        <v/>
      </c>
      <c r="CM360" s="1332" t="str">
        <f t="shared" si="1011"/>
        <v/>
      </c>
      <c r="CN360" s="1331" t="str">
        <f t="shared" si="1011"/>
        <v/>
      </c>
      <c r="CO360" s="1331" t="str">
        <f t="shared" si="1011"/>
        <v/>
      </c>
      <c r="CP360" s="1331" t="str">
        <f t="shared" si="1011"/>
        <v/>
      </c>
      <c r="CQ360" s="1331" t="str">
        <f t="shared" si="1011"/>
        <v/>
      </c>
      <c r="CR360" s="1331" t="str">
        <f t="shared" si="1011"/>
        <v/>
      </c>
      <c r="CS360" s="1330" t="str">
        <f t="shared" si="1011"/>
        <v/>
      </c>
      <c r="CT360" s="1333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2"/>
      <c r="CE361" s="1373"/>
      <c r="CF361" s="1373"/>
      <c r="CG361" s="1373"/>
      <c r="CH361" s="1373"/>
      <c r="CI361" s="1373"/>
      <c r="CJ361" s="1373"/>
      <c r="CK361" s="1373"/>
      <c r="CL361" s="1373"/>
      <c r="CM361" s="1373"/>
      <c r="CN361" s="1373"/>
      <c r="CO361" s="1373"/>
      <c r="CP361" s="1373"/>
      <c r="CQ361" s="1373"/>
      <c r="CR361" s="1373"/>
      <c r="CS361" s="1373"/>
      <c r="CT361" s="1355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9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0" t="str">
        <f t="shared" si="1017"/>
        <v/>
      </c>
      <c r="CF362" s="1331" t="str">
        <f t="shared" si="1017"/>
        <v/>
      </c>
      <c r="CG362" s="1331" t="str">
        <f t="shared" si="1017"/>
        <v/>
      </c>
      <c r="CH362" s="1331" t="str">
        <f t="shared" si="1017"/>
        <v/>
      </c>
      <c r="CI362" s="1331" t="str">
        <f t="shared" si="1017"/>
        <v/>
      </c>
      <c r="CJ362" s="1331" t="str">
        <f t="shared" si="1017"/>
        <v/>
      </c>
      <c r="CK362" s="1332" t="str">
        <f t="shared" si="1017"/>
        <v/>
      </c>
      <c r="CL362" s="1332" t="str">
        <f t="shared" si="1017"/>
        <v/>
      </c>
      <c r="CM362" s="1332" t="str">
        <f t="shared" si="1017"/>
        <v/>
      </c>
      <c r="CN362" s="1331" t="str">
        <f t="shared" si="1017"/>
        <v/>
      </c>
      <c r="CO362" s="1331" t="str">
        <f t="shared" si="1017"/>
        <v/>
      </c>
      <c r="CP362" s="1331" t="str">
        <f t="shared" si="1017"/>
        <v/>
      </c>
      <c r="CQ362" s="1331" t="str">
        <f t="shared" si="1017"/>
        <v/>
      </c>
      <c r="CR362" s="1331" t="str">
        <f t="shared" si="1017"/>
        <v/>
      </c>
      <c r="CS362" s="1330" t="str">
        <f t="shared" si="1017"/>
        <v/>
      </c>
      <c r="CT362" s="1333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9" t="str">
        <f t="shared" si="1017"/>
        <v/>
      </c>
      <c r="CE363" s="1330" t="str">
        <f t="shared" si="1017"/>
        <v/>
      </c>
      <c r="CF363" s="1331" t="str">
        <f t="shared" si="1017"/>
        <v/>
      </c>
      <c r="CG363" s="1331" t="str">
        <f t="shared" si="1017"/>
        <v/>
      </c>
      <c r="CH363" s="1331" t="str">
        <f t="shared" si="1017"/>
        <v/>
      </c>
      <c r="CI363" s="1331" t="str">
        <f t="shared" si="1017"/>
        <v/>
      </c>
      <c r="CJ363" s="1331" t="str">
        <f t="shared" si="1017"/>
        <v/>
      </c>
      <c r="CK363" s="1332" t="str">
        <f t="shared" si="1017"/>
        <v/>
      </c>
      <c r="CL363" s="1332" t="str">
        <f t="shared" si="1017"/>
        <v/>
      </c>
      <c r="CM363" s="1332" t="str">
        <f t="shared" si="1017"/>
        <v/>
      </c>
      <c r="CN363" s="1331" t="str">
        <f t="shared" si="1017"/>
        <v/>
      </c>
      <c r="CO363" s="1331" t="str">
        <f t="shared" si="1017"/>
        <v/>
      </c>
      <c r="CP363" s="1331" t="str">
        <f t="shared" si="1017"/>
        <v/>
      </c>
      <c r="CQ363" s="1331" t="str">
        <f t="shared" si="1017"/>
        <v/>
      </c>
      <c r="CR363" s="1331" t="str">
        <f t="shared" si="1017"/>
        <v/>
      </c>
      <c r="CS363" s="1330" t="str">
        <f t="shared" si="1017"/>
        <v/>
      </c>
      <c r="CT363" s="1333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9">
        <f t="shared" si="1017"/>
        <v>3420</v>
      </c>
      <c r="CE364" s="1330">
        <f t="shared" si="1017"/>
        <v>3420</v>
      </c>
      <c r="CF364" s="1331">
        <f t="shared" si="1017"/>
        <v>3420</v>
      </c>
      <c r="CG364" s="1331">
        <f t="shared" si="1017"/>
        <v>3420</v>
      </c>
      <c r="CH364" s="1331">
        <f t="shared" si="1017"/>
        <v>3420</v>
      </c>
      <c r="CI364" s="1331">
        <f t="shared" si="1017"/>
        <v>3420</v>
      </c>
      <c r="CJ364" s="1331">
        <f t="shared" si="1017"/>
        <v>3420</v>
      </c>
      <c r="CK364" s="1332">
        <f t="shared" si="1017"/>
        <v>3420</v>
      </c>
      <c r="CL364" s="1332">
        <f t="shared" si="1017"/>
        <v>3420</v>
      </c>
      <c r="CM364" s="1332">
        <f t="shared" si="1017"/>
        <v>3420</v>
      </c>
      <c r="CN364" s="1331">
        <f t="shared" si="1017"/>
        <v>3420</v>
      </c>
      <c r="CO364" s="1331">
        <f t="shared" si="1017"/>
        <v>3420</v>
      </c>
      <c r="CP364" s="1331">
        <f t="shared" si="1017"/>
        <v>3420</v>
      </c>
      <c r="CQ364" s="1331">
        <f t="shared" si="1017"/>
        <v>3420</v>
      </c>
      <c r="CR364" s="1331">
        <f t="shared" si="1017"/>
        <v>3420</v>
      </c>
      <c r="CS364" s="1330">
        <f t="shared" si="1017"/>
        <v>3420</v>
      </c>
      <c r="CT364" s="1333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9" t="str">
        <f t="shared" si="1017"/>
        <v/>
      </c>
      <c r="CE365" s="1330" t="str">
        <f t="shared" si="1017"/>
        <v/>
      </c>
      <c r="CF365" s="1331" t="str">
        <f t="shared" si="1017"/>
        <v/>
      </c>
      <c r="CG365" s="1331" t="str">
        <f t="shared" si="1017"/>
        <v/>
      </c>
      <c r="CH365" s="1331" t="str">
        <f t="shared" si="1017"/>
        <v/>
      </c>
      <c r="CI365" s="1331" t="str">
        <f t="shared" si="1017"/>
        <v/>
      </c>
      <c r="CJ365" s="1331" t="str">
        <f t="shared" si="1017"/>
        <v/>
      </c>
      <c r="CK365" s="1332" t="str">
        <f t="shared" si="1017"/>
        <v/>
      </c>
      <c r="CL365" s="1332" t="str">
        <f t="shared" si="1017"/>
        <v/>
      </c>
      <c r="CM365" s="1332" t="str">
        <f t="shared" si="1017"/>
        <v/>
      </c>
      <c r="CN365" s="1331" t="str">
        <f t="shared" si="1017"/>
        <v/>
      </c>
      <c r="CO365" s="1331" t="str">
        <f t="shared" si="1017"/>
        <v/>
      </c>
      <c r="CP365" s="1331" t="str">
        <f t="shared" si="1017"/>
        <v/>
      </c>
      <c r="CQ365" s="1331" t="str">
        <f t="shared" si="1017"/>
        <v/>
      </c>
      <c r="CR365" s="1331" t="str">
        <f t="shared" si="1017"/>
        <v/>
      </c>
      <c r="CS365" s="1330" t="str">
        <f t="shared" si="1017"/>
        <v/>
      </c>
      <c r="CT365" s="1333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9" t="str">
        <f t="shared" si="1017"/>
        <v/>
      </c>
      <c r="CE366" s="1330" t="str">
        <f t="shared" si="1017"/>
        <v/>
      </c>
      <c r="CF366" s="1331" t="str">
        <f t="shared" si="1017"/>
        <v/>
      </c>
      <c r="CG366" s="1331" t="str">
        <f t="shared" si="1017"/>
        <v/>
      </c>
      <c r="CH366" s="1331" t="str">
        <f t="shared" si="1017"/>
        <v/>
      </c>
      <c r="CI366" s="1331" t="str">
        <f t="shared" si="1017"/>
        <v/>
      </c>
      <c r="CJ366" s="1331" t="str">
        <f t="shared" si="1017"/>
        <v/>
      </c>
      <c r="CK366" s="1332" t="str">
        <f t="shared" si="1017"/>
        <v/>
      </c>
      <c r="CL366" s="1332" t="str">
        <f t="shared" si="1017"/>
        <v/>
      </c>
      <c r="CM366" s="1332" t="str">
        <f t="shared" si="1017"/>
        <v/>
      </c>
      <c r="CN366" s="1331" t="str">
        <f t="shared" si="1017"/>
        <v/>
      </c>
      <c r="CO366" s="1331" t="str">
        <f t="shared" si="1017"/>
        <v/>
      </c>
      <c r="CP366" s="1331" t="str">
        <f t="shared" si="1017"/>
        <v/>
      </c>
      <c r="CQ366" s="1331" t="str">
        <f t="shared" si="1017"/>
        <v/>
      </c>
      <c r="CR366" s="1331" t="str">
        <f t="shared" si="1017"/>
        <v/>
      </c>
      <c r="CS366" s="1330" t="str">
        <f t="shared" si="1017"/>
        <v/>
      </c>
      <c r="CT366" s="1333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9" t="str">
        <f t="shared" si="1017"/>
        <v/>
      </c>
      <c r="CE367" s="1330" t="str">
        <f t="shared" si="1017"/>
        <v/>
      </c>
      <c r="CF367" s="1331" t="str">
        <f t="shared" si="1017"/>
        <v/>
      </c>
      <c r="CG367" s="1331" t="str">
        <f t="shared" si="1017"/>
        <v/>
      </c>
      <c r="CH367" s="1331" t="str">
        <f t="shared" si="1017"/>
        <v/>
      </c>
      <c r="CI367" s="1331" t="str">
        <f t="shared" si="1017"/>
        <v/>
      </c>
      <c r="CJ367" s="1331" t="str">
        <f t="shared" si="1017"/>
        <v/>
      </c>
      <c r="CK367" s="1332" t="str">
        <f t="shared" si="1017"/>
        <v/>
      </c>
      <c r="CL367" s="1332" t="str">
        <f t="shared" si="1017"/>
        <v/>
      </c>
      <c r="CM367" s="1332" t="str">
        <f t="shared" si="1017"/>
        <v/>
      </c>
      <c r="CN367" s="1331" t="str">
        <f t="shared" si="1017"/>
        <v/>
      </c>
      <c r="CO367" s="1331" t="str">
        <f t="shared" si="1017"/>
        <v/>
      </c>
      <c r="CP367" s="1331" t="str">
        <f t="shared" si="1017"/>
        <v/>
      </c>
      <c r="CQ367" s="1331" t="str">
        <f t="shared" si="1017"/>
        <v/>
      </c>
      <c r="CR367" s="1331" t="str">
        <f t="shared" si="1017"/>
        <v/>
      </c>
      <c r="CS367" s="1330" t="str">
        <f t="shared" si="1017"/>
        <v/>
      </c>
      <c r="CT367" s="1333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9" t="str">
        <f t="shared" si="1017"/>
        <v/>
      </c>
      <c r="CE368" s="1330" t="str">
        <f t="shared" si="1017"/>
        <v/>
      </c>
      <c r="CF368" s="1331" t="str">
        <f t="shared" si="1017"/>
        <v/>
      </c>
      <c r="CG368" s="1331" t="str">
        <f t="shared" si="1017"/>
        <v/>
      </c>
      <c r="CH368" s="1331" t="str">
        <f t="shared" si="1017"/>
        <v/>
      </c>
      <c r="CI368" s="1331" t="str">
        <f t="shared" si="1017"/>
        <v/>
      </c>
      <c r="CJ368" s="1331" t="str">
        <f t="shared" si="1017"/>
        <v/>
      </c>
      <c r="CK368" s="1332" t="str">
        <f t="shared" si="1017"/>
        <v/>
      </c>
      <c r="CL368" s="1332" t="str">
        <f t="shared" si="1017"/>
        <v/>
      </c>
      <c r="CM368" s="1332" t="str">
        <f t="shared" si="1017"/>
        <v/>
      </c>
      <c r="CN368" s="1331" t="str">
        <f t="shared" si="1017"/>
        <v/>
      </c>
      <c r="CO368" s="1331" t="str">
        <f t="shared" si="1017"/>
        <v/>
      </c>
      <c r="CP368" s="1331" t="str">
        <f t="shared" si="1017"/>
        <v/>
      </c>
      <c r="CQ368" s="1331" t="str">
        <f t="shared" si="1017"/>
        <v/>
      </c>
      <c r="CR368" s="1331" t="str">
        <f t="shared" si="1017"/>
        <v/>
      </c>
      <c r="CS368" s="1330" t="str">
        <f t="shared" si="1017"/>
        <v/>
      </c>
      <c r="CT368" s="1333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5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6" t="str">
        <f t="shared" si="1060"/>
        <v/>
      </c>
      <c r="CG369" s="1336" t="str">
        <f t="shared" si="1060"/>
        <v/>
      </c>
      <c r="CH369" s="1336" t="str">
        <f t="shared" si="1060"/>
        <v/>
      </c>
      <c r="CI369" s="1336" t="str">
        <f t="shared" si="1060"/>
        <v/>
      </c>
      <c r="CJ369" s="1336" t="str">
        <f t="shared" si="1060"/>
        <v/>
      </c>
      <c r="CK369" s="1337" t="str">
        <f t="shared" si="1060"/>
        <v/>
      </c>
      <c r="CL369" s="1337" t="str">
        <f t="shared" si="1060"/>
        <v/>
      </c>
      <c r="CM369" s="1337" t="str">
        <f t="shared" si="1060"/>
        <v/>
      </c>
      <c r="CN369" s="1336" t="str">
        <f t="shared" si="1060"/>
        <v/>
      </c>
      <c r="CO369" s="1336" t="str">
        <f t="shared" si="1060"/>
        <v/>
      </c>
      <c r="CP369" s="1336" t="str">
        <f t="shared" si="1060"/>
        <v/>
      </c>
      <c r="CQ369" s="1336" t="str">
        <f t="shared" si="1060"/>
        <v/>
      </c>
      <c r="CR369" s="1336" t="str">
        <f t="shared" si="1060"/>
        <v/>
      </c>
      <c r="CS369" s="1335" t="str">
        <f t="shared" si="1060"/>
        <v/>
      </c>
      <c r="CT369" s="1338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4"/>
      <c r="CE370" s="1374"/>
      <c r="CF370" s="1374"/>
      <c r="CG370" s="1374"/>
      <c r="CH370" s="1374"/>
      <c r="CI370" s="1374"/>
      <c r="CJ370" s="1374"/>
      <c r="CK370" s="1374"/>
      <c r="CL370" s="1374"/>
      <c r="CM370" s="1374"/>
      <c r="CN370" s="1374"/>
      <c r="CO370" s="1374"/>
      <c r="CP370" s="1374"/>
      <c r="CQ370" s="1374"/>
      <c r="CR370" s="1374"/>
      <c r="CS370" s="1374"/>
      <c r="CT370" s="1375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9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0" t="str">
        <f t="shared" si="1061"/>
        <v/>
      </c>
      <c r="CF371" s="1331" t="str">
        <f t="shared" si="1061"/>
        <v/>
      </c>
      <c r="CG371" s="1331" t="str">
        <f t="shared" si="1061"/>
        <v/>
      </c>
      <c r="CH371" s="1331" t="str">
        <f t="shared" si="1061"/>
        <v/>
      </c>
      <c r="CI371" s="1331" t="str">
        <f t="shared" si="1061"/>
        <v/>
      </c>
      <c r="CJ371" s="1331" t="str">
        <f t="shared" si="1061"/>
        <v/>
      </c>
      <c r="CK371" s="1332" t="str">
        <f t="shared" si="1061"/>
        <v/>
      </c>
      <c r="CL371" s="1332" t="str">
        <f t="shared" si="1061"/>
        <v/>
      </c>
      <c r="CM371" s="1332" t="str">
        <f t="shared" si="1061"/>
        <v/>
      </c>
      <c r="CN371" s="1331" t="str">
        <f t="shared" si="1061"/>
        <v/>
      </c>
      <c r="CO371" s="1331" t="str">
        <f t="shared" si="1061"/>
        <v/>
      </c>
      <c r="CP371" s="1331" t="str">
        <f t="shared" si="1061"/>
        <v/>
      </c>
      <c r="CQ371" s="1331" t="str">
        <f t="shared" si="1061"/>
        <v/>
      </c>
      <c r="CR371" s="1331" t="str">
        <f t="shared" si="1061"/>
        <v/>
      </c>
      <c r="CS371" s="1330" t="str">
        <f t="shared" si="1061"/>
        <v/>
      </c>
      <c r="CT371" s="1333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2"/>
      <c r="CE372" s="1373"/>
      <c r="CF372" s="1373"/>
      <c r="CG372" s="1373"/>
      <c r="CH372" s="1373"/>
      <c r="CI372" s="1373"/>
      <c r="CJ372" s="1373"/>
      <c r="CK372" s="1373"/>
      <c r="CL372" s="1373"/>
      <c r="CM372" s="1373"/>
      <c r="CN372" s="1373"/>
      <c r="CO372" s="1373"/>
      <c r="CP372" s="1373"/>
      <c r="CQ372" s="1373"/>
      <c r="CR372" s="1373"/>
      <c r="CS372" s="1373"/>
      <c r="CT372" s="1355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9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0" t="str">
        <f t="shared" si="1067"/>
        <v/>
      </c>
      <c r="CF373" s="1331" t="str">
        <f t="shared" si="1067"/>
        <v/>
      </c>
      <c r="CG373" s="1331" t="str">
        <f t="shared" si="1067"/>
        <v/>
      </c>
      <c r="CH373" s="1331" t="str">
        <f t="shared" si="1067"/>
        <v/>
      </c>
      <c r="CI373" s="1331" t="str">
        <f t="shared" si="1067"/>
        <v/>
      </c>
      <c r="CJ373" s="1331" t="str">
        <f t="shared" si="1067"/>
        <v/>
      </c>
      <c r="CK373" s="1332" t="str">
        <f t="shared" si="1067"/>
        <v/>
      </c>
      <c r="CL373" s="1332" t="str">
        <f t="shared" si="1067"/>
        <v/>
      </c>
      <c r="CM373" s="1332" t="str">
        <f t="shared" si="1067"/>
        <v/>
      </c>
      <c r="CN373" s="1331" t="str">
        <f t="shared" si="1067"/>
        <v/>
      </c>
      <c r="CO373" s="1331" t="str">
        <f t="shared" si="1067"/>
        <v/>
      </c>
      <c r="CP373" s="1331" t="str">
        <f t="shared" si="1067"/>
        <v/>
      </c>
      <c r="CQ373" s="1331" t="str">
        <f t="shared" si="1067"/>
        <v/>
      </c>
      <c r="CR373" s="1331" t="str">
        <f t="shared" si="1067"/>
        <v/>
      </c>
      <c r="CS373" s="1330" t="str">
        <f t="shared" si="1067"/>
        <v/>
      </c>
      <c r="CT373" s="1333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9" t="str">
        <f t="shared" si="1067"/>
        <v/>
      </c>
      <c r="CE374" s="1330" t="str">
        <f t="shared" si="1067"/>
        <v/>
      </c>
      <c r="CF374" s="1331" t="str">
        <f t="shared" si="1067"/>
        <v/>
      </c>
      <c r="CG374" s="1331" t="str">
        <f t="shared" si="1067"/>
        <v/>
      </c>
      <c r="CH374" s="1331" t="str">
        <f t="shared" si="1067"/>
        <v/>
      </c>
      <c r="CI374" s="1331" t="str">
        <f t="shared" si="1067"/>
        <v/>
      </c>
      <c r="CJ374" s="1331" t="str">
        <f t="shared" si="1067"/>
        <v/>
      </c>
      <c r="CK374" s="1332" t="str">
        <f t="shared" si="1067"/>
        <v/>
      </c>
      <c r="CL374" s="1332" t="str">
        <f t="shared" si="1067"/>
        <v/>
      </c>
      <c r="CM374" s="1332" t="str">
        <f t="shared" si="1067"/>
        <v/>
      </c>
      <c r="CN374" s="1331" t="str">
        <f t="shared" si="1067"/>
        <v/>
      </c>
      <c r="CO374" s="1331" t="str">
        <f t="shared" si="1067"/>
        <v/>
      </c>
      <c r="CP374" s="1331" t="str">
        <f t="shared" si="1067"/>
        <v/>
      </c>
      <c r="CQ374" s="1331" t="str">
        <f t="shared" si="1067"/>
        <v/>
      </c>
      <c r="CR374" s="1331" t="str">
        <f t="shared" si="1067"/>
        <v/>
      </c>
      <c r="CS374" s="1330" t="str">
        <f t="shared" si="1067"/>
        <v/>
      </c>
      <c r="CT374" s="1333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9">
        <f t="shared" si="1067"/>
        <v>1090</v>
      </c>
      <c r="CE375" s="1330">
        <f t="shared" si="1067"/>
        <v>1090</v>
      </c>
      <c r="CF375" s="1331">
        <f t="shared" si="1067"/>
        <v>1090</v>
      </c>
      <c r="CG375" s="1331">
        <f t="shared" si="1067"/>
        <v>1090</v>
      </c>
      <c r="CH375" s="1331">
        <f t="shared" si="1067"/>
        <v>1090</v>
      </c>
      <c r="CI375" s="1331">
        <f t="shared" si="1067"/>
        <v>1090</v>
      </c>
      <c r="CJ375" s="1331">
        <f t="shared" si="1067"/>
        <v>1090</v>
      </c>
      <c r="CK375" s="1332">
        <f t="shared" si="1067"/>
        <v>1090</v>
      </c>
      <c r="CL375" s="1332">
        <f t="shared" si="1067"/>
        <v>1090</v>
      </c>
      <c r="CM375" s="1332">
        <f t="shared" si="1067"/>
        <v>1090</v>
      </c>
      <c r="CN375" s="1331">
        <f t="shared" si="1067"/>
        <v>1090</v>
      </c>
      <c r="CO375" s="1331">
        <f t="shared" si="1067"/>
        <v>1090</v>
      </c>
      <c r="CP375" s="1331">
        <f t="shared" si="1067"/>
        <v>1090</v>
      </c>
      <c r="CQ375" s="1331">
        <f t="shared" si="1067"/>
        <v>1090</v>
      </c>
      <c r="CR375" s="1331">
        <f t="shared" si="1067"/>
        <v>1090</v>
      </c>
      <c r="CS375" s="1330">
        <f t="shared" si="1067"/>
        <v>1090</v>
      </c>
      <c r="CT375" s="1333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9" t="str">
        <f t="shared" si="1067"/>
        <v/>
      </c>
      <c r="CE376" s="1330" t="str">
        <f t="shared" si="1067"/>
        <v/>
      </c>
      <c r="CF376" s="1331" t="str">
        <f t="shared" si="1067"/>
        <v/>
      </c>
      <c r="CG376" s="1331" t="str">
        <f t="shared" si="1067"/>
        <v/>
      </c>
      <c r="CH376" s="1331" t="str">
        <f t="shared" si="1067"/>
        <v/>
      </c>
      <c r="CI376" s="1331" t="str">
        <f t="shared" si="1067"/>
        <v/>
      </c>
      <c r="CJ376" s="1331" t="str">
        <f t="shared" si="1067"/>
        <v/>
      </c>
      <c r="CK376" s="1332" t="str">
        <f t="shared" si="1067"/>
        <v/>
      </c>
      <c r="CL376" s="1332" t="str">
        <f t="shared" si="1067"/>
        <v/>
      </c>
      <c r="CM376" s="1332" t="str">
        <f t="shared" si="1067"/>
        <v/>
      </c>
      <c r="CN376" s="1331" t="str">
        <f t="shared" si="1067"/>
        <v/>
      </c>
      <c r="CO376" s="1331" t="str">
        <f t="shared" si="1067"/>
        <v/>
      </c>
      <c r="CP376" s="1331" t="str">
        <f t="shared" si="1067"/>
        <v/>
      </c>
      <c r="CQ376" s="1331" t="str">
        <f t="shared" si="1067"/>
        <v/>
      </c>
      <c r="CR376" s="1331" t="str">
        <f t="shared" si="1067"/>
        <v/>
      </c>
      <c r="CS376" s="1330" t="str">
        <f t="shared" si="1067"/>
        <v/>
      </c>
      <c r="CT376" s="1333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9" t="str">
        <f t="shared" si="1067"/>
        <v/>
      </c>
      <c r="CE377" s="1330" t="str">
        <f t="shared" si="1067"/>
        <v/>
      </c>
      <c r="CF377" s="1331" t="str">
        <f t="shared" si="1067"/>
        <v/>
      </c>
      <c r="CG377" s="1331" t="str">
        <f t="shared" si="1067"/>
        <v/>
      </c>
      <c r="CH377" s="1331" t="str">
        <f t="shared" si="1067"/>
        <v/>
      </c>
      <c r="CI377" s="1331" t="str">
        <f t="shared" si="1067"/>
        <v/>
      </c>
      <c r="CJ377" s="1331" t="str">
        <f t="shared" si="1067"/>
        <v/>
      </c>
      <c r="CK377" s="1332" t="str">
        <f t="shared" si="1067"/>
        <v/>
      </c>
      <c r="CL377" s="1332" t="str">
        <f t="shared" si="1067"/>
        <v/>
      </c>
      <c r="CM377" s="1332" t="str">
        <f t="shared" si="1067"/>
        <v/>
      </c>
      <c r="CN377" s="1331" t="str">
        <f t="shared" si="1067"/>
        <v/>
      </c>
      <c r="CO377" s="1331" t="str">
        <f t="shared" si="1067"/>
        <v/>
      </c>
      <c r="CP377" s="1331" t="str">
        <f t="shared" si="1067"/>
        <v/>
      </c>
      <c r="CQ377" s="1331" t="str">
        <f t="shared" si="1067"/>
        <v/>
      </c>
      <c r="CR377" s="1331" t="str">
        <f t="shared" si="1067"/>
        <v/>
      </c>
      <c r="CS377" s="1330" t="str">
        <f t="shared" si="1067"/>
        <v/>
      </c>
      <c r="CT377" s="1333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9" t="str">
        <f t="shared" si="1067"/>
        <v/>
      </c>
      <c r="CE378" s="1330" t="str">
        <f t="shared" si="1067"/>
        <v/>
      </c>
      <c r="CF378" s="1331" t="str">
        <f t="shared" si="1067"/>
        <v/>
      </c>
      <c r="CG378" s="1331" t="str">
        <f t="shared" si="1067"/>
        <v/>
      </c>
      <c r="CH378" s="1331" t="str">
        <f t="shared" si="1067"/>
        <v/>
      </c>
      <c r="CI378" s="1331" t="str">
        <f t="shared" si="1067"/>
        <v/>
      </c>
      <c r="CJ378" s="1331" t="str">
        <f t="shared" si="1067"/>
        <v/>
      </c>
      <c r="CK378" s="1332" t="str">
        <f t="shared" si="1067"/>
        <v/>
      </c>
      <c r="CL378" s="1332" t="str">
        <f t="shared" si="1067"/>
        <v/>
      </c>
      <c r="CM378" s="1332" t="str">
        <f t="shared" si="1067"/>
        <v/>
      </c>
      <c r="CN378" s="1331" t="str">
        <f t="shared" si="1067"/>
        <v/>
      </c>
      <c r="CO378" s="1331" t="str">
        <f t="shared" si="1067"/>
        <v/>
      </c>
      <c r="CP378" s="1331" t="str">
        <f t="shared" si="1067"/>
        <v/>
      </c>
      <c r="CQ378" s="1331" t="str">
        <f t="shared" si="1067"/>
        <v/>
      </c>
      <c r="CR378" s="1331" t="str">
        <f t="shared" si="1067"/>
        <v/>
      </c>
      <c r="CS378" s="1330" t="str">
        <f t="shared" si="1067"/>
        <v/>
      </c>
      <c r="CT378" s="1333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9" t="str">
        <f t="shared" si="1067"/>
        <v/>
      </c>
      <c r="CE379" s="1330" t="str">
        <f t="shared" si="1067"/>
        <v/>
      </c>
      <c r="CF379" s="1331" t="str">
        <f t="shared" si="1067"/>
        <v/>
      </c>
      <c r="CG379" s="1331" t="str">
        <f t="shared" si="1067"/>
        <v/>
      </c>
      <c r="CH379" s="1331" t="str">
        <f t="shared" si="1067"/>
        <v/>
      </c>
      <c r="CI379" s="1331" t="str">
        <f t="shared" si="1067"/>
        <v/>
      </c>
      <c r="CJ379" s="1331" t="str">
        <f t="shared" si="1067"/>
        <v/>
      </c>
      <c r="CK379" s="1332" t="str">
        <f t="shared" si="1067"/>
        <v/>
      </c>
      <c r="CL379" s="1332" t="str">
        <f t="shared" si="1067"/>
        <v/>
      </c>
      <c r="CM379" s="1332" t="str">
        <f t="shared" si="1067"/>
        <v/>
      </c>
      <c r="CN379" s="1331" t="str">
        <f t="shared" si="1067"/>
        <v/>
      </c>
      <c r="CO379" s="1331" t="str">
        <f t="shared" si="1067"/>
        <v/>
      </c>
      <c r="CP379" s="1331" t="str">
        <f t="shared" si="1067"/>
        <v/>
      </c>
      <c r="CQ379" s="1331" t="str">
        <f t="shared" si="1067"/>
        <v/>
      </c>
      <c r="CR379" s="1331" t="str">
        <f t="shared" si="1067"/>
        <v/>
      </c>
      <c r="CS379" s="1330" t="str">
        <f t="shared" si="1067"/>
        <v/>
      </c>
      <c r="CT379" s="1333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5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6" t="str">
        <f t="shared" si="1102"/>
        <v/>
      </c>
      <c r="CG380" s="1336" t="str">
        <f t="shared" si="1102"/>
        <v/>
      </c>
      <c r="CH380" s="1336" t="str">
        <f t="shared" si="1102"/>
        <v/>
      </c>
      <c r="CI380" s="1336" t="str">
        <f t="shared" si="1102"/>
        <v/>
      </c>
      <c r="CJ380" s="1336" t="str">
        <f t="shared" si="1102"/>
        <v/>
      </c>
      <c r="CK380" s="1337" t="str">
        <f t="shared" si="1102"/>
        <v/>
      </c>
      <c r="CL380" s="1337" t="str">
        <f t="shared" si="1102"/>
        <v/>
      </c>
      <c r="CM380" s="1337" t="str">
        <f t="shared" si="1102"/>
        <v/>
      </c>
      <c r="CN380" s="1336" t="str">
        <f t="shared" si="1102"/>
        <v/>
      </c>
      <c r="CO380" s="1336" t="str">
        <f t="shared" si="1102"/>
        <v/>
      </c>
      <c r="CP380" s="1336" t="str">
        <f t="shared" si="1102"/>
        <v/>
      </c>
      <c r="CQ380" s="1336" t="str">
        <f t="shared" si="1102"/>
        <v/>
      </c>
      <c r="CR380" s="1336" t="str">
        <f t="shared" si="1102"/>
        <v/>
      </c>
      <c r="CS380" s="1335" t="str">
        <f t="shared" si="1102"/>
        <v/>
      </c>
      <c r="CT380" s="1338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1006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9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0" t="str">
        <f t="shared" si="1107"/>
        <v/>
      </c>
      <c r="CF381" s="1331" t="str">
        <f t="shared" si="1107"/>
        <v/>
      </c>
      <c r="CG381" s="1331" t="str">
        <f t="shared" si="1107"/>
        <v/>
      </c>
      <c r="CH381" s="1331" t="str">
        <f t="shared" si="1107"/>
        <v/>
      </c>
      <c r="CI381" s="1331" t="str">
        <f t="shared" si="1107"/>
        <v/>
      </c>
      <c r="CJ381" s="1331" t="str">
        <f t="shared" si="1107"/>
        <v/>
      </c>
      <c r="CK381" s="1332">
        <f t="shared" si="1107"/>
        <v>500</v>
      </c>
      <c r="CL381" s="1332">
        <f t="shared" si="1107"/>
        <v>500</v>
      </c>
      <c r="CM381" s="1332">
        <f t="shared" si="1107"/>
        <v>850</v>
      </c>
      <c r="CN381" s="1331">
        <f t="shared" si="1107"/>
        <v>2000</v>
      </c>
      <c r="CO381" s="1331" t="str">
        <f t="shared" si="1107"/>
        <v/>
      </c>
      <c r="CP381" s="1331" t="str">
        <f t="shared" si="1107"/>
        <v/>
      </c>
      <c r="CQ381" s="1331" t="str">
        <f t="shared" si="1107"/>
        <v/>
      </c>
      <c r="CR381" s="1331" t="str">
        <f t="shared" si="1107"/>
        <v/>
      </c>
      <c r="CS381" s="1330" t="str">
        <f t="shared" si="1107"/>
        <v/>
      </c>
      <c r="CT381" s="1333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2"/>
      <c r="CE382" s="1373"/>
      <c r="CF382" s="1373"/>
      <c r="CG382" s="1373"/>
      <c r="CH382" s="1373"/>
      <c r="CI382" s="1373"/>
      <c r="CJ382" s="1373"/>
      <c r="CK382" s="1373"/>
      <c r="CL382" s="1373"/>
      <c r="CM382" s="1373"/>
      <c r="CN382" s="1373"/>
      <c r="CO382" s="1373"/>
      <c r="CP382" s="1373"/>
      <c r="CQ382" s="1373"/>
      <c r="CR382" s="1373"/>
      <c r="CS382" s="1373"/>
      <c r="CT382" s="1355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9" t="str">
        <f t="shared" si="1107"/>
        <v/>
      </c>
      <c r="CE383" s="1330" t="str">
        <f t="shared" si="1107"/>
        <v/>
      </c>
      <c r="CF383" s="1331" t="str">
        <f t="shared" si="1107"/>
        <v/>
      </c>
      <c r="CG383" s="1331" t="str">
        <f t="shared" si="1107"/>
        <v/>
      </c>
      <c r="CH383" s="1331" t="str">
        <f t="shared" si="1107"/>
        <v/>
      </c>
      <c r="CI383" s="1331" t="str">
        <f t="shared" si="1107"/>
        <v/>
      </c>
      <c r="CJ383" s="1331" t="str">
        <f t="shared" si="1107"/>
        <v/>
      </c>
      <c r="CK383" s="1332">
        <f t="shared" si="1107"/>
        <v>1</v>
      </c>
      <c r="CL383" s="1332">
        <f t="shared" si="1107"/>
        <v>1</v>
      </c>
      <c r="CM383" s="1332">
        <f t="shared" si="1107"/>
        <v>1</v>
      </c>
      <c r="CN383" s="1331">
        <f t="shared" si="1107"/>
        <v>1</v>
      </c>
      <c r="CO383" s="1331" t="str">
        <f t="shared" si="1107"/>
        <v/>
      </c>
      <c r="CP383" s="1331" t="str">
        <f t="shared" si="1107"/>
        <v/>
      </c>
      <c r="CQ383" s="1331" t="str">
        <f t="shared" si="1107"/>
        <v/>
      </c>
      <c r="CR383" s="1331" t="str">
        <f t="shared" si="1107"/>
        <v/>
      </c>
      <c r="CS383" s="1330" t="str">
        <f t="shared" si="1107"/>
        <v/>
      </c>
      <c r="CT383" s="1333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9" t="str">
        <f t="shared" si="1107"/>
        <v/>
      </c>
      <c r="CE384" s="1330" t="str">
        <f t="shared" si="1107"/>
        <v/>
      </c>
      <c r="CF384" s="1331" t="str">
        <f t="shared" si="1107"/>
        <v/>
      </c>
      <c r="CG384" s="1331" t="str">
        <f t="shared" si="1107"/>
        <v/>
      </c>
      <c r="CH384" s="1331" t="str">
        <f t="shared" si="1107"/>
        <v/>
      </c>
      <c r="CI384" s="1331" t="str">
        <f t="shared" si="1107"/>
        <v/>
      </c>
      <c r="CJ384" s="1331" t="str">
        <f t="shared" si="1107"/>
        <v/>
      </c>
      <c r="CK384" s="1332">
        <f t="shared" si="1107"/>
        <v>500</v>
      </c>
      <c r="CL384" s="1332">
        <f t="shared" si="1107"/>
        <v>500</v>
      </c>
      <c r="CM384" s="1332">
        <f t="shared" si="1107"/>
        <v>850</v>
      </c>
      <c r="CN384" s="1331">
        <f t="shared" si="1107"/>
        <v>2000</v>
      </c>
      <c r="CO384" s="1331" t="str">
        <f t="shared" si="1107"/>
        <v/>
      </c>
      <c r="CP384" s="1331" t="str">
        <f t="shared" si="1107"/>
        <v/>
      </c>
      <c r="CQ384" s="1331" t="str">
        <f t="shared" si="1107"/>
        <v/>
      </c>
      <c r="CR384" s="1331" t="str">
        <f t="shared" si="1107"/>
        <v/>
      </c>
      <c r="CS384" s="1330" t="str">
        <f t="shared" si="1107"/>
        <v/>
      </c>
      <c r="CT384" s="1333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9">
        <f t="shared" si="1107"/>
        <v>480</v>
      </c>
      <c r="CE385" s="1330">
        <f t="shared" si="1107"/>
        <v>480</v>
      </c>
      <c r="CF385" s="1331">
        <f t="shared" si="1107"/>
        <v>480</v>
      </c>
      <c r="CG385" s="1331">
        <f t="shared" si="1107"/>
        <v>480</v>
      </c>
      <c r="CH385" s="1331">
        <f t="shared" si="1107"/>
        <v>480</v>
      </c>
      <c r="CI385" s="1331">
        <f t="shared" si="1107"/>
        <v>480</v>
      </c>
      <c r="CJ385" s="1331">
        <f t="shared" si="1107"/>
        <v>480</v>
      </c>
      <c r="CK385" s="1332">
        <f t="shared" si="1107"/>
        <v>480</v>
      </c>
      <c r="CL385" s="1332">
        <f t="shared" si="1107"/>
        <v>480</v>
      </c>
      <c r="CM385" s="1332">
        <f t="shared" si="1107"/>
        <v>480</v>
      </c>
      <c r="CN385" s="1331">
        <f t="shared" si="1107"/>
        <v>480</v>
      </c>
      <c r="CO385" s="1331">
        <f t="shared" si="1107"/>
        <v>480</v>
      </c>
      <c r="CP385" s="1331">
        <f t="shared" si="1107"/>
        <v>480</v>
      </c>
      <c r="CQ385" s="1331">
        <f t="shared" si="1107"/>
        <v>480</v>
      </c>
      <c r="CR385" s="1331">
        <f t="shared" si="1107"/>
        <v>480</v>
      </c>
      <c r="CS385" s="1330">
        <f t="shared" si="1107"/>
        <v>480</v>
      </c>
      <c r="CT385" s="1333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9" t="str">
        <f t="shared" si="1107"/>
        <v/>
      </c>
      <c r="CE386" s="1330" t="str">
        <f t="shared" si="1107"/>
        <v/>
      </c>
      <c r="CF386" s="1331" t="str">
        <f t="shared" si="1107"/>
        <v/>
      </c>
      <c r="CG386" s="1331" t="str">
        <f t="shared" si="1107"/>
        <v/>
      </c>
      <c r="CH386" s="1331" t="str">
        <f t="shared" si="1107"/>
        <v/>
      </c>
      <c r="CI386" s="1331" t="str">
        <f t="shared" si="1107"/>
        <v/>
      </c>
      <c r="CJ386" s="1331" t="str">
        <f t="shared" si="1107"/>
        <v/>
      </c>
      <c r="CK386" s="1332">
        <f t="shared" si="1107"/>
        <v>0</v>
      </c>
      <c r="CL386" s="1332">
        <f t="shared" si="1107"/>
        <v>1</v>
      </c>
      <c r="CM386" s="1332">
        <f t="shared" si="1107"/>
        <v>500</v>
      </c>
      <c r="CN386" s="1331">
        <f t="shared" si="1107"/>
        <v>900</v>
      </c>
      <c r="CO386" s="1331" t="str">
        <f t="shared" si="1107"/>
        <v/>
      </c>
      <c r="CP386" s="1331" t="str">
        <f t="shared" si="1107"/>
        <v/>
      </c>
      <c r="CQ386" s="1331" t="str">
        <f t="shared" si="1107"/>
        <v/>
      </c>
      <c r="CR386" s="1331" t="str">
        <f t="shared" si="1107"/>
        <v/>
      </c>
      <c r="CS386" s="1330" t="str">
        <f t="shared" si="1107"/>
        <v/>
      </c>
      <c r="CT386" s="1333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61" customFormat="1" ht="15.75" customHeight="1">
      <c r="A387" s="1642" t="s">
        <v>180</v>
      </c>
      <c r="B387" s="1637"/>
      <c r="C387" s="1637"/>
      <c r="D387" s="1637"/>
      <c r="E387" s="1637"/>
      <c r="F387" s="1637"/>
      <c r="G387" s="1637"/>
      <c r="H387" s="1637"/>
      <c r="I387" s="1637"/>
      <c r="J387" s="1637"/>
      <c r="K387" s="1637"/>
      <c r="L387" s="1637"/>
      <c r="M387" s="1637"/>
      <c r="N387" s="1637"/>
      <c r="O387" s="1637"/>
      <c r="P387" s="1637"/>
      <c r="Q387" s="1637"/>
      <c r="R387" s="1637"/>
      <c r="S387" s="1659"/>
      <c r="T387" s="1637"/>
      <c r="U387" s="1637"/>
      <c r="V387" s="1637"/>
      <c r="W387" s="1637"/>
      <c r="X387" s="1637"/>
      <c r="Y387" s="1637"/>
      <c r="Z387" s="1637"/>
      <c r="AA387" s="1637"/>
      <c r="AB387" s="1637"/>
      <c r="AC387" s="1637"/>
      <c r="AD387" s="1637"/>
      <c r="AE387" s="1637"/>
      <c r="AF387" s="1637"/>
      <c r="AG387" s="1637"/>
      <c r="AH387" s="1637"/>
      <c r="AI387" s="1637"/>
      <c r="AJ387" s="1637"/>
      <c r="AK387" s="1659"/>
      <c r="AL387" s="1637">
        <v>10.41</v>
      </c>
      <c r="AM387" s="1637">
        <v>0</v>
      </c>
      <c r="AN387" s="1637">
        <v>3.5</v>
      </c>
      <c r="AO387" s="1637"/>
      <c r="AP387" s="1637"/>
      <c r="AQ387" s="1637">
        <v>4</v>
      </c>
      <c r="AR387" s="1637"/>
      <c r="AS387" s="1637"/>
      <c r="AT387" s="1637"/>
      <c r="AU387" s="1637">
        <v>4</v>
      </c>
      <c r="AV387" s="1637"/>
      <c r="AW387" s="1637"/>
      <c r="AX387" s="1637"/>
      <c r="AY387" s="1637"/>
      <c r="AZ387" s="1637"/>
      <c r="BA387" s="1637"/>
      <c r="BB387" s="1637"/>
      <c r="BC387" s="1659"/>
      <c r="BD387" s="1637">
        <v>0</v>
      </c>
      <c r="BE387" s="1637">
        <v>500</v>
      </c>
      <c r="BF387" s="1637"/>
      <c r="BG387" s="1637"/>
      <c r="BH387" s="1637"/>
      <c r="BI387" s="1637"/>
      <c r="BJ387" s="1637"/>
      <c r="BK387" s="1637">
        <v>1</v>
      </c>
      <c r="BL387" s="1637">
        <v>1</v>
      </c>
      <c r="BM387" s="1637"/>
      <c r="BN387" s="1637"/>
      <c r="BO387" s="1637"/>
      <c r="BP387" s="1637"/>
      <c r="BQ387" s="1637"/>
      <c r="BR387" s="1637"/>
      <c r="BS387" s="1637"/>
      <c r="BT387" s="1637"/>
      <c r="BU387" s="1659"/>
      <c r="BV387" s="1637"/>
      <c r="BW387" s="1637"/>
      <c r="BX387" s="1637">
        <v>4</v>
      </c>
      <c r="BY387" s="1637">
        <v>4</v>
      </c>
      <c r="BZ387" s="1307" t="str">
        <f t="shared" si="1126"/>
        <v/>
      </c>
      <c r="CA387" s="1307" t="str">
        <f t="shared" si="1127"/>
        <v/>
      </c>
      <c r="CB387" s="1307">
        <f t="shared" si="1128"/>
        <v>3.8333333333333335</v>
      </c>
      <c r="CC387" s="1308">
        <f t="shared" si="1129"/>
        <v>1</v>
      </c>
      <c r="CD387" s="1367" t="str">
        <f t="shared" si="1107"/>
        <v/>
      </c>
      <c r="CE387" s="1368" t="str">
        <f t="shared" si="1107"/>
        <v/>
      </c>
      <c r="CF387" s="1369" t="str">
        <f t="shared" si="1107"/>
        <v/>
      </c>
      <c r="CG387" s="1369" t="str">
        <f t="shared" si="1107"/>
        <v/>
      </c>
      <c r="CH387" s="1369" t="str">
        <f t="shared" si="1107"/>
        <v/>
      </c>
      <c r="CI387" s="1369" t="str">
        <f t="shared" si="1107"/>
        <v/>
      </c>
      <c r="CJ387" s="1369" t="str">
        <f t="shared" si="1107"/>
        <v/>
      </c>
      <c r="CK387" s="1370">
        <f t="shared" si="1107"/>
        <v>0</v>
      </c>
      <c r="CL387" s="1370">
        <f t="shared" si="1107"/>
        <v>1</v>
      </c>
      <c r="CM387" s="1370">
        <f t="shared" si="1107"/>
        <v>1</v>
      </c>
      <c r="CN387" s="1369">
        <f t="shared" si="1107"/>
        <v>500</v>
      </c>
      <c r="CO387" s="1369" t="str">
        <f t="shared" si="1107"/>
        <v/>
      </c>
      <c r="CP387" s="1369" t="str">
        <f t="shared" si="1107"/>
        <v/>
      </c>
      <c r="CQ387" s="1369" t="str">
        <f t="shared" si="1107"/>
        <v/>
      </c>
      <c r="CR387" s="1369" t="str">
        <f t="shared" si="1107"/>
        <v/>
      </c>
      <c r="CS387" s="1368" t="str">
        <f t="shared" si="1107"/>
        <v/>
      </c>
      <c r="CT387" s="1371" t="str">
        <f t="shared" si="1108"/>
        <v/>
      </c>
      <c r="CU387" s="1646" t="str">
        <f t="shared" si="1109"/>
        <v/>
      </c>
      <c r="CV387" s="1647" t="str">
        <f t="shared" si="1110"/>
        <v/>
      </c>
      <c r="CW387" s="1648" t="str">
        <f t="shared" si="1111"/>
        <v/>
      </c>
      <c r="CX387" s="1648" t="str">
        <f t="shared" si="1112"/>
        <v/>
      </c>
      <c r="CY387" s="1648" t="str">
        <f t="shared" si="1113"/>
        <v/>
      </c>
      <c r="CZ387" s="1648" t="str">
        <f t="shared" si="1114"/>
        <v/>
      </c>
      <c r="DA387" s="1648" t="str">
        <f t="shared" si="1115"/>
        <v/>
      </c>
      <c r="DB387" s="1649">
        <f t="shared" si="1116"/>
        <v>0</v>
      </c>
      <c r="DC387" s="1649">
        <f t="shared" si="1117"/>
        <v>1</v>
      </c>
      <c r="DD387" s="1649">
        <f t="shared" si="1118"/>
        <v>1</v>
      </c>
      <c r="DE387" s="1648">
        <f t="shared" si="1119"/>
        <v>500</v>
      </c>
      <c r="DF387" s="1648" t="str">
        <f t="shared" si="1120"/>
        <v/>
      </c>
      <c r="DG387" s="1648" t="str">
        <f t="shared" si="1121"/>
        <v/>
      </c>
      <c r="DH387" s="1648" t="str">
        <f t="shared" si="1122"/>
        <v/>
      </c>
      <c r="DI387" s="1648" t="str">
        <f t="shared" si="1123"/>
        <v/>
      </c>
      <c r="DJ387" s="1647" t="str">
        <f t="shared" si="1124"/>
        <v/>
      </c>
      <c r="DK387" s="1646" t="str">
        <f t="shared" si="1125"/>
        <v/>
      </c>
      <c r="DL387" s="1656">
        <f t="shared" si="1130"/>
        <v>0</v>
      </c>
      <c r="DM387" s="1657">
        <f t="shared" si="1131"/>
        <v>0</v>
      </c>
      <c r="DN387" s="1657">
        <f t="shared" si="1132"/>
        <v>5</v>
      </c>
      <c r="DO387" s="1657">
        <f t="shared" si="1133"/>
        <v>4</v>
      </c>
      <c r="DP387" s="1658"/>
      <c r="DQ387" s="1655"/>
      <c r="DR387" s="1655"/>
      <c r="DS387" s="1655"/>
      <c r="DT387" s="1655"/>
      <c r="DU387" s="1655"/>
      <c r="DV387" s="1655"/>
      <c r="DW387" s="1655"/>
      <c r="DX387" s="1655"/>
      <c r="DY387" s="1660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9" t="str">
        <f t="shared" si="1107"/>
        <v/>
      </c>
      <c r="CE388" s="1330" t="str">
        <f t="shared" si="1107"/>
        <v/>
      </c>
      <c r="CF388" s="1331" t="str">
        <f t="shared" si="1107"/>
        <v/>
      </c>
      <c r="CG388" s="1331" t="str">
        <f t="shared" si="1107"/>
        <v/>
      </c>
      <c r="CH388" s="1331" t="str">
        <f t="shared" si="1107"/>
        <v/>
      </c>
      <c r="CI388" s="1331" t="str">
        <f t="shared" si="1107"/>
        <v/>
      </c>
      <c r="CJ388" s="1331" t="str">
        <f t="shared" si="1107"/>
        <v/>
      </c>
      <c r="CK388" s="1332">
        <f t="shared" si="1107"/>
        <v>0</v>
      </c>
      <c r="CL388" s="1332">
        <f t="shared" si="1107"/>
        <v>500</v>
      </c>
      <c r="CM388" s="1332">
        <f t="shared" si="1107"/>
        <v>500</v>
      </c>
      <c r="CN388" s="1331">
        <f t="shared" si="1107"/>
        <v>900</v>
      </c>
      <c r="CO388" s="1331" t="str">
        <f t="shared" si="1107"/>
        <v/>
      </c>
      <c r="CP388" s="1331" t="str">
        <f t="shared" si="1107"/>
        <v/>
      </c>
      <c r="CQ388" s="1331" t="str">
        <f t="shared" si="1107"/>
        <v/>
      </c>
      <c r="CR388" s="1331" t="str">
        <f t="shared" si="1107"/>
        <v/>
      </c>
      <c r="CS388" s="1330" t="str">
        <f t="shared" si="1107"/>
        <v/>
      </c>
      <c r="CT388" s="1333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9" t="str">
        <f t="shared" si="1107"/>
        <v/>
      </c>
      <c r="CE389" s="1330" t="str">
        <f t="shared" si="1107"/>
        <v/>
      </c>
      <c r="CF389" s="1331" t="str">
        <f t="shared" si="1107"/>
        <v/>
      </c>
      <c r="CG389" s="1331" t="str">
        <f t="shared" si="1107"/>
        <v/>
      </c>
      <c r="CH389" s="1331" t="str">
        <f t="shared" si="1107"/>
        <v/>
      </c>
      <c r="CI389" s="1331" t="str">
        <f t="shared" si="1107"/>
        <v/>
      </c>
      <c r="CJ389" s="1331" t="str">
        <f t="shared" si="1107"/>
        <v/>
      </c>
      <c r="CK389" s="1332">
        <f t="shared" si="1107"/>
        <v>0</v>
      </c>
      <c r="CL389" s="1332">
        <f t="shared" si="1107"/>
        <v>0</v>
      </c>
      <c r="CM389" s="1332">
        <f t="shared" si="1107"/>
        <v>0</v>
      </c>
      <c r="CN389" s="1331" t="str">
        <f t="shared" si="1107"/>
        <v/>
      </c>
      <c r="CO389" s="1331" t="str">
        <f t="shared" si="1107"/>
        <v/>
      </c>
      <c r="CP389" s="1331" t="str">
        <f t="shared" si="1107"/>
        <v/>
      </c>
      <c r="CQ389" s="1331" t="str">
        <f t="shared" si="1107"/>
        <v/>
      </c>
      <c r="CR389" s="1331" t="str">
        <f t="shared" si="1107"/>
        <v/>
      </c>
      <c r="CS389" s="1330" t="str">
        <f t="shared" si="1107"/>
        <v/>
      </c>
      <c r="CT389" s="1333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4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5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6" t="str">
        <f t="shared" si="1151"/>
        <v/>
      </c>
      <c r="CG390" s="1336" t="str">
        <f t="shared" si="1151"/>
        <v/>
      </c>
      <c r="CH390" s="1336" t="str">
        <f t="shared" si="1151"/>
        <v/>
      </c>
      <c r="CI390" s="1336" t="str">
        <f t="shared" si="1151"/>
        <v/>
      </c>
      <c r="CJ390" s="1336" t="str">
        <f t="shared" si="1151"/>
        <v/>
      </c>
      <c r="CK390" s="1337">
        <f t="shared" si="1151"/>
        <v>0</v>
      </c>
      <c r="CL390" s="1337">
        <f t="shared" si="1151"/>
        <v>2.0832354859752121E-2</v>
      </c>
      <c r="CM390" s="1337">
        <f t="shared" si="1151"/>
        <v>4.4357469015003259E-2</v>
      </c>
      <c r="CN390" s="1336">
        <f t="shared" si="1151"/>
        <v>6.8884540117416834E-2</v>
      </c>
      <c r="CO390" s="1336" t="str">
        <f t="shared" si="1151"/>
        <v/>
      </c>
      <c r="CP390" s="1336" t="str">
        <f t="shared" si="1151"/>
        <v/>
      </c>
      <c r="CQ390" s="1336" t="str">
        <f t="shared" si="1151"/>
        <v/>
      </c>
      <c r="CR390" s="1336" t="str">
        <f t="shared" si="1151"/>
        <v/>
      </c>
      <c r="CS390" s="1335" t="str">
        <f t="shared" si="1151"/>
        <v/>
      </c>
      <c r="CT390" s="1338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1007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9" t="str">
        <f t="shared" si="1150"/>
        <v/>
      </c>
      <c r="CE391" s="1330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52"/>
        <v/>
      </c>
      <c r="CG391" s="1331" t="str">
        <f t="shared" si="1152"/>
        <v/>
      </c>
      <c r="CH391" s="1331" t="str">
        <f t="shared" si="1152"/>
        <v/>
      </c>
      <c r="CI391" s="1331" t="str">
        <f t="shared" si="1152"/>
        <v/>
      </c>
      <c r="CJ391" s="1331">
        <f t="shared" si="1152"/>
        <v>450</v>
      </c>
      <c r="CK391" s="1332">
        <f t="shared" si="1152"/>
        <v>1440</v>
      </c>
      <c r="CL391" s="1332">
        <f t="shared" si="1152"/>
        <v>2280</v>
      </c>
      <c r="CM391" s="1332">
        <f t="shared" si="1152"/>
        <v>2700</v>
      </c>
      <c r="CN391" s="1331">
        <f t="shared" si="1152"/>
        <v>3000</v>
      </c>
      <c r="CO391" s="1331">
        <f t="shared" si="1152"/>
        <v>9000</v>
      </c>
      <c r="CP391" s="1331" t="str">
        <f t="shared" si="1152"/>
        <v/>
      </c>
      <c r="CQ391" s="1331" t="str">
        <f t="shared" si="1152"/>
        <v/>
      </c>
      <c r="CR391" s="1331" t="str">
        <f t="shared" si="1152"/>
        <v/>
      </c>
      <c r="CS391" s="1330" t="str">
        <f t="shared" si="1152"/>
        <v/>
      </c>
      <c r="CT391" s="1333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61" customFormat="1" ht="15.75" customHeight="1">
      <c r="A392" s="1642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59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59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59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59"/>
      <c r="BV392" s="760"/>
      <c r="BW392" s="760">
        <v>1.47</v>
      </c>
      <c r="BX392" s="760">
        <v>1.47</v>
      </c>
      <c r="BY392" s="760">
        <v>1.47</v>
      </c>
      <c r="BZ392" s="1307" t="str">
        <f t="shared" si="1126"/>
        <v/>
      </c>
      <c r="CA392" s="1307">
        <f t="shared" si="1127"/>
        <v>1.2999999999999998</v>
      </c>
      <c r="CB392" s="1307" t="str">
        <f t="shared" si="1128"/>
        <v/>
      </c>
      <c r="CC392" s="1308">
        <f t="shared" si="1129"/>
        <v>1.4666499999999998</v>
      </c>
      <c r="CD392" s="1367" t="str">
        <f t="shared" si="1150"/>
        <v/>
      </c>
      <c r="CE392" s="1368" t="str">
        <f t="shared" si="1153"/>
        <v/>
      </c>
      <c r="CF392" s="1369" t="str">
        <f t="shared" si="1153"/>
        <v/>
      </c>
      <c r="CG392" s="1369" t="str">
        <f t="shared" si="1153"/>
        <v/>
      </c>
      <c r="CH392" s="1369" t="str">
        <f t="shared" si="1153"/>
        <v/>
      </c>
      <c r="CI392" s="1369" t="str">
        <f t="shared" si="1153"/>
        <v/>
      </c>
      <c r="CJ392" s="1369">
        <f t="shared" si="1153"/>
        <v>0.83330000000000004</v>
      </c>
      <c r="CK392" s="1370">
        <f t="shared" si="1153"/>
        <v>1</v>
      </c>
      <c r="CL392" s="1370">
        <f t="shared" si="1153"/>
        <v>1.2</v>
      </c>
      <c r="CM392" s="1370">
        <f t="shared" si="1153"/>
        <v>1.6666000000000001</v>
      </c>
      <c r="CN392" s="1369">
        <f t="shared" si="1153"/>
        <v>2</v>
      </c>
      <c r="CO392" s="1369">
        <f t="shared" si="1153"/>
        <v>2</v>
      </c>
      <c r="CP392" s="1369" t="str">
        <f t="shared" si="1153"/>
        <v/>
      </c>
      <c r="CQ392" s="1369" t="str">
        <f t="shared" si="1153"/>
        <v/>
      </c>
      <c r="CR392" s="1369" t="str">
        <f t="shared" si="1153"/>
        <v/>
      </c>
      <c r="CS392" s="1368" t="str">
        <f t="shared" si="1153"/>
        <v/>
      </c>
      <c r="CT392" s="1371" t="str">
        <f t="shared" si="1153"/>
        <v/>
      </c>
      <c r="CU392" s="1646" t="str">
        <f t="shared" si="1109"/>
        <v/>
      </c>
      <c r="CV392" s="1647" t="str">
        <f t="shared" si="1110"/>
        <v/>
      </c>
      <c r="CW392" s="1648" t="str">
        <f t="shared" si="1111"/>
        <v/>
      </c>
      <c r="CX392" s="1648" t="str">
        <f t="shared" si="1112"/>
        <v/>
      </c>
      <c r="CY392" s="1648" t="str">
        <f t="shared" si="1113"/>
        <v/>
      </c>
      <c r="CZ392" s="1648" t="str">
        <f t="shared" si="1114"/>
        <v/>
      </c>
      <c r="DA392" s="1648">
        <f t="shared" si="1115"/>
        <v>0.83330000000000004</v>
      </c>
      <c r="DB392" s="1649">
        <f t="shared" si="1116"/>
        <v>1</v>
      </c>
      <c r="DC392" s="1649">
        <f t="shared" si="1117"/>
        <v>1.2</v>
      </c>
      <c r="DD392" s="1649">
        <f t="shared" si="1118"/>
        <v>1.6666000000000001</v>
      </c>
      <c r="DE392" s="1648">
        <f t="shared" si="1119"/>
        <v>2</v>
      </c>
      <c r="DF392" s="1648">
        <f t="shared" si="1120"/>
        <v>2</v>
      </c>
      <c r="DG392" s="1648" t="str">
        <f t="shared" si="1121"/>
        <v/>
      </c>
      <c r="DH392" s="1648" t="str">
        <f t="shared" si="1122"/>
        <v/>
      </c>
      <c r="DI392" s="1648" t="str">
        <f t="shared" si="1123"/>
        <v/>
      </c>
      <c r="DJ392" s="1647" t="str">
        <f t="shared" si="1124"/>
        <v/>
      </c>
      <c r="DK392" s="1646" t="str">
        <f t="shared" si="1125"/>
        <v/>
      </c>
      <c r="DL392" s="1656">
        <f t="shared" si="1130"/>
        <v>0</v>
      </c>
      <c r="DM392" s="1657">
        <f t="shared" si="1131"/>
        <v>3</v>
      </c>
      <c r="DN392" s="1657">
        <f t="shared" si="1132"/>
        <v>2</v>
      </c>
      <c r="DO392" s="1657">
        <f t="shared" si="1133"/>
        <v>6</v>
      </c>
      <c r="DP392" s="1658"/>
      <c r="DQ392" s="1655"/>
      <c r="DR392" s="1655"/>
      <c r="DS392" s="1655"/>
      <c r="DT392" s="1655"/>
      <c r="DU392" s="1655"/>
      <c r="DV392" s="1655"/>
      <c r="DW392" s="1655"/>
      <c r="DX392" s="1655"/>
      <c r="DY392" s="1660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9" t="str">
        <f t="shared" si="1150"/>
        <v/>
      </c>
      <c r="CE393" s="1330" t="str">
        <f t="shared" si="1153"/>
        <v/>
      </c>
      <c r="CF393" s="1331" t="str">
        <f t="shared" si="1153"/>
        <v/>
      </c>
      <c r="CG393" s="1331" t="str">
        <f t="shared" si="1153"/>
        <v/>
      </c>
      <c r="CH393" s="1331" t="str">
        <f t="shared" si="1153"/>
        <v/>
      </c>
      <c r="CI393" s="1331" t="str">
        <f t="shared" si="1153"/>
        <v/>
      </c>
      <c r="CJ393" s="1331">
        <f t="shared" si="1153"/>
        <v>900</v>
      </c>
      <c r="CK393" s="1332">
        <f t="shared" si="1153"/>
        <v>2280</v>
      </c>
      <c r="CL393" s="1332">
        <f t="shared" si="1153"/>
        <v>2399.904</v>
      </c>
      <c r="CM393" s="1332">
        <f t="shared" si="1153"/>
        <v>3600</v>
      </c>
      <c r="CN393" s="1331">
        <f t="shared" si="1153"/>
        <v>5400</v>
      </c>
      <c r="CO393" s="1331">
        <f t="shared" si="1153"/>
        <v>7499.7000000000007</v>
      </c>
      <c r="CP393" s="1331" t="str">
        <f t="shared" si="1153"/>
        <v/>
      </c>
      <c r="CQ393" s="1331" t="str">
        <f t="shared" si="1153"/>
        <v/>
      </c>
      <c r="CR393" s="1331" t="str">
        <f t="shared" si="1153"/>
        <v/>
      </c>
      <c r="CS393" s="1330" t="str">
        <f t="shared" si="1153"/>
        <v/>
      </c>
      <c r="CT393" s="1333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1008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9" t="str">
        <f t="shared" si="1150"/>
        <v/>
      </c>
      <c r="CE394" s="1330" t="str">
        <f t="shared" si="1153"/>
        <v/>
      </c>
      <c r="CF394" s="1331" t="str">
        <f t="shared" si="1153"/>
        <v/>
      </c>
      <c r="CG394" s="1331" t="str">
        <f t="shared" si="1153"/>
        <v/>
      </c>
      <c r="CH394" s="1331" t="str">
        <f t="shared" si="1153"/>
        <v/>
      </c>
      <c r="CI394" s="1331" t="str">
        <f t="shared" si="1153"/>
        <v/>
      </c>
      <c r="CJ394" s="1331">
        <f t="shared" si="1153"/>
        <v>90</v>
      </c>
      <c r="CK394" s="1332">
        <f t="shared" si="1153"/>
        <v>500</v>
      </c>
      <c r="CL394" s="1332">
        <f t="shared" si="1153"/>
        <v>1000</v>
      </c>
      <c r="CM394" s="1332">
        <f t="shared" si="1153"/>
        <v>1000</v>
      </c>
      <c r="CN394" s="1331">
        <f t="shared" si="1153"/>
        <v>2500</v>
      </c>
      <c r="CO394" s="1331">
        <f t="shared" si="1153"/>
        <v>5000</v>
      </c>
      <c r="CP394" s="1331" t="str">
        <f t="shared" si="1153"/>
        <v/>
      </c>
      <c r="CQ394" s="1331" t="str">
        <f t="shared" si="1153"/>
        <v/>
      </c>
      <c r="CR394" s="1331" t="str">
        <f t="shared" si="1153"/>
        <v/>
      </c>
      <c r="CS394" s="1330" t="str">
        <f t="shared" si="1153"/>
        <v/>
      </c>
      <c r="CT394" s="1333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61" customFormat="1" ht="15.75" customHeight="1">
      <c r="A395" s="1642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59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59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59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59"/>
      <c r="BV395" s="760"/>
      <c r="BW395" s="760">
        <v>1.25</v>
      </c>
      <c r="BX395" s="760">
        <v>2</v>
      </c>
      <c r="BY395" s="760">
        <v>2</v>
      </c>
      <c r="BZ395" s="1307" t="str">
        <f t="shared" si="1126"/>
        <v/>
      </c>
      <c r="CA395" s="1307">
        <f t="shared" si="1127"/>
        <v>0.875</v>
      </c>
      <c r="CB395" s="1307">
        <f t="shared" si="1128"/>
        <v>1.16675</v>
      </c>
      <c r="CC395" s="1308">
        <f t="shared" si="1129"/>
        <v>2.5</v>
      </c>
      <c r="CD395" s="1367" t="str">
        <f t="shared" si="1150"/>
        <v/>
      </c>
      <c r="CE395" s="1368" t="str">
        <f t="shared" si="1153"/>
        <v/>
      </c>
      <c r="CF395" s="1369" t="str">
        <f t="shared" si="1153"/>
        <v/>
      </c>
      <c r="CG395" s="1369" t="str">
        <f t="shared" si="1153"/>
        <v/>
      </c>
      <c r="CH395" s="1369" t="str">
        <f t="shared" si="1153"/>
        <v/>
      </c>
      <c r="CI395" s="1369" t="str">
        <f t="shared" si="1153"/>
        <v/>
      </c>
      <c r="CJ395" s="1369">
        <f t="shared" si="1153"/>
        <v>1.76</v>
      </c>
      <c r="CK395" s="1370">
        <f t="shared" si="1153"/>
        <v>2</v>
      </c>
      <c r="CL395" s="1370">
        <f t="shared" si="1153"/>
        <v>2</v>
      </c>
      <c r="CM395" s="1370">
        <f t="shared" si="1153"/>
        <v>2</v>
      </c>
      <c r="CN395" s="1369">
        <f t="shared" si="1153"/>
        <v>4</v>
      </c>
      <c r="CO395" s="1369">
        <f t="shared" si="1153"/>
        <v>25</v>
      </c>
      <c r="CP395" s="1369" t="str">
        <f t="shared" si="1153"/>
        <v/>
      </c>
      <c r="CQ395" s="1369" t="str">
        <f t="shared" si="1153"/>
        <v/>
      </c>
      <c r="CR395" s="1369" t="str">
        <f t="shared" si="1153"/>
        <v/>
      </c>
      <c r="CS395" s="1368" t="str">
        <f t="shared" si="1153"/>
        <v/>
      </c>
      <c r="CT395" s="1371" t="str">
        <f t="shared" si="1153"/>
        <v/>
      </c>
      <c r="CU395" s="1646" t="str">
        <f t="shared" si="1109"/>
        <v/>
      </c>
      <c r="CV395" s="1647" t="str">
        <f t="shared" si="1110"/>
        <v/>
      </c>
      <c r="CW395" s="1648" t="str">
        <f t="shared" si="1111"/>
        <v/>
      </c>
      <c r="CX395" s="1648" t="str">
        <f t="shared" si="1112"/>
        <v/>
      </c>
      <c r="CY395" s="1648" t="str">
        <f t="shared" si="1113"/>
        <v/>
      </c>
      <c r="CZ395" s="1648" t="str">
        <f t="shared" si="1114"/>
        <v/>
      </c>
      <c r="DA395" s="1648">
        <f t="shared" si="1115"/>
        <v>1.76</v>
      </c>
      <c r="DB395" s="1649">
        <f t="shared" si="1116"/>
        <v>2</v>
      </c>
      <c r="DC395" s="1649">
        <f t="shared" si="1117"/>
        <v>2</v>
      </c>
      <c r="DD395" s="1649">
        <f t="shared" si="1118"/>
        <v>2</v>
      </c>
      <c r="DE395" s="1648">
        <f t="shared" si="1119"/>
        <v>4</v>
      </c>
      <c r="DF395" s="1648">
        <f t="shared" si="1120"/>
        <v>25</v>
      </c>
      <c r="DG395" s="1648" t="str">
        <f t="shared" si="1121"/>
        <v/>
      </c>
      <c r="DH395" s="1648" t="str">
        <f t="shared" si="1122"/>
        <v/>
      </c>
      <c r="DI395" s="1648" t="str">
        <f t="shared" si="1123"/>
        <v/>
      </c>
      <c r="DJ395" s="1647" t="str">
        <f t="shared" si="1124"/>
        <v/>
      </c>
      <c r="DK395" s="1646" t="str">
        <f t="shared" si="1125"/>
        <v/>
      </c>
      <c r="DL395" s="1656">
        <f t="shared" si="1130"/>
        <v>1</v>
      </c>
      <c r="DM395" s="1657">
        <f t="shared" si="1131"/>
        <v>4</v>
      </c>
      <c r="DN395" s="1657">
        <f t="shared" si="1132"/>
        <v>6</v>
      </c>
      <c r="DO395" s="1657">
        <f t="shared" si="1133"/>
        <v>6</v>
      </c>
      <c r="DP395" s="1658"/>
      <c r="DQ395" s="1655"/>
      <c r="DR395" s="1655"/>
      <c r="DS395" s="1655"/>
      <c r="DT395" s="1655"/>
      <c r="DU395" s="1655"/>
      <c r="DV395" s="1655"/>
      <c r="DW395" s="1655"/>
      <c r="DX395" s="1655"/>
      <c r="DY395" s="1660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9" t="str">
        <f t="shared" si="1150"/>
        <v/>
      </c>
      <c r="CE396" s="1330" t="str">
        <f t="shared" si="1153"/>
        <v/>
      </c>
      <c r="CF396" s="1331" t="str">
        <f t="shared" si="1153"/>
        <v/>
      </c>
      <c r="CG396" s="1331" t="str">
        <f t="shared" si="1153"/>
        <v/>
      </c>
      <c r="CH396" s="1331" t="str">
        <f t="shared" si="1153"/>
        <v/>
      </c>
      <c r="CI396" s="1331" t="str">
        <f t="shared" si="1153"/>
        <v/>
      </c>
      <c r="CJ396" s="1331">
        <f t="shared" si="1153"/>
        <v>1000</v>
      </c>
      <c r="CK396" s="1332">
        <f t="shared" si="1153"/>
        <v>1760</v>
      </c>
      <c r="CL396" s="1332">
        <f t="shared" si="1153"/>
        <v>2000</v>
      </c>
      <c r="CM396" s="1332">
        <f t="shared" si="1153"/>
        <v>2250</v>
      </c>
      <c r="CN396" s="1331">
        <f t="shared" si="1153"/>
        <v>10000</v>
      </c>
      <c r="CO396" s="1331">
        <f t="shared" si="1153"/>
        <v>10000</v>
      </c>
      <c r="CP396" s="1331" t="str">
        <f t="shared" si="1153"/>
        <v/>
      </c>
      <c r="CQ396" s="1331" t="str">
        <f t="shared" si="1153"/>
        <v/>
      </c>
      <c r="CR396" s="1331" t="str">
        <f t="shared" si="1153"/>
        <v/>
      </c>
      <c r="CS396" s="1330" t="str">
        <f t="shared" si="1153"/>
        <v/>
      </c>
      <c r="CT396" s="1333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1009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9" t="str">
        <f t="shared" si="1150"/>
        <v/>
      </c>
      <c r="CE397" s="1330" t="str">
        <f t="shared" si="1153"/>
        <v/>
      </c>
      <c r="CF397" s="1331" t="str">
        <f t="shared" si="1153"/>
        <v/>
      </c>
      <c r="CG397" s="1331" t="str">
        <f t="shared" si="1153"/>
        <v/>
      </c>
      <c r="CH397" s="1331" t="str">
        <f t="shared" si="1153"/>
        <v/>
      </c>
      <c r="CI397" s="1331" t="str">
        <f t="shared" si="1153"/>
        <v/>
      </c>
      <c r="CJ397" s="1331" t="str">
        <f t="shared" si="1153"/>
        <v/>
      </c>
      <c r="CK397" s="1332" t="str">
        <f t="shared" si="1153"/>
        <v/>
      </c>
      <c r="CL397" s="1332">
        <f t="shared" si="1153"/>
        <v>250</v>
      </c>
      <c r="CM397" s="1332" t="str">
        <f t="shared" si="1153"/>
        <v/>
      </c>
      <c r="CN397" s="1331" t="str">
        <f t="shared" si="1153"/>
        <v/>
      </c>
      <c r="CO397" s="1331" t="str">
        <f t="shared" si="1153"/>
        <v/>
      </c>
      <c r="CP397" s="1331" t="str">
        <f t="shared" si="1153"/>
        <v/>
      </c>
      <c r="CQ397" s="1331" t="str">
        <f t="shared" si="1153"/>
        <v/>
      </c>
      <c r="CR397" s="1331" t="str">
        <f t="shared" si="1153"/>
        <v/>
      </c>
      <c r="CS397" s="1330" t="str">
        <f t="shared" si="1153"/>
        <v/>
      </c>
      <c r="CT397" s="1333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9" t="str">
        <f t="shared" si="1150"/>
        <v/>
      </c>
      <c r="CE398" s="1330" t="str">
        <f t="shared" si="1153"/>
        <v/>
      </c>
      <c r="CF398" s="1331" t="str">
        <f t="shared" si="1153"/>
        <v/>
      </c>
      <c r="CG398" s="1331" t="str">
        <f t="shared" si="1153"/>
        <v/>
      </c>
      <c r="CH398" s="1331" t="str">
        <f t="shared" si="1153"/>
        <v/>
      </c>
      <c r="CI398" s="1331" t="str">
        <f t="shared" si="1153"/>
        <v/>
      </c>
      <c r="CJ398" s="1331" t="str">
        <f t="shared" si="1153"/>
        <v/>
      </c>
      <c r="CK398" s="1332" t="str">
        <f t="shared" si="1153"/>
        <v/>
      </c>
      <c r="CL398" s="1332">
        <f t="shared" si="1153"/>
        <v>10</v>
      </c>
      <c r="CM398" s="1332" t="str">
        <f t="shared" si="1153"/>
        <v/>
      </c>
      <c r="CN398" s="1331" t="str">
        <f t="shared" si="1153"/>
        <v/>
      </c>
      <c r="CO398" s="1331" t="str">
        <f t="shared" si="1153"/>
        <v/>
      </c>
      <c r="CP398" s="1331" t="str">
        <f t="shared" si="1153"/>
        <v/>
      </c>
      <c r="CQ398" s="1331" t="str">
        <f t="shared" si="1153"/>
        <v/>
      </c>
      <c r="CR398" s="1331" t="str">
        <f t="shared" si="1153"/>
        <v/>
      </c>
      <c r="CS398" s="1330" t="str">
        <f t="shared" si="1153"/>
        <v/>
      </c>
      <c r="CT398" s="1333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9" t="str">
        <f t="shared" si="1150"/>
        <v/>
      </c>
      <c r="CE399" s="1330" t="str">
        <f t="shared" si="1153"/>
        <v/>
      </c>
      <c r="CF399" s="1331" t="str">
        <f t="shared" si="1153"/>
        <v/>
      </c>
      <c r="CG399" s="1331" t="str">
        <f t="shared" si="1153"/>
        <v/>
      </c>
      <c r="CH399" s="1331" t="str">
        <f t="shared" si="1153"/>
        <v/>
      </c>
      <c r="CI399" s="1331" t="str">
        <f t="shared" si="1153"/>
        <v/>
      </c>
      <c r="CJ399" s="1331" t="str">
        <f t="shared" si="1153"/>
        <v/>
      </c>
      <c r="CK399" s="1332" t="str">
        <f t="shared" si="1153"/>
        <v/>
      </c>
      <c r="CL399" s="1332">
        <f t="shared" si="1153"/>
        <v>2500</v>
      </c>
      <c r="CM399" s="1332" t="str">
        <f t="shared" si="1153"/>
        <v/>
      </c>
      <c r="CN399" s="1331" t="str">
        <f t="shared" si="1153"/>
        <v/>
      </c>
      <c r="CO399" s="1331" t="str">
        <f t="shared" si="1153"/>
        <v/>
      </c>
      <c r="CP399" s="1331" t="str">
        <f t="shared" si="1153"/>
        <v/>
      </c>
      <c r="CQ399" s="1331" t="str">
        <f t="shared" si="1153"/>
        <v/>
      </c>
      <c r="CR399" s="1331" t="str">
        <f t="shared" si="1153"/>
        <v/>
      </c>
      <c r="CS399" s="1330" t="str">
        <f t="shared" si="1153"/>
        <v/>
      </c>
      <c r="CT399" s="1333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1010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9" t="str">
        <f t="shared" si="1150"/>
        <v/>
      </c>
      <c r="CE400" s="1330" t="str">
        <f t="shared" si="1153"/>
        <v/>
      </c>
      <c r="CF400" s="1331" t="str">
        <f t="shared" si="1153"/>
        <v/>
      </c>
      <c r="CG400" s="1331" t="str">
        <f t="shared" si="1153"/>
        <v/>
      </c>
      <c r="CH400" s="1331" t="str">
        <f t="shared" si="1153"/>
        <v/>
      </c>
      <c r="CI400" s="1331" t="str">
        <f t="shared" si="1153"/>
        <v/>
      </c>
      <c r="CJ400" s="1331" t="str">
        <f t="shared" si="1153"/>
        <v/>
      </c>
      <c r="CK400" s="1332">
        <f t="shared" si="1153"/>
        <v>40</v>
      </c>
      <c r="CL400" s="1332">
        <f t="shared" si="1153"/>
        <v>400</v>
      </c>
      <c r="CM400" s="1332">
        <f t="shared" si="1153"/>
        <v>1200</v>
      </c>
      <c r="CN400" s="1331">
        <f t="shared" si="1153"/>
        <v>4200</v>
      </c>
      <c r="CO400" s="1331" t="str">
        <f t="shared" si="1153"/>
        <v/>
      </c>
      <c r="CP400" s="1331" t="str">
        <f t="shared" si="1153"/>
        <v/>
      </c>
      <c r="CQ400" s="1331" t="str">
        <f t="shared" si="1153"/>
        <v/>
      </c>
      <c r="CR400" s="1331" t="str">
        <f t="shared" si="1153"/>
        <v/>
      </c>
      <c r="CS400" s="1330" t="str">
        <f t="shared" si="1153"/>
        <v/>
      </c>
      <c r="CT400" s="1333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61" customFormat="1" ht="15.75" customHeight="1">
      <c r="A401" s="1642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59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59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59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59"/>
      <c r="BV401" s="760"/>
      <c r="BW401" s="760"/>
      <c r="BX401" s="760">
        <v>3.6</v>
      </c>
      <c r="BY401" s="760">
        <v>3.5</v>
      </c>
      <c r="BZ401" s="1307" t="str">
        <f t="shared" si="1126"/>
        <v/>
      </c>
      <c r="CA401" s="1307" t="str">
        <f t="shared" si="1127"/>
        <v/>
      </c>
      <c r="CB401" s="1307">
        <f t="shared" si="1128"/>
        <v>3.1066666666666669</v>
      </c>
      <c r="CC401" s="1308">
        <f t="shared" si="1129"/>
        <v>2.4000000000000004</v>
      </c>
      <c r="CD401" s="1367" t="str">
        <f t="shared" si="1150"/>
        <v/>
      </c>
      <c r="CE401" s="1368" t="str">
        <f t="shared" si="1153"/>
        <v/>
      </c>
      <c r="CF401" s="1369" t="str">
        <f t="shared" si="1153"/>
        <v/>
      </c>
      <c r="CG401" s="1369" t="str">
        <f t="shared" si="1153"/>
        <v/>
      </c>
      <c r="CH401" s="1369" t="str">
        <f t="shared" si="1153"/>
        <v/>
      </c>
      <c r="CI401" s="1369" t="str">
        <f t="shared" si="1153"/>
        <v/>
      </c>
      <c r="CJ401" s="1369" t="str">
        <f t="shared" si="1153"/>
        <v/>
      </c>
      <c r="CK401" s="1370">
        <f t="shared" si="1153"/>
        <v>1</v>
      </c>
      <c r="CL401" s="1370">
        <f t="shared" si="1153"/>
        <v>1.3</v>
      </c>
      <c r="CM401" s="1370">
        <f t="shared" si="1153"/>
        <v>3.5</v>
      </c>
      <c r="CN401" s="1369">
        <f t="shared" si="1153"/>
        <v>10</v>
      </c>
      <c r="CO401" s="1369" t="str">
        <f t="shared" si="1153"/>
        <v/>
      </c>
      <c r="CP401" s="1369" t="str">
        <f t="shared" si="1153"/>
        <v/>
      </c>
      <c r="CQ401" s="1369" t="str">
        <f t="shared" si="1153"/>
        <v/>
      </c>
      <c r="CR401" s="1369" t="str">
        <f t="shared" si="1153"/>
        <v/>
      </c>
      <c r="CS401" s="1368" t="str">
        <f t="shared" si="1153"/>
        <v/>
      </c>
      <c r="CT401" s="1371" t="str">
        <f t="shared" si="1153"/>
        <v/>
      </c>
      <c r="CU401" s="1646" t="str">
        <f t="shared" si="1109"/>
        <v/>
      </c>
      <c r="CV401" s="1647" t="str">
        <f t="shared" si="1110"/>
        <v/>
      </c>
      <c r="CW401" s="1648" t="str">
        <f t="shared" si="1111"/>
        <v/>
      </c>
      <c r="CX401" s="1648" t="str">
        <f t="shared" si="1112"/>
        <v/>
      </c>
      <c r="CY401" s="1648" t="str">
        <f t="shared" si="1113"/>
        <v/>
      </c>
      <c r="CZ401" s="1648" t="str">
        <f t="shared" si="1114"/>
        <v/>
      </c>
      <c r="DA401" s="1648" t="str">
        <f t="shared" si="1115"/>
        <v/>
      </c>
      <c r="DB401" s="1649">
        <f t="shared" si="1116"/>
        <v>1</v>
      </c>
      <c r="DC401" s="1649">
        <f t="shared" si="1117"/>
        <v>1.3</v>
      </c>
      <c r="DD401" s="1649">
        <f t="shared" si="1118"/>
        <v>3.5</v>
      </c>
      <c r="DE401" s="1648">
        <f t="shared" si="1119"/>
        <v>10</v>
      </c>
      <c r="DF401" s="1648" t="str">
        <f t="shared" si="1120"/>
        <v/>
      </c>
      <c r="DG401" s="1648" t="str">
        <f t="shared" si="1121"/>
        <v/>
      </c>
      <c r="DH401" s="1648" t="str">
        <f t="shared" si="1122"/>
        <v/>
      </c>
      <c r="DI401" s="1648" t="str">
        <f t="shared" si="1123"/>
        <v/>
      </c>
      <c r="DJ401" s="1647" t="str">
        <f t="shared" si="1124"/>
        <v/>
      </c>
      <c r="DK401" s="1646" t="str">
        <f t="shared" si="1125"/>
        <v/>
      </c>
      <c r="DL401" s="1656">
        <f t="shared" si="1130"/>
        <v>0</v>
      </c>
      <c r="DM401" s="1657">
        <f t="shared" si="1131"/>
        <v>2</v>
      </c>
      <c r="DN401" s="1657">
        <f t="shared" si="1132"/>
        <v>5</v>
      </c>
      <c r="DO401" s="1657">
        <f t="shared" si="1133"/>
        <v>4</v>
      </c>
      <c r="DP401" s="1658"/>
      <c r="DQ401" s="1655"/>
      <c r="DR401" s="1655"/>
      <c r="DS401" s="1655"/>
      <c r="DT401" s="1655"/>
      <c r="DU401" s="1655"/>
      <c r="DV401" s="1655"/>
      <c r="DW401" s="1655"/>
      <c r="DX401" s="1655"/>
      <c r="DY401" s="1660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9" t="str">
        <f t="shared" si="1150"/>
        <v/>
      </c>
      <c r="CE402" s="1330" t="str">
        <f t="shared" si="1153"/>
        <v/>
      </c>
      <c r="CF402" s="1331" t="str">
        <f t="shared" si="1153"/>
        <v/>
      </c>
      <c r="CG402" s="1331" t="str">
        <f t="shared" si="1153"/>
        <v/>
      </c>
      <c r="CH402" s="1331" t="str">
        <f t="shared" si="1153"/>
        <v/>
      </c>
      <c r="CI402" s="1331" t="str">
        <f t="shared" si="1153"/>
        <v/>
      </c>
      <c r="CJ402" s="1331" t="str">
        <f t="shared" si="1153"/>
        <v/>
      </c>
      <c r="CK402" s="1332">
        <f t="shared" si="1153"/>
        <v>400</v>
      </c>
      <c r="CL402" s="1332">
        <f t="shared" si="1153"/>
        <v>1400</v>
      </c>
      <c r="CM402" s="1332">
        <f t="shared" si="1153"/>
        <v>1560</v>
      </c>
      <c r="CN402" s="1331">
        <f t="shared" si="1153"/>
        <v>4200</v>
      </c>
      <c r="CO402" s="1331" t="str">
        <f t="shared" si="1153"/>
        <v/>
      </c>
      <c r="CP402" s="1331" t="str">
        <f t="shared" si="1153"/>
        <v/>
      </c>
      <c r="CQ402" s="1331" t="str">
        <f t="shared" si="1153"/>
        <v/>
      </c>
      <c r="CR402" s="1331" t="str">
        <f t="shared" si="1153"/>
        <v/>
      </c>
      <c r="CS402" s="1330" t="str">
        <f t="shared" si="1153"/>
        <v/>
      </c>
      <c r="CT402" s="1333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1011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9" t="str">
        <f t="shared" si="1150"/>
        <v/>
      </c>
      <c r="CE403" s="1330" t="str">
        <f t="shared" si="1153"/>
        <v/>
      </c>
      <c r="CF403" s="1331" t="str">
        <f t="shared" si="1153"/>
        <v/>
      </c>
      <c r="CG403" s="1331" t="str">
        <f t="shared" si="1153"/>
        <v/>
      </c>
      <c r="CH403" s="1331" t="str">
        <f t="shared" si="1153"/>
        <v/>
      </c>
      <c r="CI403" s="1331" t="str">
        <f t="shared" si="1153"/>
        <v/>
      </c>
      <c r="CJ403" s="1331" t="str">
        <f t="shared" si="1153"/>
        <v/>
      </c>
      <c r="CK403" s="1332">
        <f t="shared" si="1153"/>
        <v>500</v>
      </c>
      <c r="CL403" s="1332">
        <f t="shared" si="1153"/>
        <v>600</v>
      </c>
      <c r="CM403" s="1332">
        <f t="shared" si="1153"/>
        <v>1000</v>
      </c>
      <c r="CN403" s="1331">
        <f t="shared" si="1153"/>
        <v>8000</v>
      </c>
      <c r="CO403" s="1331" t="str">
        <f t="shared" si="1153"/>
        <v/>
      </c>
      <c r="CP403" s="1331" t="str">
        <f t="shared" si="1153"/>
        <v/>
      </c>
      <c r="CQ403" s="1331" t="str">
        <f t="shared" si="1153"/>
        <v/>
      </c>
      <c r="CR403" s="1331" t="str">
        <f t="shared" si="1153"/>
        <v/>
      </c>
      <c r="CS403" s="1330" t="str">
        <f t="shared" si="1153"/>
        <v/>
      </c>
      <c r="CT403" s="1333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61" customFormat="1" ht="15.75" customHeight="1">
      <c r="A404" s="1642" t="s">
        <v>180</v>
      </c>
      <c r="B404" s="1637"/>
      <c r="C404" s="1637"/>
      <c r="D404" s="1637"/>
      <c r="E404" s="1637"/>
      <c r="F404" s="1637"/>
      <c r="G404" s="1637"/>
      <c r="H404" s="1637"/>
      <c r="I404" s="1637"/>
      <c r="J404" s="1637"/>
      <c r="K404" s="1637"/>
      <c r="L404" s="1637"/>
      <c r="M404" s="1637"/>
      <c r="N404" s="1637"/>
      <c r="O404" s="1637"/>
      <c r="P404" s="1637"/>
      <c r="Q404" s="1637"/>
      <c r="R404" s="1637"/>
      <c r="S404" s="1659"/>
      <c r="T404" s="1637"/>
      <c r="U404" s="1637">
        <v>4</v>
      </c>
      <c r="V404" s="1637"/>
      <c r="W404" s="1637">
        <v>3</v>
      </c>
      <c r="X404" s="1637"/>
      <c r="Y404" s="1637"/>
      <c r="Z404" s="1637"/>
      <c r="AA404" s="1637"/>
      <c r="AB404" s="1637"/>
      <c r="AC404" s="1637">
        <v>5</v>
      </c>
      <c r="AD404" s="1637"/>
      <c r="AE404" s="1637"/>
      <c r="AF404" s="1637"/>
      <c r="AG404" s="1637"/>
      <c r="AH404" s="1637"/>
      <c r="AI404" s="1637"/>
      <c r="AJ404" s="1637"/>
      <c r="AK404" s="1659"/>
      <c r="AL404" s="1637">
        <v>3</v>
      </c>
      <c r="AM404" s="1637"/>
      <c r="AN404" s="1637"/>
      <c r="AO404" s="1637">
        <v>0.6</v>
      </c>
      <c r="AP404" s="1637"/>
      <c r="AQ404" s="1637"/>
      <c r="AR404" s="1637"/>
      <c r="AS404" s="1637">
        <v>2.5</v>
      </c>
      <c r="AT404" s="1637"/>
      <c r="AU404" s="1637">
        <v>2</v>
      </c>
      <c r="AV404" s="1637"/>
      <c r="AW404" s="1637"/>
      <c r="AX404" s="1637"/>
      <c r="AY404" s="1637"/>
      <c r="AZ404" s="1637"/>
      <c r="BA404" s="1637"/>
      <c r="BB404" s="1637"/>
      <c r="BC404" s="1659"/>
      <c r="BD404" s="1637">
        <v>1</v>
      </c>
      <c r="BE404" s="1637">
        <v>2</v>
      </c>
      <c r="BF404" s="1637"/>
      <c r="BG404" s="1637">
        <v>1</v>
      </c>
      <c r="BH404" s="1637"/>
      <c r="BI404" s="1637"/>
      <c r="BJ404" s="1637"/>
      <c r="BK404" s="1637">
        <v>1</v>
      </c>
      <c r="BL404" s="1637"/>
      <c r="BM404" s="1637"/>
      <c r="BN404" s="1637"/>
      <c r="BO404" s="1637"/>
      <c r="BP404" s="1637"/>
      <c r="BQ404" s="1637"/>
      <c r="BR404" s="1637"/>
      <c r="BS404" s="1637"/>
      <c r="BT404" s="1637"/>
      <c r="BU404" s="1659"/>
      <c r="BV404" s="1637"/>
      <c r="BW404" s="1637">
        <v>3</v>
      </c>
      <c r="BX404" s="1637">
        <v>3</v>
      </c>
      <c r="BY404" s="1637">
        <v>2</v>
      </c>
      <c r="BZ404" s="1307" t="str">
        <f t="shared" si="1126"/>
        <v/>
      </c>
      <c r="CA404" s="1307">
        <f t="shared" si="1127"/>
        <v>4</v>
      </c>
      <c r="CB404" s="1307">
        <f t="shared" si="1128"/>
        <v>2.25</v>
      </c>
      <c r="CC404" s="1308">
        <f t="shared" si="1129"/>
        <v>1</v>
      </c>
      <c r="CD404" s="1367" t="str">
        <f t="shared" si="1150"/>
        <v/>
      </c>
      <c r="CE404" s="1368" t="str">
        <f t="shared" si="1153"/>
        <v/>
      </c>
      <c r="CF404" s="1369" t="str">
        <f t="shared" si="1153"/>
        <v/>
      </c>
      <c r="CG404" s="1369" t="str">
        <f t="shared" si="1153"/>
        <v/>
      </c>
      <c r="CH404" s="1369" t="str">
        <f t="shared" si="1153"/>
        <v/>
      </c>
      <c r="CI404" s="1369" t="str">
        <f t="shared" si="1153"/>
        <v/>
      </c>
      <c r="CJ404" s="1369" t="str">
        <f t="shared" si="1153"/>
        <v/>
      </c>
      <c r="CK404" s="1370">
        <f t="shared" si="1153"/>
        <v>1</v>
      </c>
      <c r="CL404" s="1370">
        <f t="shared" si="1153"/>
        <v>1</v>
      </c>
      <c r="CM404" s="1370">
        <f t="shared" si="1153"/>
        <v>1</v>
      </c>
      <c r="CN404" s="1369">
        <f t="shared" si="1153"/>
        <v>2</v>
      </c>
      <c r="CO404" s="1369" t="str">
        <f t="shared" si="1153"/>
        <v/>
      </c>
      <c r="CP404" s="1369" t="str">
        <f t="shared" si="1153"/>
        <v/>
      </c>
      <c r="CQ404" s="1369" t="str">
        <f t="shared" si="1153"/>
        <v/>
      </c>
      <c r="CR404" s="1369" t="str">
        <f t="shared" si="1153"/>
        <v/>
      </c>
      <c r="CS404" s="1368" t="str">
        <f t="shared" si="1153"/>
        <v/>
      </c>
      <c r="CT404" s="1371" t="str">
        <f t="shared" si="1153"/>
        <v/>
      </c>
      <c r="CU404" s="1646" t="str">
        <f t="shared" si="1109"/>
        <v/>
      </c>
      <c r="CV404" s="1647" t="str">
        <f t="shared" si="1110"/>
        <v/>
      </c>
      <c r="CW404" s="1648" t="str">
        <f t="shared" si="1111"/>
        <v/>
      </c>
      <c r="CX404" s="1648" t="str">
        <f t="shared" si="1112"/>
        <v/>
      </c>
      <c r="CY404" s="1648" t="str">
        <f t="shared" si="1113"/>
        <v/>
      </c>
      <c r="CZ404" s="1648" t="str">
        <f t="shared" si="1114"/>
        <v/>
      </c>
      <c r="DA404" s="1648" t="str">
        <f t="shared" si="1115"/>
        <v/>
      </c>
      <c r="DB404" s="1649">
        <f t="shared" si="1116"/>
        <v>1</v>
      </c>
      <c r="DC404" s="1649">
        <f t="shared" si="1117"/>
        <v>1</v>
      </c>
      <c r="DD404" s="1649">
        <f t="shared" si="1118"/>
        <v>1</v>
      </c>
      <c r="DE404" s="1648">
        <f t="shared" si="1119"/>
        <v>2</v>
      </c>
      <c r="DF404" s="1648" t="str">
        <f t="shared" si="1120"/>
        <v/>
      </c>
      <c r="DG404" s="1648" t="str">
        <f t="shared" si="1121"/>
        <v/>
      </c>
      <c r="DH404" s="1648" t="str">
        <f t="shared" si="1122"/>
        <v/>
      </c>
      <c r="DI404" s="1648" t="str">
        <f t="shared" si="1123"/>
        <v/>
      </c>
      <c r="DJ404" s="1647" t="str">
        <f t="shared" si="1124"/>
        <v/>
      </c>
      <c r="DK404" s="1646" t="str">
        <f t="shared" si="1125"/>
        <v/>
      </c>
      <c r="DL404" s="1656">
        <f t="shared" si="1130"/>
        <v>0</v>
      </c>
      <c r="DM404" s="1657">
        <f t="shared" si="1131"/>
        <v>3</v>
      </c>
      <c r="DN404" s="1657">
        <f t="shared" si="1132"/>
        <v>4</v>
      </c>
      <c r="DO404" s="1657">
        <f t="shared" si="1133"/>
        <v>4</v>
      </c>
      <c r="DP404" s="1658"/>
      <c r="DQ404" s="1655"/>
      <c r="DR404" s="1655"/>
      <c r="DS404" s="1655"/>
      <c r="DT404" s="1655"/>
      <c r="DU404" s="1655"/>
      <c r="DV404" s="1655"/>
      <c r="DW404" s="1655"/>
      <c r="DX404" s="1655"/>
      <c r="DY404" s="1660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9" t="str">
        <f t="shared" si="1150"/>
        <v/>
      </c>
      <c r="CE405" s="1330" t="str">
        <f t="shared" si="1153"/>
        <v/>
      </c>
      <c r="CF405" s="1331" t="str">
        <f t="shared" si="1153"/>
        <v/>
      </c>
      <c r="CG405" s="1331" t="str">
        <f t="shared" si="1153"/>
        <v/>
      </c>
      <c r="CH405" s="1331" t="str">
        <f t="shared" si="1153"/>
        <v/>
      </c>
      <c r="CI405" s="1331" t="str">
        <f t="shared" si="1153"/>
        <v/>
      </c>
      <c r="CJ405" s="1331" t="str">
        <f t="shared" si="1153"/>
        <v/>
      </c>
      <c r="CK405" s="1332">
        <f t="shared" si="1153"/>
        <v>600</v>
      </c>
      <c r="CL405" s="1332">
        <f t="shared" si="1153"/>
        <v>1000</v>
      </c>
      <c r="CM405" s="1332">
        <f t="shared" si="1153"/>
        <v>1000</v>
      </c>
      <c r="CN405" s="1331">
        <f t="shared" si="1153"/>
        <v>8000</v>
      </c>
      <c r="CO405" s="1331" t="str">
        <f t="shared" si="1153"/>
        <v/>
      </c>
      <c r="CP405" s="1331" t="str">
        <f t="shared" si="1153"/>
        <v/>
      </c>
      <c r="CQ405" s="1331" t="str">
        <f t="shared" si="1153"/>
        <v/>
      </c>
      <c r="CR405" s="1331" t="str">
        <f t="shared" si="1153"/>
        <v/>
      </c>
      <c r="CS405" s="1330" t="str">
        <f t="shared" si="1153"/>
        <v/>
      </c>
      <c r="CT405" s="1333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>
        <v>100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9" t="str">
        <f t="shared" si="1150"/>
        <v/>
      </c>
      <c r="CE406" s="1330" t="str">
        <f t="shared" si="1153"/>
        <v/>
      </c>
      <c r="CF406" s="1331" t="str">
        <f t="shared" si="1153"/>
        <v/>
      </c>
      <c r="CG406" s="1331" t="str">
        <f t="shared" si="1153"/>
        <v/>
      </c>
      <c r="CH406" s="1331" t="str">
        <f t="shared" si="1153"/>
        <v/>
      </c>
      <c r="CI406" s="1331" t="str">
        <f t="shared" si="1153"/>
        <v/>
      </c>
      <c r="CJ406" s="1331" t="str">
        <f t="shared" si="1153"/>
        <v/>
      </c>
      <c r="CK406" s="1332" t="str">
        <f t="shared" si="1153"/>
        <v/>
      </c>
      <c r="CL406" s="1332">
        <f t="shared" si="1153"/>
        <v>4000</v>
      </c>
      <c r="CM406" s="1332">
        <f t="shared" si="1153"/>
        <v>4500</v>
      </c>
      <c r="CN406" s="1331" t="str">
        <f t="shared" si="1153"/>
        <v/>
      </c>
      <c r="CO406" s="1331" t="str">
        <f t="shared" si="1153"/>
        <v/>
      </c>
      <c r="CP406" s="1331" t="str">
        <f t="shared" si="1153"/>
        <v/>
      </c>
      <c r="CQ406" s="1331" t="str">
        <f t="shared" si="1153"/>
        <v/>
      </c>
      <c r="CR406" s="1331" t="str">
        <f t="shared" si="1153"/>
        <v/>
      </c>
      <c r="CS406" s="1330" t="str">
        <f t="shared" si="1153"/>
        <v/>
      </c>
      <c r="CT406" s="1333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61" customFormat="1" ht="15.75" customHeight="1">
      <c r="A407" s="1642" t="s">
        <v>180</v>
      </c>
      <c r="B407" s="1637"/>
      <c r="C407" s="1637"/>
      <c r="D407" s="1637"/>
      <c r="E407" s="1637"/>
      <c r="F407" s="1637"/>
      <c r="G407" s="1637"/>
      <c r="H407" s="1637"/>
      <c r="I407" s="1637"/>
      <c r="J407" s="1637"/>
      <c r="K407" s="1637"/>
      <c r="L407" s="1637"/>
      <c r="M407" s="1637"/>
      <c r="N407" s="1637"/>
      <c r="O407" s="1637"/>
      <c r="P407" s="1637"/>
      <c r="Q407" s="1637"/>
      <c r="R407" s="1637"/>
      <c r="S407" s="1659"/>
      <c r="T407" s="1637"/>
      <c r="U407" s="1637"/>
      <c r="V407" s="1637"/>
      <c r="W407" s="1637">
        <v>5</v>
      </c>
      <c r="X407" s="1637"/>
      <c r="Y407" s="1637"/>
      <c r="Z407" s="1637"/>
      <c r="AA407" s="1637"/>
      <c r="AB407" s="1637"/>
      <c r="AC407" s="1637"/>
      <c r="AD407" s="1637"/>
      <c r="AE407" s="1637"/>
      <c r="AF407" s="1637"/>
      <c r="AG407" s="1637"/>
      <c r="AH407" s="1637"/>
      <c r="AI407" s="1637"/>
      <c r="AJ407" s="1637"/>
      <c r="AK407" s="1659"/>
      <c r="AL407" s="1637"/>
      <c r="AM407" s="1637"/>
      <c r="AN407" s="1637">
        <v>10</v>
      </c>
      <c r="AO407" s="1637">
        <v>10.5</v>
      </c>
      <c r="AP407" s="1637"/>
      <c r="AQ407" s="1637"/>
      <c r="AR407" s="1637"/>
      <c r="AS407" s="1637">
        <v>5</v>
      </c>
      <c r="AT407" s="1637"/>
      <c r="AU407" s="1637"/>
      <c r="AV407" s="1637"/>
      <c r="AW407" s="1637"/>
      <c r="AX407" s="1637"/>
      <c r="AY407" s="1637"/>
      <c r="AZ407" s="1637"/>
      <c r="BA407" s="1637"/>
      <c r="BB407" s="1637"/>
      <c r="BC407" s="1659"/>
      <c r="BD407" s="1637">
        <v>0.8</v>
      </c>
      <c r="BE407" s="1637"/>
      <c r="BF407" s="1637"/>
      <c r="BG407" s="1637"/>
      <c r="BH407" s="1637"/>
      <c r="BI407" s="1637"/>
      <c r="BJ407" s="1637"/>
      <c r="BK407" s="1637">
        <v>5</v>
      </c>
      <c r="BL407" s="1637"/>
      <c r="BM407" s="1637"/>
      <c r="BN407" s="1637"/>
      <c r="BO407" s="1637"/>
      <c r="BP407" s="1637"/>
      <c r="BQ407" s="1637"/>
      <c r="BR407" s="1637"/>
      <c r="BS407" s="1637"/>
      <c r="BT407" s="1637"/>
      <c r="BU407" s="1659"/>
      <c r="BV407" s="1637"/>
      <c r="BW407" s="1637"/>
      <c r="BX407" s="1637">
        <v>10</v>
      </c>
      <c r="BY407" s="1637">
        <v>10</v>
      </c>
      <c r="BZ407" s="1307" t="str">
        <f t="shared" si="1126"/>
        <v/>
      </c>
      <c r="CA407" s="1307" t="str">
        <f t="shared" si="1127"/>
        <v/>
      </c>
      <c r="CB407" s="1307">
        <f t="shared" si="1128"/>
        <v>10</v>
      </c>
      <c r="CC407" s="1308" t="str">
        <f t="shared" si="1129"/>
        <v/>
      </c>
      <c r="CD407" s="1367" t="str">
        <f t="shared" si="1150"/>
        <v/>
      </c>
      <c r="CE407" s="1368" t="str">
        <f t="shared" si="1153"/>
        <v/>
      </c>
      <c r="CF407" s="1369" t="str">
        <f t="shared" si="1153"/>
        <v/>
      </c>
      <c r="CG407" s="1369" t="str">
        <f t="shared" si="1153"/>
        <v/>
      </c>
      <c r="CH407" s="1369" t="str">
        <f t="shared" si="1153"/>
        <v/>
      </c>
      <c r="CI407" s="1369" t="str">
        <f t="shared" si="1153"/>
        <v/>
      </c>
      <c r="CJ407" s="1369" t="str">
        <f t="shared" si="1153"/>
        <v/>
      </c>
      <c r="CK407" s="1370" t="str">
        <f t="shared" si="1153"/>
        <v/>
      </c>
      <c r="CL407" s="1370">
        <f t="shared" si="1153"/>
        <v>0.8</v>
      </c>
      <c r="CM407" s="1370">
        <f t="shared" si="1153"/>
        <v>5</v>
      </c>
      <c r="CN407" s="1369" t="str">
        <f t="shared" si="1153"/>
        <v/>
      </c>
      <c r="CO407" s="1369" t="str">
        <f t="shared" si="1153"/>
        <v/>
      </c>
      <c r="CP407" s="1369" t="str">
        <f t="shared" si="1153"/>
        <v/>
      </c>
      <c r="CQ407" s="1369" t="str">
        <f t="shared" si="1153"/>
        <v/>
      </c>
      <c r="CR407" s="1369" t="str">
        <f t="shared" si="1153"/>
        <v/>
      </c>
      <c r="CS407" s="1368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1" t="str">
        <f t="shared" si="1174"/>
        <v/>
      </c>
      <c r="CU407" s="1646" t="str">
        <f t="shared" si="1109"/>
        <v/>
      </c>
      <c r="CV407" s="1647" t="str">
        <f t="shared" si="1110"/>
        <v/>
      </c>
      <c r="CW407" s="1648" t="str">
        <f t="shared" si="1111"/>
        <v/>
      </c>
      <c r="CX407" s="1648" t="str">
        <f t="shared" si="1112"/>
        <v/>
      </c>
      <c r="CY407" s="1648" t="str">
        <f t="shared" si="1113"/>
        <v/>
      </c>
      <c r="CZ407" s="1648" t="str">
        <f t="shared" si="1114"/>
        <v/>
      </c>
      <c r="DA407" s="1648" t="str">
        <f t="shared" si="1115"/>
        <v/>
      </c>
      <c r="DB407" s="1649" t="str">
        <f t="shared" si="1116"/>
        <v/>
      </c>
      <c r="DC407" s="1649">
        <f t="shared" si="1117"/>
        <v>0.8</v>
      </c>
      <c r="DD407" s="1649">
        <f t="shared" si="1118"/>
        <v>5</v>
      </c>
      <c r="DE407" s="1648" t="str">
        <f t="shared" si="1119"/>
        <v/>
      </c>
      <c r="DF407" s="1648" t="str">
        <f t="shared" si="1120"/>
        <v/>
      </c>
      <c r="DG407" s="1648" t="str">
        <f t="shared" si="1121"/>
        <v/>
      </c>
      <c r="DH407" s="1648" t="str">
        <f t="shared" si="1122"/>
        <v/>
      </c>
      <c r="DI407" s="1648" t="str">
        <f t="shared" si="1123"/>
        <v/>
      </c>
      <c r="DJ407" s="1647" t="str">
        <f t="shared" si="1124"/>
        <v/>
      </c>
      <c r="DK407" s="1646" t="str">
        <f t="shared" si="1125"/>
        <v/>
      </c>
      <c r="DL407" s="1656">
        <f t="shared" si="1130"/>
        <v>0</v>
      </c>
      <c r="DM407" s="1657">
        <f t="shared" si="1131"/>
        <v>1</v>
      </c>
      <c r="DN407" s="1657">
        <f t="shared" si="1132"/>
        <v>3</v>
      </c>
      <c r="DO407" s="1657">
        <f t="shared" si="1133"/>
        <v>2</v>
      </c>
      <c r="DP407" s="1658"/>
      <c r="DQ407" s="1655"/>
      <c r="DR407" s="1655"/>
      <c r="DS407" s="1655"/>
      <c r="DT407" s="1655"/>
      <c r="DU407" s="1655"/>
      <c r="DV407" s="1655"/>
      <c r="DW407" s="1655"/>
      <c r="DX407" s="1655"/>
      <c r="DY407" s="1660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9" t="str">
        <f t="shared" si="1150"/>
        <v/>
      </c>
      <c r="CE408" s="1330" t="str">
        <f t="shared" si="1174"/>
        <v/>
      </c>
      <c r="CF408" s="1331" t="str">
        <f t="shared" si="1174"/>
        <v/>
      </c>
      <c r="CG408" s="1331" t="str">
        <f t="shared" si="1174"/>
        <v/>
      </c>
      <c r="CH408" s="1331" t="str">
        <f t="shared" si="1174"/>
        <v/>
      </c>
      <c r="CI408" s="1331" t="str">
        <f t="shared" si="1174"/>
        <v/>
      </c>
      <c r="CJ408" s="1331" t="str">
        <f t="shared" si="1174"/>
        <v/>
      </c>
      <c r="CK408" s="1332" t="str">
        <f t="shared" si="1174"/>
        <v/>
      </c>
      <c r="CL408" s="1332">
        <f t="shared" si="1174"/>
        <v>3600</v>
      </c>
      <c r="CM408" s="1332">
        <f t="shared" si="1174"/>
        <v>20000</v>
      </c>
      <c r="CN408" s="1331" t="str">
        <f t="shared" si="1174"/>
        <v/>
      </c>
      <c r="CO408" s="1331" t="str">
        <f t="shared" si="1174"/>
        <v/>
      </c>
      <c r="CP408" s="1331" t="str">
        <f t="shared" si="1174"/>
        <v/>
      </c>
      <c r="CQ408" s="1331" t="str">
        <f t="shared" si="1174"/>
        <v/>
      </c>
      <c r="CR408" s="1331" t="str">
        <f t="shared" si="1174"/>
        <v/>
      </c>
      <c r="CS408" s="1330" t="str">
        <f t="shared" si="1174"/>
        <v/>
      </c>
      <c r="CT408" s="1333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9" t="str">
        <f t="shared" si="1150"/>
        <v/>
      </c>
      <c r="CE409" s="1330" t="str">
        <f t="shared" si="1174"/>
        <v/>
      </c>
      <c r="CF409" s="1331" t="str">
        <f t="shared" si="1174"/>
        <v/>
      </c>
      <c r="CG409" s="1331" t="str">
        <f t="shared" si="1174"/>
        <v/>
      </c>
      <c r="CH409" s="1331" t="str">
        <f t="shared" si="1174"/>
        <v/>
      </c>
      <c r="CI409" s="1331" t="str">
        <f t="shared" si="1174"/>
        <v/>
      </c>
      <c r="CJ409" s="1331" t="str">
        <f t="shared" si="1174"/>
        <v/>
      </c>
      <c r="CK409" s="1332" t="str">
        <f t="shared" si="1174"/>
        <v/>
      </c>
      <c r="CL409" s="1332">
        <f t="shared" si="1174"/>
        <v>500</v>
      </c>
      <c r="CM409" s="1332">
        <f t="shared" si="1174"/>
        <v>500</v>
      </c>
      <c r="CN409" s="1331" t="str">
        <f t="shared" si="1174"/>
        <v/>
      </c>
      <c r="CO409" s="1331" t="str">
        <f t="shared" si="1174"/>
        <v/>
      </c>
      <c r="CP409" s="1331" t="str">
        <f t="shared" si="1174"/>
        <v/>
      </c>
      <c r="CQ409" s="1331" t="str">
        <f t="shared" si="1174"/>
        <v/>
      </c>
      <c r="CR409" s="1331" t="str">
        <f t="shared" si="1174"/>
        <v/>
      </c>
      <c r="CS409" s="1330" t="str">
        <f t="shared" si="1174"/>
        <v/>
      </c>
      <c r="CT409" s="1333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9" t="str">
        <f t="shared" si="1150"/>
        <v/>
      </c>
      <c r="CE410" s="1330" t="str">
        <f t="shared" si="1174"/>
        <v/>
      </c>
      <c r="CF410" s="1331" t="str">
        <f t="shared" si="1174"/>
        <v/>
      </c>
      <c r="CG410" s="1331" t="str">
        <f t="shared" si="1174"/>
        <v/>
      </c>
      <c r="CH410" s="1331" t="str">
        <f t="shared" si="1174"/>
        <v/>
      </c>
      <c r="CI410" s="1331" t="str">
        <f t="shared" si="1174"/>
        <v/>
      </c>
      <c r="CJ410" s="1331" t="str">
        <f t="shared" si="1174"/>
        <v/>
      </c>
      <c r="CK410" s="1332" t="str">
        <f t="shared" si="1174"/>
        <v/>
      </c>
      <c r="CL410" s="1332">
        <f t="shared" si="1174"/>
        <v>1.3</v>
      </c>
      <c r="CM410" s="1332">
        <f t="shared" si="1174"/>
        <v>1.3</v>
      </c>
      <c r="CN410" s="1331" t="str">
        <f t="shared" si="1174"/>
        <v/>
      </c>
      <c r="CO410" s="1331" t="str">
        <f t="shared" si="1174"/>
        <v/>
      </c>
      <c r="CP410" s="1331" t="str">
        <f t="shared" si="1174"/>
        <v/>
      </c>
      <c r="CQ410" s="1331" t="str">
        <f t="shared" si="1174"/>
        <v/>
      </c>
      <c r="CR410" s="1331" t="str">
        <f t="shared" si="1174"/>
        <v/>
      </c>
      <c r="CS410" s="1330" t="str">
        <f t="shared" si="1174"/>
        <v/>
      </c>
      <c r="CT410" s="1333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9" t="str">
        <f t="shared" si="1150"/>
        <v/>
      </c>
      <c r="CE411" s="1330" t="str">
        <f t="shared" si="1174"/>
        <v/>
      </c>
      <c r="CF411" s="1331" t="str">
        <f t="shared" si="1174"/>
        <v/>
      </c>
      <c r="CG411" s="1331" t="str">
        <f t="shared" si="1174"/>
        <v/>
      </c>
      <c r="CH411" s="1331" t="str">
        <f t="shared" si="1174"/>
        <v/>
      </c>
      <c r="CI411" s="1331" t="str">
        <f t="shared" si="1174"/>
        <v/>
      </c>
      <c r="CJ411" s="1331" t="str">
        <f t="shared" si="1174"/>
        <v/>
      </c>
      <c r="CK411" s="1332" t="str">
        <f t="shared" si="1174"/>
        <v/>
      </c>
      <c r="CL411" s="1332">
        <f t="shared" si="1174"/>
        <v>650</v>
      </c>
      <c r="CM411" s="1332">
        <f t="shared" si="1174"/>
        <v>650</v>
      </c>
      <c r="CN411" s="1331" t="str">
        <f t="shared" si="1174"/>
        <v/>
      </c>
      <c r="CO411" s="1331" t="str">
        <f t="shared" si="1174"/>
        <v/>
      </c>
      <c r="CP411" s="1331" t="str">
        <f t="shared" si="1174"/>
        <v/>
      </c>
      <c r="CQ411" s="1331" t="str">
        <f t="shared" si="1174"/>
        <v/>
      </c>
      <c r="CR411" s="1331" t="str">
        <f t="shared" si="1174"/>
        <v/>
      </c>
      <c r="CS411" s="1330" t="str">
        <f t="shared" si="1174"/>
        <v/>
      </c>
      <c r="CT411" s="1333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9" t="str">
        <f t="shared" si="1150"/>
        <v/>
      </c>
      <c r="CE412" s="1330" t="str">
        <f t="shared" si="1174"/>
        <v/>
      </c>
      <c r="CF412" s="1331" t="str">
        <f t="shared" si="1174"/>
        <v/>
      </c>
      <c r="CG412" s="1331" t="str">
        <f t="shared" si="1174"/>
        <v/>
      </c>
      <c r="CH412" s="1331" t="str">
        <f t="shared" si="1174"/>
        <v/>
      </c>
      <c r="CI412" s="1331" t="str">
        <f t="shared" si="1174"/>
        <v/>
      </c>
      <c r="CJ412" s="1331" t="str">
        <f t="shared" si="1174"/>
        <v/>
      </c>
      <c r="CK412" s="1332" t="str">
        <f t="shared" si="1174"/>
        <v/>
      </c>
      <c r="CL412" s="1332" t="str">
        <f t="shared" si="1174"/>
        <v/>
      </c>
      <c r="CM412" s="1332" t="str">
        <f t="shared" si="1174"/>
        <v/>
      </c>
      <c r="CN412" s="1331" t="str">
        <f t="shared" si="1174"/>
        <v/>
      </c>
      <c r="CO412" s="1331" t="str">
        <f t="shared" si="1174"/>
        <v/>
      </c>
      <c r="CP412" s="1331" t="str">
        <f t="shared" si="1174"/>
        <v/>
      </c>
      <c r="CQ412" s="1331" t="str">
        <f t="shared" si="1174"/>
        <v/>
      </c>
      <c r="CR412" s="1331" t="str">
        <f t="shared" si="1174"/>
        <v/>
      </c>
      <c r="CS412" s="1330" t="str">
        <f t="shared" si="1174"/>
        <v/>
      </c>
      <c r="CT412" s="1333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9" t="str">
        <f t="shared" si="1150"/>
        <v/>
      </c>
      <c r="CE413" s="1330" t="str">
        <f t="shared" si="1174"/>
        <v/>
      </c>
      <c r="CF413" s="1331" t="str">
        <f t="shared" si="1174"/>
        <v/>
      </c>
      <c r="CG413" s="1331" t="str">
        <f t="shared" si="1174"/>
        <v/>
      </c>
      <c r="CH413" s="1331" t="str">
        <f t="shared" si="1174"/>
        <v/>
      </c>
      <c r="CI413" s="1331" t="str">
        <f t="shared" si="1174"/>
        <v/>
      </c>
      <c r="CJ413" s="1331" t="str">
        <f t="shared" si="1174"/>
        <v/>
      </c>
      <c r="CK413" s="1332" t="str">
        <f t="shared" si="1174"/>
        <v/>
      </c>
      <c r="CL413" s="1332" t="str">
        <f t="shared" si="1174"/>
        <v/>
      </c>
      <c r="CM413" s="1332" t="str">
        <f t="shared" si="1174"/>
        <v/>
      </c>
      <c r="CN413" s="1331" t="str">
        <f t="shared" si="1174"/>
        <v/>
      </c>
      <c r="CO413" s="1331" t="str">
        <f t="shared" si="1174"/>
        <v/>
      </c>
      <c r="CP413" s="1331" t="str">
        <f t="shared" si="1174"/>
        <v/>
      </c>
      <c r="CQ413" s="1331" t="str">
        <f t="shared" si="1174"/>
        <v/>
      </c>
      <c r="CR413" s="1331" t="str">
        <f t="shared" si="1174"/>
        <v/>
      </c>
      <c r="CS413" s="1330" t="str">
        <f t="shared" si="1174"/>
        <v/>
      </c>
      <c r="CT413" s="1333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9" t="str">
        <f t="shared" si="1150"/>
        <v/>
      </c>
      <c r="CE414" s="1330" t="str">
        <f t="shared" si="1174"/>
        <v/>
      </c>
      <c r="CF414" s="1331" t="str">
        <f t="shared" si="1174"/>
        <v/>
      </c>
      <c r="CG414" s="1331" t="str">
        <f t="shared" si="1174"/>
        <v/>
      </c>
      <c r="CH414" s="1331" t="str">
        <f t="shared" si="1174"/>
        <v/>
      </c>
      <c r="CI414" s="1331" t="str">
        <f t="shared" si="1174"/>
        <v/>
      </c>
      <c r="CJ414" s="1331" t="str">
        <f t="shared" si="1174"/>
        <v/>
      </c>
      <c r="CK414" s="1332" t="str">
        <f t="shared" si="1174"/>
        <v/>
      </c>
      <c r="CL414" s="1332" t="str">
        <f t="shared" si="1174"/>
        <v/>
      </c>
      <c r="CM414" s="1332" t="str">
        <f t="shared" si="1174"/>
        <v/>
      </c>
      <c r="CN414" s="1331" t="str">
        <f t="shared" si="1174"/>
        <v/>
      </c>
      <c r="CO414" s="1331" t="str">
        <f t="shared" si="1174"/>
        <v/>
      </c>
      <c r="CP414" s="1331" t="str">
        <f t="shared" si="1174"/>
        <v/>
      </c>
      <c r="CQ414" s="1331" t="str">
        <f t="shared" si="1174"/>
        <v/>
      </c>
      <c r="CR414" s="1331" t="str">
        <f t="shared" si="1174"/>
        <v/>
      </c>
      <c r="CS414" s="1330" t="str">
        <f t="shared" si="1174"/>
        <v/>
      </c>
      <c r="CT414" s="1333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9" t="str">
        <f t="shared" si="1150"/>
        <v/>
      </c>
      <c r="CE415" s="1330" t="str">
        <f t="shared" si="1174"/>
        <v/>
      </c>
      <c r="CF415" s="1331" t="str">
        <f t="shared" si="1174"/>
        <v/>
      </c>
      <c r="CG415" s="1331" t="str">
        <f t="shared" si="1174"/>
        <v/>
      </c>
      <c r="CH415" s="1331" t="str">
        <f t="shared" si="1174"/>
        <v/>
      </c>
      <c r="CI415" s="1331" t="str">
        <f t="shared" si="1174"/>
        <v/>
      </c>
      <c r="CJ415" s="1331" t="str">
        <f t="shared" si="1174"/>
        <v/>
      </c>
      <c r="CK415" s="1332" t="str">
        <f t="shared" si="1174"/>
        <v/>
      </c>
      <c r="CL415" s="1332" t="str">
        <f t="shared" si="1174"/>
        <v/>
      </c>
      <c r="CM415" s="1332" t="str">
        <f t="shared" si="1174"/>
        <v/>
      </c>
      <c r="CN415" s="1331" t="str">
        <f t="shared" si="1174"/>
        <v/>
      </c>
      <c r="CO415" s="1331" t="str">
        <f t="shared" si="1174"/>
        <v/>
      </c>
      <c r="CP415" s="1331" t="str">
        <f t="shared" si="1174"/>
        <v/>
      </c>
      <c r="CQ415" s="1331" t="str">
        <f t="shared" si="1174"/>
        <v/>
      </c>
      <c r="CR415" s="1331" t="str">
        <f t="shared" si="1174"/>
        <v/>
      </c>
      <c r="CS415" s="1330" t="str">
        <f t="shared" si="1174"/>
        <v/>
      </c>
      <c r="CT415" s="1333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9" t="str">
        <f t="shared" si="1150"/>
        <v/>
      </c>
      <c r="CE416" s="1330" t="str">
        <f t="shared" si="1174"/>
        <v/>
      </c>
      <c r="CF416" s="1331" t="str">
        <f t="shared" si="1174"/>
        <v/>
      </c>
      <c r="CG416" s="1331" t="str">
        <f t="shared" si="1174"/>
        <v/>
      </c>
      <c r="CH416" s="1331" t="str">
        <f t="shared" si="1174"/>
        <v/>
      </c>
      <c r="CI416" s="1331" t="str">
        <f t="shared" si="1174"/>
        <v/>
      </c>
      <c r="CJ416" s="1331" t="str">
        <f t="shared" si="1174"/>
        <v/>
      </c>
      <c r="CK416" s="1332" t="str">
        <f t="shared" si="1174"/>
        <v/>
      </c>
      <c r="CL416" s="1332" t="str">
        <f t="shared" si="1174"/>
        <v/>
      </c>
      <c r="CM416" s="1332" t="str">
        <f t="shared" si="1174"/>
        <v/>
      </c>
      <c r="CN416" s="1331" t="str">
        <f t="shared" si="1174"/>
        <v/>
      </c>
      <c r="CO416" s="1331" t="str">
        <f t="shared" si="1174"/>
        <v/>
      </c>
      <c r="CP416" s="1331" t="str">
        <f t="shared" si="1174"/>
        <v/>
      </c>
      <c r="CQ416" s="1331" t="str">
        <f t="shared" si="1174"/>
        <v/>
      </c>
      <c r="CR416" s="1331" t="str">
        <f t="shared" si="1174"/>
        <v/>
      </c>
      <c r="CS416" s="1330" t="str">
        <f t="shared" si="1174"/>
        <v/>
      </c>
      <c r="CT416" s="1333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9" t="str">
        <f t="shared" si="1150"/>
        <v/>
      </c>
      <c r="CE417" s="1330" t="str">
        <f t="shared" si="1174"/>
        <v/>
      </c>
      <c r="CF417" s="1331" t="str">
        <f t="shared" si="1174"/>
        <v/>
      </c>
      <c r="CG417" s="1331" t="str">
        <f t="shared" si="1174"/>
        <v/>
      </c>
      <c r="CH417" s="1331" t="str">
        <f t="shared" si="1174"/>
        <v/>
      </c>
      <c r="CI417" s="1331" t="str">
        <f t="shared" si="1174"/>
        <v/>
      </c>
      <c r="CJ417" s="1331" t="str">
        <f t="shared" si="1174"/>
        <v/>
      </c>
      <c r="CK417" s="1332" t="str">
        <f t="shared" si="1174"/>
        <v/>
      </c>
      <c r="CL417" s="1332" t="str">
        <f t="shared" si="1174"/>
        <v/>
      </c>
      <c r="CM417" s="1332" t="str">
        <f t="shared" si="1174"/>
        <v/>
      </c>
      <c r="CN417" s="1331" t="str">
        <f t="shared" si="1174"/>
        <v/>
      </c>
      <c r="CO417" s="1331" t="str">
        <f t="shared" si="1174"/>
        <v/>
      </c>
      <c r="CP417" s="1331" t="str">
        <f t="shared" si="1174"/>
        <v/>
      </c>
      <c r="CQ417" s="1331" t="str">
        <f t="shared" si="1174"/>
        <v/>
      </c>
      <c r="CR417" s="1331" t="str">
        <f t="shared" si="1174"/>
        <v/>
      </c>
      <c r="CS417" s="1330" t="str">
        <f t="shared" si="1174"/>
        <v/>
      </c>
      <c r="CT417" s="1333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2"/>
      <c r="CE418" s="1373"/>
      <c r="CF418" s="1373"/>
      <c r="CG418" s="1373"/>
      <c r="CH418" s="1373"/>
      <c r="CI418" s="1373"/>
      <c r="CJ418" s="1373"/>
      <c r="CK418" s="1373"/>
      <c r="CL418" s="1373"/>
      <c r="CM418" s="1373"/>
      <c r="CN418" s="1373"/>
      <c r="CO418" s="1373"/>
      <c r="CP418" s="1373"/>
      <c r="CQ418" s="1373"/>
      <c r="CR418" s="1373"/>
      <c r="CS418" s="1373"/>
      <c r="CT418" s="1355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9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0" t="str">
        <f t="shared" si="1191"/>
        <v/>
      </c>
      <c r="CF419" s="1331" t="str">
        <f t="shared" si="1191"/>
        <v/>
      </c>
      <c r="CG419" s="1331" t="str">
        <f t="shared" si="1191"/>
        <v/>
      </c>
      <c r="CH419" s="1331" t="str">
        <f t="shared" si="1191"/>
        <v/>
      </c>
      <c r="CI419" s="1331" t="str">
        <f t="shared" si="1191"/>
        <v/>
      </c>
      <c r="CJ419" s="1331" t="str">
        <f t="shared" si="1191"/>
        <v/>
      </c>
      <c r="CK419" s="1332" t="str">
        <f t="shared" si="1191"/>
        <v/>
      </c>
      <c r="CL419" s="1332">
        <f t="shared" si="1191"/>
        <v>700</v>
      </c>
      <c r="CM419" s="1332">
        <f t="shared" si="1191"/>
        <v>2000</v>
      </c>
      <c r="CN419" s="1331" t="str">
        <f t="shared" si="1191"/>
        <v/>
      </c>
      <c r="CO419" s="1331" t="str">
        <f t="shared" si="1191"/>
        <v/>
      </c>
      <c r="CP419" s="1331" t="str">
        <f t="shared" si="1191"/>
        <v/>
      </c>
      <c r="CQ419" s="1331" t="str">
        <f t="shared" si="1191"/>
        <v/>
      </c>
      <c r="CR419" s="1331" t="str">
        <f t="shared" si="1191"/>
        <v/>
      </c>
      <c r="CS419" s="1330" t="str">
        <f t="shared" si="1191"/>
        <v/>
      </c>
      <c r="CT419" s="1333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92"/>
        <v/>
      </c>
      <c r="CF420" s="1331" t="str">
        <f t="shared" si="1192"/>
        <v/>
      </c>
      <c r="CG420" s="1331" t="str">
        <f t="shared" si="1192"/>
        <v/>
      </c>
      <c r="CH420" s="1331" t="str">
        <f t="shared" si="1192"/>
        <v/>
      </c>
      <c r="CI420" s="1331" t="str">
        <f t="shared" si="1192"/>
        <v/>
      </c>
      <c r="CJ420" s="1331" t="str">
        <f t="shared" si="1192"/>
        <v/>
      </c>
      <c r="CK420" s="1332" t="str">
        <f t="shared" si="1192"/>
        <v/>
      </c>
      <c r="CL420" s="1332">
        <f t="shared" si="1192"/>
        <v>1.429</v>
      </c>
      <c r="CM420" s="1332">
        <f t="shared" si="1192"/>
        <v>5</v>
      </c>
      <c r="CN420" s="1331" t="str">
        <f t="shared" si="1192"/>
        <v/>
      </c>
      <c r="CO420" s="1331" t="str">
        <f t="shared" si="1192"/>
        <v/>
      </c>
      <c r="CP420" s="1331" t="str">
        <f t="shared" si="1192"/>
        <v/>
      </c>
      <c r="CQ420" s="1331" t="str">
        <f t="shared" si="1192"/>
        <v/>
      </c>
      <c r="CR420" s="1331" t="str">
        <f t="shared" si="1192"/>
        <v/>
      </c>
      <c r="CS420" s="1330" t="str">
        <f t="shared" si="1192"/>
        <v/>
      </c>
      <c r="CT420" s="1333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si="1192"/>
        <v/>
      </c>
      <c r="CF421" s="1331" t="str">
        <f t="shared" si="1192"/>
        <v/>
      </c>
      <c r="CG421" s="1331" t="str">
        <f t="shared" si="1192"/>
        <v/>
      </c>
      <c r="CH421" s="1331" t="str">
        <f t="shared" si="1192"/>
        <v/>
      </c>
      <c r="CI421" s="1331" t="str">
        <f t="shared" si="1192"/>
        <v/>
      </c>
      <c r="CJ421" s="1331" t="str">
        <f t="shared" si="1192"/>
        <v/>
      </c>
      <c r="CK421" s="1332" t="str">
        <f t="shared" si="1192"/>
        <v/>
      </c>
      <c r="CL421" s="1332">
        <f t="shared" si="1192"/>
        <v>1000.3000000000001</v>
      </c>
      <c r="CM421" s="1332">
        <f t="shared" si="1192"/>
        <v>10000</v>
      </c>
      <c r="CN421" s="1331" t="str">
        <f t="shared" si="1192"/>
        <v/>
      </c>
      <c r="CO421" s="1331" t="str">
        <f t="shared" si="1192"/>
        <v/>
      </c>
      <c r="CP421" s="1331" t="str">
        <f t="shared" si="1192"/>
        <v/>
      </c>
      <c r="CQ421" s="1331" t="str">
        <f t="shared" si="1192"/>
        <v/>
      </c>
      <c r="CR421" s="1331" t="str">
        <f t="shared" si="1192"/>
        <v/>
      </c>
      <c r="CS421" s="1330" t="str">
        <f t="shared" si="1192"/>
        <v/>
      </c>
      <c r="CT421" s="1333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2"/>
      <c r="CE422" s="1373"/>
      <c r="CF422" s="1373"/>
      <c r="CG422" s="1373"/>
      <c r="CH422" s="1373"/>
      <c r="CI422" s="1373"/>
      <c r="CJ422" s="1373"/>
      <c r="CK422" s="1373"/>
      <c r="CL422" s="1373"/>
      <c r="CM422" s="1373"/>
      <c r="CN422" s="1373"/>
      <c r="CO422" s="1373"/>
      <c r="CP422" s="1373"/>
      <c r="CQ422" s="1373"/>
      <c r="CR422" s="1373"/>
      <c r="CS422" s="1373"/>
      <c r="CT422" s="1355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0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1" t="str">
        <f t="shared" si="1199"/>
        <v/>
      </c>
      <c r="CG423" s="1331" t="str">
        <f t="shared" si="1199"/>
        <v/>
      </c>
      <c r="CH423" s="1331" t="str">
        <f t="shared" si="1199"/>
        <v/>
      </c>
      <c r="CI423" s="1331" t="str">
        <f t="shared" si="1199"/>
        <v/>
      </c>
      <c r="CJ423" s="1331" t="str">
        <f t="shared" si="1199"/>
        <v/>
      </c>
      <c r="CK423" s="1332" t="str">
        <f t="shared" si="1199"/>
        <v/>
      </c>
      <c r="CL423" s="1332" t="str">
        <f t="shared" si="1199"/>
        <v/>
      </c>
      <c r="CM423" s="1332" t="str">
        <f t="shared" si="1199"/>
        <v/>
      </c>
      <c r="CN423" s="1331" t="str">
        <f t="shared" si="1199"/>
        <v/>
      </c>
      <c r="CO423" s="1331" t="str">
        <f t="shared" si="1199"/>
        <v/>
      </c>
      <c r="CP423" s="1331" t="str">
        <f t="shared" si="1199"/>
        <v/>
      </c>
      <c r="CQ423" s="1331" t="str">
        <f t="shared" si="1199"/>
        <v/>
      </c>
      <c r="CR423" s="1331" t="str">
        <f t="shared" si="1199"/>
        <v/>
      </c>
      <c r="CS423" s="1330" t="str">
        <f t="shared" si="1199"/>
        <v/>
      </c>
      <c r="CT423" s="1333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si="1199"/>
        <v/>
      </c>
      <c r="CF424" s="1331" t="str">
        <f t="shared" si="1199"/>
        <v/>
      </c>
      <c r="CG424" s="1331" t="str">
        <f t="shared" si="1199"/>
        <v/>
      </c>
      <c r="CH424" s="1331" t="str">
        <f t="shared" si="1199"/>
        <v/>
      </c>
      <c r="CI424" s="1331" t="str">
        <f t="shared" si="1199"/>
        <v/>
      </c>
      <c r="CJ424" s="1331" t="str">
        <f t="shared" si="1199"/>
        <v/>
      </c>
      <c r="CK424" s="1332" t="str">
        <f t="shared" si="1199"/>
        <v/>
      </c>
      <c r="CL424" s="1332" t="str">
        <f t="shared" si="1199"/>
        <v/>
      </c>
      <c r="CM424" s="1332" t="str">
        <f t="shared" si="1199"/>
        <v/>
      </c>
      <c r="CN424" s="1331" t="str">
        <f t="shared" si="1199"/>
        <v/>
      </c>
      <c r="CO424" s="1331" t="str">
        <f t="shared" si="1199"/>
        <v/>
      </c>
      <c r="CP424" s="1331" t="str">
        <f t="shared" si="1199"/>
        <v/>
      </c>
      <c r="CQ424" s="1331" t="str">
        <f t="shared" si="1199"/>
        <v/>
      </c>
      <c r="CR424" s="1331" t="str">
        <f t="shared" si="1199"/>
        <v/>
      </c>
      <c r="CS424" s="1330" t="str">
        <f t="shared" si="1199"/>
        <v/>
      </c>
      <c r="CT424" s="1333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99"/>
        <v/>
      </c>
      <c r="CF425" s="1331" t="str">
        <f t="shared" si="1199"/>
        <v/>
      </c>
      <c r="CG425" s="1331" t="str">
        <f t="shared" si="1199"/>
        <v/>
      </c>
      <c r="CH425" s="1331" t="str">
        <f t="shared" si="1199"/>
        <v/>
      </c>
      <c r="CI425" s="1331" t="str">
        <f t="shared" si="1199"/>
        <v/>
      </c>
      <c r="CJ425" s="1331" t="str">
        <f t="shared" si="1199"/>
        <v/>
      </c>
      <c r="CK425" s="1332" t="str">
        <f t="shared" si="1199"/>
        <v/>
      </c>
      <c r="CL425" s="1332" t="str">
        <f t="shared" si="1199"/>
        <v/>
      </c>
      <c r="CM425" s="1332" t="str">
        <f t="shared" si="1199"/>
        <v/>
      </c>
      <c r="CN425" s="1331" t="str">
        <f t="shared" si="1199"/>
        <v/>
      </c>
      <c r="CO425" s="1331" t="str">
        <f t="shared" si="1199"/>
        <v/>
      </c>
      <c r="CP425" s="1331" t="str">
        <f t="shared" si="1199"/>
        <v/>
      </c>
      <c r="CQ425" s="1331" t="str">
        <f t="shared" si="1199"/>
        <v/>
      </c>
      <c r="CR425" s="1331" t="str">
        <f t="shared" si="1199"/>
        <v/>
      </c>
      <c r="CS425" s="1330" t="str">
        <f t="shared" si="1199"/>
        <v/>
      </c>
      <c r="CT425" s="1333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4"/>
      <c r="CE426" s="1354"/>
      <c r="CF426" s="1354"/>
      <c r="CG426" s="1354"/>
      <c r="CH426" s="1354"/>
      <c r="CI426" s="1354"/>
      <c r="CJ426" s="1354"/>
      <c r="CK426" s="1354"/>
      <c r="CL426" s="1354"/>
      <c r="CM426" s="1354"/>
      <c r="CN426" s="1354"/>
      <c r="CO426" s="1354"/>
      <c r="CP426" s="1354"/>
      <c r="CQ426" s="1354"/>
      <c r="CR426" s="1354"/>
      <c r="CS426" s="1354"/>
      <c r="CT426" s="1355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4"/>
      <c r="CE427" s="1374"/>
      <c r="CF427" s="1374"/>
      <c r="CG427" s="1374"/>
      <c r="CH427" s="1374"/>
      <c r="CI427" s="1374"/>
      <c r="CJ427" s="1374"/>
      <c r="CK427" s="1374"/>
      <c r="CL427" s="1374"/>
      <c r="CM427" s="1374"/>
      <c r="CN427" s="1374"/>
      <c r="CO427" s="1374"/>
      <c r="CP427" s="1374"/>
      <c r="CQ427" s="1374"/>
      <c r="CR427" s="1374"/>
      <c r="CS427" s="1374"/>
      <c r="CT427" s="1375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4"/>
      <c r="CE428" s="1354"/>
      <c r="CF428" s="1354"/>
      <c r="CG428" s="1354"/>
      <c r="CH428" s="1354"/>
      <c r="CI428" s="1354"/>
      <c r="CJ428" s="1354"/>
      <c r="CK428" s="1354"/>
      <c r="CL428" s="1354"/>
      <c r="CM428" s="1354"/>
      <c r="CN428" s="1354"/>
      <c r="CO428" s="1354"/>
      <c r="CP428" s="1354"/>
      <c r="CQ428" s="1354"/>
      <c r="CR428" s="1354"/>
      <c r="CS428" s="1354"/>
      <c r="CT428" s="1355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9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0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1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1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1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1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1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2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2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2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1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1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1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1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1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0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3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9" t="str">
        <f t="shared" si="1210"/>
        <v/>
      </c>
      <c r="CE430" s="1330" t="str">
        <f t="shared" si="1211"/>
        <v/>
      </c>
      <c r="CF430" s="1331" t="str">
        <f t="shared" si="1212"/>
        <v/>
      </c>
      <c r="CG430" s="1331" t="str">
        <f t="shared" si="1213"/>
        <v/>
      </c>
      <c r="CH430" s="1331" t="str">
        <f t="shared" si="1214"/>
        <v/>
      </c>
      <c r="CI430" s="1331" t="str">
        <f t="shared" si="1215"/>
        <v/>
      </c>
      <c r="CJ430" s="1331" t="str">
        <f t="shared" si="1216"/>
        <v/>
      </c>
      <c r="CK430" s="1332" t="str">
        <f t="shared" si="1217"/>
        <v/>
      </c>
      <c r="CL430" s="1332" t="str">
        <f t="shared" si="1218"/>
        <v/>
      </c>
      <c r="CM430" s="1332" t="str">
        <f t="shared" si="1219"/>
        <v/>
      </c>
      <c r="CN430" s="1331" t="str">
        <f t="shared" si="1220"/>
        <v/>
      </c>
      <c r="CO430" s="1331" t="str">
        <f t="shared" si="1221"/>
        <v/>
      </c>
      <c r="CP430" s="1331" t="str">
        <f t="shared" si="1222"/>
        <v/>
      </c>
      <c r="CQ430" s="1331" t="str">
        <f t="shared" si="1223"/>
        <v/>
      </c>
      <c r="CR430" s="1331" t="str">
        <f t="shared" si="1224"/>
        <v/>
      </c>
      <c r="CS430" s="1330" t="str">
        <f t="shared" si="1225"/>
        <v/>
      </c>
      <c r="CT430" s="1333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9" t="str">
        <f t="shared" si="1210"/>
        <v/>
      </c>
      <c r="CE431" s="1330" t="str">
        <f t="shared" si="1211"/>
        <v/>
      </c>
      <c r="CF431" s="1331" t="str">
        <f t="shared" si="1212"/>
        <v/>
      </c>
      <c r="CG431" s="1331" t="str">
        <f t="shared" si="1213"/>
        <v/>
      </c>
      <c r="CH431" s="1331" t="str">
        <f t="shared" si="1214"/>
        <v/>
      </c>
      <c r="CI431" s="1331" t="str">
        <f t="shared" si="1215"/>
        <v/>
      </c>
      <c r="CJ431" s="1331" t="str">
        <f t="shared" si="1216"/>
        <v/>
      </c>
      <c r="CK431" s="1332" t="str">
        <f t="shared" si="1217"/>
        <v/>
      </c>
      <c r="CL431" s="1332" t="str">
        <f t="shared" si="1218"/>
        <v/>
      </c>
      <c r="CM431" s="1332" t="str">
        <f t="shared" si="1219"/>
        <v/>
      </c>
      <c r="CN431" s="1331" t="str">
        <f t="shared" si="1220"/>
        <v/>
      </c>
      <c r="CO431" s="1331" t="str">
        <f t="shared" si="1221"/>
        <v/>
      </c>
      <c r="CP431" s="1331" t="str">
        <f t="shared" si="1222"/>
        <v/>
      </c>
      <c r="CQ431" s="1331" t="str">
        <f t="shared" si="1223"/>
        <v/>
      </c>
      <c r="CR431" s="1331" t="str">
        <f t="shared" si="1224"/>
        <v/>
      </c>
      <c r="CS431" s="1330" t="str">
        <f t="shared" si="1225"/>
        <v/>
      </c>
      <c r="CT431" s="1333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9" t="str">
        <f t="shared" si="1210"/>
        <v/>
      </c>
      <c r="CE432" s="1330" t="str">
        <f t="shared" si="1211"/>
        <v/>
      </c>
      <c r="CF432" s="1331" t="str">
        <f t="shared" si="1212"/>
        <v/>
      </c>
      <c r="CG432" s="1331" t="str">
        <f t="shared" si="1213"/>
        <v/>
      </c>
      <c r="CH432" s="1331" t="str">
        <f t="shared" si="1214"/>
        <v/>
      </c>
      <c r="CI432" s="1331" t="str">
        <f t="shared" si="1215"/>
        <v/>
      </c>
      <c r="CJ432" s="1331" t="str">
        <f t="shared" si="1216"/>
        <v/>
      </c>
      <c r="CK432" s="1332" t="str">
        <f t="shared" si="1217"/>
        <v/>
      </c>
      <c r="CL432" s="1332" t="str">
        <f t="shared" si="1218"/>
        <v/>
      </c>
      <c r="CM432" s="1332" t="str">
        <f t="shared" si="1219"/>
        <v/>
      </c>
      <c r="CN432" s="1331" t="str">
        <f t="shared" si="1220"/>
        <v/>
      </c>
      <c r="CO432" s="1331" t="str">
        <f t="shared" si="1221"/>
        <v/>
      </c>
      <c r="CP432" s="1331" t="str">
        <f t="shared" si="1222"/>
        <v/>
      </c>
      <c r="CQ432" s="1331" t="str">
        <f t="shared" si="1223"/>
        <v/>
      </c>
      <c r="CR432" s="1331" t="str">
        <f t="shared" si="1224"/>
        <v/>
      </c>
      <c r="CS432" s="1330" t="str">
        <f t="shared" si="1225"/>
        <v/>
      </c>
      <c r="CT432" s="1333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9" t="str">
        <f t="shared" si="1210"/>
        <v/>
      </c>
      <c r="CE433" s="1330" t="str">
        <f t="shared" si="1211"/>
        <v/>
      </c>
      <c r="CF433" s="1331" t="str">
        <f t="shared" si="1212"/>
        <v/>
      </c>
      <c r="CG433" s="1331" t="str">
        <f t="shared" si="1213"/>
        <v/>
      </c>
      <c r="CH433" s="1331" t="str">
        <f t="shared" si="1214"/>
        <v/>
      </c>
      <c r="CI433" s="1331" t="str">
        <f t="shared" si="1215"/>
        <v/>
      </c>
      <c r="CJ433" s="1331" t="str">
        <f t="shared" si="1216"/>
        <v/>
      </c>
      <c r="CK433" s="1332" t="str">
        <f t="shared" si="1217"/>
        <v/>
      </c>
      <c r="CL433" s="1332" t="str">
        <f t="shared" si="1218"/>
        <v/>
      </c>
      <c r="CM433" s="1332" t="str">
        <f t="shared" si="1219"/>
        <v/>
      </c>
      <c r="CN433" s="1331" t="str">
        <f t="shared" si="1220"/>
        <v/>
      </c>
      <c r="CO433" s="1331" t="str">
        <f t="shared" si="1221"/>
        <v/>
      </c>
      <c r="CP433" s="1331" t="str">
        <f t="shared" si="1222"/>
        <v/>
      </c>
      <c r="CQ433" s="1331" t="str">
        <f t="shared" si="1223"/>
        <v/>
      </c>
      <c r="CR433" s="1331" t="str">
        <f t="shared" si="1224"/>
        <v/>
      </c>
      <c r="CS433" s="1330" t="str">
        <f t="shared" si="1225"/>
        <v/>
      </c>
      <c r="CT433" s="1333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0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1">
        <f t="shared" si="1247"/>
        <v>0</v>
      </c>
      <c r="CG434" s="1331">
        <f t="shared" si="1247"/>
        <v>0</v>
      </c>
      <c r="CH434" s="1331">
        <f t="shared" si="1247"/>
        <v>0</v>
      </c>
      <c r="CI434" s="1331">
        <f t="shared" si="1247"/>
        <v>0</v>
      </c>
      <c r="CJ434" s="1331">
        <f t="shared" si="1247"/>
        <v>0</v>
      </c>
      <c r="CK434" s="1332">
        <f t="shared" si="1247"/>
        <v>0</v>
      </c>
      <c r="CL434" s="1332">
        <f t="shared" si="1247"/>
        <v>0</v>
      </c>
      <c r="CM434" s="1332">
        <f t="shared" si="1247"/>
        <v>0</v>
      </c>
      <c r="CN434" s="1331">
        <f t="shared" si="1247"/>
        <v>0</v>
      </c>
      <c r="CO434" s="1331">
        <f t="shared" si="1247"/>
        <v>0</v>
      </c>
      <c r="CP434" s="1331">
        <f t="shared" si="1247"/>
        <v>0</v>
      </c>
      <c r="CQ434" s="1331">
        <f t="shared" si="1247"/>
        <v>0</v>
      </c>
      <c r="CR434" s="1331">
        <f t="shared" si="1247"/>
        <v>0</v>
      </c>
      <c r="CS434" s="1330">
        <f t="shared" si="1247"/>
        <v>0</v>
      </c>
      <c r="CT434" s="1333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9" t="str">
        <f t="shared" si="1210"/>
        <v/>
      </c>
      <c r="CE435" s="1330" t="str">
        <f t="shared" si="1211"/>
        <v/>
      </c>
      <c r="CF435" s="1331" t="str">
        <f t="shared" si="1212"/>
        <v/>
      </c>
      <c r="CG435" s="1331" t="str">
        <f t="shared" si="1213"/>
        <v/>
      </c>
      <c r="CH435" s="1331" t="str">
        <f t="shared" si="1214"/>
        <v/>
      </c>
      <c r="CI435" s="1331" t="str">
        <f t="shared" si="1215"/>
        <v/>
      </c>
      <c r="CJ435" s="1331" t="str">
        <f t="shared" si="1216"/>
        <v/>
      </c>
      <c r="CK435" s="1332" t="str">
        <f t="shared" si="1217"/>
        <v/>
      </c>
      <c r="CL435" s="1332" t="str">
        <f t="shared" si="1218"/>
        <v/>
      </c>
      <c r="CM435" s="1332" t="str">
        <f t="shared" si="1219"/>
        <v/>
      </c>
      <c r="CN435" s="1331" t="str">
        <f t="shared" si="1220"/>
        <v/>
      </c>
      <c r="CO435" s="1331" t="str">
        <f t="shared" si="1221"/>
        <v/>
      </c>
      <c r="CP435" s="1331" t="str">
        <f t="shared" si="1222"/>
        <v/>
      </c>
      <c r="CQ435" s="1331" t="str">
        <f t="shared" si="1223"/>
        <v/>
      </c>
      <c r="CR435" s="1331" t="str">
        <f t="shared" si="1224"/>
        <v/>
      </c>
      <c r="CS435" s="1330" t="str">
        <f t="shared" si="1225"/>
        <v/>
      </c>
      <c r="CT435" s="1333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5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6">
        <f t="shared" si="1248"/>
        <v>0</v>
      </c>
      <c r="CG436" s="1336">
        <f t="shared" si="1248"/>
        <v>0</v>
      </c>
      <c r="CH436" s="1336">
        <f t="shared" si="1248"/>
        <v>0</v>
      </c>
      <c r="CI436" s="1336">
        <f t="shared" si="1248"/>
        <v>0</v>
      </c>
      <c r="CJ436" s="1336">
        <f t="shared" si="1248"/>
        <v>0</v>
      </c>
      <c r="CK436" s="1337">
        <f t="shared" si="1248"/>
        <v>0</v>
      </c>
      <c r="CL436" s="1337">
        <f t="shared" si="1248"/>
        <v>0</v>
      </c>
      <c r="CM436" s="1337">
        <f t="shared" si="1248"/>
        <v>0</v>
      </c>
      <c r="CN436" s="1336">
        <f t="shared" si="1248"/>
        <v>0</v>
      </c>
      <c r="CO436" s="1336">
        <f t="shared" si="1248"/>
        <v>0</v>
      </c>
      <c r="CP436" s="1336">
        <f t="shared" si="1248"/>
        <v>0</v>
      </c>
      <c r="CQ436" s="1336">
        <f t="shared" si="1248"/>
        <v>0</v>
      </c>
      <c r="CR436" s="1336">
        <f t="shared" si="1248"/>
        <v>0</v>
      </c>
      <c r="CS436" s="1335">
        <f t="shared" si="1248"/>
        <v>0</v>
      </c>
      <c r="CT436" s="1338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4"/>
      <c r="CE437" s="1374"/>
      <c r="CF437" s="1374"/>
      <c r="CG437" s="1374"/>
      <c r="CH437" s="1374"/>
      <c r="CI437" s="1374"/>
      <c r="CJ437" s="1374"/>
      <c r="CK437" s="1374"/>
      <c r="CL437" s="1374"/>
      <c r="CM437" s="1374"/>
      <c r="CN437" s="1374"/>
      <c r="CO437" s="1374"/>
      <c r="CP437" s="1374"/>
      <c r="CQ437" s="1374"/>
      <c r="CR437" s="1374"/>
      <c r="CS437" s="1374"/>
      <c r="CT437" s="1375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4"/>
      <c r="CE438" s="1354"/>
      <c r="CF438" s="1354"/>
      <c r="CG438" s="1354"/>
      <c r="CH438" s="1354"/>
      <c r="CI438" s="1354"/>
      <c r="CJ438" s="1354"/>
      <c r="CK438" s="1354"/>
      <c r="CL438" s="1354"/>
      <c r="CM438" s="1354"/>
      <c r="CN438" s="1354"/>
      <c r="CO438" s="1354"/>
      <c r="CP438" s="1354"/>
      <c r="CQ438" s="1354"/>
      <c r="CR438" s="1354"/>
      <c r="CS438" s="1354"/>
      <c r="CT438" s="1355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9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0" t="str">
        <f t="shared" si="1253"/>
        <v/>
      </c>
      <c r="CF439" s="1331" t="str">
        <f t="shared" si="1253"/>
        <v/>
      </c>
      <c r="CG439" s="1331" t="str">
        <f t="shared" si="1253"/>
        <v/>
      </c>
      <c r="CH439" s="1331" t="str">
        <f t="shared" si="1253"/>
        <v/>
      </c>
      <c r="CI439" s="1331" t="str">
        <f t="shared" si="1253"/>
        <v/>
      </c>
      <c r="CJ439" s="1331" t="str">
        <f t="shared" si="1253"/>
        <v/>
      </c>
      <c r="CK439" s="1332" t="str">
        <f t="shared" si="1253"/>
        <v/>
      </c>
      <c r="CL439" s="1332" t="str">
        <f t="shared" si="1253"/>
        <v/>
      </c>
      <c r="CM439" s="1332" t="str">
        <f t="shared" si="1253"/>
        <v/>
      </c>
      <c r="CN439" s="1331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1" t="str">
        <f t="shared" si="1254"/>
        <v/>
      </c>
      <c r="CP439" s="1331" t="str">
        <f t="shared" si="1254"/>
        <v/>
      </c>
      <c r="CQ439" s="1331" t="str">
        <f t="shared" si="1254"/>
        <v/>
      </c>
      <c r="CR439" s="1331" t="str">
        <f t="shared" si="1254"/>
        <v/>
      </c>
      <c r="CS439" s="1330" t="str">
        <f t="shared" si="1254"/>
        <v/>
      </c>
      <c r="CT439" s="1333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9" t="str">
        <f t="shared" si="1253"/>
        <v/>
      </c>
      <c r="CE440" s="1330" t="str">
        <f t="shared" si="1253"/>
        <v/>
      </c>
      <c r="CF440" s="1331" t="str">
        <f t="shared" si="1253"/>
        <v/>
      </c>
      <c r="CG440" s="1331" t="str">
        <f t="shared" si="1253"/>
        <v/>
      </c>
      <c r="CH440" s="1331" t="str">
        <f t="shared" si="1253"/>
        <v/>
      </c>
      <c r="CI440" s="1331" t="str">
        <f t="shared" si="1253"/>
        <v/>
      </c>
      <c r="CJ440" s="1331" t="str">
        <f t="shared" si="1253"/>
        <v/>
      </c>
      <c r="CK440" s="1332" t="str">
        <f t="shared" si="1253"/>
        <v/>
      </c>
      <c r="CL440" s="1332" t="str">
        <f t="shared" si="1253"/>
        <v/>
      </c>
      <c r="CM440" s="1332" t="str">
        <f t="shared" si="1253"/>
        <v/>
      </c>
      <c r="CN440" s="1331" t="str">
        <f t="shared" si="1254"/>
        <v/>
      </c>
      <c r="CO440" s="1331" t="str">
        <f t="shared" si="1254"/>
        <v/>
      </c>
      <c r="CP440" s="1331" t="str">
        <f t="shared" si="1254"/>
        <v/>
      </c>
      <c r="CQ440" s="1331" t="str">
        <f t="shared" si="1254"/>
        <v/>
      </c>
      <c r="CR440" s="1331" t="str">
        <f t="shared" si="1254"/>
        <v/>
      </c>
      <c r="CS440" s="1330" t="str">
        <f t="shared" si="1254"/>
        <v/>
      </c>
      <c r="CT440" s="1333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9" t="str">
        <f t="shared" si="1253"/>
        <v/>
      </c>
      <c r="CE441" s="1330" t="str">
        <f t="shared" si="1253"/>
        <v/>
      </c>
      <c r="CF441" s="1331" t="str">
        <f t="shared" si="1253"/>
        <v/>
      </c>
      <c r="CG441" s="1331" t="str">
        <f t="shared" si="1253"/>
        <v/>
      </c>
      <c r="CH441" s="1331" t="str">
        <f t="shared" si="1253"/>
        <v/>
      </c>
      <c r="CI441" s="1331" t="str">
        <f t="shared" si="1253"/>
        <v/>
      </c>
      <c r="CJ441" s="1331" t="str">
        <f t="shared" si="1253"/>
        <v/>
      </c>
      <c r="CK441" s="1332" t="str">
        <f t="shared" si="1253"/>
        <v/>
      </c>
      <c r="CL441" s="1332" t="str">
        <f t="shared" si="1253"/>
        <v/>
      </c>
      <c r="CM441" s="1332" t="str">
        <f t="shared" si="1253"/>
        <v/>
      </c>
      <c r="CN441" s="1331" t="str">
        <f t="shared" si="1254"/>
        <v/>
      </c>
      <c r="CO441" s="1331" t="str">
        <f t="shared" si="1254"/>
        <v/>
      </c>
      <c r="CP441" s="1331" t="str">
        <f t="shared" si="1254"/>
        <v/>
      </c>
      <c r="CQ441" s="1331" t="str">
        <f t="shared" si="1254"/>
        <v/>
      </c>
      <c r="CR441" s="1331" t="str">
        <f t="shared" si="1254"/>
        <v/>
      </c>
      <c r="CS441" s="1330" t="str">
        <f t="shared" si="1254"/>
        <v/>
      </c>
      <c r="CT441" s="1333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9" t="str">
        <f t="shared" si="1253"/>
        <v/>
      </c>
      <c r="CE442" s="1330" t="str">
        <f t="shared" si="1253"/>
        <v/>
      </c>
      <c r="CF442" s="1331" t="str">
        <f t="shared" si="1253"/>
        <v/>
      </c>
      <c r="CG442" s="1331" t="str">
        <f t="shared" si="1253"/>
        <v/>
      </c>
      <c r="CH442" s="1331" t="str">
        <f t="shared" si="1253"/>
        <v/>
      </c>
      <c r="CI442" s="1331" t="str">
        <f t="shared" si="1253"/>
        <v/>
      </c>
      <c r="CJ442" s="1331" t="str">
        <f t="shared" si="1253"/>
        <v/>
      </c>
      <c r="CK442" s="1332" t="str">
        <f t="shared" si="1253"/>
        <v/>
      </c>
      <c r="CL442" s="1332" t="str">
        <f t="shared" si="1253"/>
        <v/>
      </c>
      <c r="CM442" s="1332" t="str">
        <f t="shared" si="1253"/>
        <v/>
      </c>
      <c r="CN442" s="1331" t="str">
        <f t="shared" si="1254"/>
        <v/>
      </c>
      <c r="CO442" s="1331" t="str">
        <f t="shared" si="1254"/>
        <v/>
      </c>
      <c r="CP442" s="1331" t="str">
        <f t="shared" si="1254"/>
        <v/>
      </c>
      <c r="CQ442" s="1331" t="str">
        <f t="shared" si="1254"/>
        <v/>
      </c>
      <c r="CR442" s="1331" t="str">
        <f t="shared" si="1254"/>
        <v/>
      </c>
      <c r="CS442" s="1330" t="str">
        <f t="shared" si="1254"/>
        <v/>
      </c>
      <c r="CT442" s="1333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9" t="str">
        <f t="shared" si="1253"/>
        <v/>
      </c>
      <c r="CE443" s="1330" t="str">
        <f t="shared" si="1253"/>
        <v/>
      </c>
      <c r="CF443" s="1331" t="str">
        <f t="shared" si="1253"/>
        <v/>
      </c>
      <c r="CG443" s="1331" t="str">
        <f t="shared" si="1253"/>
        <v/>
      </c>
      <c r="CH443" s="1331" t="str">
        <f t="shared" si="1253"/>
        <v/>
      </c>
      <c r="CI443" s="1331" t="str">
        <f t="shared" si="1253"/>
        <v/>
      </c>
      <c r="CJ443" s="1331" t="str">
        <f t="shared" si="1253"/>
        <v/>
      </c>
      <c r="CK443" s="1332" t="str">
        <f t="shared" si="1253"/>
        <v/>
      </c>
      <c r="CL443" s="1332" t="str">
        <f t="shared" si="1253"/>
        <v/>
      </c>
      <c r="CM443" s="1332" t="str">
        <f t="shared" si="1253"/>
        <v/>
      </c>
      <c r="CN443" s="1331" t="str">
        <f t="shared" si="1254"/>
        <v/>
      </c>
      <c r="CO443" s="1331" t="str">
        <f t="shared" si="1254"/>
        <v/>
      </c>
      <c r="CP443" s="1331" t="str">
        <f t="shared" si="1254"/>
        <v/>
      </c>
      <c r="CQ443" s="1331" t="str">
        <f t="shared" si="1254"/>
        <v/>
      </c>
      <c r="CR443" s="1331" t="str">
        <f t="shared" si="1254"/>
        <v/>
      </c>
      <c r="CS443" s="1330" t="str">
        <f t="shared" si="1254"/>
        <v/>
      </c>
      <c r="CT443" s="1333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0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1">
        <f t="shared" si="1276"/>
        <v>0</v>
      </c>
      <c r="CG444" s="1331">
        <f t="shared" si="1276"/>
        <v>0</v>
      </c>
      <c r="CH444" s="1331">
        <f t="shared" si="1276"/>
        <v>0</v>
      </c>
      <c r="CI444" s="1331">
        <f t="shared" si="1276"/>
        <v>0</v>
      </c>
      <c r="CJ444" s="1331">
        <f t="shared" si="1276"/>
        <v>0</v>
      </c>
      <c r="CK444" s="1332">
        <f t="shared" si="1276"/>
        <v>0</v>
      </c>
      <c r="CL444" s="1332">
        <f t="shared" si="1276"/>
        <v>0</v>
      </c>
      <c r="CM444" s="1332">
        <f t="shared" si="1276"/>
        <v>0</v>
      </c>
      <c r="CN444" s="1331">
        <f t="shared" si="1276"/>
        <v>0</v>
      </c>
      <c r="CO444" s="1331">
        <f t="shared" si="1276"/>
        <v>0</v>
      </c>
      <c r="CP444" s="1331">
        <f t="shared" si="1276"/>
        <v>0</v>
      </c>
      <c r="CQ444" s="1331">
        <f t="shared" si="1276"/>
        <v>0</v>
      </c>
      <c r="CR444" s="1331">
        <f t="shared" si="1276"/>
        <v>0</v>
      </c>
      <c r="CS444" s="1330">
        <f t="shared" si="1276"/>
        <v>0</v>
      </c>
      <c r="CT444" s="1333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9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0" t="str">
        <f t="shared" si="1277"/>
        <v/>
      </c>
      <c r="CF445" s="1331" t="str">
        <f t="shared" si="1277"/>
        <v/>
      </c>
      <c r="CG445" s="1331" t="str">
        <f t="shared" si="1277"/>
        <v/>
      </c>
      <c r="CH445" s="1331" t="str">
        <f t="shared" si="1277"/>
        <v/>
      </c>
      <c r="CI445" s="1331" t="str">
        <f t="shared" si="1277"/>
        <v/>
      </c>
      <c r="CJ445" s="1331" t="str">
        <f t="shared" si="1277"/>
        <v/>
      </c>
      <c r="CK445" s="1332" t="str">
        <f t="shared" si="1277"/>
        <v/>
      </c>
      <c r="CL445" s="1332" t="str">
        <f t="shared" si="1277"/>
        <v/>
      </c>
      <c r="CM445" s="1332" t="str">
        <f t="shared" si="1277"/>
        <v/>
      </c>
      <c r="CN445" s="1331" t="str">
        <f t="shared" si="1277"/>
        <v/>
      </c>
      <c r="CO445" s="1331" t="str">
        <f t="shared" si="1277"/>
        <v/>
      </c>
      <c r="CP445" s="1331" t="str">
        <f t="shared" si="1277"/>
        <v/>
      </c>
      <c r="CQ445" s="1331" t="str">
        <f t="shared" si="1277"/>
        <v/>
      </c>
      <c r="CR445" s="1331" t="str">
        <f t="shared" si="1277"/>
        <v/>
      </c>
      <c r="CS445" s="1330" t="str">
        <f t="shared" si="1277"/>
        <v/>
      </c>
      <c r="CT445" s="133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5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6">
        <f t="shared" si="1278"/>
        <v>0</v>
      </c>
      <c r="CG446" s="1336">
        <f t="shared" si="1278"/>
        <v>0</v>
      </c>
      <c r="CH446" s="1336">
        <f t="shared" si="1278"/>
        <v>0</v>
      </c>
      <c r="CI446" s="1336">
        <f t="shared" si="1278"/>
        <v>0</v>
      </c>
      <c r="CJ446" s="1336">
        <f t="shared" si="1278"/>
        <v>0</v>
      </c>
      <c r="CK446" s="1337">
        <f t="shared" si="1278"/>
        <v>0</v>
      </c>
      <c r="CL446" s="1337">
        <f t="shared" si="1278"/>
        <v>0</v>
      </c>
      <c r="CM446" s="1337">
        <f t="shared" si="1278"/>
        <v>0</v>
      </c>
      <c r="CN446" s="1336">
        <f t="shared" si="1278"/>
        <v>0</v>
      </c>
      <c r="CO446" s="1336">
        <f t="shared" si="1278"/>
        <v>0</v>
      </c>
      <c r="CP446" s="1336">
        <f t="shared" si="1278"/>
        <v>0</v>
      </c>
      <c r="CQ446" s="1336">
        <f t="shared" si="1278"/>
        <v>0</v>
      </c>
      <c r="CR446" s="1336">
        <f t="shared" si="1278"/>
        <v>0</v>
      </c>
      <c r="CS446" s="1335">
        <f t="shared" si="1278"/>
        <v>0</v>
      </c>
      <c r="CT446" s="1338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0"/>
      <c r="CE447" s="1340"/>
      <c r="CF447" s="1340"/>
      <c r="CG447" s="1340"/>
      <c r="CH447" s="1340"/>
      <c r="CI447" s="1340"/>
      <c r="CJ447" s="1340"/>
      <c r="CK447" s="1340"/>
      <c r="CL447" s="1340"/>
      <c r="CM447" s="1340"/>
      <c r="CN447" s="1340"/>
      <c r="CO447" s="1340"/>
      <c r="CP447" s="1340"/>
      <c r="CQ447" s="1340"/>
      <c r="CR447" s="1340"/>
      <c r="CS447" s="1340"/>
      <c r="CT447" s="1341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5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0"/>
      <c r="CE448" s="1340"/>
      <c r="CF448" s="1340"/>
      <c r="CG448" s="1340"/>
      <c r="CH448" s="1340"/>
      <c r="CI448" s="1340"/>
      <c r="CJ448" s="1340"/>
      <c r="CK448" s="1340"/>
      <c r="CL448" s="1340"/>
      <c r="CM448" s="1340"/>
      <c r="CN448" s="1340"/>
      <c r="CO448" s="1340"/>
      <c r="CP448" s="1340"/>
      <c r="CQ448" s="1340"/>
      <c r="CR448" s="1340"/>
      <c r="CS448" s="1340"/>
      <c r="CT448" s="1341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9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0" t="str">
        <f t="shared" si="1279"/>
        <v/>
      </c>
      <c r="CF449" s="1331" t="str">
        <f t="shared" si="1279"/>
        <v/>
      </c>
      <c r="CG449" s="1331" t="str">
        <f t="shared" si="1279"/>
        <v/>
      </c>
      <c r="CH449" s="1331" t="str">
        <f t="shared" si="1279"/>
        <v/>
      </c>
      <c r="CI449" s="1331" t="str">
        <f t="shared" si="1279"/>
        <v/>
      </c>
      <c r="CJ449" s="1331" t="str">
        <f t="shared" si="1279"/>
        <v/>
      </c>
      <c r="CK449" s="1332" t="str">
        <f t="shared" si="1279"/>
        <v/>
      </c>
      <c r="CL449" s="1332" t="str">
        <f t="shared" si="1279"/>
        <v/>
      </c>
      <c r="CM449" s="1332" t="str">
        <f t="shared" si="1279"/>
        <v/>
      </c>
      <c r="CN449" s="1331" t="str">
        <f t="shared" si="1279"/>
        <v/>
      </c>
      <c r="CO449" s="1331" t="str">
        <f t="shared" si="1279"/>
        <v/>
      </c>
      <c r="CP449" s="1331" t="str">
        <f t="shared" si="1279"/>
        <v/>
      </c>
      <c r="CQ449" s="1331" t="str">
        <f t="shared" si="1279"/>
        <v/>
      </c>
      <c r="CR449" s="1331" t="str">
        <f t="shared" si="1279"/>
        <v/>
      </c>
      <c r="CS449" s="1330" t="str">
        <f t="shared" si="1279"/>
        <v/>
      </c>
      <c r="CT449" s="1333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0" t="str">
        <f t="shared" si="1280"/>
        <v/>
      </c>
      <c r="CF450" s="1331" t="str">
        <f t="shared" si="1280"/>
        <v/>
      </c>
      <c r="CG450" s="1331" t="str">
        <f t="shared" si="1280"/>
        <v/>
      </c>
      <c r="CH450" s="1331" t="str">
        <f t="shared" si="1280"/>
        <v/>
      </c>
      <c r="CI450" s="1331" t="str">
        <f t="shared" si="1280"/>
        <v/>
      </c>
      <c r="CJ450" s="1331" t="str">
        <f t="shared" si="1280"/>
        <v/>
      </c>
      <c r="CK450" s="1332" t="str">
        <f t="shared" si="1280"/>
        <v/>
      </c>
      <c r="CL450" s="1332" t="str">
        <f t="shared" si="1280"/>
        <v/>
      </c>
      <c r="CM450" s="1332" t="str">
        <f t="shared" si="1280"/>
        <v/>
      </c>
      <c r="CN450" s="1331" t="str">
        <f t="shared" si="1280"/>
        <v/>
      </c>
      <c r="CO450" s="1331" t="str">
        <f t="shared" si="1280"/>
        <v/>
      </c>
      <c r="CP450" s="1331" t="str">
        <f t="shared" si="1280"/>
        <v/>
      </c>
      <c r="CQ450" s="1331" t="str">
        <f t="shared" si="1280"/>
        <v/>
      </c>
      <c r="CR450" s="1331" t="str">
        <f t="shared" si="1280"/>
        <v/>
      </c>
      <c r="CS450" s="1330" t="str">
        <f t="shared" si="1280"/>
        <v/>
      </c>
      <c r="CT450" s="1333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0" t="str">
        <f t="shared" si="1280"/>
        <v/>
      </c>
      <c r="CF451" s="1331" t="str">
        <f t="shared" si="1280"/>
        <v/>
      </c>
      <c r="CG451" s="1331" t="str">
        <f t="shared" si="1280"/>
        <v/>
      </c>
      <c r="CH451" s="1331" t="str">
        <f t="shared" si="1280"/>
        <v/>
      </c>
      <c r="CI451" s="1331" t="str">
        <f t="shared" si="1280"/>
        <v/>
      </c>
      <c r="CJ451" s="1331" t="str">
        <f t="shared" si="1280"/>
        <v/>
      </c>
      <c r="CK451" s="1332" t="str">
        <f t="shared" si="1280"/>
        <v/>
      </c>
      <c r="CL451" s="1332" t="str">
        <f t="shared" si="1280"/>
        <v/>
      </c>
      <c r="CM451" s="1332" t="str">
        <f t="shared" si="1280"/>
        <v/>
      </c>
      <c r="CN451" s="1331" t="str">
        <f t="shared" si="1280"/>
        <v/>
      </c>
      <c r="CO451" s="1331" t="str">
        <f t="shared" si="1280"/>
        <v/>
      </c>
      <c r="CP451" s="1331" t="str">
        <f t="shared" si="1280"/>
        <v/>
      </c>
      <c r="CQ451" s="1331" t="str">
        <f t="shared" si="1280"/>
        <v/>
      </c>
      <c r="CR451" s="1331" t="str">
        <f t="shared" si="1280"/>
        <v/>
      </c>
      <c r="CS451" s="1330" t="str">
        <f t="shared" si="1280"/>
        <v/>
      </c>
      <c r="CT451" s="1333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0" t="str">
        <f t="shared" si="1280"/>
        <v/>
      </c>
      <c r="CF452" s="1331" t="str">
        <f t="shared" si="1280"/>
        <v/>
      </c>
      <c r="CG452" s="1331" t="str">
        <f t="shared" si="1280"/>
        <v/>
      </c>
      <c r="CH452" s="1331" t="str">
        <f t="shared" si="1280"/>
        <v/>
      </c>
      <c r="CI452" s="1331" t="str">
        <f t="shared" si="1280"/>
        <v/>
      </c>
      <c r="CJ452" s="1331" t="str">
        <f t="shared" si="1280"/>
        <v/>
      </c>
      <c r="CK452" s="1332" t="str">
        <f t="shared" si="1280"/>
        <v/>
      </c>
      <c r="CL452" s="1332" t="str">
        <f t="shared" si="1280"/>
        <v/>
      </c>
      <c r="CM452" s="1332" t="str">
        <f t="shared" si="1280"/>
        <v/>
      </c>
      <c r="CN452" s="1331" t="str">
        <f t="shared" si="1280"/>
        <v/>
      </c>
      <c r="CO452" s="1331" t="str">
        <f t="shared" si="1280"/>
        <v/>
      </c>
      <c r="CP452" s="1331" t="str">
        <f t="shared" si="1280"/>
        <v/>
      </c>
      <c r="CQ452" s="1331" t="str">
        <f t="shared" si="1280"/>
        <v/>
      </c>
      <c r="CR452" s="1331" t="str">
        <f t="shared" si="1280"/>
        <v/>
      </c>
      <c r="CS452" s="1330" t="str">
        <f t="shared" si="1280"/>
        <v/>
      </c>
      <c r="CT452" s="1333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0">
        <f t="shared" si="1280"/>
        <v>3600</v>
      </c>
      <c r="CF453" s="1331">
        <f t="shared" si="1280"/>
        <v>3600</v>
      </c>
      <c r="CG453" s="1331">
        <f t="shared" si="1280"/>
        <v>3600</v>
      </c>
      <c r="CH453" s="1331">
        <f t="shared" si="1280"/>
        <v>3600</v>
      </c>
      <c r="CI453" s="1331">
        <f t="shared" si="1280"/>
        <v>3600</v>
      </c>
      <c r="CJ453" s="1331">
        <f t="shared" si="1280"/>
        <v>3600</v>
      </c>
      <c r="CK453" s="1332">
        <f t="shared" si="1280"/>
        <v>3600</v>
      </c>
      <c r="CL453" s="1332">
        <f t="shared" si="1280"/>
        <v>3600</v>
      </c>
      <c r="CM453" s="1332">
        <f t="shared" si="1280"/>
        <v>3600</v>
      </c>
      <c r="CN453" s="1331">
        <f t="shared" si="1280"/>
        <v>3600</v>
      </c>
      <c r="CO453" s="1331">
        <f t="shared" si="1280"/>
        <v>3600</v>
      </c>
      <c r="CP453" s="1331">
        <f t="shared" si="1280"/>
        <v>3600</v>
      </c>
      <c r="CQ453" s="1331">
        <f t="shared" si="1280"/>
        <v>3600</v>
      </c>
      <c r="CR453" s="1331">
        <f t="shared" si="1280"/>
        <v>3630</v>
      </c>
      <c r="CS453" s="1330">
        <f t="shared" si="1280"/>
        <v>3630</v>
      </c>
      <c r="CT453" s="1333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5" t="str">
        <f t="shared" si="1280"/>
        <v/>
      </c>
      <c r="CF454" s="1336" t="str">
        <f t="shared" si="1280"/>
        <v/>
      </c>
      <c r="CG454" s="1336" t="str">
        <f t="shared" si="1280"/>
        <v/>
      </c>
      <c r="CH454" s="1336" t="str">
        <f t="shared" si="1280"/>
        <v/>
      </c>
      <c r="CI454" s="1336" t="str">
        <f t="shared" si="1280"/>
        <v/>
      </c>
      <c r="CJ454" s="1336" t="str">
        <f t="shared" si="1280"/>
        <v/>
      </c>
      <c r="CK454" s="1337" t="str">
        <f t="shared" si="1280"/>
        <v/>
      </c>
      <c r="CL454" s="1337" t="str">
        <f t="shared" si="1280"/>
        <v/>
      </c>
      <c r="CM454" s="1337" t="str">
        <f t="shared" si="1280"/>
        <v/>
      </c>
      <c r="CN454" s="1336" t="str">
        <f t="shared" si="1280"/>
        <v/>
      </c>
      <c r="CO454" s="1336" t="str">
        <f t="shared" si="1280"/>
        <v/>
      </c>
      <c r="CP454" s="1336" t="str">
        <f t="shared" si="1280"/>
        <v/>
      </c>
      <c r="CQ454" s="1336" t="str">
        <f t="shared" si="1280"/>
        <v/>
      </c>
      <c r="CR454" s="1336" t="str">
        <f t="shared" si="1280"/>
        <v/>
      </c>
      <c r="CS454" s="1335" t="str">
        <f t="shared" si="1280"/>
        <v/>
      </c>
      <c r="CT454" s="1338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61" customFormat="1" ht="15.75" customHeight="1">
      <c r="A455" s="1682" t="s">
        <v>274</v>
      </c>
      <c r="B455" s="1683">
        <v>0</v>
      </c>
      <c r="C455" s="1683"/>
      <c r="D455" s="1683">
        <v>65</v>
      </c>
      <c r="E455" s="1683">
        <v>20</v>
      </c>
      <c r="F455" s="1683">
        <v>2</v>
      </c>
      <c r="G455" s="1683"/>
      <c r="H455" s="1683"/>
      <c r="I455" s="1683"/>
      <c r="J455" s="1683">
        <v>30</v>
      </c>
      <c r="K455" s="1683"/>
      <c r="L455" s="1683"/>
      <c r="M455" s="1683"/>
      <c r="N455" s="1683"/>
      <c r="O455" s="1683"/>
      <c r="P455" s="1683"/>
      <c r="Q455" s="1683"/>
      <c r="R455" s="1683"/>
      <c r="S455" s="1644"/>
      <c r="T455" s="1683">
        <v>1.3</v>
      </c>
      <c r="U455" s="1683">
        <v>65</v>
      </c>
      <c r="V455" s="1683">
        <v>65</v>
      </c>
      <c r="W455" s="1683">
        <v>65</v>
      </c>
      <c r="X455" s="1683"/>
      <c r="Y455" s="1683"/>
      <c r="Z455" s="1683"/>
      <c r="AA455" s="1683"/>
      <c r="AB455" s="1683">
        <v>65</v>
      </c>
      <c r="AC455" s="1683">
        <v>60</v>
      </c>
      <c r="AD455" s="1683"/>
      <c r="AE455" s="1683"/>
      <c r="AF455" s="1683"/>
      <c r="AG455" s="1684"/>
      <c r="AH455" s="1683"/>
      <c r="AI455" s="1683"/>
      <c r="AJ455" s="1683"/>
      <c r="AK455" s="1644"/>
      <c r="AL455" s="1683">
        <v>5</v>
      </c>
      <c r="AM455" s="1683">
        <v>20</v>
      </c>
      <c r="AN455" s="1683"/>
      <c r="AO455" s="1683">
        <v>60</v>
      </c>
      <c r="AP455" s="1683"/>
      <c r="AQ455" s="1683"/>
      <c r="AR455" s="1683"/>
      <c r="AS455" s="1683"/>
      <c r="AT455" s="1683"/>
      <c r="AU455" s="1683">
        <v>14</v>
      </c>
      <c r="AV455" s="1683"/>
      <c r="AW455" s="1683"/>
      <c r="AX455" s="1683"/>
      <c r="AY455" s="1683"/>
      <c r="AZ455" s="1683"/>
      <c r="BA455" s="1683"/>
      <c r="BB455" s="1683"/>
      <c r="BC455" s="1644"/>
      <c r="BD455" s="1683"/>
      <c r="BE455" s="1683"/>
      <c r="BF455" s="1683"/>
      <c r="BG455" s="1683"/>
      <c r="BH455" s="1683"/>
      <c r="BI455" s="1683"/>
      <c r="BJ455" s="1683"/>
      <c r="BK455" s="1683"/>
      <c r="BL455" s="1683"/>
      <c r="BM455" s="1683"/>
      <c r="BN455" s="1683"/>
      <c r="BO455" s="1683"/>
      <c r="BP455" s="1683"/>
      <c r="BQ455" s="1683"/>
      <c r="BR455" s="1683"/>
      <c r="BS455" s="1683"/>
      <c r="BT455" s="1683"/>
      <c r="BU455" s="1644"/>
      <c r="BV455" s="1683">
        <v>25</v>
      </c>
      <c r="BW455" s="1683">
        <v>65</v>
      </c>
      <c r="BX455" s="1683">
        <v>7</v>
      </c>
      <c r="BY455" s="1683"/>
      <c r="BZ455" s="1307">
        <f t="shared" si="1249"/>
        <v>17.333333333333332</v>
      </c>
      <c r="CA455" s="1307">
        <f t="shared" si="1250"/>
        <v>63.75</v>
      </c>
      <c r="CB455" s="1307">
        <f t="shared" si="1251"/>
        <v>17</v>
      </c>
      <c r="CC455" s="1308" t="str">
        <f t="shared" si="1252"/>
        <v/>
      </c>
      <c r="CD455" s="1367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8" t="str">
        <f t="shared" si="1314"/>
        <v/>
      </c>
      <c r="CF455" s="1369" t="str">
        <f t="shared" si="1314"/>
        <v/>
      </c>
      <c r="CG455" s="1369" t="str">
        <f t="shared" si="1314"/>
        <v/>
      </c>
      <c r="CH455" s="1369" t="str">
        <f t="shared" si="1314"/>
        <v/>
      </c>
      <c r="CI455" s="1369" t="str">
        <f t="shared" si="1314"/>
        <v/>
      </c>
      <c r="CJ455" s="1369" t="str">
        <f t="shared" si="1314"/>
        <v/>
      </c>
      <c r="CK455" s="1370" t="str">
        <f t="shared" si="1314"/>
        <v/>
      </c>
      <c r="CL455" s="1370" t="str">
        <f t="shared" si="1314"/>
        <v/>
      </c>
      <c r="CM455" s="1370" t="str">
        <f t="shared" si="1314"/>
        <v/>
      </c>
      <c r="CN455" s="1369" t="str">
        <f t="shared" si="1314"/>
        <v/>
      </c>
      <c r="CO455" s="1369" t="str">
        <f t="shared" si="1314"/>
        <v/>
      </c>
      <c r="CP455" s="1369" t="str">
        <f t="shared" si="1314"/>
        <v/>
      </c>
      <c r="CQ455" s="1369" t="str">
        <f t="shared" si="1314"/>
        <v/>
      </c>
      <c r="CR455" s="1369" t="str">
        <f t="shared" si="1314"/>
        <v/>
      </c>
      <c r="CS455" s="1368" t="str">
        <f t="shared" si="1314"/>
        <v/>
      </c>
      <c r="CT455" s="1371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46" t="str">
        <f t="shared" si="1281"/>
        <v/>
      </c>
      <c r="CV455" s="1647" t="str">
        <f t="shared" si="1282"/>
        <v/>
      </c>
      <c r="CW455" s="1648" t="str">
        <f t="shared" si="1283"/>
        <v/>
      </c>
      <c r="CX455" s="1648" t="str">
        <f t="shared" si="1284"/>
        <v/>
      </c>
      <c r="CY455" s="1648" t="str">
        <f t="shared" si="1285"/>
        <v/>
      </c>
      <c r="CZ455" s="1648" t="str">
        <f t="shared" si="1286"/>
        <v/>
      </c>
      <c r="DA455" s="1648" t="str">
        <f t="shared" si="1287"/>
        <v/>
      </c>
      <c r="DB455" s="1649" t="str">
        <f t="shared" si="1288"/>
        <v/>
      </c>
      <c r="DC455" s="1649" t="str">
        <f t="shared" si="1289"/>
        <v/>
      </c>
      <c r="DD455" s="1649" t="str">
        <f t="shared" si="1290"/>
        <v/>
      </c>
      <c r="DE455" s="1648" t="str">
        <f t="shared" si="1291"/>
        <v/>
      </c>
      <c r="DF455" s="1648" t="str">
        <f t="shared" si="1292"/>
        <v/>
      </c>
      <c r="DG455" s="1648" t="str">
        <f t="shared" si="1293"/>
        <v/>
      </c>
      <c r="DH455" s="1648" t="str">
        <f t="shared" si="1294"/>
        <v/>
      </c>
      <c r="DI455" s="1648" t="str">
        <f t="shared" si="1295"/>
        <v/>
      </c>
      <c r="DJ455" s="1647" t="str">
        <f t="shared" si="1296"/>
        <v/>
      </c>
      <c r="DK455" s="1646" t="str">
        <f t="shared" si="1297"/>
        <v/>
      </c>
      <c r="DL455" s="1656">
        <f t="shared" si="1298"/>
        <v>5</v>
      </c>
      <c r="DM455" s="1657">
        <f t="shared" si="1299"/>
        <v>6</v>
      </c>
      <c r="DN455" s="1657">
        <f t="shared" si="1300"/>
        <v>4</v>
      </c>
      <c r="DO455" s="1657">
        <f t="shared" si="1301"/>
        <v>0</v>
      </c>
      <c r="DP455" s="1658"/>
      <c r="DQ455" s="1655"/>
      <c r="DR455" s="1655"/>
      <c r="DS455" s="1655"/>
      <c r="DT455" s="1655"/>
      <c r="DU455" s="1655"/>
      <c r="DV455" s="1655"/>
      <c r="DW455" s="1655"/>
      <c r="DX455" s="1655"/>
      <c r="DY455" s="1660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9" t="str">
        <f t="shared" si="1314"/>
        <v/>
      </c>
      <c r="CE456" s="1330" t="str">
        <f t="shared" si="1315"/>
        <v/>
      </c>
      <c r="CF456" s="1331" t="str">
        <f t="shared" si="1315"/>
        <v/>
      </c>
      <c r="CG456" s="1331" t="str">
        <f t="shared" si="1315"/>
        <v/>
      </c>
      <c r="CH456" s="1331" t="str">
        <f t="shared" si="1315"/>
        <v/>
      </c>
      <c r="CI456" s="1331" t="str">
        <f t="shared" si="1315"/>
        <v/>
      </c>
      <c r="CJ456" s="1331" t="str">
        <f t="shared" si="1315"/>
        <v/>
      </c>
      <c r="CK456" s="1332" t="str">
        <f t="shared" si="1315"/>
        <v/>
      </c>
      <c r="CL456" s="1332" t="str">
        <f t="shared" si="1315"/>
        <v/>
      </c>
      <c r="CM456" s="1332" t="str">
        <f t="shared" si="1315"/>
        <v/>
      </c>
      <c r="CN456" s="1331" t="str">
        <f t="shared" si="1315"/>
        <v/>
      </c>
      <c r="CO456" s="1331" t="str">
        <f t="shared" si="1315"/>
        <v/>
      </c>
      <c r="CP456" s="1331" t="str">
        <f t="shared" si="1315"/>
        <v/>
      </c>
      <c r="CQ456" s="1331" t="str">
        <f t="shared" si="1315"/>
        <v/>
      </c>
      <c r="CR456" s="1331" t="str">
        <f t="shared" si="1315"/>
        <v/>
      </c>
      <c r="CS456" s="1330" t="str">
        <f t="shared" si="1315"/>
        <v/>
      </c>
      <c r="CT456" s="1333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5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0"/>
      <c r="CE457" s="1340"/>
      <c r="CF457" s="1340"/>
      <c r="CG457" s="1340"/>
      <c r="CH457" s="1340"/>
      <c r="CI457" s="1340"/>
      <c r="CJ457" s="1340"/>
      <c r="CK457" s="1340"/>
      <c r="CL457" s="1340"/>
      <c r="CM457" s="1340"/>
      <c r="CN457" s="1340"/>
      <c r="CO457" s="1340"/>
      <c r="CP457" s="1340"/>
      <c r="CQ457" s="1340"/>
      <c r="CR457" s="1340"/>
      <c r="CS457" s="1340"/>
      <c r="CT457" s="1341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9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0" t="str">
        <f t="shared" si="1320"/>
        <v/>
      </c>
      <c r="CF458" s="1331" t="str">
        <f t="shared" si="1320"/>
        <v/>
      </c>
      <c r="CG458" s="1331" t="str">
        <f t="shared" si="1320"/>
        <v/>
      </c>
      <c r="CH458" s="1331" t="str">
        <f t="shared" si="1320"/>
        <v/>
      </c>
      <c r="CI458" s="1331" t="str">
        <f t="shared" si="1320"/>
        <v/>
      </c>
      <c r="CJ458" s="1331" t="str">
        <f t="shared" si="1320"/>
        <v/>
      </c>
      <c r="CK458" s="1332" t="str">
        <f t="shared" si="1320"/>
        <v/>
      </c>
      <c r="CL458" s="1332" t="str">
        <f t="shared" si="1320"/>
        <v/>
      </c>
      <c r="CM458" s="1332" t="str">
        <f t="shared" si="1320"/>
        <v/>
      </c>
      <c r="CN458" s="1331" t="str">
        <f t="shared" si="1320"/>
        <v/>
      </c>
      <c r="CO458" s="1331" t="str">
        <f t="shared" si="1320"/>
        <v/>
      </c>
      <c r="CP458" s="1331" t="str">
        <f t="shared" si="1320"/>
        <v/>
      </c>
      <c r="CQ458" s="1331" t="str">
        <f t="shared" si="1320"/>
        <v/>
      </c>
      <c r="CR458" s="1331" t="str">
        <f t="shared" si="1320"/>
        <v/>
      </c>
      <c r="CS458" s="1330" t="str">
        <f t="shared" si="1320"/>
        <v/>
      </c>
      <c r="CT458" s="1333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 t="str">
        <f t="shared" si="1321"/>
        <v/>
      </c>
      <c r="CF459" s="1331" t="str">
        <f t="shared" si="1321"/>
        <v/>
      </c>
      <c r="CG459" s="1331" t="str">
        <f t="shared" si="1321"/>
        <v/>
      </c>
      <c r="CH459" s="1331" t="str">
        <f t="shared" si="1321"/>
        <v/>
      </c>
      <c r="CI459" s="1331" t="str">
        <f t="shared" si="1321"/>
        <v/>
      </c>
      <c r="CJ459" s="1331" t="str">
        <f t="shared" si="1321"/>
        <v/>
      </c>
      <c r="CK459" s="1332" t="str">
        <f t="shared" si="1321"/>
        <v/>
      </c>
      <c r="CL459" s="1332" t="str">
        <f t="shared" si="1321"/>
        <v/>
      </c>
      <c r="CM459" s="1332" t="str">
        <f t="shared" si="1321"/>
        <v/>
      </c>
      <c r="CN459" s="1331" t="str">
        <f t="shared" si="1321"/>
        <v/>
      </c>
      <c r="CO459" s="1331" t="str">
        <f t="shared" si="1321"/>
        <v/>
      </c>
      <c r="CP459" s="1331" t="str">
        <f t="shared" si="1321"/>
        <v/>
      </c>
      <c r="CQ459" s="1331" t="str">
        <f t="shared" si="1321"/>
        <v/>
      </c>
      <c r="CR459" s="1331" t="str">
        <f t="shared" si="1321"/>
        <v/>
      </c>
      <c r="CS459" s="1330" t="str">
        <f t="shared" si="1321"/>
        <v/>
      </c>
      <c r="CT459" s="1333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 t="str">
        <f t="shared" si="1321"/>
        <v/>
      </c>
      <c r="CF460" s="1331" t="str">
        <f t="shared" si="1321"/>
        <v/>
      </c>
      <c r="CG460" s="1331" t="str">
        <f t="shared" si="1321"/>
        <v/>
      </c>
      <c r="CH460" s="1331" t="str">
        <f t="shared" si="1321"/>
        <v/>
      </c>
      <c r="CI460" s="1331" t="str">
        <f t="shared" si="1321"/>
        <v/>
      </c>
      <c r="CJ460" s="1331" t="str">
        <f t="shared" si="1321"/>
        <v/>
      </c>
      <c r="CK460" s="1332" t="str">
        <f t="shared" si="1321"/>
        <v/>
      </c>
      <c r="CL460" s="1332" t="str">
        <f t="shared" si="1321"/>
        <v/>
      </c>
      <c r="CM460" s="1332" t="str">
        <f t="shared" si="1321"/>
        <v/>
      </c>
      <c r="CN460" s="1331" t="str">
        <f t="shared" si="1321"/>
        <v/>
      </c>
      <c r="CO460" s="1331" t="str">
        <f t="shared" si="1321"/>
        <v/>
      </c>
      <c r="CP460" s="1331" t="str">
        <f t="shared" si="1321"/>
        <v/>
      </c>
      <c r="CQ460" s="1331" t="str">
        <f t="shared" si="1321"/>
        <v/>
      </c>
      <c r="CR460" s="1331" t="str">
        <f t="shared" si="1321"/>
        <v/>
      </c>
      <c r="CS460" s="1330" t="str">
        <f t="shared" si="1321"/>
        <v/>
      </c>
      <c r="CT460" s="1333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 t="str">
        <f t="shared" si="1321"/>
        <v/>
      </c>
      <c r="CF461" s="1331" t="str">
        <f t="shared" si="1321"/>
        <v/>
      </c>
      <c r="CG461" s="1331" t="str">
        <f t="shared" si="1321"/>
        <v/>
      </c>
      <c r="CH461" s="1331" t="str">
        <f t="shared" si="1321"/>
        <v/>
      </c>
      <c r="CI461" s="1331" t="str">
        <f t="shared" si="1321"/>
        <v/>
      </c>
      <c r="CJ461" s="1331" t="str">
        <f t="shared" si="1321"/>
        <v/>
      </c>
      <c r="CK461" s="1332" t="str">
        <f t="shared" si="1321"/>
        <v/>
      </c>
      <c r="CL461" s="1332" t="str">
        <f t="shared" si="1321"/>
        <v/>
      </c>
      <c r="CM461" s="1332" t="str">
        <f t="shared" si="1321"/>
        <v/>
      </c>
      <c r="CN461" s="1331" t="str">
        <f t="shared" si="1321"/>
        <v/>
      </c>
      <c r="CO461" s="1331" t="str">
        <f t="shared" si="1321"/>
        <v/>
      </c>
      <c r="CP461" s="1331" t="str">
        <f t="shared" si="1321"/>
        <v/>
      </c>
      <c r="CQ461" s="1331" t="str">
        <f t="shared" si="1321"/>
        <v/>
      </c>
      <c r="CR461" s="1331" t="str">
        <f t="shared" si="1321"/>
        <v/>
      </c>
      <c r="CS461" s="1330" t="str">
        <f t="shared" si="1321"/>
        <v/>
      </c>
      <c r="CT461" s="1333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0">
        <f t="shared" si="1321"/>
        <v>3630</v>
      </c>
      <c r="CF462" s="1331">
        <f t="shared" si="1321"/>
        <v>3630</v>
      </c>
      <c r="CG462" s="1331">
        <f t="shared" si="1321"/>
        <v>3630</v>
      </c>
      <c r="CH462" s="1331">
        <f t="shared" si="1321"/>
        <v>3630</v>
      </c>
      <c r="CI462" s="1331">
        <f t="shared" si="1321"/>
        <v>3630</v>
      </c>
      <c r="CJ462" s="1331">
        <f t="shared" si="1321"/>
        <v>3630</v>
      </c>
      <c r="CK462" s="1332">
        <f t="shared" si="1321"/>
        <v>3630</v>
      </c>
      <c r="CL462" s="1332">
        <f t="shared" si="1321"/>
        <v>3630</v>
      </c>
      <c r="CM462" s="1332">
        <f t="shared" si="1321"/>
        <v>3630</v>
      </c>
      <c r="CN462" s="1331">
        <f t="shared" si="1321"/>
        <v>3630</v>
      </c>
      <c r="CO462" s="1331">
        <f t="shared" si="1321"/>
        <v>3630</v>
      </c>
      <c r="CP462" s="1331">
        <f t="shared" si="1321"/>
        <v>3630</v>
      </c>
      <c r="CQ462" s="1331">
        <f t="shared" si="1321"/>
        <v>3630</v>
      </c>
      <c r="CR462" s="1331">
        <f t="shared" si="1321"/>
        <v>3630</v>
      </c>
      <c r="CS462" s="1330">
        <f t="shared" si="1321"/>
        <v>3630</v>
      </c>
      <c r="CT462" s="1333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5" t="str">
        <f t="shared" si="1321"/>
        <v/>
      </c>
      <c r="CF463" s="1336" t="str">
        <f t="shared" si="1321"/>
        <v/>
      </c>
      <c r="CG463" s="1336" t="str">
        <f t="shared" si="1321"/>
        <v/>
      </c>
      <c r="CH463" s="1336" t="str">
        <f t="shared" si="1321"/>
        <v/>
      </c>
      <c r="CI463" s="1336" t="str">
        <f t="shared" si="1321"/>
        <v/>
      </c>
      <c r="CJ463" s="1336" t="str">
        <f t="shared" si="1321"/>
        <v/>
      </c>
      <c r="CK463" s="1337" t="str">
        <f t="shared" si="1321"/>
        <v/>
      </c>
      <c r="CL463" s="1337" t="str">
        <f t="shared" si="1321"/>
        <v/>
      </c>
      <c r="CM463" s="1337" t="str">
        <f t="shared" si="1321"/>
        <v/>
      </c>
      <c r="CN463" s="1336" t="str">
        <f t="shared" si="1321"/>
        <v/>
      </c>
      <c r="CO463" s="1336" t="str">
        <f t="shared" si="1321"/>
        <v/>
      </c>
      <c r="CP463" s="1336" t="str">
        <f t="shared" si="1321"/>
        <v/>
      </c>
      <c r="CQ463" s="1336" t="str">
        <f t="shared" si="1321"/>
        <v/>
      </c>
      <c r="CR463" s="1336" t="str">
        <f t="shared" si="1321"/>
        <v/>
      </c>
      <c r="CS463" s="1335" t="str">
        <f t="shared" si="1321"/>
        <v/>
      </c>
      <c r="CT463" s="1338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9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0" t="str">
        <f t="shared" si="1355"/>
        <v/>
      </c>
      <c r="CF464" s="1331" t="str">
        <f t="shared" si="1355"/>
        <v/>
      </c>
      <c r="CG464" s="1331" t="str">
        <f t="shared" si="1355"/>
        <v/>
      </c>
      <c r="CH464" s="1331" t="str">
        <f t="shared" si="1355"/>
        <v/>
      </c>
      <c r="CI464" s="1331" t="str">
        <f t="shared" si="1355"/>
        <v/>
      </c>
      <c r="CJ464" s="1331" t="str">
        <f t="shared" si="1355"/>
        <v/>
      </c>
      <c r="CK464" s="1332" t="str">
        <f t="shared" si="1355"/>
        <v/>
      </c>
      <c r="CL464" s="1332" t="str">
        <f t="shared" si="1355"/>
        <v/>
      </c>
      <c r="CM464" s="1332" t="str">
        <f t="shared" si="1355"/>
        <v/>
      </c>
      <c r="CN464" s="1331" t="str">
        <f t="shared" si="1355"/>
        <v/>
      </c>
      <c r="CO464" s="1331" t="str">
        <f t="shared" si="1355"/>
        <v/>
      </c>
      <c r="CP464" s="1331" t="str">
        <f t="shared" si="1355"/>
        <v/>
      </c>
      <c r="CQ464" s="1331" t="str">
        <f t="shared" si="1355"/>
        <v/>
      </c>
      <c r="CR464" s="1331" t="str">
        <f t="shared" si="1355"/>
        <v/>
      </c>
      <c r="CS464" s="1330" t="str">
        <f t="shared" si="1355"/>
        <v/>
      </c>
      <c r="CT464" s="1333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9" t="str">
        <f t="shared" si="1355"/>
        <v/>
      </c>
      <c r="CE465" s="1330" t="str">
        <f t="shared" si="1356"/>
        <v/>
      </c>
      <c r="CF465" s="1331" t="str">
        <f t="shared" si="1356"/>
        <v/>
      </c>
      <c r="CG465" s="1331" t="str">
        <f t="shared" si="1356"/>
        <v/>
      </c>
      <c r="CH465" s="1331" t="str">
        <f t="shared" si="1356"/>
        <v/>
      </c>
      <c r="CI465" s="1331" t="str">
        <f t="shared" si="1356"/>
        <v/>
      </c>
      <c r="CJ465" s="1331" t="str">
        <f t="shared" si="1356"/>
        <v/>
      </c>
      <c r="CK465" s="1332" t="str">
        <f t="shared" si="1356"/>
        <v/>
      </c>
      <c r="CL465" s="1332" t="str">
        <f t="shared" si="1356"/>
        <v/>
      </c>
      <c r="CM465" s="1332" t="str">
        <f t="shared" si="1356"/>
        <v/>
      </c>
      <c r="CN465" s="1331" t="str">
        <f t="shared" si="1356"/>
        <v/>
      </c>
      <c r="CO465" s="1331" t="str">
        <f t="shared" si="1356"/>
        <v/>
      </c>
      <c r="CP465" s="1331" t="str">
        <f t="shared" si="1356"/>
        <v/>
      </c>
      <c r="CQ465" s="1331" t="str">
        <f t="shared" si="1356"/>
        <v/>
      </c>
      <c r="CR465" s="1331" t="str">
        <f t="shared" si="1356"/>
        <v/>
      </c>
      <c r="CS465" s="1330" t="str">
        <f t="shared" si="1356"/>
        <v/>
      </c>
      <c r="CT465" s="1333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85" t="s">
        <v>725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0"/>
      <c r="CE466" s="1340"/>
      <c r="CF466" s="1340"/>
      <c r="CG466" s="1340"/>
      <c r="CH466" s="1340"/>
      <c r="CI466" s="1340"/>
      <c r="CJ466" s="1340"/>
      <c r="CK466" s="1340"/>
      <c r="CL466" s="1340"/>
      <c r="CM466" s="1340"/>
      <c r="CN466" s="1340"/>
      <c r="CO466" s="1340"/>
      <c r="CP466" s="1340"/>
      <c r="CQ466" s="1340"/>
      <c r="CR466" s="1340"/>
      <c r="CS466" s="1340"/>
      <c r="CT466" s="1341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/>
      <c r="BW467" s="631"/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9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0" t="str">
        <f t="shared" si="1361"/>
        <v/>
      </c>
      <c r="CF467" s="1331" t="str">
        <f t="shared" si="1361"/>
        <v/>
      </c>
      <c r="CG467" s="1331" t="str">
        <f t="shared" si="1361"/>
        <v/>
      </c>
      <c r="CH467" s="1331" t="str">
        <f t="shared" si="1361"/>
        <v/>
      </c>
      <c r="CI467" s="1331">
        <f t="shared" si="1361"/>
        <v>1</v>
      </c>
      <c r="CJ467" s="1331">
        <f t="shared" si="1361"/>
        <v>1</v>
      </c>
      <c r="CK467" s="1332">
        <f t="shared" si="1361"/>
        <v>1</v>
      </c>
      <c r="CL467" s="1332">
        <f t="shared" si="1361"/>
        <v>1</v>
      </c>
      <c r="CM467" s="1332">
        <f t="shared" si="1361"/>
        <v>1</v>
      </c>
      <c r="CN467" s="1331">
        <f t="shared" si="1361"/>
        <v>1</v>
      </c>
      <c r="CO467" s="1331">
        <f t="shared" si="1361"/>
        <v>5</v>
      </c>
      <c r="CP467" s="1331" t="str">
        <f t="shared" si="1361"/>
        <v/>
      </c>
      <c r="CQ467" s="1331" t="str">
        <f t="shared" si="1361"/>
        <v/>
      </c>
      <c r="CR467" s="1331" t="str">
        <f t="shared" si="1361"/>
        <v/>
      </c>
      <c r="CS467" s="1330" t="str">
        <f t="shared" si="1361"/>
        <v/>
      </c>
      <c r="CT467" s="1333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0" t="str">
        <f t="shared" si="1362"/>
        <v/>
      </c>
      <c r="CF468" s="1331" t="str">
        <f t="shared" si="1362"/>
        <v/>
      </c>
      <c r="CG468" s="1331" t="str">
        <f t="shared" si="1362"/>
        <v/>
      </c>
      <c r="CH468" s="1331" t="str">
        <f t="shared" si="1362"/>
        <v/>
      </c>
      <c r="CI468" s="1331">
        <f t="shared" si="1362"/>
        <v>2</v>
      </c>
      <c r="CJ468" s="1331">
        <f t="shared" si="1362"/>
        <v>10</v>
      </c>
      <c r="CK468" s="1332">
        <f t="shared" si="1362"/>
        <v>10</v>
      </c>
      <c r="CL468" s="1332">
        <f t="shared" si="1362"/>
        <v>10</v>
      </c>
      <c r="CM468" s="1332">
        <f t="shared" si="1362"/>
        <v>10</v>
      </c>
      <c r="CN468" s="1331">
        <f t="shared" si="1362"/>
        <v>10</v>
      </c>
      <c r="CO468" s="1331">
        <f t="shared" si="1362"/>
        <v>10</v>
      </c>
      <c r="CP468" s="1331" t="str">
        <f t="shared" si="1362"/>
        <v/>
      </c>
      <c r="CQ468" s="1331" t="str">
        <f t="shared" si="1362"/>
        <v/>
      </c>
      <c r="CR468" s="1331" t="str">
        <f t="shared" si="1362"/>
        <v/>
      </c>
      <c r="CS468" s="1330" t="str">
        <f t="shared" si="1362"/>
        <v/>
      </c>
      <c r="CT468" s="1333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/>
      <c r="BW469" s="631"/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0" t="str">
        <f t="shared" si="1362"/>
        <v/>
      </c>
      <c r="CF469" s="1331" t="str">
        <f t="shared" si="1362"/>
        <v/>
      </c>
      <c r="CG469" s="1331" t="str">
        <f t="shared" si="1362"/>
        <v/>
      </c>
      <c r="CH469" s="1331" t="str">
        <f t="shared" si="1362"/>
        <v/>
      </c>
      <c r="CI469" s="1331">
        <f t="shared" si="1362"/>
        <v>3</v>
      </c>
      <c r="CJ469" s="1331">
        <f t="shared" si="1362"/>
        <v>12</v>
      </c>
      <c r="CK469" s="1332">
        <f t="shared" si="1362"/>
        <v>12</v>
      </c>
      <c r="CL469" s="1332">
        <f t="shared" si="1362"/>
        <v>12</v>
      </c>
      <c r="CM469" s="1332">
        <f t="shared" si="1362"/>
        <v>12</v>
      </c>
      <c r="CN469" s="1331">
        <f t="shared" si="1362"/>
        <v>12</v>
      </c>
      <c r="CO469" s="1331">
        <f t="shared" si="1362"/>
        <v>12</v>
      </c>
      <c r="CP469" s="1331" t="str">
        <f t="shared" si="1362"/>
        <v/>
      </c>
      <c r="CQ469" s="1331" t="str">
        <f t="shared" si="1362"/>
        <v/>
      </c>
      <c r="CR469" s="1331" t="str">
        <f t="shared" si="1362"/>
        <v/>
      </c>
      <c r="CS469" s="1330" t="str">
        <f t="shared" si="1362"/>
        <v/>
      </c>
      <c r="CT469" s="1333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0" t="str">
        <f t="shared" si="1362"/>
        <v/>
      </c>
      <c r="CF470" s="1331" t="str">
        <f t="shared" si="1362"/>
        <v/>
      </c>
      <c r="CG470" s="1331" t="str">
        <f t="shared" si="1362"/>
        <v/>
      </c>
      <c r="CH470" s="1331" t="str">
        <f t="shared" si="1362"/>
        <v/>
      </c>
      <c r="CI470" s="1331">
        <f t="shared" si="1362"/>
        <v>30</v>
      </c>
      <c r="CJ470" s="1331">
        <f t="shared" si="1362"/>
        <v>120</v>
      </c>
      <c r="CK470" s="1332">
        <f t="shared" si="1362"/>
        <v>120</v>
      </c>
      <c r="CL470" s="1332">
        <f t="shared" si="1362"/>
        <v>120</v>
      </c>
      <c r="CM470" s="1332">
        <f t="shared" si="1362"/>
        <v>120</v>
      </c>
      <c r="CN470" s="1331">
        <f t="shared" si="1362"/>
        <v>120</v>
      </c>
      <c r="CO470" s="1331">
        <f t="shared" si="1362"/>
        <v>120</v>
      </c>
      <c r="CP470" s="1331" t="str">
        <f t="shared" si="1362"/>
        <v/>
      </c>
      <c r="CQ470" s="1331" t="str">
        <f t="shared" si="1362"/>
        <v/>
      </c>
      <c r="CR470" s="1331" t="str">
        <f t="shared" si="1362"/>
        <v/>
      </c>
      <c r="CS470" s="1330" t="str">
        <f t="shared" si="1362"/>
        <v/>
      </c>
      <c r="CT470" s="1333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0">
        <f t="shared" si="1362"/>
        <v>3540</v>
      </c>
      <c r="CF471" s="1331">
        <f t="shared" si="1362"/>
        <v>3540</v>
      </c>
      <c r="CG471" s="1331">
        <f t="shared" si="1362"/>
        <v>3540</v>
      </c>
      <c r="CH471" s="1331">
        <f t="shared" si="1362"/>
        <v>3540</v>
      </c>
      <c r="CI471" s="1331">
        <f t="shared" si="1362"/>
        <v>3540</v>
      </c>
      <c r="CJ471" s="1331">
        <f t="shared" si="1362"/>
        <v>3540</v>
      </c>
      <c r="CK471" s="1332">
        <f t="shared" si="1362"/>
        <v>3540</v>
      </c>
      <c r="CL471" s="1332">
        <f t="shared" si="1362"/>
        <v>3540</v>
      </c>
      <c r="CM471" s="1332">
        <f t="shared" si="1362"/>
        <v>3540</v>
      </c>
      <c r="CN471" s="1331">
        <f t="shared" si="1362"/>
        <v>3540</v>
      </c>
      <c r="CO471" s="1331">
        <f t="shared" si="1362"/>
        <v>3540</v>
      </c>
      <c r="CP471" s="1331">
        <f t="shared" si="1362"/>
        <v>3540</v>
      </c>
      <c r="CQ471" s="1331">
        <f t="shared" si="1362"/>
        <v>3540</v>
      </c>
      <c r="CR471" s="1331">
        <f t="shared" si="1362"/>
        <v>3540</v>
      </c>
      <c r="CS471" s="1330">
        <f t="shared" si="1362"/>
        <v>3540</v>
      </c>
      <c r="CT471" s="1333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5" t="str">
        <f t="shared" si="1362"/>
        <v/>
      </c>
      <c r="CF472" s="1336" t="str">
        <f t="shared" si="1362"/>
        <v/>
      </c>
      <c r="CG472" s="1336" t="str">
        <f t="shared" si="1362"/>
        <v/>
      </c>
      <c r="CH472" s="1336" t="str">
        <f t="shared" si="1362"/>
        <v/>
      </c>
      <c r="CI472" s="1336">
        <f t="shared" si="1362"/>
        <v>2.7710371819960861E-2</v>
      </c>
      <c r="CJ472" s="1336">
        <f t="shared" si="1362"/>
        <v>3.6947162426614479E-2</v>
      </c>
      <c r="CK472" s="1337">
        <f t="shared" si="1362"/>
        <v>3.6947162426614479E-2</v>
      </c>
      <c r="CL472" s="1337">
        <f t="shared" si="1362"/>
        <v>5.5420743639921721E-2</v>
      </c>
      <c r="CM472" s="1337">
        <f t="shared" si="1362"/>
        <v>5.5420743639921721E-2</v>
      </c>
      <c r="CN472" s="1336">
        <f t="shared" si="1362"/>
        <v>6.1578604044357464E-2</v>
      </c>
      <c r="CO472" s="1336">
        <f t="shared" si="1362"/>
        <v>0.11084148727984344</v>
      </c>
      <c r="CP472" s="1336" t="str">
        <f t="shared" si="1362"/>
        <v/>
      </c>
      <c r="CQ472" s="1336" t="str">
        <f t="shared" si="1362"/>
        <v/>
      </c>
      <c r="CR472" s="1336" t="str">
        <f t="shared" si="1362"/>
        <v/>
      </c>
      <c r="CS472" s="1335" t="str">
        <f t="shared" si="1362"/>
        <v/>
      </c>
      <c r="CT472" s="1338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61" customFormat="1" ht="15.75" customHeight="1">
      <c r="A473" s="1686" t="s">
        <v>277</v>
      </c>
      <c r="B473" s="1684"/>
      <c r="C473" s="1684"/>
      <c r="D473" s="1684"/>
      <c r="E473" s="1684"/>
      <c r="F473" s="1684"/>
      <c r="G473" s="1684"/>
      <c r="H473" s="1684"/>
      <c r="I473" s="1684"/>
      <c r="J473" s="1684"/>
      <c r="K473" s="1684">
        <v>10</v>
      </c>
      <c r="L473" s="1684"/>
      <c r="M473" s="1684"/>
      <c r="N473" s="1684"/>
      <c r="O473" s="1684"/>
      <c r="P473" s="1684"/>
      <c r="Q473" s="1684"/>
      <c r="R473" s="1684"/>
      <c r="S473" s="1687"/>
      <c r="T473" s="1684">
        <v>4</v>
      </c>
      <c r="U473" s="1684"/>
      <c r="V473" s="1684"/>
      <c r="W473" s="1684"/>
      <c r="X473" s="1684"/>
      <c r="Y473" s="1684"/>
      <c r="Z473" s="1684"/>
      <c r="AA473" s="1684"/>
      <c r="AB473" s="1684"/>
      <c r="AC473" s="1684"/>
      <c r="AD473" s="1684"/>
      <c r="AE473" s="1684"/>
      <c r="AF473" s="1684"/>
      <c r="AG473" s="1684"/>
      <c r="AH473" s="1684"/>
      <c r="AI473" s="1684"/>
      <c r="AJ473" s="1684"/>
      <c r="AK473" s="1687"/>
      <c r="AL473" s="1684"/>
      <c r="AM473" s="1684">
        <v>7</v>
      </c>
      <c r="AN473" s="1684"/>
      <c r="AO473" s="1684">
        <v>5</v>
      </c>
      <c r="AP473" s="1684"/>
      <c r="AQ473" s="1684">
        <v>1</v>
      </c>
      <c r="AR473" s="1684"/>
      <c r="AS473" s="1684">
        <v>14</v>
      </c>
      <c r="AT473" s="1684"/>
      <c r="AU473" s="1684"/>
      <c r="AV473" s="1684"/>
      <c r="AW473" s="1684"/>
      <c r="AX473" s="1684"/>
      <c r="AY473" s="1684"/>
      <c r="AZ473" s="1684"/>
      <c r="BA473" s="1684"/>
      <c r="BB473" s="1684"/>
      <c r="BC473" s="1687"/>
      <c r="BD473" s="1684"/>
      <c r="BE473" s="1684">
        <v>5</v>
      </c>
      <c r="BF473" s="1684">
        <v>0.75</v>
      </c>
      <c r="BG473" s="1684">
        <v>8</v>
      </c>
      <c r="BH473" s="1684"/>
      <c r="BI473" s="1684">
        <v>4</v>
      </c>
      <c r="BJ473" s="1684"/>
      <c r="BK473" s="1684"/>
      <c r="BL473" s="1684">
        <v>8</v>
      </c>
      <c r="BM473" s="1684"/>
      <c r="BN473" s="1684"/>
      <c r="BO473" s="1684"/>
      <c r="BP473" s="1684"/>
      <c r="BQ473" s="1684"/>
      <c r="BR473" s="1684"/>
      <c r="BS473" s="1684"/>
      <c r="BT473" s="1684"/>
      <c r="BU473" s="1687"/>
      <c r="BV473" s="1684"/>
      <c r="BW473" s="1684"/>
      <c r="BX473" s="1684">
        <v>6</v>
      </c>
      <c r="BY473" s="1684">
        <v>6</v>
      </c>
      <c r="BZ473" s="1307" t="str">
        <f t="shared" si="1249"/>
        <v/>
      </c>
      <c r="CA473" s="1307" t="str">
        <f t="shared" si="1250"/>
        <v/>
      </c>
      <c r="CB473" s="1307">
        <f t="shared" si="1251"/>
        <v>6</v>
      </c>
      <c r="CC473" s="1308">
        <f t="shared" si="1252"/>
        <v>5.666666666666667</v>
      </c>
      <c r="CD473" s="1367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8" t="str">
        <f t="shared" si="1396"/>
        <v/>
      </c>
      <c r="CF473" s="1369" t="str">
        <f t="shared" si="1396"/>
        <v/>
      </c>
      <c r="CG473" s="1369" t="str">
        <f t="shared" si="1396"/>
        <v/>
      </c>
      <c r="CH473" s="1369" t="str">
        <f t="shared" si="1396"/>
        <v/>
      </c>
      <c r="CI473" s="1369" t="str">
        <f t="shared" si="1396"/>
        <v/>
      </c>
      <c r="CJ473" s="1369">
        <f t="shared" si="1396"/>
        <v>0.75</v>
      </c>
      <c r="CK473" s="1370">
        <f t="shared" si="1396"/>
        <v>4</v>
      </c>
      <c r="CL473" s="1370">
        <f t="shared" si="1396"/>
        <v>5</v>
      </c>
      <c r="CM473" s="1370">
        <f t="shared" si="1396"/>
        <v>8</v>
      </c>
      <c r="CN473" s="1369">
        <f t="shared" si="1396"/>
        <v>8</v>
      </c>
      <c r="CO473" s="1369" t="str">
        <f t="shared" si="1396"/>
        <v/>
      </c>
      <c r="CP473" s="1369" t="str">
        <f t="shared" si="1396"/>
        <v/>
      </c>
      <c r="CQ473" s="1369" t="str">
        <f t="shared" si="1396"/>
        <v/>
      </c>
      <c r="CR473" s="1369" t="str">
        <f t="shared" si="1396"/>
        <v/>
      </c>
      <c r="CS473" s="1368" t="str">
        <f t="shared" si="1396"/>
        <v/>
      </c>
      <c r="CT473" s="1371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46" t="str">
        <f t="shared" si="1363"/>
        <v/>
      </c>
      <c r="CV473" s="1647" t="str">
        <f t="shared" si="1364"/>
        <v/>
      </c>
      <c r="CW473" s="1648" t="str">
        <f t="shared" si="1365"/>
        <v/>
      </c>
      <c r="CX473" s="1648" t="str">
        <f t="shared" si="1366"/>
        <v/>
      </c>
      <c r="CY473" s="1648" t="str">
        <f t="shared" si="1367"/>
        <v/>
      </c>
      <c r="CZ473" s="1648" t="str">
        <f t="shared" si="1368"/>
        <v/>
      </c>
      <c r="DA473" s="1648">
        <f t="shared" si="1369"/>
        <v>0.75</v>
      </c>
      <c r="DB473" s="1649">
        <f t="shared" si="1370"/>
        <v>4</v>
      </c>
      <c r="DC473" s="1649">
        <f t="shared" si="1371"/>
        <v>5</v>
      </c>
      <c r="DD473" s="1649">
        <f t="shared" si="1372"/>
        <v>8</v>
      </c>
      <c r="DE473" s="1648">
        <f t="shared" si="1373"/>
        <v>8</v>
      </c>
      <c r="DF473" s="1648" t="str">
        <f t="shared" si="1374"/>
        <v/>
      </c>
      <c r="DG473" s="1648" t="str">
        <f t="shared" si="1375"/>
        <v/>
      </c>
      <c r="DH473" s="1648" t="str">
        <f t="shared" si="1376"/>
        <v/>
      </c>
      <c r="DI473" s="1648" t="str">
        <f t="shared" si="1377"/>
        <v/>
      </c>
      <c r="DJ473" s="1647" t="str">
        <f t="shared" si="1378"/>
        <v/>
      </c>
      <c r="DK473" s="1646" t="str">
        <f t="shared" si="1379"/>
        <v/>
      </c>
      <c r="DL473" s="1656">
        <f t="shared" si="1380"/>
        <v>1</v>
      </c>
      <c r="DM473" s="1657">
        <f t="shared" si="1381"/>
        <v>1</v>
      </c>
      <c r="DN473" s="1657">
        <f t="shared" si="1382"/>
        <v>4</v>
      </c>
      <c r="DO473" s="1657">
        <f t="shared" si="1383"/>
        <v>5</v>
      </c>
      <c r="DP473" s="1658"/>
      <c r="DQ473" s="1655"/>
      <c r="DR473" s="1655"/>
      <c r="DS473" s="1655"/>
      <c r="DT473" s="1655"/>
      <c r="DU473" s="1655"/>
      <c r="DV473" s="1655"/>
      <c r="DW473" s="1655"/>
      <c r="DX473" s="1655"/>
      <c r="DY473" s="1660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9" t="str">
        <f t="shared" si="1396"/>
        <v/>
      </c>
      <c r="CE474" s="1330" t="str">
        <f t="shared" si="1397"/>
        <v/>
      </c>
      <c r="CF474" s="1331" t="str">
        <f t="shared" si="1397"/>
        <v/>
      </c>
      <c r="CG474" s="1331" t="str">
        <f t="shared" si="1397"/>
        <v/>
      </c>
      <c r="CH474" s="1331" t="str">
        <f t="shared" si="1397"/>
        <v/>
      </c>
      <c r="CI474" s="1331" t="str">
        <f t="shared" si="1397"/>
        <v/>
      </c>
      <c r="CJ474" s="1331">
        <f t="shared" si="1397"/>
        <v>90</v>
      </c>
      <c r="CK474" s="1332">
        <f t="shared" si="1397"/>
        <v>240</v>
      </c>
      <c r="CL474" s="1332">
        <f t="shared" si="1397"/>
        <v>480</v>
      </c>
      <c r="CM474" s="1332">
        <f t="shared" si="1397"/>
        <v>600</v>
      </c>
      <c r="CN474" s="1331">
        <f t="shared" si="1397"/>
        <v>960</v>
      </c>
      <c r="CO474" s="1331" t="str">
        <f t="shared" si="1397"/>
        <v/>
      </c>
      <c r="CP474" s="1331" t="str">
        <f t="shared" si="1397"/>
        <v/>
      </c>
      <c r="CQ474" s="1331" t="str">
        <f t="shared" si="1397"/>
        <v/>
      </c>
      <c r="CR474" s="1331" t="str">
        <f t="shared" si="1397"/>
        <v/>
      </c>
      <c r="CS474" s="1330" t="str">
        <f t="shared" si="1397"/>
        <v/>
      </c>
      <c r="CT474" s="1333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40" t="s">
        <v>724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0"/>
      <c r="CE475" s="1340"/>
      <c r="CF475" s="1340"/>
      <c r="CG475" s="1340"/>
      <c r="CH475" s="1340"/>
      <c r="CI475" s="1340"/>
      <c r="CJ475" s="1340"/>
      <c r="CK475" s="1340"/>
      <c r="CL475" s="1340"/>
      <c r="CM475" s="1340"/>
      <c r="CN475" s="1340"/>
      <c r="CO475" s="1340"/>
      <c r="CP475" s="1340"/>
      <c r="CQ475" s="1340"/>
      <c r="CR475" s="1340"/>
      <c r="CS475" s="1340"/>
      <c r="CT475" s="1341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/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9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0" t="str">
        <f t="shared" si="1402"/>
        <v/>
      </c>
      <c r="CF476" s="1331" t="str">
        <f t="shared" si="1402"/>
        <v/>
      </c>
      <c r="CG476" s="1331" t="str">
        <f t="shared" si="1402"/>
        <v/>
      </c>
      <c r="CH476" s="1331" t="str">
        <f t="shared" si="1402"/>
        <v/>
      </c>
      <c r="CI476" s="1331" t="str">
        <f t="shared" si="1402"/>
        <v/>
      </c>
      <c r="CJ476" s="1331" t="str">
        <f t="shared" si="1402"/>
        <v/>
      </c>
      <c r="CK476" s="1332" t="str">
        <f t="shared" si="1402"/>
        <v/>
      </c>
      <c r="CL476" s="1332" t="str">
        <f t="shared" si="1402"/>
        <v/>
      </c>
      <c r="CM476" s="1332" t="str">
        <f t="shared" si="1402"/>
        <v/>
      </c>
      <c r="CN476" s="1331" t="str">
        <f t="shared" si="1402"/>
        <v/>
      </c>
      <c r="CO476" s="1331" t="str">
        <f t="shared" si="1402"/>
        <v/>
      </c>
      <c r="CP476" s="1331" t="str">
        <f t="shared" si="1402"/>
        <v/>
      </c>
      <c r="CQ476" s="1331" t="str">
        <f t="shared" si="1402"/>
        <v/>
      </c>
      <c r="CR476" s="1331" t="str">
        <f t="shared" si="1402"/>
        <v/>
      </c>
      <c r="CS476" s="1330" t="str">
        <f t="shared" si="1402"/>
        <v/>
      </c>
      <c r="CT476" s="1333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0" t="str">
        <f t="shared" si="1403"/>
        <v/>
      </c>
      <c r="CF477" s="1331" t="str">
        <f t="shared" si="1403"/>
        <v/>
      </c>
      <c r="CG477" s="1331" t="str">
        <f t="shared" si="1403"/>
        <v/>
      </c>
      <c r="CH477" s="1331" t="str">
        <f t="shared" si="1403"/>
        <v/>
      </c>
      <c r="CI477" s="1331" t="str">
        <f t="shared" si="1403"/>
        <v/>
      </c>
      <c r="CJ477" s="1331" t="str">
        <f t="shared" si="1403"/>
        <v/>
      </c>
      <c r="CK477" s="1332" t="str">
        <f t="shared" si="1403"/>
        <v/>
      </c>
      <c r="CL477" s="1332" t="str">
        <f t="shared" si="1403"/>
        <v/>
      </c>
      <c r="CM477" s="1332" t="str">
        <f t="shared" si="1403"/>
        <v/>
      </c>
      <c r="CN477" s="1331" t="str">
        <f t="shared" si="1403"/>
        <v/>
      </c>
      <c r="CO477" s="1331" t="str">
        <f t="shared" si="1403"/>
        <v/>
      </c>
      <c r="CP477" s="1331" t="str">
        <f t="shared" si="1403"/>
        <v/>
      </c>
      <c r="CQ477" s="1331" t="str">
        <f t="shared" si="1403"/>
        <v/>
      </c>
      <c r="CR477" s="1331" t="str">
        <f t="shared" si="1403"/>
        <v/>
      </c>
      <c r="CS477" s="1330" t="str">
        <f t="shared" si="1403"/>
        <v/>
      </c>
      <c r="CT477" s="1333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0" t="str">
        <f t="shared" si="1403"/>
        <v/>
      </c>
      <c r="CF478" s="1331" t="str">
        <f t="shared" si="1403"/>
        <v/>
      </c>
      <c r="CG478" s="1331" t="str">
        <f t="shared" si="1403"/>
        <v/>
      </c>
      <c r="CH478" s="1331" t="str">
        <f t="shared" si="1403"/>
        <v/>
      </c>
      <c r="CI478" s="1331" t="str">
        <f t="shared" si="1403"/>
        <v/>
      </c>
      <c r="CJ478" s="1331" t="str">
        <f t="shared" si="1403"/>
        <v/>
      </c>
      <c r="CK478" s="1332" t="str">
        <f t="shared" si="1403"/>
        <v/>
      </c>
      <c r="CL478" s="1332" t="str">
        <f t="shared" si="1403"/>
        <v/>
      </c>
      <c r="CM478" s="1332" t="str">
        <f t="shared" si="1403"/>
        <v/>
      </c>
      <c r="CN478" s="1331" t="str">
        <f t="shared" si="1403"/>
        <v/>
      </c>
      <c r="CO478" s="1331" t="str">
        <f t="shared" si="1403"/>
        <v/>
      </c>
      <c r="CP478" s="1331" t="str">
        <f t="shared" si="1403"/>
        <v/>
      </c>
      <c r="CQ478" s="1331" t="str">
        <f t="shared" si="1403"/>
        <v/>
      </c>
      <c r="CR478" s="1331" t="str">
        <f t="shared" si="1403"/>
        <v/>
      </c>
      <c r="CS478" s="1330" t="str">
        <f t="shared" si="1403"/>
        <v/>
      </c>
      <c r="CT478" s="1333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0" t="str">
        <f t="shared" si="1403"/>
        <v/>
      </c>
      <c r="CF479" s="1331" t="str">
        <f t="shared" si="1403"/>
        <v/>
      </c>
      <c r="CG479" s="1331" t="str">
        <f t="shared" si="1403"/>
        <v/>
      </c>
      <c r="CH479" s="1331" t="str">
        <f t="shared" si="1403"/>
        <v/>
      </c>
      <c r="CI479" s="1331" t="str">
        <f t="shared" si="1403"/>
        <v/>
      </c>
      <c r="CJ479" s="1331" t="str">
        <f t="shared" si="1403"/>
        <v/>
      </c>
      <c r="CK479" s="1332" t="str">
        <f t="shared" si="1403"/>
        <v/>
      </c>
      <c r="CL479" s="1332" t="str">
        <f t="shared" si="1403"/>
        <v/>
      </c>
      <c r="CM479" s="1332" t="str">
        <f t="shared" si="1403"/>
        <v/>
      </c>
      <c r="CN479" s="1331" t="str">
        <f t="shared" si="1403"/>
        <v/>
      </c>
      <c r="CO479" s="1331" t="str">
        <f t="shared" si="1403"/>
        <v/>
      </c>
      <c r="CP479" s="1331" t="str">
        <f t="shared" si="1403"/>
        <v/>
      </c>
      <c r="CQ479" s="1331" t="str">
        <f t="shared" si="1403"/>
        <v/>
      </c>
      <c r="CR479" s="1331" t="str">
        <f t="shared" si="1403"/>
        <v/>
      </c>
      <c r="CS479" s="1330" t="str">
        <f t="shared" si="1403"/>
        <v/>
      </c>
      <c r="CT479" s="1333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0">
        <f t="shared" si="1403"/>
        <v>3550</v>
      </c>
      <c r="CF480" s="1331">
        <f t="shared" si="1403"/>
        <v>3550</v>
      </c>
      <c r="CG480" s="1331">
        <f t="shared" si="1403"/>
        <v>3550</v>
      </c>
      <c r="CH480" s="1331">
        <f t="shared" si="1403"/>
        <v>3550</v>
      </c>
      <c r="CI480" s="1331">
        <f t="shared" si="1403"/>
        <v>3550</v>
      </c>
      <c r="CJ480" s="1331">
        <f t="shared" si="1403"/>
        <v>3550</v>
      </c>
      <c r="CK480" s="1332">
        <f t="shared" si="1403"/>
        <v>3550</v>
      </c>
      <c r="CL480" s="1332">
        <f t="shared" si="1403"/>
        <v>3550</v>
      </c>
      <c r="CM480" s="1332">
        <f t="shared" si="1403"/>
        <v>3550</v>
      </c>
      <c r="CN480" s="1331">
        <f t="shared" si="1403"/>
        <v>3550</v>
      </c>
      <c r="CO480" s="1331">
        <f t="shared" si="1403"/>
        <v>3550</v>
      </c>
      <c r="CP480" s="1331">
        <f t="shared" si="1403"/>
        <v>3550</v>
      </c>
      <c r="CQ480" s="1331">
        <f t="shared" si="1403"/>
        <v>3550</v>
      </c>
      <c r="CR480" s="1331">
        <f t="shared" si="1403"/>
        <v>3550</v>
      </c>
      <c r="CS480" s="1330">
        <f t="shared" si="1403"/>
        <v>3550</v>
      </c>
      <c r="CT480" s="1333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5" t="str">
        <f t="shared" si="1403"/>
        <v/>
      </c>
      <c r="CF481" s="1336" t="str">
        <f t="shared" si="1403"/>
        <v/>
      </c>
      <c r="CG481" s="1336" t="str">
        <f t="shared" si="1403"/>
        <v/>
      </c>
      <c r="CH481" s="1336" t="str">
        <f t="shared" si="1403"/>
        <v/>
      </c>
      <c r="CI481" s="1336" t="str">
        <f t="shared" si="1403"/>
        <v/>
      </c>
      <c r="CJ481" s="1336" t="str">
        <f t="shared" si="1403"/>
        <v/>
      </c>
      <c r="CK481" s="1337" t="str">
        <f t="shared" si="1403"/>
        <v/>
      </c>
      <c r="CL481" s="1337" t="str">
        <f t="shared" si="1403"/>
        <v/>
      </c>
      <c r="CM481" s="1337" t="str">
        <f t="shared" si="1403"/>
        <v/>
      </c>
      <c r="CN481" s="1336" t="str">
        <f t="shared" si="1403"/>
        <v/>
      </c>
      <c r="CO481" s="1336" t="str">
        <f t="shared" si="1403"/>
        <v/>
      </c>
      <c r="CP481" s="1336" t="str">
        <f t="shared" si="1403"/>
        <v/>
      </c>
      <c r="CQ481" s="1336" t="str">
        <f t="shared" si="1403"/>
        <v/>
      </c>
      <c r="CR481" s="1336" t="str">
        <f t="shared" si="1403"/>
        <v/>
      </c>
      <c r="CS481" s="1335" t="str">
        <f t="shared" si="1403"/>
        <v/>
      </c>
      <c r="CT481" s="1338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9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0" t="str">
        <f t="shared" si="1437"/>
        <v/>
      </c>
      <c r="CF482" s="1331" t="str">
        <f t="shared" si="1437"/>
        <v/>
      </c>
      <c r="CG482" s="1331" t="str">
        <f t="shared" si="1437"/>
        <v/>
      </c>
      <c r="CH482" s="1331" t="str">
        <f t="shared" si="1437"/>
        <v/>
      </c>
      <c r="CI482" s="1331" t="str">
        <f t="shared" si="1437"/>
        <v/>
      </c>
      <c r="CJ482" s="1331" t="str">
        <f t="shared" si="1437"/>
        <v/>
      </c>
      <c r="CK482" s="1332" t="str">
        <f t="shared" si="1437"/>
        <v/>
      </c>
      <c r="CL482" s="1332" t="str">
        <f t="shared" si="1437"/>
        <v/>
      </c>
      <c r="CM482" s="1332" t="str">
        <f t="shared" si="1437"/>
        <v/>
      </c>
      <c r="CN482" s="1331" t="str">
        <f t="shared" si="1437"/>
        <v/>
      </c>
      <c r="CO482" s="1331" t="str">
        <f t="shared" si="1437"/>
        <v/>
      </c>
      <c r="CP482" s="1331" t="str">
        <f t="shared" si="1437"/>
        <v/>
      </c>
      <c r="CQ482" s="1331" t="str">
        <f t="shared" si="1437"/>
        <v/>
      </c>
      <c r="CR482" s="1331" t="str">
        <f t="shared" si="1437"/>
        <v/>
      </c>
      <c r="CS482" s="1330" t="str">
        <f t="shared" si="1437"/>
        <v/>
      </c>
      <c r="CT482" s="1333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9" t="str">
        <f t="shared" si="1437"/>
        <v/>
      </c>
      <c r="CE483" s="1330" t="str">
        <f t="shared" si="1438"/>
        <v/>
      </c>
      <c r="CF483" s="1331" t="str">
        <f t="shared" si="1438"/>
        <v/>
      </c>
      <c r="CG483" s="1331" t="str">
        <f t="shared" si="1438"/>
        <v/>
      </c>
      <c r="CH483" s="1331" t="str">
        <f t="shared" si="1438"/>
        <v/>
      </c>
      <c r="CI483" s="1331" t="str">
        <f t="shared" si="1438"/>
        <v/>
      </c>
      <c r="CJ483" s="1331" t="str">
        <f t="shared" si="1438"/>
        <v/>
      </c>
      <c r="CK483" s="1332" t="str">
        <f t="shared" si="1438"/>
        <v/>
      </c>
      <c r="CL483" s="1332" t="str">
        <f t="shared" si="1438"/>
        <v/>
      </c>
      <c r="CM483" s="1332" t="str">
        <f t="shared" si="1438"/>
        <v/>
      </c>
      <c r="CN483" s="1331" t="str">
        <f t="shared" si="1438"/>
        <v/>
      </c>
      <c r="CO483" s="1331" t="str">
        <f t="shared" si="1438"/>
        <v/>
      </c>
      <c r="CP483" s="1331" t="str">
        <f t="shared" si="1438"/>
        <v/>
      </c>
      <c r="CQ483" s="1331" t="str">
        <f t="shared" si="1438"/>
        <v/>
      </c>
      <c r="CR483" s="1331" t="str">
        <f t="shared" si="1438"/>
        <v/>
      </c>
      <c r="CS483" s="1330" t="str">
        <f t="shared" si="1438"/>
        <v/>
      </c>
      <c r="CT483" s="1333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40" t="s">
        <v>728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0"/>
      <c r="CE484" s="1340"/>
      <c r="CF484" s="1340"/>
      <c r="CG484" s="1340"/>
      <c r="CH484" s="1340"/>
      <c r="CI484" s="1340"/>
      <c r="CJ484" s="1340"/>
      <c r="CK484" s="1340"/>
      <c r="CL484" s="1340"/>
      <c r="CM484" s="1340"/>
      <c r="CN484" s="1340"/>
      <c r="CO484" s="1340"/>
      <c r="CP484" s="1340"/>
      <c r="CQ484" s="1340"/>
      <c r="CR484" s="1340"/>
      <c r="CS484" s="1340"/>
      <c r="CT484" s="1341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9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0" t="str">
        <f t="shared" si="1443"/>
        <v/>
      </c>
      <c r="CF485" s="1331" t="str">
        <f t="shared" si="1443"/>
        <v/>
      </c>
      <c r="CG485" s="1331" t="str">
        <f t="shared" si="1443"/>
        <v/>
      </c>
      <c r="CH485" s="1331" t="str">
        <f t="shared" si="1443"/>
        <v/>
      </c>
      <c r="CI485" s="1331" t="str">
        <f t="shared" si="1443"/>
        <v/>
      </c>
      <c r="CJ485" s="1331" t="str">
        <f t="shared" si="1443"/>
        <v/>
      </c>
      <c r="CK485" s="1332" t="str">
        <f t="shared" si="1443"/>
        <v/>
      </c>
      <c r="CL485" s="1332" t="str">
        <f t="shared" si="1443"/>
        <v/>
      </c>
      <c r="CM485" s="1332" t="str">
        <f t="shared" si="1443"/>
        <v/>
      </c>
      <c r="CN485" s="1331" t="str">
        <f t="shared" si="1443"/>
        <v/>
      </c>
      <c r="CO485" s="1331" t="str">
        <f t="shared" si="1443"/>
        <v/>
      </c>
      <c r="CP485" s="1331" t="str">
        <f t="shared" si="1443"/>
        <v/>
      </c>
      <c r="CQ485" s="1331" t="str">
        <f t="shared" si="1443"/>
        <v/>
      </c>
      <c r="CR485" s="1331" t="str">
        <f t="shared" si="1443"/>
        <v/>
      </c>
      <c r="CS485" s="1330" t="str">
        <f t="shared" si="1443"/>
        <v/>
      </c>
      <c r="CT485" s="1333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0" t="str">
        <f t="shared" si="1444"/>
        <v/>
      </c>
      <c r="CF486" s="1331" t="str">
        <f t="shared" si="1444"/>
        <v/>
      </c>
      <c r="CG486" s="1331" t="str">
        <f t="shared" si="1444"/>
        <v/>
      </c>
      <c r="CH486" s="1331" t="str">
        <f t="shared" si="1444"/>
        <v/>
      </c>
      <c r="CI486" s="1331" t="str">
        <f t="shared" si="1444"/>
        <v/>
      </c>
      <c r="CJ486" s="1331" t="str">
        <f t="shared" si="1444"/>
        <v/>
      </c>
      <c r="CK486" s="1332" t="str">
        <f t="shared" si="1444"/>
        <v/>
      </c>
      <c r="CL486" s="1332" t="str">
        <f t="shared" si="1444"/>
        <v/>
      </c>
      <c r="CM486" s="1332" t="str">
        <f t="shared" si="1444"/>
        <v/>
      </c>
      <c r="CN486" s="1331" t="str">
        <f t="shared" si="1444"/>
        <v/>
      </c>
      <c r="CO486" s="1331" t="str">
        <f t="shared" si="1444"/>
        <v/>
      </c>
      <c r="CP486" s="1331" t="str">
        <f t="shared" si="1444"/>
        <v/>
      </c>
      <c r="CQ486" s="1331" t="str">
        <f t="shared" si="1444"/>
        <v/>
      </c>
      <c r="CR486" s="1331" t="str">
        <f t="shared" si="1444"/>
        <v/>
      </c>
      <c r="CS486" s="1330" t="str">
        <f t="shared" si="1444"/>
        <v/>
      </c>
      <c r="CT486" s="1333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si="1444"/>
        <v/>
      </c>
      <c r="CF487" s="1331" t="str">
        <f t="shared" si="1444"/>
        <v/>
      </c>
      <c r="CG487" s="1331" t="str">
        <f t="shared" si="1444"/>
        <v/>
      </c>
      <c r="CH487" s="1331" t="str">
        <f t="shared" si="1444"/>
        <v/>
      </c>
      <c r="CI487" s="1331" t="str">
        <f t="shared" si="1444"/>
        <v/>
      </c>
      <c r="CJ487" s="1331" t="str">
        <f t="shared" si="1444"/>
        <v/>
      </c>
      <c r="CK487" s="1332" t="str">
        <f t="shared" si="1444"/>
        <v/>
      </c>
      <c r="CL487" s="1332" t="str">
        <f t="shared" si="1444"/>
        <v/>
      </c>
      <c r="CM487" s="1332" t="str">
        <f t="shared" si="1444"/>
        <v/>
      </c>
      <c r="CN487" s="1331" t="str">
        <f t="shared" si="1444"/>
        <v/>
      </c>
      <c r="CO487" s="1331" t="str">
        <f t="shared" si="1444"/>
        <v/>
      </c>
      <c r="CP487" s="1331" t="str">
        <f t="shared" si="1444"/>
        <v/>
      </c>
      <c r="CQ487" s="1331" t="str">
        <f t="shared" si="1444"/>
        <v/>
      </c>
      <c r="CR487" s="1331" t="str">
        <f t="shared" si="1444"/>
        <v/>
      </c>
      <c r="CS487" s="1330" t="str">
        <f t="shared" si="1444"/>
        <v/>
      </c>
      <c r="CT487" s="1333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44"/>
        <v/>
      </c>
      <c r="CF488" s="1331" t="str">
        <f t="shared" si="1444"/>
        <v/>
      </c>
      <c r="CG488" s="1331" t="str">
        <f t="shared" si="1444"/>
        <v/>
      </c>
      <c r="CH488" s="1331" t="str">
        <f t="shared" si="1444"/>
        <v/>
      </c>
      <c r="CI488" s="1331" t="str">
        <f t="shared" si="1444"/>
        <v/>
      </c>
      <c r="CJ488" s="1331" t="str">
        <f t="shared" si="1444"/>
        <v/>
      </c>
      <c r="CK488" s="1332" t="str">
        <f t="shared" si="1444"/>
        <v/>
      </c>
      <c r="CL488" s="1332" t="str">
        <f t="shared" si="1444"/>
        <v/>
      </c>
      <c r="CM488" s="1332" t="str">
        <f t="shared" si="1444"/>
        <v/>
      </c>
      <c r="CN488" s="1331" t="str">
        <f t="shared" si="1444"/>
        <v/>
      </c>
      <c r="CO488" s="1331" t="str">
        <f t="shared" si="1444"/>
        <v/>
      </c>
      <c r="CP488" s="1331" t="str">
        <f t="shared" si="1444"/>
        <v/>
      </c>
      <c r="CQ488" s="1331" t="str">
        <f t="shared" si="1444"/>
        <v/>
      </c>
      <c r="CR488" s="1331" t="str">
        <f t="shared" si="1444"/>
        <v/>
      </c>
      <c r="CS488" s="1330" t="str">
        <f t="shared" si="1444"/>
        <v/>
      </c>
      <c r="CT488" s="1333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0">
        <f t="shared" si="1444"/>
        <v>3630</v>
      </c>
      <c r="CF489" s="1331">
        <f t="shared" si="1444"/>
        <v>3630</v>
      </c>
      <c r="CG489" s="1331">
        <f t="shared" si="1444"/>
        <v>3630</v>
      </c>
      <c r="CH489" s="1331">
        <f t="shared" si="1444"/>
        <v>3630</v>
      </c>
      <c r="CI489" s="1331">
        <f t="shared" si="1444"/>
        <v>3630</v>
      </c>
      <c r="CJ489" s="1331">
        <f t="shared" si="1444"/>
        <v>3630</v>
      </c>
      <c r="CK489" s="1332">
        <f t="shared" si="1444"/>
        <v>3630</v>
      </c>
      <c r="CL489" s="1332">
        <f t="shared" si="1444"/>
        <v>3630</v>
      </c>
      <c r="CM489" s="1332">
        <f t="shared" si="1444"/>
        <v>3630</v>
      </c>
      <c r="CN489" s="1331">
        <f t="shared" si="1444"/>
        <v>3630</v>
      </c>
      <c r="CO489" s="1331">
        <f t="shared" si="1444"/>
        <v>3630</v>
      </c>
      <c r="CP489" s="1331">
        <f t="shared" si="1444"/>
        <v>3630</v>
      </c>
      <c r="CQ489" s="1331">
        <f t="shared" si="1444"/>
        <v>3630</v>
      </c>
      <c r="CR489" s="1331">
        <f t="shared" si="1444"/>
        <v>3630</v>
      </c>
      <c r="CS489" s="1330">
        <f t="shared" si="1444"/>
        <v>3630</v>
      </c>
      <c r="CT489" s="1333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5" t="str">
        <f t="shared" si="1444"/>
        <v/>
      </c>
      <c r="CF490" s="1336" t="str">
        <f t="shared" si="1444"/>
        <v/>
      </c>
      <c r="CG490" s="1336" t="str">
        <f t="shared" si="1444"/>
        <v/>
      </c>
      <c r="CH490" s="1336" t="str">
        <f t="shared" si="1444"/>
        <v/>
      </c>
      <c r="CI490" s="1336" t="str">
        <f t="shared" si="1444"/>
        <v/>
      </c>
      <c r="CJ490" s="1336" t="str">
        <f t="shared" si="1444"/>
        <v/>
      </c>
      <c r="CK490" s="1337" t="str">
        <f t="shared" si="1444"/>
        <v/>
      </c>
      <c r="CL490" s="1337" t="str">
        <f t="shared" si="1444"/>
        <v/>
      </c>
      <c r="CM490" s="1337" t="str">
        <f t="shared" si="1444"/>
        <v/>
      </c>
      <c r="CN490" s="1336" t="str">
        <f t="shared" si="1444"/>
        <v/>
      </c>
      <c r="CO490" s="1336" t="str">
        <f t="shared" si="1444"/>
        <v/>
      </c>
      <c r="CP490" s="1336" t="str">
        <f t="shared" si="1444"/>
        <v/>
      </c>
      <c r="CQ490" s="1336" t="str">
        <f t="shared" si="1444"/>
        <v/>
      </c>
      <c r="CR490" s="1336" t="str">
        <f t="shared" si="1444"/>
        <v/>
      </c>
      <c r="CS490" s="1335" t="str">
        <f t="shared" si="1444"/>
        <v/>
      </c>
      <c r="CT490" s="1338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9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0" t="str">
        <f t="shared" si="1478"/>
        <v/>
      </c>
      <c r="CF491" s="1331" t="str">
        <f t="shared" si="1478"/>
        <v/>
      </c>
      <c r="CG491" s="1331" t="str">
        <f t="shared" si="1478"/>
        <v/>
      </c>
      <c r="CH491" s="1331" t="str">
        <f t="shared" si="1478"/>
        <v/>
      </c>
      <c r="CI491" s="1331" t="str">
        <f t="shared" si="1478"/>
        <v/>
      </c>
      <c r="CJ491" s="1331" t="str">
        <f t="shared" si="1478"/>
        <v/>
      </c>
      <c r="CK491" s="1332" t="str">
        <f t="shared" si="1478"/>
        <v/>
      </c>
      <c r="CL491" s="1332" t="str">
        <f t="shared" si="1478"/>
        <v/>
      </c>
      <c r="CM491" s="1332" t="str">
        <f t="shared" si="1478"/>
        <v/>
      </c>
      <c r="CN491" s="1331" t="str">
        <f t="shared" si="1478"/>
        <v/>
      </c>
      <c r="CO491" s="1331" t="str">
        <f t="shared" si="1478"/>
        <v/>
      </c>
      <c r="CP491" s="1331" t="str">
        <f t="shared" si="1478"/>
        <v/>
      </c>
      <c r="CQ491" s="1331" t="str">
        <f t="shared" si="1478"/>
        <v/>
      </c>
      <c r="CR491" s="1331" t="str">
        <f t="shared" si="1478"/>
        <v/>
      </c>
      <c r="CS491" s="1330" t="str">
        <f t="shared" si="1478"/>
        <v/>
      </c>
      <c r="CT491" s="1333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9" t="str">
        <f t="shared" si="1478"/>
        <v/>
      </c>
      <c r="CE492" s="1330" t="str">
        <f t="shared" si="1479"/>
        <v/>
      </c>
      <c r="CF492" s="1331" t="str">
        <f t="shared" si="1479"/>
        <v/>
      </c>
      <c r="CG492" s="1331" t="str">
        <f t="shared" si="1479"/>
        <v/>
      </c>
      <c r="CH492" s="1331" t="str">
        <f t="shared" si="1479"/>
        <v/>
      </c>
      <c r="CI492" s="1331" t="str">
        <f t="shared" si="1479"/>
        <v/>
      </c>
      <c r="CJ492" s="1331" t="str">
        <f t="shared" si="1479"/>
        <v/>
      </c>
      <c r="CK492" s="1332" t="str">
        <f t="shared" si="1479"/>
        <v/>
      </c>
      <c r="CL492" s="1332" t="str">
        <f t="shared" si="1479"/>
        <v/>
      </c>
      <c r="CM492" s="1332" t="str">
        <f t="shared" si="1479"/>
        <v/>
      </c>
      <c r="CN492" s="1331" t="str">
        <f t="shared" si="1479"/>
        <v/>
      </c>
      <c r="CO492" s="1331" t="str">
        <f t="shared" si="1479"/>
        <v/>
      </c>
      <c r="CP492" s="1331" t="str">
        <f t="shared" si="1479"/>
        <v/>
      </c>
      <c r="CQ492" s="1331" t="str">
        <f t="shared" si="1479"/>
        <v/>
      </c>
      <c r="CR492" s="1331" t="str">
        <f t="shared" si="1479"/>
        <v/>
      </c>
      <c r="CS492" s="1330" t="str">
        <f t="shared" si="1479"/>
        <v/>
      </c>
      <c r="CT492" s="1333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97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0"/>
      <c r="CE493" s="1340"/>
      <c r="CF493" s="1340"/>
      <c r="CG493" s="1340"/>
      <c r="CH493" s="1340"/>
      <c r="CI493" s="1340"/>
      <c r="CJ493" s="1340"/>
      <c r="CK493" s="1340"/>
      <c r="CL493" s="1340"/>
      <c r="CM493" s="1340"/>
      <c r="CN493" s="1340"/>
      <c r="CO493" s="1340"/>
      <c r="CP493" s="1340"/>
      <c r="CQ493" s="1340"/>
      <c r="CR493" s="1340"/>
      <c r="CS493" s="1340"/>
      <c r="CT493" s="1341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9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0">
        <f t="shared" si="1530"/>
        <v>0.7</v>
      </c>
      <c r="CF494" s="1331">
        <f t="shared" si="1530"/>
        <v>0.7</v>
      </c>
      <c r="CG494" s="1331">
        <f t="shared" si="1530"/>
        <v>0.7</v>
      </c>
      <c r="CH494" s="1331">
        <f t="shared" si="1530"/>
        <v>0.7</v>
      </c>
      <c r="CI494" s="1331">
        <f t="shared" si="1530"/>
        <v>0.7</v>
      </c>
      <c r="CJ494" s="1331">
        <f t="shared" si="1530"/>
        <v>0.7</v>
      </c>
      <c r="CK494" s="1332">
        <f t="shared" si="1530"/>
        <v>0.7</v>
      </c>
      <c r="CL494" s="1332">
        <f t="shared" si="1530"/>
        <v>0.7</v>
      </c>
      <c r="CM494" s="1332">
        <f t="shared" si="1530"/>
        <v>0.7</v>
      </c>
      <c r="CN494" s="1331">
        <f t="shared" si="1530"/>
        <v>0.7</v>
      </c>
      <c r="CO494" s="1331">
        <f t="shared" si="1530"/>
        <v>0.7</v>
      </c>
      <c r="CP494" s="1331">
        <f t="shared" si="1530"/>
        <v>0.7</v>
      </c>
      <c r="CQ494" s="1331">
        <f t="shared" si="1530"/>
        <v>0.7</v>
      </c>
      <c r="CR494" s="1331">
        <f t="shared" si="1530"/>
        <v>0.7</v>
      </c>
      <c r="CS494" s="1330">
        <f t="shared" si="1530"/>
        <v>0.7</v>
      </c>
      <c r="CT494" s="1333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9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0" t="str">
        <f t="shared" si="1531"/>
        <v/>
      </c>
      <c r="CF495" s="1331" t="str">
        <f t="shared" si="1531"/>
        <v/>
      </c>
      <c r="CG495" s="1331" t="str">
        <f t="shared" si="1531"/>
        <v/>
      </c>
      <c r="CH495" s="1331" t="str">
        <f t="shared" si="1531"/>
        <v/>
      </c>
      <c r="CI495" s="1331" t="str">
        <f t="shared" si="1531"/>
        <v/>
      </c>
      <c r="CJ495" s="1331">
        <f t="shared" si="1531"/>
        <v>3</v>
      </c>
      <c r="CK495" s="1332">
        <f t="shared" si="1531"/>
        <v>4</v>
      </c>
      <c r="CL495" s="1332">
        <f t="shared" si="1531"/>
        <v>8</v>
      </c>
      <c r="CM495" s="1332">
        <f t="shared" si="1531"/>
        <v>8</v>
      </c>
      <c r="CN495" s="1331">
        <f t="shared" si="1531"/>
        <v>12</v>
      </c>
      <c r="CO495" s="1331" t="str">
        <f t="shared" si="1531"/>
        <v/>
      </c>
      <c r="CP495" s="1331" t="str">
        <f t="shared" si="1531"/>
        <v/>
      </c>
      <c r="CQ495" s="1331" t="str">
        <f t="shared" si="1531"/>
        <v/>
      </c>
      <c r="CR495" s="1331" t="str">
        <f t="shared" si="1531"/>
        <v/>
      </c>
      <c r="CS495" s="1330" t="str">
        <f t="shared" si="1531"/>
        <v/>
      </c>
      <c r="CT495" s="1333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9" t="str">
        <f t="shared" si="1553"/>
        <v/>
      </c>
      <c r="CE496" s="1330" t="str">
        <f t="shared" si="1531"/>
        <v/>
      </c>
      <c r="CF496" s="1331" t="str">
        <f t="shared" si="1531"/>
        <v/>
      </c>
      <c r="CG496" s="1331" t="str">
        <f t="shared" si="1531"/>
        <v/>
      </c>
      <c r="CH496" s="1331" t="str">
        <f t="shared" si="1531"/>
        <v/>
      </c>
      <c r="CI496" s="1331" t="str">
        <f t="shared" si="1531"/>
        <v/>
      </c>
      <c r="CJ496" s="1331">
        <f t="shared" si="1531"/>
        <v>12</v>
      </c>
      <c r="CK496" s="1332">
        <f t="shared" si="1531"/>
        <v>12</v>
      </c>
      <c r="CL496" s="1332">
        <f t="shared" si="1531"/>
        <v>12</v>
      </c>
      <c r="CM496" s="1332">
        <f t="shared" si="1531"/>
        <v>12</v>
      </c>
      <c r="CN496" s="1331">
        <f t="shared" si="1531"/>
        <v>12</v>
      </c>
      <c r="CO496" s="1331" t="str">
        <f t="shared" si="1531"/>
        <v/>
      </c>
      <c r="CP496" s="1331" t="str">
        <f t="shared" si="1531"/>
        <v/>
      </c>
      <c r="CQ496" s="1331" t="str">
        <f t="shared" si="1531"/>
        <v/>
      </c>
      <c r="CR496" s="1331" t="str">
        <f t="shared" si="1531"/>
        <v/>
      </c>
      <c r="CS496" s="1330" t="str">
        <f t="shared" si="1531"/>
        <v/>
      </c>
      <c r="CT496" s="1333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9" t="str">
        <f t="shared" si="1553"/>
        <v/>
      </c>
      <c r="CE497" s="1330" t="str">
        <f t="shared" si="1531"/>
        <v/>
      </c>
      <c r="CF497" s="1331" t="str">
        <f t="shared" si="1531"/>
        <v/>
      </c>
      <c r="CG497" s="1331" t="str">
        <f t="shared" si="1531"/>
        <v/>
      </c>
      <c r="CH497" s="1331" t="str">
        <f t="shared" si="1531"/>
        <v/>
      </c>
      <c r="CI497" s="1331" t="str">
        <f t="shared" si="1531"/>
        <v/>
      </c>
      <c r="CJ497" s="1331">
        <f t="shared" si="1531"/>
        <v>25.199999999999996</v>
      </c>
      <c r="CK497" s="1332">
        <f t="shared" si="1531"/>
        <v>33.599999999999994</v>
      </c>
      <c r="CL497" s="1332">
        <f t="shared" si="1531"/>
        <v>67.199999999999989</v>
      </c>
      <c r="CM497" s="1332">
        <f t="shared" si="1531"/>
        <v>67.199999999999989</v>
      </c>
      <c r="CN497" s="1331">
        <f t="shared" si="1531"/>
        <v>100.79999999999998</v>
      </c>
      <c r="CO497" s="1331" t="str">
        <f t="shared" si="1531"/>
        <v/>
      </c>
      <c r="CP497" s="1331" t="str">
        <f t="shared" si="1531"/>
        <v/>
      </c>
      <c r="CQ497" s="1331" t="str">
        <f t="shared" si="1531"/>
        <v/>
      </c>
      <c r="CR497" s="1331" t="str">
        <f t="shared" si="1531"/>
        <v/>
      </c>
      <c r="CS497" s="1330" t="str">
        <f t="shared" si="1531"/>
        <v/>
      </c>
      <c r="CT497" s="1333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9">
        <f t="shared" si="1553"/>
        <v>2640</v>
      </c>
      <c r="CE498" s="1330">
        <f t="shared" si="1531"/>
        <v>2640</v>
      </c>
      <c r="CF498" s="1331">
        <f t="shared" si="1531"/>
        <v>2640</v>
      </c>
      <c r="CG498" s="1331">
        <f t="shared" si="1531"/>
        <v>2640</v>
      </c>
      <c r="CH498" s="1331">
        <f t="shared" si="1531"/>
        <v>2640</v>
      </c>
      <c r="CI498" s="1331">
        <f t="shared" si="1531"/>
        <v>2640</v>
      </c>
      <c r="CJ498" s="1331">
        <f t="shared" si="1531"/>
        <v>2640</v>
      </c>
      <c r="CK498" s="1332">
        <f t="shared" si="1531"/>
        <v>2640</v>
      </c>
      <c r="CL498" s="1332">
        <f t="shared" si="1531"/>
        <v>2640</v>
      </c>
      <c r="CM498" s="1332">
        <f t="shared" si="1531"/>
        <v>2640</v>
      </c>
      <c r="CN498" s="1331">
        <f t="shared" si="1531"/>
        <v>2640</v>
      </c>
      <c r="CO498" s="1331">
        <f t="shared" si="1531"/>
        <v>2640</v>
      </c>
      <c r="CP498" s="1331">
        <f t="shared" si="1531"/>
        <v>2640</v>
      </c>
      <c r="CQ498" s="1331">
        <f t="shared" si="1531"/>
        <v>2640</v>
      </c>
      <c r="CR498" s="1331">
        <f t="shared" si="1531"/>
        <v>2640</v>
      </c>
      <c r="CS498" s="1330">
        <f t="shared" si="1531"/>
        <v>2640</v>
      </c>
      <c r="CT498" s="1333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4" t="str">
        <f t="shared" si="1553"/>
        <v/>
      </c>
      <c r="CE499" s="1335" t="str">
        <f t="shared" si="1531"/>
        <v/>
      </c>
      <c r="CF499" s="1336" t="str">
        <f t="shared" si="1531"/>
        <v/>
      </c>
      <c r="CG499" s="1336" t="str">
        <f t="shared" si="1531"/>
        <v/>
      </c>
      <c r="CH499" s="1336" t="str">
        <f t="shared" si="1531"/>
        <v/>
      </c>
      <c r="CI499" s="1336" t="str">
        <f t="shared" si="1531"/>
        <v/>
      </c>
      <c r="CJ499" s="1336">
        <f t="shared" si="1531"/>
        <v>8.6794520547945186E-3</v>
      </c>
      <c r="CK499" s="1337">
        <f t="shared" si="1531"/>
        <v>1.2858447488584474E-2</v>
      </c>
      <c r="CL499" s="1337">
        <f t="shared" si="1531"/>
        <v>1.5430136986301369E-2</v>
      </c>
      <c r="CM499" s="1337">
        <f t="shared" si="1531"/>
        <v>1.928767123287671E-2</v>
      </c>
      <c r="CN499" s="1336">
        <f t="shared" si="1531"/>
        <v>2.314520547945205E-2</v>
      </c>
      <c r="CO499" s="1336" t="str">
        <f t="shared" si="1531"/>
        <v/>
      </c>
      <c r="CP499" s="1336" t="str">
        <f t="shared" si="1531"/>
        <v/>
      </c>
      <c r="CQ499" s="1336" t="str">
        <f t="shared" si="1531"/>
        <v/>
      </c>
      <c r="CR499" s="1336" t="str">
        <f t="shared" si="1531"/>
        <v/>
      </c>
      <c r="CS499" s="1335" t="str">
        <f t="shared" si="1531"/>
        <v/>
      </c>
      <c r="CT499" s="1338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61" customFormat="1" ht="15.75" customHeight="1">
      <c r="A500" s="1682" t="s">
        <v>274</v>
      </c>
      <c r="B500" s="1683"/>
      <c r="C500" s="1683"/>
      <c r="D500" s="1683"/>
      <c r="E500" s="1683"/>
      <c r="F500" s="1683"/>
      <c r="G500" s="1683"/>
      <c r="H500" s="1683"/>
      <c r="I500" s="1683"/>
      <c r="J500" s="1683"/>
      <c r="K500" s="1683"/>
      <c r="L500" s="1683"/>
      <c r="M500" s="1683"/>
      <c r="N500" s="1683"/>
      <c r="O500" s="1683"/>
      <c r="P500" s="1683"/>
      <c r="Q500" s="1683"/>
      <c r="R500" s="1683"/>
      <c r="S500" s="1696"/>
      <c r="T500" s="1683"/>
      <c r="U500" s="1683"/>
      <c r="V500" s="1683"/>
      <c r="W500" s="1683"/>
      <c r="X500" s="1683"/>
      <c r="Y500" s="1683"/>
      <c r="Z500" s="1683"/>
      <c r="AA500" s="1683"/>
      <c r="AB500" s="1683"/>
      <c r="AC500" s="1683"/>
      <c r="AD500" s="1683"/>
      <c r="AE500" s="1683"/>
      <c r="AF500" s="1683"/>
      <c r="AG500" s="1683"/>
      <c r="AH500" s="1683"/>
      <c r="AI500" s="1683"/>
      <c r="AJ500" s="1683"/>
      <c r="AK500" s="1696"/>
      <c r="AL500" s="1683"/>
      <c r="AM500" s="1683">
        <v>5</v>
      </c>
      <c r="AN500" s="1683">
        <v>10</v>
      </c>
      <c r="AO500" s="1683">
        <v>5</v>
      </c>
      <c r="AP500" s="1683"/>
      <c r="AQ500" s="1683"/>
      <c r="AR500" s="1683"/>
      <c r="AS500" s="1683"/>
      <c r="AT500" s="1683">
        <v>5</v>
      </c>
      <c r="AU500" s="1683">
        <v>5</v>
      </c>
      <c r="AV500" s="1683"/>
      <c r="AW500" s="1683"/>
      <c r="AX500" s="1683"/>
      <c r="AY500" s="1683"/>
      <c r="AZ500" s="1683"/>
      <c r="BA500" s="1683"/>
      <c r="BB500" s="1683"/>
      <c r="BC500" s="1696"/>
      <c r="BD500" s="1683">
        <v>6</v>
      </c>
      <c r="BE500" s="1683">
        <v>8</v>
      </c>
      <c r="BF500" s="1683"/>
      <c r="BG500" s="1683"/>
      <c r="BH500" s="1683"/>
      <c r="BI500" s="1683"/>
      <c r="BJ500" s="1683"/>
      <c r="BK500" s="1683"/>
      <c r="BL500" s="1683"/>
      <c r="BM500" s="1683"/>
      <c r="BN500" s="1683"/>
      <c r="BO500" s="1683"/>
      <c r="BP500" s="1683"/>
      <c r="BQ500" s="1683"/>
      <c r="BR500" s="1683"/>
      <c r="BS500" s="1683"/>
      <c r="BT500" s="1683"/>
      <c r="BU500" s="1674"/>
      <c r="BV500" s="1683"/>
      <c r="BW500" s="1683"/>
      <c r="BX500" s="1683">
        <v>5</v>
      </c>
      <c r="BY500" s="1683">
        <v>5</v>
      </c>
      <c r="BZ500" s="1307" t="str">
        <f t="shared" si="1249"/>
        <v/>
      </c>
      <c r="CA500" s="1307" t="str">
        <f t="shared" si="1250"/>
        <v/>
      </c>
      <c r="CB500" s="1307">
        <f t="shared" si="1251"/>
        <v>5</v>
      </c>
      <c r="CC500" s="1308" t="str">
        <f t="shared" si="1252"/>
        <v/>
      </c>
      <c r="CD500" s="1367" t="str">
        <f t="shared" si="1553"/>
        <v/>
      </c>
      <c r="CE500" s="1368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9" t="str">
        <f t="shared" si="1566"/>
        <v/>
      </c>
      <c r="CG500" s="1369" t="str">
        <f t="shared" si="1566"/>
        <v/>
      </c>
      <c r="CH500" s="1369" t="str">
        <f t="shared" si="1566"/>
        <v/>
      </c>
      <c r="CI500" s="1369" t="str">
        <f t="shared" si="1566"/>
        <v/>
      </c>
      <c r="CJ500" s="1369" t="str">
        <f t="shared" si="1566"/>
        <v/>
      </c>
      <c r="CK500" s="1370" t="str">
        <f t="shared" si="1566"/>
        <v/>
      </c>
      <c r="CL500" s="1370">
        <f t="shared" si="1566"/>
        <v>6</v>
      </c>
      <c r="CM500" s="1370">
        <f t="shared" si="1566"/>
        <v>8</v>
      </c>
      <c r="CN500" s="1369" t="str">
        <f t="shared" si="1566"/>
        <v/>
      </c>
      <c r="CO500" s="1369" t="str">
        <f t="shared" si="1566"/>
        <v/>
      </c>
      <c r="CP500" s="1369" t="str">
        <f t="shared" si="1566"/>
        <v/>
      </c>
      <c r="CQ500" s="1369" t="str">
        <f t="shared" si="1566"/>
        <v/>
      </c>
      <c r="CR500" s="1369" t="str">
        <f t="shared" si="1566"/>
        <v/>
      </c>
      <c r="CS500" s="1368" t="str">
        <f t="shared" si="1566"/>
        <v/>
      </c>
      <c r="CT500" s="1371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46" t="str">
        <f t="shared" si="1532"/>
        <v/>
      </c>
      <c r="CV500" s="1647" t="str">
        <f t="shared" si="1533"/>
        <v/>
      </c>
      <c r="CW500" s="1648" t="str">
        <f t="shared" si="1534"/>
        <v/>
      </c>
      <c r="CX500" s="1648" t="str">
        <f t="shared" si="1535"/>
        <v/>
      </c>
      <c r="CY500" s="1648" t="str">
        <f t="shared" si="1536"/>
        <v/>
      </c>
      <c r="CZ500" s="1648" t="str">
        <f t="shared" si="1537"/>
        <v/>
      </c>
      <c r="DA500" s="1648" t="str">
        <f t="shared" si="1538"/>
        <v/>
      </c>
      <c r="DB500" s="1649" t="str">
        <f t="shared" si="1539"/>
        <v/>
      </c>
      <c r="DC500" s="1649">
        <f t="shared" si="1540"/>
        <v>6</v>
      </c>
      <c r="DD500" s="1649">
        <f t="shared" si="1541"/>
        <v>8</v>
      </c>
      <c r="DE500" s="1648" t="str">
        <f t="shared" si="1542"/>
        <v/>
      </c>
      <c r="DF500" s="1648" t="str">
        <f t="shared" si="1543"/>
        <v/>
      </c>
      <c r="DG500" s="1648" t="str">
        <f t="shared" si="1544"/>
        <v/>
      </c>
      <c r="DH500" s="1648" t="str">
        <f t="shared" si="1545"/>
        <v/>
      </c>
      <c r="DI500" s="1648" t="str">
        <f t="shared" si="1546"/>
        <v/>
      </c>
      <c r="DJ500" s="1647" t="str">
        <f t="shared" si="1547"/>
        <v/>
      </c>
      <c r="DK500" s="1646" t="str">
        <f t="shared" si="1548"/>
        <v/>
      </c>
      <c r="DL500" s="1656">
        <f t="shared" si="1549"/>
        <v>0</v>
      </c>
      <c r="DM500" s="1657">
        <f t="shared" si="1550"/>
        <v>0</v>
      </c>
      <c r="DN500" s="1657">
        <f t="shared" si="1551"/>
        <v>5</v>
      </c>
      <c r="DO500" s="1657">
        <f t="shared" si="1552"/>
        <v>2</v>
      </c>
      <c r="DP500" s="1658"/>
      <c r="DQ500" s="1655"/>
      <c r="DR500" s="1655"/>
      <c r="DS500" s="1655"/>
      <c r="DT500" s="1655"/>
      <c r="DU500" s="1655"/>
      <c r="DV500" s="1655"/>
      <c r="DW500" s="1655"/>
      <c r="DX500" s="1655"/>
      <c r="DY500" s="1660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9" t="str">
        <f t="shared" si="1553"/>
        <v/>
      </c>
      <c r="CE501" s="1330" t="str">
        <f t="shared" si="1567"/>
        <v/>
      </c>
      <c r="CF501" s="1331" t="str">
        <f t="shared" si="1567"/>
        <v/>
      </c>
      <c r="CG501" s="1331" t="str">
        <f t="shared" si="1567"/>
        <v/>
      </c>
      <c r="CH501" s="1331" t="str">
        <f t="shared" si="1567"/>
        <v/>
      </c>
      <c r="CI501" s="1331" t="str">
        <f t="shared" si="1567"/>
        <v/>
      </c>
      <c r="CJ501" s="1331" t="str">
        <f t="shared" si="1567"/>
        <v/>
      </c>
      <c r="CK501" s="1332" t="str">
        <f t="shared" si="1567"/>
        <v/>
      </c>
      <c r="CL501" s="1332">
        <f t="shared" si="1567"/>
        <v>576</v>
      </c>
      <c r="CM501" s="1332">
        <f t="shared" si="1567"/>
        <v>768</v>
      </c>
      <c r="CN501" s="1331" t="str">
        <f t="shared" si="1567"/>
        <v/>
      </c>
      <c r="CO501" s="1331" t="str">
        <f t="shared" si="1567"/>
        <v/>
      </c>
      <c r="CP501" s="1331" t="str">
        <f t="shared" si="1567"/>
        <v/>
      </c>
      <c r="CQ501" s="1331" t="str">
        <f t="shared" si="1567"/>
        <v/>
      </c>
      <c r="CR501" s="1331" t="str">
        <f t="shared" si="1567"/>
        <v/>
      </c>
      <c r="CS501" s="1330" t="str">
        <f t="shared" si="1567"/>
        <v/>
      </c>
      <c r="CT501" s="1333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98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9" t="str">
        <f t="shared" si="1553"/>
        <v/>
      </c>
      <c r="CE502" s="1330" t="str">
        <f t="shared" si="1567"/>
        <v/>
      </c>
      <c r="CF502" s="1331" t="str">
        <f t="shared" si="1567"/>
        <v/>
      </c>
      <c r="CG502" s="1331" t="str">
        <f t="shared" si="1567"/>
        <v/>
      </c>
      <c r="CH502" s="1331" t="str">
        <f t="shared" si="1567"/>
        <v/>
      </c>
      <c r="CI502" s="1331" t="str">
        <f t="shared" si="1567"/>
        <v/>
      </c>
      <c r="CJ502" s="1331">
        <f t="shared" si="1567"/>
        <v>5</v>
      </c>
      <c r="CK502" s="1332">
        <f t="shared" si="1567"/>
        <v>10</v>
      </c>
      <c r="CL502" s="1332">
        <f t="shared" si="1567"/>
        <v>10</v>
      </c>
      <c r="CM502" s="1332">
        <f t="shared" si="1567"/>
        <v>10</v>
      </c>
      <c r="CN502" s="1331">
        <f t="shared" si="1567"/>
        <v>12</v>
      </c>
      <c r="CO502" s="1331">
        <f t="shared" si="1567"/>
        <v>100</v>
      </c>
      <c r="CP502" s="1331" t="str">
        <f t="shared" si="1567"/>
        <v/>
      </c>
      <c r="CQ502" s="1331" t="str">
        <f t="shared" si="1567"/>
        <v/>
      </c>
      <c r="CR502" s="1331" t="str">
        <f t="shared" si="1567"/>
        <v/>
      </c>
      <c r="CS502" s="1330" t="str">
        <f t="shared" si="1567"/>
        <v/>
      </c>
      <c r="CT502" s="1333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9" t="str">
        <f t="shared" si="1553"/>
        <v/>
      </c>
      <c r="CE503" s="1330" t="str">
        <f t="shared" si="1567"/>
        <v/>
      </c>
      <c r="CF503" s="1331" t="str">
        <f t="shared" si="1567"/>
        <v/>
      </c>
      <c r="CG503" s="1331" t="str">
        <f t="shared" si="1567"/>
        <v/>
      </c>
      <c r="CH503" s="1331" t="str">
        <f t="shared" si="1567"/>
        <v/>
      </c>
      <c r="CI503" s="1331" t="str">
        <f t="shared" si="1567"/>
        <v/>
      </c>
      <c r="CJ503" s="1331">
        <f t="shared" si="1567"/>
        <v>1</v>
      </c>
      <c r="CK503" s="1332">
        <f t="shared" si="1567"/>
        <v>3</v>
      </c>
      <c r="CL503" s="1332">
        <f t="shared" si="1567"/>
        <v>12</v>
      </c>
      <c r="CM503" s="1332">
        <f t="shared" si="1567"/>
        <v>12</v>
      </c>
      <c r="CN503" s="1331">
        <f t="shared" si="1567"/>
        <v>12</v>
      </c>
      <c r="CO503" s="1331">
        <f t="shared" si="1567"/>
        <v>12</v>
      </c>
      <c r="CP503" s="1331" t="str">
        <f t="shared" si="1567"/>
        <v/>
      </c>
      <c r="CQ503" s="1331" t="str">
        <f t="shared" si="1567"/>
        <v/>
      </c>
      <c r="CR503" s="1331" t="str">
        <f t="shared" si="1567"/>
        <v/>
      </c>
      <c r="CS503" s="1330" t="str">
        <f t="shared" si="1567"/>
        <v/>
      </c>
      <c r="CT503" s="1333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9">
        <f t="shared" si="1553"/>
        <v>1140</v>
      </c>
      <c r="CE504" s="1330">
        <f t="shared" si="1567"/>
        <v>1140</v>
      </c>
      <c r="CF504" s="1331">
        <f t="shared" si="1567"/>
        <v>1140</v>
      </c>
      <c r="CG504" s="1331">
        <f t="shared" si="1567"/>
        <v>1140</v>
      </c>
      <c r="CH504" s="1331">
        <f t="shared" si="1567"/>
        <v>1140</v>
      </c>
      <c r="CI504" s="1331">
        <f t="shared" si="1567"/>
        <v>1140</v>
      </c>
      <c r="CJ504" s="1331">
        <f t="shared" si="1567"/>
        <v>1140</v>
      </c>
      <c r="CK504" s="1332">
        <f t="shared" si="1567"/>
        <v>1140</v>
      </c>
      <c r="CL504" s="1332">
        <f t="shared" si="1567"/>
        <v>1140</v>
      </c>
      <c r="CM504" s="1332">
        <f t="shared" si="1567"/>
        <v>1140</v>
      </c>
      <c r="CN504" s="1331">
        <f t="shared" si="1567"/>
        <v>1140</v>
      </c>
      <c r="CO504" s="1331">
        <f t="shared" si="1567"/>
        <v>1140</v>
      </c>
      <c r="CP504" s="1331">
        <f t="shared" si="1567"/>
        <v>1140</v>
      </c>
      <c r="CQ504" s="1331">
        <f t="shared" si="1567"/>
        <v>1140</v>
      </c>
      <c r="CR504" s="1331">
        <f t="shared" si="1567"/>
        <v>1140</v>
      </c>
      <c r="CS504" s="1330">
        <f t="shared" si="1567"/>
        <v>1140</v>
      </c>
      <c r="CT504" s="1333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4" t="str">
        <f t="shared" si="1553"/>
        <v/>
      </c>
      <c r="CE505" s="1335" t="str">
        <f t="shared" si="1567"/>
        <v/>
      </c>
      <c r="CF505" s="1336" t="str">
        <f t="shared" si="1567"/>
        <v/>
      </c>
      <c r="CG505" s="1336" t="str">
        <f t="shared" si="1567"/>
        <v/>
      </c>
      <c r="CH505" s="1336" t="str">
        <f t="shared" si="1567"/>
        <v/>
      </c>
      <c r="CI505" s="1336" t="str">
        <f t="shared" si="1567"/>
        <v/>
      </c>
      <c r="CJ505" s="1336" t="str">
        <f t="shared" si="1567"/>
        <v/>
      </c>
      <c r="CK505" s="1337">
        <f t="shared" si="1567"/>
        <v>8.923679060665362E-3</v>
      </c>
      <c r="CL505" s="1337">
        <f t="shared" si="1567"/>
        <v>1.1898238747553816E-2</v>
      </c>
      <c r="CM505" s="1337">
        <f t="shared" si="1567"/>
        <v>1.4277886497064581E-2</v>
      </c>
      <c r="CN505" s="1336">
        <f t="shared" si="1567"/>
        <v>1.7847358121330724E-2</v>
      </c>
      <c r="CO505" s="1336" t="str">
        <f t="shared" si="1567"/>
        <v/>
      </c>
      <c r="CP505" s="1336" t="str">
        <f t="shared" si="1567"/>
        <v/>
      </c>
      <c r="CQ505" s="1336" t="str">
        <f t="shared" si="1567"/>
        <v/>
      </c>
      <c r="CR505" s="1336" t="str">
        <f t="shared" si="1567"/>
        <v/>
      </c>
      <c r="CS505" s="1335" t="str">
        <f t="shared" si="1567"/>
        <v/>
      </c>
      <c r="CT505" s="1338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61" customFormat="1" ht="15.75" customHeight="1">
      <c r="A506" s="1682" t="s">
        <v>277</v>
      </c>
      <c r="B506" s="1645"/>
      <c r="C506" s="1643"/>
      <c r="D506" s="1643"/>
      <c r="E506" s="1643"/>
      <c r="F506" s="1643"/>
      <c r="G506" s="1643"/>
      <c r="H506" s="1643"/>
      <c r="I506" s="1643"/>
      <c r="J506" s="1643">
        <v>2</v>
      </c>
      <c r="K506" s="1643"/>
      <c r="L506" s="1643"/>
      <c r="M506" s="1643"/>
      <c r="N506" s="1643"/>
      <c r="O506" s="1643"/>
      <c r="P506" s="1643"/>
      <c r="Q506" s="1643"/>
      <c r="R506" s="1643"/>
      <c r="S506" s="1674"/>
      <c r="T506" s="1643"/>
      <c r="U506" s="1643"/>
      <c r="V506" s="1643"/>
      <c r="W506" s="1643"/>
      <c r="X506" s="1643"/>
      <c r="Y506" s="1643">
        <v>5</v>
      </c>
      <c r="Z506" s="1643"/>
      <c r="AA506" s="1643"/>
      <c r="AB506" s="1643"/>
      <c r="AC506" s="1643"/>
      <c r="AD506" s="1643"/>
      <c r="AE506" s="1645"/>
      <c r="AF506" s="1645"/>
      <c r="AG506" s="1645"/>
      <c r="AH506" s="1643"/>
      <c r="AI506" s="1645"/>
      <c r="AJ506" s="1645"/>
      <c r="AK506" s="1674"/>
      <c r="AL506" s="1643"/>
      <c r="AM506" s="1643">
        <v>0.5</v>
      </c>
      <c r="AN506" s="1643">
        <v>7</v>
      </c>
      <c r="AO506" s="1643"/>
      <c r="AP506" s="1643"/>
      <c r="AQ506" s="1643"/>
      <c r="AR506" s="1643"/>
      <c r="AS506" s="1643"/>
      <c r="AT506" s="1643"/>
      <c r="AU506" s="1643"/>
      <c r="AV506" s="1643"/>
      <c r="AW506" s="1645"/>
      <c r="AX506" s="1643"/>
      <c r="AY506" s="1645"/>
      <c r="AZ506" s="1645"/>
      <c r="BA506" s="1645"/>
      <c r="BB506" s="1645"/>
      <c r="BC506" s="1696"/>
      <c r="BD506" s="1643"/>
      <c r="BE506" s="1643">
        <v>2</v>
      </c>
      <c r="BF506" s="1643">
        <v>6</v>
      </c>
      <c r="BG506" s="1643">
        <v>2.5</v>
      </c>
      <c r="BH506" s="1643"/>
      <c r="BI506" s="1643">
        <v>7</v>
      </c>
      <c r="BJ506" s="1643"/>
      <c r="BK506" s="1643"/>
      <c r="BL506" s="1643"/>
      <c r="BM506" s="1643">
        <v>7.1</v>
      </c>
      <c r="BN506" s="1643"/>
      <c r="BO506" s="1645"/>
      <c r="BP506" s="1643"/>
      <c r="BQ506" s="1643"/>
      <c r="BR506" s="1645"/>
      <c r="BS506" s="1645"/>
      <c r="BT506" s="1645"/>
      <c r="BU506" s="1696"/>
      <c r="BV506" s="1643">
        <v>6</v>
      </c>
      <c r="BW506" s="1643">
        <v>6</v>
      </c>
      <c r="BX506" s="1643">
        <v>6</v>
      </c>
      <c r="BY506" s="1643">
        <v>6</v>
      </c>
      <c r="BZ506" s="1307" t="str">
        <f t="shared" si="1249"/>
        <v/>
      </c>
      <c r="CA506" s="1307" t="str">
        <f t="shared" si="1250"/>
        <v/>
      </c>
      <c r="CB506" s="1307" t="str">
        <f t="shared" si="1251"/>
        <v/>
      </c>
      <c r="CC506" s="1308">
        <f t="shared" si="1252"/>
        <v>5.166666666666667</v>
      </c>
      <c r="CD506" s="1367" t="str">
        <f t="shared" si="1553"/>
        <v/>
      </c>
      <c r="CE506" s="1368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9" t="str">
        <f t="shared" si="1581"/>
        <v/>
      </c>
      <c r="CG506" s="1369" t="str">
        <f t="shared" si="1581"/>
        <v/>
      </c>
      <c r="CH506" s="1369" t="str">
        <f t="shared" si="1581"/>
        <v/>
      </c>
      <c r="CI506" s="1369" t="str">
        <f t="shared" si="1581"/>
        <v/>
      </c>
      <c r="CJ506" s="1369">
        <f t="shared" si="1581"/>
        <v>2</v>
      </c>
      <c r="CK506" s="1370">
        <f t="shared" si="1581"/>
        <v>2.5</v>
      </c>
      <c r="CL506" s="1370">
        <f t="shared" si="1581"/>
        <v>6</v>
      </c>
      <c r="CM506" s="1370">
        <f t="shared" si="1581"/>
        <v>7</v>
      </c>
      <c r="CN506" s="1369">
        <f t="shared" si="1581"/>
        <v>7.1</v>
      </c>
      <c r="CO506" s="1369" t="str">
        <f t="shared" si="1581"/>
        <v/>
      </c>
      <c r="CP506" s="1369" t="str">
        <f t="shared" si="1581"/>
        <v/>
      </c>
      <c r="CQ506" s="1369" t="str">
        <f t="shared" si="1581"/>
        <v/>
      </c>
      <c r="CR506" s="1369" t="str">
        <f t="shared" si="1581"/>
        <v/>
      </c>
      <c r="CS506" s="1368" t="str">
        <f t="shared" si="1581"/>
        <v/>
      </c>
      <c r="CT506" s="1371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46" t="str">
        <f t="shared" si="1532"/>
        <v/>
      </c>
      <c r="CV506" s="1647" t="str">
        <f t="shared" si="1533"/>
        <v/>
      </c>
      <c r="CW506" s="1648" t="str">
        <f t="shared" si="1534"/>
        <v/>
      </c>
      <c r="CX506" s="1648" t="str">
        <f t="shared" si="1535"/>
        <v/>
      </c>
      <c r="CY506" s="1648" t="str">
        <f t="shared" si="1536"/>
        <v/>
      </c>
      <c r="CZ506" s="1648" t="str">
        <f t="shared" si="1537"/>
        <v/>
      </c>
      <c r="DA506" s="1648">
        <f t="shared" si="1538"/>
        <v>2</v>
      </c>
      <c r="DB506" s="1649">
        <f t="shared" si="1539"/>
        <v>2.5</v>
      </c>
      <c r="DC506" s="1649">
        <f t="shared" si="1540"/>
        <v>6</v>
      </c>
      <c r="DD506" s="1649">
        <f t="shared" si="1541"/>
        <v>7</v>
      </c>
      <c r="DE506" s="1648">
        <f t="shared" si="1542"/>
        <v>7.1</v>
      </c>
      <c r="DF506" s="1648" t="str">
        <f t="shared" si="1543"/>
        <v/>
      </c>
      <c r="DG506" s="1648" t="str">
        <f t="shared" si="1544"/>
        <v/>
      </c>
      <c r="DH506" s="1648" t="str">
        <f t="shared" si="1545"/>
        <v/>
      </c>
      <c r="DI506" s="1648" t="str">
        <f t="shared" si="1546"/>
        <v/>
      </c>
      <c r="DJ506" s="1647" t="str">
        <f t="shared" si="1547"/>
        <v/>
      </c>
      <c r="DK506" s="1646" t="str">
        <f t="shared" si="1548"/>
        <v/>
      </c>
      <c r="DL506" s="1656">
        <f t="shared" si="1549"/>
        <v>1</v>
      </c>
      <c r="DM506" s="1657">
        <f t="shared" si="1550"/>
        <v>1</v>
      </c>
      <c r="DN506" s="1657">
        <f t="shared" si="1551"/>
        <v>2</v>
      </c>
      <c r="DO506" s="1657">
        <f t="shared" si="1552"/>
        <v>5</v>
      </c>
      <c r="DP506" s="1658"/>
      <c r="DQ506" s="1655"/>
      <c r="DR506" s="1655"/>
      <c r="DS506" s="1655"/>
      <c r="DT506" s="1655"/>
      <c r="DU506" s="1655"/>
      <c r="DV506" s="1655"/>
      <c r="DW506" s="1655"/>
      <c r="DX506" s="1655"/>
      <c r="DY506" s="1660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>
        <f>IF(BV506="","",BV502*BV506*BV503)</f>
        <v>0</v>
      </c>
      <c r="BW507" s="617">
        <f>IF(BW506="","",BW502*BW506*BW503)</f>
        <v>0</v>
      </c>
      <c r="BX507" s="617">
        <f>IF(BX506="","",BX502*BX503*BX506)</f>
        <v>0</v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9" t="str">
        <f t="shared" si="1553"/>
        <v/>
      </c>
      <c r="CE507" s="1330" t="str">
        <f t="shared" si="1582"/>
        <v/>
      </c>
      <c r="CF507" s="1331" t="str">
        <f t="shared" si="1582"/>
        <v/>
      </c>
      <c r="CG507" s="1331" t="str">
        <f t="shared" si="1582"/>
        <v/>
      </c>
      <c r="CH507" s="1331" t="str">
        <f t="shared" si="1582"/>
        <v/>
      </c>
      <c r="CI507" s="1331" t="str">
        <f t="shared" si="1582"/>
        <v/>
      </c>
      <c r="CJ507" s="1331">
        <f t="shared" si="1582"/>
        <v>75</v>
      </c>
      <c r="CK507" s="1332">
        <f t="shared" si="1582"/>
        <v>240</v>
      </c>
      <c r="CL507" s="1332">
        <f t="shared" si="1582"/>
        <v>360</v>
      </c>
      <c r="CM507" s="1332">
        <f t="shared" si="1582"/>
        <v>840</v>
      </c>
      <c r="CN507" s="1331">
        <f t="shared" si="1582"/>
        <v>1022.4</v>
      </c>
      <c r="CO507" s="1331" t="str">
        <f t="shared" si="1582"/>
        <v/>
      </c>
      <c r="CP507" s="1331" t="str">
        <f t="shared" si="1582"/>
        <v/>
      </c>
      <c r="CQ507" s="1331" t="str">
        <f t="shared" si="1582"/>
        <v/>
      </c>
      <c r="CR507" s="1331" t="str">
        <f t="shared" si="1582"/>
        <v/>
      </c>
      <c r="CS507" s="1330" t="str">
        <f t="shared" si="1582"/>
        <v/>
      </c>
      <c r="CT507" s="1333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99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9" t="str">
        <f t="shared" si="1553"/>
        <v/>
      </c>
      <c r="CE508" s="1330" t="str">
        <f t="shared" si="1582"/>
        <v/>
      </c>
      <c r="CF508" s="1331" t="str">
        <f t="shared" si="1582"/>
        <v/>
      </c>
      <c r="CG508" s="1331" t="str">
        <f t="shared" si="1582"/>
        <v/>
      </c>
      <c r="CH508" s="1331">
        <f t="shared" si="1582"/>
        <v>10</v>
      </c>
      <c r="CI508" s="1331">
        <f t="shared" si="1582"/>
        <v>10</v>
      </c>
      <c r="CJ508" s="1331">
        <f t="shared" si="1582"/>
        <v>10</v>
      </c>
      <c r="CK508" s="1332">
        <f t="shared" si="1582"/>
        <v>10</v>
      </c>
      <c r="CL508" s="1332">
        <f t="shared" si="1582"/>
        <v>10</v>
      </c>
      <c r="CM508" s="1332">
        <f t="shared" si="1582"/>
        <v>10</v>
      </c>
      <c r="CN508" s="1331">
        <f t="shared" si="1582"/>
        <v>10</v>
      </c>
      <c r="CO508" s="1331">
        <f t="shared" si="1582"/>
        <v>20</v>
      </c>
      <c r="CP508" s="1331">
        <f t="shared" si="1582"/>
        <v>20</v>
      </c>
      <c r="CQ508" s="1331" t="str">
        <f t="shared" si="1582"/>
        <v/>
      </c>
      <c r="CR508" s="1331" t="str">
        <f t="shared" si="1582"/>
        <v/>
      </c>
      <c r="CS508" s="1330" t="str">
        <f t="shared" si="1582"/>
        <v/>
      </c>
      <c r="CT508" s="1333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9" t="str">
        <f t="shared" si="1553"/>
        <v/>
      </c>
      <c r="CE509" s="1330" t="str">
        <f t="shared" si="1582"/>
        <v/>
      </c>
      <c r="CF509" s="1331" t="str">
        <f t="shared" si="1582"/>
        <v/>
      </c>
      <c r="CG509" s="1331" t="str">
        <f t="shared" si="1582"/>
        <v/>
      </c>
      <c r="CH509" s="1331">
        <f t="shared" si="1582"/>
        <v>6</v>
      </c>
      <c r="CI509" s="1331">
        <f t="shared" si="1582"/>
        <v>6</v>
      </c>
      <c r="CJ509" s="1331">
        <f t="shared" si="1582"/>
        <v>12</v>
      </c>
      <c r="CK509" s="1332">
        <f t="shared" si="1582"/>
        <v>12</v>
      </c>
      <c r="CL509" s="1332">
        <f t="shared" si="1582"/>
        <v>12</v>
      </c>
      <c r="CM509" s="1332">
        <f t="shared" si="1582"/>
        <v>12</v>
      </c>
      <c r="CN509" s="1331">
        <f t="shared" si="1582"/>
        <v>12</v>
      </c>
      <c r="CO509" s="1331">
        <f t="shared" si="1582"/>
        <v>12</v>
      </c>
      <c r="CP509" s="1331">
        <f t="shared" si="1582"/>
        <v>12</v>
      </c>
      <c r="CQ509" s="1331" t="str">
        <f t="shared" si="1582"/>
        <v/>
      </c>
      <c r="CR509" s="1331" t="str">
        <f t="shared" si="1582"/>
        <v/>
      </c>
      <c r="CS509" s="1330" t="str">
        <f t="shared" si="1582"/>
        <v/>
      </c>
      <c r="CT509" s="1333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9">
        <f t="shared" si="1553"/>
        <v>4000</v>
      </c>
      <c r="CE510" s="1330">
        <f t="shared" si="1582"/>
        <v>4000</v>
      </c>
      <c r="CF510" s="1331">
        <f t="shared" si="1582"/>
        <v>4000</v>
      </c>
      <c r="CG510" s="1331">
        <f t="shared" si="1582"/>
        <v>4000</v>
      </c>
      <c r="CH510" s="1331">
        <f t="shared" si="1582"/>
        <v>4000</v>
      </c>
      <c r="CI510" s="1331">
        <f t="shared" si="1582"/>
        <v>4000</v>
      </c>
      <c r="CJ510" s="1331">
        <f t="shared" si="1582"/>
        <v>4000</v>
      </c>
      <c r="CK510" s="1332">
        <f t="shared" si="1582"/>
        <v>4000</v>
      </c>
      <c r="CL510" s="1332">
        <f t="shared" si="1582"/>
        <v>4000</v>
      </c>
      <c r="CM510" s="1332">
        <f t="shared" si="1582"/>
        <v>4000</v>
      </c>
      <c r="CN510" s="1331">
        <f t="shared" si="1582"/>
        <v>4000</v>
      </c>
      <c r="CO510" s="1331">
        <f t="shared" si="1582"/>
        <v>4000</v>
      </c>
      <c r="CP510" s="1331">
        <f t="shared" si="1582"/>
        <v>4000</v>
      </c>
      <c r="CQ510" s="1331">
        <f t="shared" si="1582"/>
        <v>4000</v>
      </c>
      <c r="CR510" s="1331">
        <f t="shared" si="1582"/>
        <v>4000</v>
      </c>
      <c r="CS510" s="1330">
        <f t="shared" si="1582"/>
        <v>4000</v>
      </c>
      <c r="CT510" s="1333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4" t="str">
        <f t="shared" si="1553"/>
        <v/>
      </c>
      <c r="CE511" s="1335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6" t="str">
        <f t="shared" si="1599"/>
        <v/>
      </c>
      <c r="CG511" s="1336" t="str">
        <f t="shared" si="1599"/>
        <v/>
      </c>
      <c r="CH511" s="1336">
        <f t="shared" si="1599"/>
        <v>4.1748206131767773E-2</v>
      </c>
      <c r="CI511" s="1336">
        <f t="shared" si="1599"/>
        <v>4.1748206131767773E-2</v>
      </c>
      <c r="CJ511" s="1336">
        <f t="shared" si="1599"/>
        <v>5.6929371997865151E-2</v>
      </c>
      <c r="CK511" s="1337">
        <f t="shared" si="1599"/>
        <v>6.2622309197651674E-2</v>
      </c>
      <c r="CL511" s="1337">
        <f t="shared" si="1599"/>
        <v>6.2622309197651674E-2</v>
      </c>
      <c r="CM511" s="1337">
        <f t="shared" si="1599"/>
        <v>6.2622309197651674E-2</v>
      </c>
      <c r="CN511" s="1336">
        <f t="shared" si="1599"/>
        <v>6.9580343552946289E-2</v>
      </c>
      <c r="CO511" s="1336">
        <f t="shared" si="1599"/>
        <v>0.10437051532941943</v>
      </c>
      <c r="CP511" s="1336">
        <f t="shared" si="1599"/>
        <v>0.12524461839530335</v>
      </c>
      <c r="CQ511" s="1336" t="str">
        <f t="shared" si="1599"/>
        <v/>
      </c>
      <c r="CR511" s="1336" t="str">
        <f t="shared" si="1599"/>
        <v/>
      </c>
      <c r="CS511" s="1335" t="str">
        <f t="shared" si="1599"/>
        <v/>
      </c>
      <c r="CT511" s="1338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61" customFormat="1" ht="15.75" customHeight="1">
      <c r="A512" s="1682" t="s">
        <v>277</v>
      </c>
      <c r="B512" s="1645">
        <v>1</v>
      </c>
      <c r="C512" s="1643">
        <v>4</v>
      </c>
      <c r="D512" s="1643">
        <v>6</v>
      </c>
      <c r="E512" s="1643">
        <v>7</v>
      </c>
      <c r="F512" s="1643">
        <v>0.5</v>
      </c>
      <c r="G512" s="1643">
        <v>5</v>
      </c>
      <c r="H512" s="1643"/>
      <c r="I512" s="1643"/>
      <c r="J512" s="1643">
        <v>9</v>
      </c>
      <c r="K512" s="1643"/>
      <c r="L512" s="1643"/>
      <c r="M512" s="1643"/>
      <c r="N512" s="1643"/>
      <c r="O512" s="1643"/>
      <c r="P512" s="1643"/>
      <c r="Q512" s="1643"/>
      <c r="R512" s="1643"/>
      <c r="S512" s="1696"/>
      <c r="T512" s="1643"/>
      <c r="U512" s="1643">
        <v>8</v>
      </c>
      <c r="V512" s="1643">
        <v>4</v>
      </c>
      <c r="W512" s="1643">
        <v>6</v>
      </c>
      <c r="X512" s="1643"/>
      <c r="Y512" s="1643">
        <v>8</v>
      </c>
      <c r="Z512" s="1643"/>
      <c r="AA512" s="1643"/>
      <c r="AB512" s="1643"/>
      <c r="AC512" s="1643"/>
      <c r="AD512" s="1643"/>
      <c r="AE512" s="1643"/>
      <c r="AF512" s="1643"/>
      <c r="AG512" s="1645"/>
      <c r="AH512" s="1643"/>
      <c r="AI512" s="1643"/>
      <c r="AJ512" s="1645"/>
      <c r="AK512" s="1696"/>
      <c r="AL512" s="1643">
        <v>9</v>
      </c>
      <c r="AM512" s="1643">
        <v>9</v>
      </c>
      <c r="AN512" s="1643">
        <v>9</v>
      </c>
      <c r="AO512" s="1643">
        <v>9</v>
      </c>
      <c r="AP512" s="1643">
        <v>7</v>
      </c>
      <c r="AQ512" s="1643">
        <v>7</v>
      </c>
      <c r="AR512" s="1643"/>
      <c r="AS512" s="1643">
        <v>7</v>
      </c>
      <c r="AT512" s="1643">
        <v>7</v>
      </c>
      <c r="AU512" s="1643"/>
      <c r="AV512" s="1643"/>
      <c r="AW512" s="1643"/>
      <c r="AX512" s="1643"/>
      <c r="AY512" s="1643"/>
      <c r="AZ512" s="1643"/>
      <c r="BA512" s="1643"/>
      <c r="BB512" s="1643"/>
      <c r="BC512" s="1696"/>
      <c r="BD512" s="1643">
        <v>6.5</v>
      </c>
      <c r="BE512" s="1643">
        <v>12</v>
      </c>
      <c r="BF512" s="1643">
        <v>2.5</v>
      </c>
      <c r="BG512" s="1643">
        <v>11</v>
      </c>
      <c r="BH512" s="1643">
        <v>12</v>
      </c>
      <c r="BI512" s="1643">
        <v>10</v>
      </c>
      <c r="BJ512" s="1643"/>
      <c r="BK512" s="1643"/>
      <c r="BL512" s="1643">
        <v>5</v>
      </c>
      <c r="BM512" s="1643">
        <v>4.2</v>
      </c>
      <c r="BN512" s="1643"/>
      <c r="BO512" s="1643"/>
      <c r="BP512" s="1643"/>
      <c r="BQ512" s="1643"/>
      <c r="BR512" s="1643"/>
      <c r="BS512" s="1643"/>
      <c r="BT512" s="1643"/>
      <c r="BU512" s="1696"/>
      <c r="BV512" s="1643">
        <v>6</v>
      </c>
      <c r="BW512" s="1643">
        <v>6</v>
      </c>
      <c r="BX512" s="1643">
        <v>7</v>
      </c>
      <c r="BY512" s="1643">
        <v>7</v>
      </c>
      <c r="BZ512" s="1307">
        <f t="shared" si="1249"/>
        <v>4.5999999999999996</v>
      </c>
      <c r="CA512" s="1307">
        <f t="shared" si="1250"/>
        <v>7</v>
      </c>
      <c r="CB512" s="1307">
        <f t="shared" si="1251"/>
        <v>8</v>
      </c>
      <c r="CC512" s="1308">
        <f t="shared" si="1252"/>
        <v>8.1166666666666671</v>
      </c>
      <c r="CD512" s="1367" t="str">
        <f t="shared" si="1553"/>
        <v/>
      </c>
      <c r="CE512" s="1368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9" t="str">
        <f t="shared" si="1600"/>
        <v/>
      </c>
      <c r="CG512" s="1369" t="str">
        <f t="shared" si="1600"/>
        <v/>
      </c>
      <c r="CH512" s="1369" t="str">
        <f t="shared" si="1600"/>
        <v/>
      </c>
      <c r="CI512" s="1369">
        <f t="shared" si="1600"/>
        <v>2.5</v>
      </c>
      <c r="CJ512" s="1369">
        <f t="shared" si="1600"/>
        <v>4.2</v>
      </c>
      <c r="CK512" s="1370">
        <f t="shared" si="1600"/>
        <v>5</v>
      </c>
      <c r="CL512" s="1370">
        <f t="shared" si="1600"/>
        <v>6.5</v>
      </c>
      <c r="CM512" s="1370">
        <f t="shared" si="1600"/>
        <v>10</v>
      </c>
      <c r="CN512" s="1369">
        <f t="shared" si="1600"/>
        <v>11</v>
      </c>
      <c r="CO512" s="1369">
        <f t="shared" si="1600"/>
        <v>12</v>
      </c>
      <c r="CP512" s="1369">
        <f t="shared" si="1600"/>
        <v>12</v>
      </c>
      <c r="CQ512" s="1369" t="str">
        <f t="shared" si="1600"/>
        <v/>
      </c>
      <c r="CR512" s="1369" t="str">
        <f t="shared" si="1600"/>
        <v/>
      </c>
      <c r="CS512" s="1368" t="str">
        <f t="shared" si="1600"/>
        <v/>
      </c>
      <c r="CT512" s="1371" t="str">
        <f t="shared" si="1599"/>
        <v/>
      </c>
      <c r="CU512" s="1646" t="str">
        <f t="shared" si="1532"/>
        <v/>
      </c>
      <c r="CV512" s="1647" t="str">
        <f t="shared" si="1533"/>
        <v/>
      </c>
      <c r="CW512" s="1648" t="str">
        <f t="shared" si="1534"/>
        <v/>
      </c>
      <c r="CX512" s="1648" t="str">
        <f t="shared" si="1535"/>
        <v/>
      </c>
      <c r="CY512" s="1648" t="str">
        <f t="shared" si="1536"/>
        <v/>
      </c>
      <c r="CZ512" s="1648">
        <f t="shared" si="1537"/>
        <v>2.5</v>
      </c>
      <c r="DA512" s="1648">
        <f t="shared" si="1538"/>
        <v>4.2</v>
      </c>
      <c r="DB512" s="1649">
        <f t="shared" si="1539"/>
        <v>5</v>
      </c>
      <c r="DC512" s="1649">
        <f t="shared" si="1540"/>
        <v>6.5</v>
      </c>
      <c r="DD512" s="1649">
        <f t="shared" si="1541"/>
        <v>10</v>
      </c>
      <c r="DE512" s="1648">
        <f t="shared" si="1542"/>
        <v>11</v>
      </c>
      <c r="DF512" s="1648">
        <f t="shared" si="1543"/>
        <v>12</v>
      </c>
      <c r="DG512" s="1648">
        <f t="shared" si="1544"/>
        <v>12</v>
      </c>
      <c r="DH512" s="1648" t="str">
        <f t="shared" si="1545"/>
        <v/>
      </c>
      <c r="DI512" s="1648" t="str">
        <f t="shared" si="1546"/>
        <v/>
      </c>
      <c r="DJ512" s="1647" t="str">
        <f t="shared" si="1547"/>
        <v/>
      </c>
      <c r="DK512" s="1646" t="str">
        <f t="shared" si="1548"/>
        <v/>
      </c>
      <c r="DL512" s="1656">
        <f t="shared" si="1549"/>
        <v>7</v>
      </c>
      <c r="DM512" s="1657">
        <f t="shared" si="1550"/>
        <v>4</v>
      </c>
      <c r="DN512" s="1657">
        <f t="shared" si="1551"/>
        <v>8</v>
      </c>
      <c r="DO512" s="1657">
        <f t="shared" si="1552"/>
        <v>8</v>
      </c>
      <c r="DP512" s="1658"/>
      <c r="DQ512" s="1655"/>
      <c r="DR512" s="1655"/>
      <c r="DS512" s="1655"/>
      <c r="DT512" s="1655"/>
      <c r="DU512" s="1655"/>
      <c r="DV512" s="1655"/>
      <c r="DW512" s="1655"/>
      <c r="DX512" s="1655"/>
      <c r="DY512" s="1660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9" t="str">
        <f t="shared" si="1553"/>
        <v/>
      </c>
      <c r="CE513" s="1330" t="str">
        <f t="shared" si="1599"/>
        <v/>
      </c>
      <c r="CF513" s="1331" t="str">
        <f t="shared" si="1599"/>
        <v/>
      </c>
      <c r="CG513" s="1331" t="str">
        <f t="shared" si="1599"/>
        <v/>
      </c>
      <c r="CH513" s="1331" t="str">
        <f t="shared" si="1599"/>
        <v/>
      </c>
      <c r="CI513" s="1331">
        <f t="shared" si="1599"/>
        <v>300</v>
      </c>
      <c r="CJ513" s="1331">
        <f t="shared" si="1599"/>
        <v>504</v>
      </c>
      <c r="CK513" s="1332">
        <f t="shared" si="1599"/>
        <v>600</v>
      </c>
      <c r="CL513" s="1332">
        <f t="shared" si="1599"/>
        <v>660</v>
      </c>
      <c r="CM513" s="1332">
        <f t="shared" si="1599"/>
        <v>1200</v>
      </c>
      <c r="CN513" s="1331">
        <f t="shared" si="1599"/>
        <v>1440</v>
      </c>
      <c r="CO513" s="1331">
        <f t="shared" si="1599"/>
        <v>1440</v>
      </c>
      <c r="CP513" s="1331">
        <f t="shared" si="1599"/>
        <v>1560</v>
      </c>
      <c r="CQ513" s="1331" t="str">
        <f t="shared" si="1599"/>
        <v/>
      </c>
      <c r="CR513" s="1331" t="str">
        <f t="shared" si="1599"/>
        <v/>
      </c>
      <c r="CS513" s="1330" t="str">
        <f t="shared" si="1599"/>
        <v/>
      </c>
      <c r="CT513" s="1333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700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9" t="str">
        <f t="shared" si="1553"/>
        <v/>
      </c>
      <c r="CE514" s="1330" t="str">
        <f t="shared" si="1599"/>
        <v/>
      </c>
      <c r="CF514" s="1331" t="str">
        <f t="shared" si="1599"/>
        <v/>
      </c>
      <c r="CG514" s="1331" t="str">
        <f t="shared" si="1599"/>
        <v/>
      </c>
      <c r="CH514" s="1331" t="str">
        <f t="shared" si="1599"/>
        <v/>
      </c>
      <c r="CI514" s="1331">
        <f t="shared" si="1599"/>
        <v>2.5</v>
      </c>
      <c r="CJ514" s="1331">
        <f t="shared" si="1599"/>
        <v>5</v>
      </c>
      <c r="CK514" s="1332">
        <f t="shared" si="1599"/>
        <v>8.3000000000000007</v>
      </c>
      <c r="CL514" s="1332">
        <f t="shared" si="1599"/>
        <v>8.3330000000000002</v>
      </c>
      <c r="CM514" s="1332">
        <f t="shared" si="1599"/>
        <v>10</v>
      </c>
      <c r="CN514" s="1331">
        <f t="shared" si="1599"/>
        <v>10</v>
      </c>
      <c r="CO514" s="1331">
        <f t="shared" si="1599"/>
        <v>16.666</v>
      </c>
      <c r="CP514" s="1331">
        <f t="shared" si="1599"/>
        <v>20</v>
      </c>
      <c r="CQ514" s="1331" t="str">
        <f t="shared" si="1599"/>
        <v/>
      </c>
      <c r="CR514" s="1331" t="str">
        <f t="shared" si="1599"/>
        <v/>
      </c>
      <c r="CS514" s="1330" t="str">
        <f t="shared" si="1599"/>
        <v/>
      </c>
      <c r="CT514" s="1333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9" t="str">
        <f t="shared" si="1553"/>
        <v/>
      </c>
      <c r="CE515" s="1330" t="str">
        <f t="shared" si="1599"/>
        <v/>
      </c>
      <c r="CF515" s="1331" t="str">
        <f t="shared" si="1599"/>
        <v/>
      </c>
      <c r="CG515" s="1331" t="str">
        <f t="shared" si="1599"/>
        <v/>
      </c>
      <c r="CH515" s="1331" t="str">
        <f t="shared" si="1599"/>
        <v/>
      </c>
      <c r="CI515" s="1331">
        <f t="shared" si="1599"/>
        <v>6</v>
      </c>
      <c r="CJ515" s="1331">
        <f t="shared" si="1599"/>
        <v>6</v>
      </c>
      <c r="CK515" s="1332">
        <f t="shared" si="1599"/>
        <v>10</v>
      </c>
      <c r="CL515" s="1332">
        <f t="shared" si="1599"/>
        <v>11</v>
      </c>
      <c r="CM515" s="1332">
        <f t="shared" si="1599"/>
        <v>12</v>
      </c>
      <c r="CN515" s="1331">
        <f t="shared" si="1599"/>
        <v>12</v>
      </c>
      <c r="CO515" s="1331">
        <f t="shared" si="1599"/>
        <v>12</v>
      </c>
      <c r="CP515" s="1331">
        <f t="shared" si="1599"/>
        <v>12</v>
      </c>
      <c r="CQ515" s="1331" t="str">
        <f t="shared" si="1599"/>
        <v/>
      </c>
      <c r="CR515" s="1331" t="str">
        <f t="shared" si="1599"/>
        <v/>
      </c>
      <c r="CS515" s="1330" t="str">
        <f t="shared" si="1599"/>
        <v/>
      </c>
      <c r="CT515" s="1333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9">
        <f t="shared" si="1553"/>
        <v>9000</v>
      </c>
      <c r="CE516" s="1330">
        <f t="shared" si="1599"/>
        <v>9000</v>
      </c>
      <c r="CF516" s="1331">
        <f t="shared" si="1599"/>
        <v>9000</v>
      </c>
      <c r="CG516" s="1331">
        <f t="shared" si="1599"/>
        <v>9000</v>
      </c>
      <c r="CH516" s="1331">
        <f t="shared" si="1599"/>
        <v>9000</v>
      </c>
      <c r="CI516" s="1331">
        <f t="shared" si="1599"/>
        <v>9000</v>
      </c>
      <c r="CJ516" s="1331">
        <f t="shared" si="1599"/>
        <v>9000</v>
      </c>
      <c r="CK516" s="1332">
        <f t="shared" si="1599"/>
        <v>9000</v>
      </c>
      <c r="CL516" s="1332">
        <f t="shared" si="1599"/>
        <v>9000</v>
      </c>
      <c r="CM516" s="1332">
        <f t="shared" si="1599"/>
        <v>9000</v>
      </c>
      <c r="CN516" s="1331">
        <f t="shared" si="1599"/>
        <v>9000</v>
      </c>
      <c r="CO516" s="1331">
        <f t="shared" si="1599"/>
        <v>9000</v>
      </c>
      <c r="CP516" s="1331">
        <f t="shared" si="1599"/>
        <v>9000</v>
      </c>
      <c r="CQ516" s="1331">
        <f t="shared" si="1599"/>
        <v>9000</v>
      </c>
      <c r="CR516" s="1331">
        <f t="shared" si="1599"/>
        <v>9000</v>
      </c>
      <c r="CS516" s="1330">
        <f t="shared" si="1599"/>
        <v>9000</v>
      </c>
      <c r="CT516" s="1333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4" t="str">
        <f t="shared" si="1553"/>
        <v/>
      </c>
      <c r="CE517" s="1335" t="str">
        <f t="shared" si="1599"/>
        <v/>
      </c>
      <c r="CF517" s="1336" t="str">
        <f t="shared" si="1599"/>
        <v/>
      </c>
      <c r="CG517" s="1336" t="str">
        <f t="shared" si="1599"/>
        <v/>
      </c>
      <c r="CH517" s="1336" t="str">
        <f t="shared" si="1599"/>
        <v/>
      </c>
      <c r="CI517" s="1336">
        <f t="shared" si="1599"/>
        <v>5.8708414872798438E-2</v>
      </c>
      <c r="CJ517" s="1336">
        <f t="shared" si="1599"/>
        <v>7.0450097847358117E-2</v>
      </c>
      <c r="CK517" s="1337">
        <f t="shared" si="1599"/>
        <v>7.8274755381604694E-2</v>
      </c>
      <c r="CL517" s="1337">
        <f t="shared" si="1599"/>
        <v>9.393346379647749E-2</v>
      </c>
      <c r="CM517" s="1337">
        <f t="shared" si="1599"/>
        <v>0.1169471624266145</v>
      </c>
      <c r="CN517" s="1336">
        <f t="shared" si="1599"/>
        <v>0.12809108699519656</v>
      </c>
      <c r="CO517" s="1336">
        <f t="shared" si="1599"/>
        <v>0.14350945857795175</v>
      </c>
      <c r="CP517" s="1336">
        <f t="shared" si="1599"/>
        <v>0.23482426614481414</v>
      </c>
      <c r="CQ517" s="1336" t="str">
        <f t="shared" si="1599"/>
        <v/>
      </c>
      <c r="CR517" s="1336" t="str">
        <f t="shared" si="1599"/>
        <v/>
      </c>
      <c r="CS517" s="1335" t="str">
        <f t="shared" si="1599"/>
        <v/>
      </c>
      <c r="CT517" s="1338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61" customFormat="1" ht="15.75" customHeight="1">
      <c r="A518" s="1682" t="s">
        <v>277</v>
      </c>
      <c r="B518" s="1684"/>
      <c r="C518" s="1683"/>
      <c r="D518" s="1683"/>
      <c r="E518" s="1683">
        <v>10.666</v>
      </c>
      <c r="F518" s="1683"/>
      <c r="G518" s="1683"/>
      <c r="H518" s="1683"/>
      <c r="I518" s="1683">
        <v>13.5</v>
      </c>
      <c r="J518" s="1683">
        <v>2</v>
      </c>
      <c r="K518" s="1683">
        <v>10</v>
      </c>
      <c r="L518" s="1683"/>
      <c r="M518" s="1683"/>
      <c r="N518" s="1683"/>
      <c r="O518" s="1683"/>
      <c r="P518" s="1683"/>
      <c r="Q518" s="1683"/>
      <c r="R518" s="1683"/>
      <c r="S518" s="1644"/>
      <c r="T518" s="1683"/>
      <c r="U518" s="1683"/>
      <c r="V518" s="1683"/>
      <c r="W518" s="1683"/>
      <c r="X518" s="1683"/>
      <c r="Y518" s="1683">
        <v>0.5</v>
      </c>
      <c r="Z518" s="1683"/>
      <c r="AA518" s="1683"/>
      <c r="AB518" s="1683"/>
      <c r="AC518" s="1683"/>
      <c r="AD518" s="1683"/>
      <c r="AE518" s="1684"/>
      <c r="AF518" s="1684"/>
      <c r="AG518" s="1684"/>
      <c r="AH518" s="1683"/>
      <c r="AI518" s="1684"/>
      <c r="AJ518" s="1684"/>
      <c r="AK518" s="1644"/>
      <c r="AL518" s="1683"/>
      <c r="AM518" s="1683">
        <v>10</v>
      </c>
      <c r="AN518" s="1683"/>
      <c r="AO518" s="1683"/>
      <c r="AP518" s="1683"/>
      <c r="AQ518" s="1683"/>
      <c r="AR518" s="1683"/>
      <c r="AS518" s="1683"/>
      <c r="AT518" s="1683">
        <v>12</v>
      </c>
      <c r="AU518" s="1683"/>
      <c r="AV518" s="1683"/>
      <c r="AW518" s="1683"/>
      <c r="AX518" s="1683"/>
      <c r="AY518" s="1683"/>
      <c r="AZ518" s="1683"/>
      <c r="BA518" s="1683"/>
      <c r="BB518" s="1683"/>
      <c r="BC518" s="1644"/>
      <c r="BD518" s="1683"/>
      <c r="BE518" s="1683">
        <v>8</v>
      </c>
      <c r="BF518" s="1683">
        <v>12</v>
      </c>
      <c r="BG518" s="1683"/>
      <c r="BH518" s="1683">
        <v>5</v>
      </c>
      <c r="BI518" s="1683"/>
      <c r="BJ518" s="1683"/>
      <c r="BK518" s="1683"/>
      <c r="BL518" s="1683">
        <v>12</v>
      </c>
      <c r="BM518" s="1683"/>
      <c r="BN518" s="1683"/>
      <c r="BO518" s="1683"/>
      <c r="BP518" s="1683"/>
      <c r="BQ518" s="1683"/>
      <c r="BR518" s="1683"/>
      <c r="BS518" s="1683"/>
      <c r="BT518" s="1683"/>
      <c r="BU518" s="1644"/>
      <c r="BV518" s="1683">
        <v>10</v>
      </c>
      <c r="BW518" s="1683">
        <v>10</v>
      </c>
      <c r="BX518" s="1683">
        <v>10</v>
      </c>
      <c r="BY518" s="1683">
        <v>10</v>
      </c>
      <c r="BZ518" s="1307">
        <f t="shared" si="1249"/>
        <v>10.332999999999998</v>
      </c>
      <c r="CA518" s="1307" t="str">
        <f t="shared" si="1250"/>
        <v/>
      </c>
      <c r="CB518" s="1307" t="str">
        <f t="shared" si="1251"/>
        <v/>
      </c>
      <c r="CC518" s="1308">
        <f t="shared" si="1252"/>
        <v>10</v>
      </c>
      <c r="CD518" s="1367" t="str">
        <f t="shared" si="1553"/>
        <v/>
      </c>
      <c r="CE518" s="1368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9" t="str">
        <f t="shared" si="1613"/>
        <v/>
      </c>
      <c r="CG518" s="1369" t="str">
        <f t="shared" si="1613"/>
        <v/>
      </c>
      <c r="CH518" s="1369" t="str">
        <f t="shared" si="1613"/>
        <v/>
      </c>
      <c r="CI518" s="1369" t="str">
        <f t="shared" si="1613"/>
        <v/>
      </c>
      <c r="CJ518" s="1369" t="str">
        <f t="shared" si="1613"/>
        <v/>
      </c>
      <c r="CK518" s="1370">
        <f t="shared" si="1613"/>
        <v>5</v>
      </c>
      <c r="CL518" s="1370">
        <f t="shared" si="1613"/>
        <v>8</v>
      </c>
      <c r="CM518" s="1370">
        <f t="shared" si="1613"/>
        <v>12</v>
      </c>
      <c r="CN518" s="1369">
        <f t="shared" si="1613"/>
        <v>12</v>
      </c>
      <c r="CO518" s="1369" t="str">
        <f t="shared" si="1613"/>
        <v/>
      </c>
      <c r="CP518" s="1369" t="str">
        <f t="shared" si="1613"/>
        <v/>
      </c>
      <c r="CQ518" s="1369" t="str">
        <f t="shared" si="1613"/>
        <v/>
      </c>
      <c r="CR518" s="1369" t="str">
        <f t="shared" si="1613"/>
        <v/>
      </c>
      <c r="CS518" s="1368" t="str">
        <f t="shared" si="1613"/>
        <v/>
      </c>
      <c r="CT518" s="1371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46" t="str">
        <f t="shared" si="1532"/>
        <v/>
      </c>
      <c r="CV518" s="1647" t="str">
        <f t="shared" si="1533"/>
        <v/>
      </c>
      <c r="CW518" s="1648" t="str">
        <f t="shared" si="1534"/>
        <v/>
      </c>
      <c r="CX518" s="1648" t="str">
        <f t="shared" si="1535"/>
        <v/>
      </c>
      <c r="CY518" s="1648" t="str">
        <f t="shared" si="1536"/>
        <v/>
      </c>
      <c r="CZ518" s="1648" t="str">
        <f t="shared" si="1537"/>
        <v/>
      </c>
      <c r="DA518" s="1648" t="str">
        <f t="shared" si="1538"/>
        <v/>
      </c>
      <c r="DB518" s="1649">
        <f t="shared" si="1539"/>
        <v>5</v>
      </c>
      <c r="DC518" s="1649">
        <f t="shared" si="1540"/>
        <v>8</v>
      </c>
      <c r="DD518" s="1649">
        <f t="shared" si="1541"/>
        <v>12</v>
      </c>
      <c r="DE518" s="1648">
        <f t="shared" si="1542"/>
        <v>12</v>
      </c>
      <c r="DF518" s="1648" t="str">
        <f t="shared" si="1543"/>
        <v/>
      </c>
      <c r="DG518" s="1648" t="str">
        <f t="shared" si="1544"/>
        <v/>
      </c>
      <c r="DH518" s="1648" t="str">
        <f t="shared" si="1545"/>
        <v/>
      </c>
      <c r="DI518" s="1648" t="str">
        <f t="shared" si="1546"/>
        <v/>
      </c>
      <c r="DJ518" s="1647" t="str">
        <f t="shared" si="1547"/>
        <v/>
      </c>
      <c r="DK518" s="1646" t="str">
        <f t="shared" si="1548"/>
        <v/>
      </c>
      <c r="DL518" s="1656">
        <f t="shared" si="1549"/>
        <v>4</v>
      </c>
      <c r="DM518" s="1657">
        <f t="shared" si="1550"/>
        <v>1</v>
      </c>
      <c r="DN518" s="1657">
        <f t="shared" si="1551"/>
        <v>2</v>
      </c>
      <c r="DO518" s="1657">
        <f t="shared" si="1552"/>
        <v>4</v>
      </c>
      <c r="DP518" s="1658"/>
      <c r="DQ518" s="1655"/>
      <c r="DR518" s="1655"/>
      <c r="DS518" s="1655"/>
      <c r="DT518" s="1655"/>
      <c r="DU518" s="1655"/>
      <c r="DV518" s="1655"/>
      <c r="DW518" s="1655"/>
      <c r="DX518" s="1655"/>
      <c r="DY518" s="1660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9" t="str">
        <f t="shared" si="1553"/>
        <v/>
      </c>
      <c r="CE519" s="1330" t="str">
        <f t="shared" si="1614"/>
        <v/>
      </c>
      <c r="CF519" s="1331" t="str">
        <f t="shared" si="1614"/>
        <v/>
      </c>
      <c r="CG519" s="1331" t="str">
        <f t="shared" si="1614"/>
        <v/>
      </c>
      <c r="CH519" s="1331" t="str">
        <f t="shared" si="1614"/>
        <v/>
      </c>
      <c r="CI519" s="1331" t="str">
        <f t="shared" si="1614"/>
        <v/>
      </c>
      <c r="CJ519" s="1331" t="str">
        <f t="shared" si="1614"/>
        <v/>
      </c>
      <c r="CK519" s="1332">
        <f t="shared" si="1614"/>
        <v>300</v>
      </c>
      <c r="CL519" s="1332">
        <f t="shared" si="1614"/>
        <v>600</v>
      </c>
      <c r="CM519" s="1332">
        <f t="shared" si="1614"/>
        <v>960</v>
      </c>
      <c r="CN519" s="1331">
        <f t="shared" si="1614"/>
        <v>1320</v>
      </c>
      <c r="CO519" s="1331" t="str">
        <f t="shared" si="1614"/>
        <v/>
      </c>
      <c r="CP519" s="1331" t="str">
        <f t="shared" si="1614"/>
        <v/>
      </c>
      <c r="CQ519" s="1331" t="str">
        <f t="shared" si="1614"/>
        <v/>
      </c>
      <c r="CR519" s="1331" t="str">
        <f t="shared" si="1614"/>
        <v/>
      </c>
      <c r="CS519" s="1330" t="str">
        <f t="shared" si="1614"/>
        <v/>
      </c>
      <c r="CT519" s="1333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701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9" t="str">
        <f t="shared" si="1553"/>
        <v/>
      </c>
      <c r="CE520" s="1330" t="str">
        <f t="shared" si="1614"/>
        <v/>
      </c>
      <c r="CF520" s="1331" t="str">
        <f t="shared" si="1614"/>
        <v/>
      </c>
      <c r="CG520" s="1331" t="str">
        <f t="shared" si="1614"/>
        <v/>
      </c>
      <c r="CH520" s="1331" t="str">
        <f t="shared" si="1614"/>
        <v/>
      </c>
      <c r="CI520" s="1331" t="str">
        <f t="shared" si="1614"/>
        <v/>
      </c>
      <c r="CJ520" s="1331" t="str">
        <f t="shared" si="1614"/>
        <v/>
      </c>
      <c r="CK520" s="1332" t="str">
        <f t="shared" si="1614"/>
        <v/>
      </c>
      <c r="CL520" s="1332" t="str">
        <f t="shared" si="1614"/>
        <v/>
      </c>
      <c r="CM520" s="1332" t="str">
        <f t="shared" si="1614"/>
        <v/>
      </c>
      <c r="CN520" s="1331" t="str">
        <f t="shared" si="1614"/>
        <v/>
      </c>
      <c r="CO520" s="1331" t="str">
        <f t="shared" si="1614"/>
        <v/>
      </c>
      <c r="CP520" s="1331" t="str">
        <f t="shared" si="1614"/>
        <v/>
      </c>
      <c r="CQ520" s="1331" t="str">
        <f t="shared" si="1614"/>
        <v/>
      </c>
      <c r="CR520" s="1331" t="str">
        <f t="shared" si="1614"/>
        <v/>
      </c>
      <c r="CS520" s="1330" t="str">
        <f t="shared" si="1614"/>
        <v/>
      </c>
      <c r="CT520" s="1333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9" t="str">
        <f t="shared" si="1553"/>
        <v/>
      </c>
      <c r="CE521" s="1330" t="str">
        <f t="shared" si="1614"/>
        <v/>
      </c>
      <c r="CF521" s="1331" t="str">
        <f t="shared" si="1614"/>
        <v/>
      </c>
      <c r="CG521" s="1331" t="str">
        <f t="shared" si="1614"/>
        <v/>
      </c>
      <c r="CH521" s="1331" t="str">
        <f t="shared" si="1614"/>
        <v/>
      </c>
      <c r="CI521" s="1331" t="str">
        <f t="shared" si="1614"/>
        <v/>
      </c>
      <c r="CJ521" s="1331" t="str">
        <f t="shared" si="1614"/>
        <v/>
      </c>
      <c r="CK521" s="1332" t="str">
        <f t="shared" si="1614"/>
        <v/>
      </c>
      <c r="CL521" s="1332" t="str">
        <f t="shared" si="1614"/>
        <v/>
      </c>
      <c r="CM521" s="1332" t="str">
        <f t="shared" si="1614"/>
        <v/>
      </c>
      <c r="CN521" s="1331" t="str">
        <f t="shared" si="1614"/>
        <v/>
      </c>
      <c r="CO521" s="1331" t="str">
        <f t="shared" si="1614"/>
        <v/>
      </c>
      <c r="CP521" s="1331" t="str">
        <f t="shared" si="1614"/>
        <v/>
      </c>
      <c r="CQ521" s="1331" t="str">
        <f t="shared" si="1614"/>
        <v/>
      </c>
      <c r="CR521" s="1331" t="str">
        <f t="shared" si="1614"/>
        <v/>
      </c>
      <c r="CS521" s="1330" t="str">
        <f t="shared" si="1614"/>
        <v/>
      </c>
      <c r="CT521" s="1333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9">
        <f t="shared" si="1553"/>
        <v>640</v>
      </c>
      <c r="CE522" s="1330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1">
        <f t="shared" si="1631"/>
        <v>640</v>
      </c>
      <c r="CG522" s="1331">
        <f t="shared" si="1631"/>
        <v>640</v>
      </c>
      <c r="CH522" s="1331">
        <f t="shared" si="1631"/>
        <v>640</v>
      </c>
      <c r="CI522" s="1331">
        <f t="shared" si="1631"/>
        <v>640</v>
      </c>
      <c r="CJ522" s="1331">
        <f t="shared" si="1631"/>
        <v>640</v>
      </c>
      <c r="CK522" s="1332">
        <f t="shared" si="1631"/>
        <v>640</v>
      </c>
      <c r="CL522" s="1332">
        <f t="shared" si="1631"/>
        <v>640</v>
      </c>
      <c r="CM522" s="1332">
        <f t="shared" si="1631"/>
        <v>640</v>
      </c>
      <c r="CN522" s="1331">
        <f t="shared" si="1631"/>
        <v>640</v>
      </c>
      <c r="CO522" s="1331">
        <f t="shared" si="1631"/>
        <v>640</v>
      </c>
      <c r="CP522" s="1331">
        <f t="shared" si="1631"/>
        <v>640</v>
      </c>
      <c r="CQ522" s="1331">
        <f t="shared" si="1631"/>
        <v>640</v>
      </c>
      <c r="CR522" s="1331">
        <f t="shared" si="1631"/>
        <v>640</v>
      </c>
      <c r="CS522" s="1330">
        <f t="shared" si="1631"/>
        <v>640</v>
      </c>
      <c r="CT522" s="1333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4" t="str">
        <f t="shared" si="1553"/>
        <v/>
      </c>
      <c r="CE523" s="1335" t="str">
        <f t="shared" si="1631"/>
        <v/>
      </c>
      <c r="CF523" s="1336" t="str">
        <f t="shared" si="1631"/>
        <v/>
      </c>
      <c r="CG523" s="1336" t="str">
        <f t="shared" si="1631"/>
        <v/>
      </c>
      <c r="CH523" s="1336" t="str">
        <f t="shared" si="1631"/>
        <v/>
      </c>
      <c r="CI523" s="1336" t="str">
        <f t="shared" si="1631"/>
        <v/>
      </c>
      <c r="CJ523" s="1336" t="str">
        <f t="shared" si="1631"/>
        <v/>
      </c>
      <c r="CK523" s="1337" t="str">
        <f t="shared" si="1631"/>
        <v/>
      </c>
      <c r="CL523" s="1337" t="str">
        <f t="shared" si="1631"/>
        <v/>
      </c>
      <c r="CM523" s="1337" t="str">
        <f t="shared" si="1631"/>
        <v/>
      </c>
      <c r="CN523" s="1336" t="str">
        <f t="shared" si="1631"/>
        <v/>
      </c>
      <c r="CO523" s="1336" t="str">
        <f t="shared" si="1631"/>
        <v/>
      </c>
      <c r="CP523" s="1336" t="str">
        <f t="shared" si="1631"/>
        <v/>
      </c>
      <c r="CQ523" s="1336" t="str">
        <f t="shared" si="1631"/>
        <v/>
      </c>
      <c r="CR523" s="1336" t="str">
        <f t="shared" si="1631"/>
        <v/>
      </c>
      <c r="CS523" s="1335" t="str">
        <f t="shared" si="1631"/>
        <v/>
      </c>
      <c r="CT523" s="1338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9" t="str">
        <f t="shared" si="1553"/>
        <v/>
      </c>
      <c r="CE524" s="1330" t="str">
        <f t="shared" si="1631"/>
        <v/>
      </c>
      <c r="CF524" s="1331" t="str">
        <f t="shared" si="1631"/>
        <v/>
      </c>
      <c r="CG524" s="1331" t="str">
        <f t="shared" si="1631"/>
        <v/>
      </c>
      <c r="CH524" s="1331" t="str">
        <f t="shared" si="1631"/>
        <v/>
      </c>
      <c r="CI524" s="1331" t="str">
        <f t="shared" si="1631"/>
        <v/>
      </c>
      <c r="CJ524" s="1331" t="str">
        <f t="shared" si="1631"/>
        <v/>
      </c>
      <c r="CK524" s="1332" t="str">
        <f t="shared" si="1631"/>
        <v/>
      </c>
      <c r="CL524" s="1332" t="str">
        <f t="shared" si="1631"/>
        <v/>
      </c>
      <c r="CM524" s="1332" t="str">
        <f t="shared" si="1631"/>
        <v/>
      </c>
      <c r="CN524" s="1331" t="str">
        <f t="shared" si="1631"/>
        <v/>
      </c>
      <c r="CO524" s="1331" t="str">
        <f t="shared" si="1631"/>
        <v/>
      </c>
      <c r="CP524" s="1331" t="str">
        <f t="shared" si="1631"/>
        <v/>
      </c>
      <c r="CQ524" s="1331" t="str">
        <f t="shared" si="1631"/>
        <v/>
      </c>
      <c r="CR524" s="1331" t="str">
        <f t="shared" si="1631"/>
        <v/>
      </c>
      <c r="CS524" s="1330" t="str">
        <f t="shared" si="1631"/>
        <v/>
      </c>
      <c r="CT524" s="1333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9" t="str">
        <f t="shared" si="1553"/>
        <v/>
      </c>
      <c r="CE525" s="1330" t="str">
        <f t="shared" si="1631"/>
        <v/>
      </c>
      <c r="CF525" s="1331" t="str">
        <f t="shared" si="1631"/>
        <v/>
      </c>
      <c r="CG525" s="1331" t="str">
        <f t="shared" si="1631"/>
        <v/>
      </c>
      <c r="CH525" s="1331" t="str">
        <f t="shared" si="1631"/>
        <v/>
      </c>
      <c r="CI525" s="1331" t="str">
        <f t="shared" si="1631"/>
        <v/>
      </c>
      <c r="CJ525" s="1331" t="str">
        <f t="shared" si="1631"/>
        <v/>
      </c>
      <c r="CK525" s="1332" t="str">
        <f t="shared" si="1631"/>
        <v/>
      </c>
      <c r="CL525" s="1332" t="str">
        <f t="shared" si="1631"/>
        <v/>
      </c>
      <c r="CM525" s="1332" t="str">
        <f t="shared" si="1631"/>
        <v/>
      </c>
      <c r="CN525" s="1331" t="str">
        <f t="shared" si="1631"/>
        <v/>
      </c>
      <c r="CO525" s="1331" t="str">
        <f t="shared" si="1631"/>
        <v/>
      </c>
      <c r="CP525" s="1331" t="str">
        <f t="shared" si="1631"/>
        <v/>
      </c>
      <c r="CQ525" s="1331" t="str">
        <f t="shared" si="1631"/>
        <v/>
      </c>
      <c r="CR525" s="1331" t="str">
        <f t="shared" si="1631"/>
        <v/>
      </c>
      <c r="CS525" s="1330" t="str">
        <f t="shared" si="1631"/>
        <v/>
      </c>
      <c r="CT525" s="1333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701" t="s">
        <v>729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0" t="str">
        <f t="shared" si="1614"/>
        <v/>
      </c>
      <c r="CF527" s="1331" t="str">
        <f t="shared" si="1614"/>
        <v/>
      </c>
      <c r="CG527" s="1331" t="str">
        <f t="shared" si="1614"/>
        <v/>
      </c>
      <c r="CH527" s="1331" t="str">
        <f t="shared" si="1614"/>
        <v/>
      </c>
      <c r="CI527" s="1331" t="str">
        <f t="shared" si="1614"/>
        <v/>
      </c>
      <c r="CJ527" s="1331" t="str">
        <f t="shared" si="1614"/>
        <v/>
      </c>
      <c r="CK527" s="1332" t="str">
        <f t="shared" si="1614"/>
        <v/>
      </c>
      <c r="CL527" s="1332">
        <f t="shared" si="1614"/>
        <v>17.28</v>
      </c>
      <c r="CM527" s="1332" t="str">
        <f t="shared" si="1614"/>
        <v/>
      </c>
      <c r="CN527" s="1331" t="str">
        <f t="shared" si="1614"/>
        <v/>
      </c>
      <c r="CO527" s="1331" t="str">
        <f t="shared" si="1614"/>
        <v/>
      </c>
      <c r="CP527" s="1331" t="str">
        <f t="shared" si="1614"/>
        <v/>
      </c>
      <c r="CQ527" s="1331" t="str">
        <f t="shared" si="1614"/>
        <v/>
      </c>
      <c r="CR527" s="1331" t="str">
        <f t="shared" si="1614"/>
        <v/>
      </c>
      <c r="CS527" s="1330" t="str">
        <f t="shared" si="1614"/>
        <v/>
      </c>
      <c r="CT527" s="1333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0">
        <f t="shared" si="1614"/>
        <v>1580</v>
      </c>
      <c r="CF528" s="1331">
        <f t="shared" si="1614"/>
        <v>1580</v>
      </c>
      <c r="CG528" s="1331">
        <f t="shared" si="1614"/>
        <v>1580</v>
      </c>
      <c r="CH528" s="1331">
        <f t="shared" si="1614"/>
        <v>1580</v>
      </c>
      <c r="CI528" s="1331">
        <f t="shared" si="1614"/>
        <v>1580</v>
      </c>
      <c r="CJ528" s="1331">
        <f t="shared" si="1614"/>
        <v>1580</v>
      </c>
      <c r="CK528" s="1332">
        <f t="shared" si="1614"/>
        <v>1580</v>
      </c>
      <c r="CL528" s="1332">
        <f t="shared" si="1614"/>
        <v>1580</v>
      </c>
      <c r="CM528" s="1332">
        <f t="shared" si="1614"/>
        <v>1580</v>
      </c>
      <c r="CN528" s="1331">
        <f t="shared" si="1614"/>
        <v>1580</v>
      </c>
      <c r="CO528" s="1331">
        <f t="shared" si="1614"/>
        <v>1580</v>
      </c>
      <c r="CP528" s="1331">
        <f t="shared" si="1614"/>
        <v>1580</v>
      </c>
      <c r="CQ528" s="1331">
        <f t="shared" si="1614"/>
        <v>1580</v>
      </c>
      <c r="CR528" s="1331">
        <f t="shared" si="1614"/>
        <v>1580</v>
      </c>
      <c r="CS528" s="1330">
        <f t="shared" si="1614"/>
        <v>1580</v>
      </c>
      <c r="CT528" s="1333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5" t="str">
        <f t="shared" si="1614"/>
        <v/>
      </c>
      <c r="CF529" s="1336" t="str">
        <f t="shared" si="1614"/>
        <v/>
      </c>
      <c r="CG529" s="1336" t="str">
        <f t="shared" si="1614"/>
        <v/>
      </c>
      <c r="CH529" s="1336" t="str">
        <f t="shared" si="1614"/>
        <v/>
      </c>
      <c r="CI529" s="1336" t="str">
        <f t="shared" si="1614"/>
        <v/>
      </c>
      <c r="CJ529" s="1336" t="str">
        <f t="shared" si="1614"/>
        <v/>
      </c>
      <c r="CK529" s="1337" t="str">
        <f t="shared" si="1614"/>
        <v/>
      </c>
      <c r="CL529" s="1337">
        <f t="shared" si="1614"/>
        <v>2.3746379647749511E-3</v>
      </c>
      <c r="CM529" s="1337" t="str">
        <f t="shared" si="1614"/>
        <v/>
      </c>
      <c r="CN529" s="1336" t="str">
        <f t="shared" si="1614"/>
        <v/>
      </c>
      <c r="CO529" s="1336" t="str">
        <f t="shared" si="1614"/>
        <v/>
      </c>
      <c r="CP529" s="1336" t="str">
        <f t="shared" si="1614"/>
        <v/>
      </c>
      <c r="CQ529" s="1336" t="str">
        <f t="shared" si="1614"/>
        <v/>
      </c>
      <c r="CR529" s="1336" t="str">
        <f t="shared" si="1614"/>
        <v/>
      </c>
      <c r="CS529" s="1335" t="str">
        <f t="shared" si="1614"/>
        <v/>
      </c>
      <c r="CT529" s="1338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0" t="str">
        <f t="shared" si="1614"/>
        <v/>
      </c>
      <c r="CF530" s="1331" t="str">
        <f t="shared" si="1614"/>
        <v/>
      </c>
      <c r="CG530" s="1331" t="str">
        <f t="shared" si="1614"/>
        <v/>
      </c>
      <c r="CH530" s="1331" t="str">
        <f t="shared" si="1614"/>
        <v/>
      </c>
      <c r="CI530" s="1331" t="str">
        <f t="shared" si="1614"/>
        <v/>
      </c>
      <c r="CJ530" s="1331" t="str">
        <f t="shared" si="1614"/>
        <v/>
      </c>
      <c r="CK530" s="1332" t="str">
        <f t="shared" si="1614"/>
        <v/>
      </c>
      <c r="CL530" s="1332" t="str">
        <f t="shared" si="1614"/>
        <v/>
      </c>
      <c r="CM530" s="1332" t="str">
        <f t="shared" si="1614"/>
        <v/>
      </c>
      <c r="CN530" s="1331" t="str">
        <f t="shared" si="1614"/>
        <v/>
      </c>
      <c r="CO530" s="1331" t="str">
        <f t="shared" si="1614"/>
        <v/>
      </c>
      <c r="CP530" s="1331" t="str">
        <f t="shared" si="1614"/>
        <v/>
      </c>
      <c r="CQ530" s="1331" t="str">
        <f t="shared" si="1614"/>
        <v/>
      </c>
      <c r="CR530" s="1331" t="str">
        <f t="shared" si="1614"/>
        <v/>
      </c>
      <c r="CS530" s="1330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3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0" t="str">
        <f t="shared" si="1656"/>
        <v/>
      </c>
      <c r="CF531" s="1331" t="str">
        <f t="shared" si="1656"/>
        <v/>
      </c>
      <c r="CG531" s="1331" t="str">
        <f t="shared" si="1656"/>
        <v/>
      </c>
      <c r="CH531" s="1331" t="str">
        <f t="shared" si="1656"/>
        <v/>
      </c>
      <c r="CI531" s="1331" t="str">
        <f t="shared" si="1656"/>
        <v/>
      </c>
      <c r="CJ531" s="1331" t="str">
        <f t="shared" si="1656"/>
        <v/>
      </c>
      <c r="CK531" s="1332" t="str">
        <f t="shared" si="1656"/>
        <v/>
      </c>
      <c r="CL531" s="1332" t="str">
        <f t="shared" si="1656"/>
        <v/>
      </c>
      <c r="CM531" s="1332" t="str">
        <f t="shared" si="1656"/>
        <v/>
      </c>
      <c r="CN531" s="1331" t="str">
        <f t="shared" si="1656"/>
        <v/>
      </c>
      <c r="CO531" s="1331" t="str">
        <f t="shared" si="1656"/>
        <v/>
      </c>
      <c r="CP531" s="1331" t="str">
        <f t="shared" si="1656"/>
        <v/>
      </c>
      <c r="CQ531" s="1331" t="str">
        <f t="shared" si="1656"/>
        <v/>
      </c>
      <c r="CR531" s="1331" t="str">
        <f t="shared" si="1656"/>
        <v/>
      </c>
      <c r="CS531" s="1330" t="str">
        <f t="shared" si="1656"/>
        <v/>
      </c>
      <c r="CT531" s="1333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701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9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0" t="str">
        <f t="shared" si="1656"/>
        <v/>
      </c>
      <c r="CF533" s="1331" t="str">
        <f t="shared" si="1656"/>
        <v/>
      </c>
      <c r="CG533" s="1331" t="str">
        <f t="shared" si="1656"/>
        <v/>
      </c>
      <c r="CH533" s="1331" t="str">
        <f t="shared" si="1656"/>
        <v/>
      </c>
      <c r="CI533" s="1331" t="str">
        <f t="shared" si="1656"/>
        <v/>
      </c>
      <c r="CJ533" s="1331">
        <f t="shared" si="1656"/>
        <v>30</v>
      </c>
      <c r="CK533" s="1332">
        <f t="shared" si="1656"/>
        <v>30</v>
      </c>
      <c r="CL533" s="1332">
        <f t="shared" si="1656"/>
        <v>30</v>
      </c>
      <c r="CM533" s="1332">
        <f t="shared" si="1656"/>
        <v>50</v>
      </c>
      <c r="CN533" s="1331">
        <f t="shared" si="1656"/>
        <v>120</v>
      </c>
      <c r="CO533" s="1331" t="str">
        <f t="shared" si="1656"/>
        <v/>
      </c>
      <c r="CP533" s="1331" t="str">
        <f t="shared" si="1656"/>
        <v/>
      </c>
      <c r="CQ533" s="1331" t="str">
        <f t="shared" si="1656"/>
        <v/>
      </c>
      <c r="CR533" s="1331" t="str">
        <f t="shared" si="1656"/>
        <v/>
      </c>
      <c r="CS533" s="1330" t="str">
        <f t="shared" si="1656"/>
        <v/>
      </c>
      <c r="CT533" s="1333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9">
        <f t="shared" si="1661"/>
        <v>2145</v>
      </c>
      <c r="CE534" s="1330">
        <f t="shared" si="1656"/>
        <v>2145</v>
      </c>
      <c r="CF534" s="1331">
        <f t="shared" si="1656"/>
        <v>2145</v>
      </c>
      <c r="CG534" s="1331">
        <f t="shared" si="1656"/>
        <v>2145</v>
      </c>
      <c r="CH534" s="1331">
        <f t="shared" si="1656"/>
        <v>2145</v>
      </c>
      <c r="CI534" s="1331">
        <f t="shared" si="1656"/>
        <v>2145</v>
      </c>
      <c r="CJ534" s="1331">
        <f t="shared" si="1656"/>
        <v>2145</v>
      </c>
      <c r="CK534" s="1332">
        <f t="shared" si="1656"/>
        <v>2145</v>
      </c>
      <c r="CL534" s="1332">
        <f t="shared" si="1656"/>
        <v>2145</v>
      </c>
      <c r="CM534" s="1332">
        <f t="shared" si="1656"/>
        <v>2145</v>
      </c>
      <c r="CN534" s="1331">
        <f t="shared" si="1656"/>
        <v>2145</v>
      </c>
      <c r="CO534" s="1331">
        <f t="shared" si="1656"/>
        <v>2145</v>
      </c>
      <c r="CP534" s="1331">
        <f t="shared" si="1656"/>
        <v>2145</v>
      </c>
      <c r="CQ534" s="1331">
        <f t="shared" si="1656"/>
        <v>2145</v>
      </c>
      <c r="CR534" s="1331">
        <f t="shared" si="1656"/>
        <v>2145</v>
      </c>
      <c r="CS534" s="1330">
        <f t="shared" si="1656"/>
        <v>2145</v>
      </c>
      <c r="CT534" s="1333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4" t="str">
        <f t="shared" si="1661"/>
        <v/>
      </c>
      <c r="CE535" s="1335" t="str">
        <f t="shared" si="1656"/>
        <v/>
      </c>
      <c r="CF535" s="1336" t="str">
        <f t="shared" si="1656"/>
        <v/>
      </c>
      <c r="CG535" s="1336" t="str">
        <f t="shared" si="1656"/>
        <v/>
      </c>
      <c r="CH535" s="1336" t="str">
        <f t="shared" si="1656"/>
        <v/>
      </c>
      <c r="CI535" s="1336" t="str">
        <f t="shared" si="1656"/>
        <v/>
      </c>
      <c r="CJ535" s="1336">
        <f t="shared" si="1656"/>
        <v>5.596868884540117E-3</v>
      </c>
      <c r="CK535" s="1337">
        <f t="shared" si="1656"/>
        <v>8.3953033268101759E-3</v>
      </c>
      <c r="CL535" s="1337">
        <f t="shared" si="1656"/>
        <v>9.3281148075668625E-3</v>
      </c>
      <c r="CM535" s="1337">
        <f t="shared" si="1656"/>
        <v>1.2720156555772995E-2</v>
      </c>
      <c r="CN535" s="1336">
        <f t="shared" si="1656"/>
        <v>3.3581213307240704E-2</v>
      </c>
      <c r="CO535" s="1336" t="str">
        <f t="shared" si="1656"/>
        <v/>
      </c>
      <c r="CP535" s="1336" t="str">
        <f t="shared" si="1656"/>
        <v/>
      </c>
      <c r="CQ535" s="1336" t="str">
        <f t="shared" si="1656"/>
        <v/>
      </c>
      <c r="CR535" s="1336" t="str">
        <f t="shared" si="1656"/>
        <v/>
      </c>
      <c r="CS535" s="1335" t="str">
        <f t="shared" si="1656"/>
        <v/>
      </c>
      <c r="CT535" s="1338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61" customFormat="1" ht="15.75" customHeight="1">
      <c r="A536" s="1682" t="s">
        <v>277</v>
      </c>
      <c r="B536" s="1683"/>
      <c r="C536" s="1683"/>
      <c r="D536" s="1683"/>
      <c r="E536" s="1683"/>
      <c r="F536" s="1683"/>
      <c r="G536" s="1683"/>
      <c r="H536" s="1683"/>
      <c r="I536" s="1683"/>
      <c r="J536" s="1683"/>
      <c r="K536" s="1683"/>
      <c r="L536" s="1683"/>
      <c r="M536" s="1683"/>
      <c r="N536" s="1683"/>
      <c r="O536" s="1683"/>
      <c r="P536" s="1683"/>
      <c r="Q536" s="1683"/>
      <c r="R536" s="1683"/>
      <c r="S536" s="1644"/>
      <c r="T536" s="1683"/>
      <c r="U536" s="1683"/>
      <c r="V536" s="1683"/>
      <c r="W536" s="1683"/>
      <c r="X536" s="1683"/>
      <c r="Y536" s="1683"/>
      <c r="Z536" s="1683"/>
      <c r="AA536" s="1683"/>
      <c r="AB536" s="1683"/>
      <c r="AC536" s="1683"/>
      <c r="AD536" s="1683"/>
      <c r="AE536" s="1683"/>
      <c r="AF536" s="1683"/>
      <c r="AG536" s="1683"/>
      <c r="AH536" s="1683"/>
      <c r="AI536" s="1683"/>
      <c r="AJ536" s="1683"/>
      <c r="AK536" s="1644"/>
      <c r="AL536" s="1683"/>
      <c r="AM536" s="1683"/>
      <c r="AN536" s="1683"/>
      <c r="AO536" s="1683"/>
      <c r="AP536" s="1683"/>
      <c r="AQ536" s="1683"/>
      <c r="AR536" s="1683"/>
      <c r="AS536" s="1683"/>
      <c r="AT536" s="1683"/>
      <c r="AU536" s="1683"/>
      <c r="AV536" s="1683"/>
      <c r="AW536" s="1683"/>
      <c r="AX536" s="1683"/>
      <c r="AY536" s="1683"/>
      <c r="AZ536" s="1683"/>
      <c r="BA536" s="1683"/>
      <c r="BB536" s="1683"/>
      <c r="BC536" s="1644"/>
      <c r="BD536" s="1683"/>
      <c r="BE536" s="1683"/>
      <c r="BF536" s="1683"/>
      <c r="BG536" s="1683"/>
      <c r="BH536" s="1683"/>
      <c r="BI536" s="1683"/>
      <c r="BJ536" s="1683"/>
      <c r="BK536" s="1683">
        <v>15</v>
      </c>
      <c r="BL536" s="1683"/>
      <c r="BM536" s="1683"/>
      <c r="BN536" s="1683"/>
      <c r="BO536" s="1683"/>
      <c r="BP536" s="1683"/>
      <c r="BQ536" s="1683"/>
      <c r="BR536" s="1683"/>
      <c r="BS536" s="1683"/>
      <c r="BT536" s="1683"/>
      <c r="BU536" s="1644"/>
      <c r="BV536" s="1683">
        <v>15</v>
      </c>
      <c r="BW536" s="1683">
        <v>15</v>
      </c>
      <c r="BX536" s="1683">
        <v>15</v>
      </c>
      <c r="BY536" s="1683">
        <v>15</v>
      </c>
      <c r="BZ536" s="1307" t="str">
        <f t="shared" si="1644"/>
        <v/>
      </c>
      <c r="CA536" s="1307" t="str">
        <f t="shared" si="1645"/>
        <v/>
      </c>
      <c r="CB536" s="1307" t="str">
        <f t="shared" si="1646"/>
        <v/>
      </c>
      <c r="CC536" s="1308" t="str">
        <f t="shared" si="1647"/>
        <v/>
      </c>
      <c r="CD536" s="1367" t="str">
        <f t="shared" si="1661"/>
        <v/>
      </c>
      <c r="CE536" s="1368" t="str">
        <f t="shared" si="1656"/>
        <v/>
      </c>
      <c r="CF536" s="1369" t="str">
        <f t="shared" si="1656"/>
        <v/>
      </c>
      <c r="CG536" s="1369" t="str">
        <f t="shared" si="1656"/>
        <v/>
      </c>
      <c r="CH536" s="1369" t="str">
        <f t="shared" si="1656"/>
        <v/>
      </c>
      <c r="CI536" s="1369" t="str">
        <f t="shared" si="1656"/>
        <v/>
      </c>
      <c r="CJ536" s="1369" t="str">
        <f t="shared" si="1656"/>
        <v/>
      </c>
      <c r="CK536" s="1370" t="str">
        <f t="shared" si="1656"/>
        <v/>
      </c>
      <c r="CL536" s="1370">
        <f t="shared" si="1656"/>
        <v>15</v>
      </c>
      <c r="CM536" s="1370" t="str">
        <f t="shared" si="1656"/>
        <v/>
      </c>
      <c r="CN536" s="1369" t="str">
        <f t="shared" si="1656"/>
        <v/>
      </c>
      <c r="CO536" s="1369" t="str">
        <f t="shared" si="1656"/>
        <v/>
      </c>
      <c r="CP536" s="1369" t="str">
        <f t="shared" si="1656"/>
        <v/>
      </c>
      <c r="CQ536" s="1369" t="str">
        <f t="shared" si="1656"/>
        <v/>
      </c>
      <c r="CR536" s="1369" t="str">
        <f t="shared" si="1656"/>
        <v/>
      </c>
      <c r="CS536" s="1368" t="str">
        <f t="shared" si="1656"/>
        <v/>
      </c>
      <c r="CT536" s="1371" t="str">
        <f t="shared" si="1656"/>
        <v/>
      </c>
      <c r="CU536" s="1646" t="str">
        <f t="shared" si="1532"/>
        <v/>
      </c>
      <c r="CV536" s="1647" t="str">
        <f t="shared" si="1533"/>
        <v/>
      </c>
      <c r="CW536" s="1648" t="str">
        <f t="shared" si="1534"/>
        <v/>
      </c>
      <c r="CX536" s="1648" t="str">
        <f t="shared" si="1535"/>
        <v/>
      </c>
      <c r="CY536" s="1648" t="str">
        <f t="shared" si="1536"/>
        <v/>
      </c>
      <c r="CZ536" s="1648" t="str">
        <f t="shared" si="1537"/>
        <v/>
      </c>
      <c r="DA536" s="1648" t="str">
        <f t="shared" si="1538"/>
        <v/>
      </c>
      <c r="DB536" s="1649" t="str">
        <f t="shared" si="1539"/>
        <v/>
      </c>
      <c r="DC536" s="1649">
        <f t="shared" si="1540"/>
        <v>15</v>
      </c>
      <c r="DD536" s="1649" t="str">
        <f t="shared" si="1541"/>
        <v/>
      </c>
      <c r="DE536" s="1648" t="str">
        <f t="shared" si="1542"/>
        <v/>
      </c>
      <c r="DF536" s="1648" t="str">
        <f t="shared" si="1543"/>
        <v/>
      </c>
      <c r="DG536" s="1648" t="str">
        <f t="shared" si="1544"/>
        <v/>
      </c>
      <c r="DH536" s="1648" t="str">
        <f t="shared" si="1545"/>
        <v/>
      </c>
      <c r="DI536" s="1648" t="str">
        <f t="shared" si="1546"/>
        <v/>
      </c>
      <c r="DJ536" s="1647" t="str">
        <f t="shared" si="1547"/>
        <v/>
      </c>
      <c r="DK536" s="1646" t="str">
        <f t="shared" si="1548"/>
        <v/>
      </c>
      <c r="DL536" s="1656">
        <f t="shared" si="1640"/>
        <v>0</v>
      </c>
      <c r="DM536" s="1657">
        <f t="shared" si="1641"/>
        <v>0</v>
      </c>
      <c r="DN536" s="1657">
        <f t="shared" si="1642"/>
        <v>0</v>
      </c>
      <c r="DO536" s="1657">
        <f t="shared" si="1643"/>
        <v>1</v>
      </c>
      <c r="DP536" s="1658"/>
      <c r="DQ536" s="1655"/>
      <c r="DR536" s="1655"/>
      <c r="DS536" s="1655"/>
      <c r="DT536" s="1655"/>
      <c r="DU536" s="1655"/>
      <c r="DV536" s="1655"/>
      <c r="DW536" s="1655"/>
      <c r="DX536" s="1655"/>
      <c r="DY536" s="1660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9" t="str">
        <f t="shared" si="1661"/>
        <v/>
      </c>
      <c r="CE537" s="1330" t="str">
        <f t="shared" si="1656"/>
        <v/>
      </c>
      <c r="CF537" s="1331" t="str">
        <f t="shared" si="1656"/>
        <v/>
      </c>
      <c r="CG537" s="1331" t="str">
        <f t="shared" si="1656"/>
        <v/>
      </c>
      <c r="CH537" s="1331" t="str">
        <f t="shared" si="1656"/>
        <v/>
      </c>
      <c r="CI537" s="1331" t="str">
        <f t="shared" si="1656"/>
        <v/>
      </c>
      <c r="CJ537" s="1331" t="str">
        <f t="shared" si="1656"/>
        <v/>
      </c>
      <c r="CK537" s="1332" t="str">
        <f t="shared" si="1656"/>
        <v/>
      </c>
      <c r="CL537" s="1332">
        <f t="shared" si="1656"/>
        <v>1800</v>
      </c>
      <c r="CM537" s="1332" t="str">
        <f t="shared" si="1656"/>
        <v/>
      </c>
      <c r="CN537" s="1331" t="str">
        <f t="shared" si="1656"/>
        <v/>
      </c>
      <c r="CO537" s="1331" t="str">
        <f t="shared" si="1656"/>
        <v/>
      </c>
      <c r="CP537" s="1331" t="str">
        <f t="shared" si="1656"/>
        <v/>
      </c>
      <c r="CQ537" s="1331" t="str">
        <f t="shared" si="1656"/>
        <v/>
      </c>
      <c r="CR537" s="1331" t="str">
        <f t="shared" si="1656"/>
        <v/>
      </c>
      <c r="CS537" s="1330" t="str">
        <f t="shared" si="1656"/>
        <v/>
      </c>
      <c r="CT537" s="1333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701" t="s">
        <v>731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9" t="str">
        <f t="shared" si="1661"/>
        <v/>
      </c>
      <c r="CE538" s="1330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1" t="str">
        <f t="shared" si="1674"/>
        <v/>
      </c>
      <c r="CG538" s="1331" t="str">
        <f t="shared" si="1674"/>
        <v/>
      </c>
      <c r="CH538" s="1331" t="str">
        <f t="shared" si="1674"/>
        <v/>
      </c>
      <c r="CI538" s="1331" t="str">
        <f t="shared" si="1674"/>
        <v/>
      </c>
      <c r="CJ538" s="1331">
        <f t="shared" si="1674"/>
        <v>1</v>
      </c>
      <c r="CK538" s="1332">
        <f t="shared" si="1674"/>
        <v>3</v>
      </c>
      <c r="CL538" s="1332">
        <f t="shared" si="1674"/>
        <v>3</v>
      </c>
      <c r="CM538" s="1332">
        <f t="shared" si="1674"/>
        <v>4</v>
      </c>
      <c r="CN538" s="1331">
        <f t="shared" si="1674"/>
        <v>5</v>
      </c>
      <c r="CO538" s="1331" t="str">
        <f t="shared" si="1674"/>
        <v/>
      </c>
      <c r="CP538" s="1331" t="str">
        <f t="shared" si="1674"/>
        <v/>
      </c>
      <c r="CQ538" s="1331" t="str">
        <f t="shared" si="1674"/>
        <v/>
      </c>
      <c r="CR538" s="1331" t="str">
        <f t="shared" si="1674"/>
        <v/>
      </c>
      <c r="CS538" s="1330" t="str">
        <f t="shared" si="1674"/>
        <v/>
      </c>
      <c r="CT538" s="1333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9" t="str">
        <f t="shared" si="1661"/>
        <v/>
      </c>
      <c r="CE539" s="1330" t="str">
        <f t="shared" si="1656"/>
        <v/>
      </c>
      <c r="CF539" s="1331" t="str">
        <f t="shared" si="1656"/>
        <v/>
      </c>
      <c r="CG539" s="1331" t="str">
        <f t="shared" si="1656"/>
        <v/>
      </c>
      <c r="CH539" s="1331" t="str">
        <f t="shared" si="1656"/>
        <v/>
      </c>
      <c r="CI539" s="1331" t="str">
        <f t="shared" si="1656"/>
        <v/>
      </c>
      <c r="CJ539" s="1331">
        <f t="shared" si="1656"/>
        <v>12</v>
      </c>
      <c r="CK539" s="1332">
        <f t="shared" si="1656"/>
        <v>12</v>
      </c>
      <c r="CL539" s="1332">
        <f t="shared" si="1656"/>
        <v>12</v>
      </c>
      <c r="CM539" s="1332">
        <f t="shared" si="1656"/>
        <v>27</v>
      </c>
      <c r="CN539" s="1331">
        <f t="shared" si="1656"/>
        <v>48</v>
      </c>
      <c r="CO539" s="1331" t="str">
        <f t="shared" si="1656"/>
        <v/>
      </c>
      <c r="CP539" s="1331" t="str">
        <f t="shared" si="1656"/>
        <v/>
      </c>
      <c r="CQ539" s="1331" t="str">
        <f t="shared" si="1656"/>
        <v/>
      </c>
      <c r="CR539" s="1331" t="str">
        <f t="shared" si="1656"/>
        <v/>
      </c>
      <c r="CS539" s="1330" t="str">
        <f t="shared" si="1656"/>
        <v/>
      </c>
      <c r="CT539" s="1333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9">
        <f t="shared" si="1661"/>
        <v>2350</v>
      </c>
      <c r="CE540" s="1330">
        <f t="shared" si="1656"/>
        <v>2350</v>
      </c>
      <c r="CF540" s="1331">
        <f t="shared" si="1656"/>
        <v>2350</v>
      </c>
      <c r="CG540" s="1331">
        <f t="shared" si="1656"/>
        <v>2350</v>
      </c>
      <c r="CH540" s="1331">
        <f t="shared" si="1656"/>
        <v>2350</v>
      </c>
      <c r="CI540" s="1331">
        <f t="shared" si="1656"/>
        <v>2350</v>
      </c>
      <c r="CJ540" s="1331">
        <f t="shared" si="1656"/>
        <v>2350</v>
      </c>
      <c r="CK540" s="1332">
        <f t="shared" si="1656"/>
        <v>2350</v>
      </c>
      <c r="CL540" s="1332">
        <f t="shared" si="1656"/>
        <v>2350</v>
      </c>
      <c r="CM540" s="1332">
        <f t="shared" si="1656"/>
        <v>2350</v>
      </c>
      <c r="CN540" s="1331">
        <f t="shared" si="1656"/>
        <v>2350</v>
      </c>
      <c r="CO540" s="1331">
        <f t="shared" si="1656"/>
        <v>2350</v>
      </c>
      <c r="CP540" s="1331">
        <f t="shared" si="1656"/>
        <v>2350</v>
      </c>
      <c r="CQ540" s="1331">
        <f t="shared" si="1656"/>
        <v>2350</v>
      </c>
      <c r="CR540" s="1331">
        <f t="shared" si="1656"/>
        <v>2350</v>
      </c>
      <c r="CS540" s="1330">
        <f t="shared" si="1656"/>
        <v>2350</v>
      </c>
      <c r="CT540" s="1333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4" t="str">
        <f t="shared" si="1661"/>
        <v/>
      </c>
      <c r="CE541" s="1335" t="str">
        <f t="shared" si="1656"/>
        <v/>
      </c>
      <c r="CF541" s="1336" t="str">
        <f t="shared" si="1656"/>
        <v/>
      </c>
      <c r="CG541" s="1336" t="str">
        <f t="shared" si="1656"/>
        <v/>
      </c>
      <c r="CH541" s="1336" t="str">
        <f t="shared" si="1656"/>
        <v/>
      </c>
      <c r="CI541" s="1336" t="str">
        <f t="shared" si="1656"/>
        <v/>
      </c>
      <c r="CJ541" s="1336">
        <f t="shared" si="1656"/>
        <v>9.810828440965428E-3</v>
      </c>
      <c r="CK541" s="1337">
        <f t="shared" si="1656"/>
        <v>1.1037181996086104E-2</v>
      </c>
      <c r="CL541" s="1337">
        <f t="shared" si="1656"/>
        <v>1.635138073494238E-2</v>
      </c>
      <c r="CM541" s="1337">
        <f t="shared" si="1656"/>
        <v>1.6555772994129157E-2</v>
      </c>
      <c r="CN541" s="1336">
        <f t="shared" si="1656"/>
        <v>3.6790606653620356E-2</v>
      </c>
      <c r="CO541" s="1336" t="str">
        <f t="shared" si="1656"/>
        <v/>
      </c>
      <c r="CP541" s="1336" t="str">
        <f t="shared" si="1656"/>
        <v/>
      </c>
      <c r="CQ541" s="1336" t="str">
        <f t="shared" si="1656"/>
        <v/>
      </c>
      <c r="CR541" s="1336" t="str">
        <f t="shared" si="1656"/>
        <v/>
      </c>
      <c r="CS541" s="1335" t="str">
        <f t="shared" si="1656"/>
        <v/>
      </c>
      <c r="CT541" s="1338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61" customFormat="1" ht="15.75" customHeight="1">
      <c r="A542" s="1682" t="s">
        <v>277</v>
      </c>
      <c r="B542" s="1645"/>
      <c r="C542" s="1643"/>
      <c r="D542" s="1643"/>
      <c r="E542" s="1643"/>
      <c r="F542" s="1643"/>
      <c r="G542" s="1643"/>
      <c r="H542" s="1643"/>
      <c r="I542" s="1643"/>
      <c r="J542" s="1643"/>
      <c r="K542" s="1643">
        <v>10</v>
      </c>
      <c r="L542" s="1643"/>
      <c r="M542" s="1643"/>
      <c r="N542" s="1643"/>
      <c r="O542" s="1643"/>
      <c r="P542" s="1643"/>
      <c r="Q542" s="1643"/>
      <c r="R542" s="1643"/>
      <c r="S542" s="1696"/>
      <c r="T542" s="1643"/>
      <c r="U542" s="1643"/>
      <c r="V542" s="1643"/>
      <c r="W542" s="1643">
        <v>15</v>
      </c>
      <c r="X542" s="1643"/>
      <c r="Y542" s="1643"/>
      <c r="Z542" s="1643"/>
      <c r="AA542" s="1643"/>
      <c r="AB542" s="1643">
        <v>12</v>
      </c>
      <c r="AC542" s="1643"/>
      <c r="AD542" s="1643"/>
      <c r="AE542" s="1643"/>
      <c r="AF542" s="1643"/>
      <c r="AG542" s="1645"/>
      <c r="AH542" s="1643"/>
      <c r="AI542" s="1643"/>
      <c r="AJ542" s="1645"/>
      <c r="AK542" s="1696"/>
      <c r="AL542" s="1643"/>
      <c r="AM542" s="1643">
        <v>5</v>
      </c>
      <c r="AN542" s="1643"/>
      <c r="AO542" s="1643"/>
      <c r="AP542" s="1643"/>
      <c r="AQ542" s="1643"/>
      <c r="AR542" s="1643"/>
      <c r="AS542" s="1643">
        <v>10</v>
      </c>
      <c r="AT542" s="1643"/>
      <c r="AU542" s="1643"/>
      <c r="AV542" s="1643"/>
      <c r="AW542" s="1643"/>
      <c r="AX542" s="1643"/>
      <c r="AY542" s="1643"/>
      <c r="AZ542" s="1643"/>
      <c r="BA542" s="1643"/>
      <c r="BB542" s="1643"/>
      <c r="BC542" s="1696"/>
      <c r="BD542" s="1643"/>
      <c r="BE542" s="1643"/>
      <c r="BF542" s="1643"/>
      <c r="BG542" s="1643">
        <v>7</v>
      </c>
      <c r="BH542" s="1643"/>
      <c r="BI542" s="1643"/>
      <c r="BJ542" s="1643"/>
      <c r="BK542" s="1643">
        <v>1.3</v>
      </c>
      <c r="BL542" s="1643">
        <v>15</v>
      </c>
      <c r="BM542" s="1643">
        <v>15</v>
      </c>
      <c r="BN542" s="1643"/>
      <c r="BO542" s="1643"/>
      <c r="BP542" s="1643"/>
      <c r="BQ542" s="1643"/>
      <c r="BR542" s="1643"/>
      <c r="BS542" s="1643"/>
      <c r="BT542" s="1643"/>
      <c r="BU542" s="1696"/>
      <c r="BV542" s="1643"/>
      <c r="BW542" s="1643"/>
      <c r="BX542" s="1643">
        <v>10</v>
      </c>
      <c r="BY542" s="1643">
        <v>10</v>
      </c>
      <c r="BZ542" s="1307" t="str">
        <f t="shared" si="1644"/>
        <v/>
      </c>
      <c r="CA542" s="1307" t="str">
        <f t="shared" si="1645"/>
        <v/>
      </c>
      <c r="CB542" s="1307" t="str">
        <f t="shared" si="1646"/>
        <v/>
      </c>
      <c r="CC542" s="1308">
        <f t="shared" si="1647"/>
        <v>11</v>
      </c>
      <c r="CD542" s="1367" t="str">
        <f t="shared" si="1661"/>
        <v/>
      </c>
      <c r="CE542" s="1368" t="str">
        <f t="shared" si="1656"/>
        <v/>
      </c>
      <c r="CF542" s="1369" t="str">
        <f t="shared" si="1656"/>
        <v/>
      </c>
      <c r="CG542" s="1369" t="str">
        <f t="shared" si="1656"/>
        <v/>
      </c>
      <c r="CH542" s="1369" t="str">
        <f t="shared" si="1656"/>
        <v/>
      </c>
      <c r="CI542" s="1369" t="str">
        <f t="shared" si="1656"/>
        <v/>
      </c>
      <c r="CJ542" s="1369" t="str">
        <f t="shared" si="1656"/>
        <v/>
      </c>
      <c r="CK542" s="1370">
        <f t="shared" si="1656"/>
        <v>1.3</v>
      </c>
      <c r="CL542" s="1370">
        <f t="shared" si="1656"/>
        <v>7</v>
      </c>
      <c r="CM542" s="1370">
        <f t="shared" si="1656"/>
        <v>15</v>
      </c>
      <c r="CN542" s="1369">
        <f t="shared" si="1656"/>
        <v>15</v>
      </c>
      <c r="CO542" s="1369" t="str">
        <f t="shared" si="1656"/>
        <v/>
      </c>
      <c r="CP542" s="1369" t="str">
        <f t="shared" si="1656"/>
        <v/>
      </c>
      <c r="CQ542" s="1369" t="str">
        <f t="shared" si="1656"/>
        <v/>
      </c>
      <c r="CR542" s="1369" t="str">
        <f t="shared" si="1656"/>
        <v/>
      </c>
      <c r="CS542" s="1368" t="str">
        <f t="shared" si="1656"/>
        <v/>
      </c>
      <c r="CT542" s="1371" t="str">
        <f t="shared" si="1656"/>
        <v/>
      </c>
      <c r="CU542" s="1646" t="str">
        <f t="shared" si="1532"/>
        <v/>
      </c>
      <c r="CV542" s="1647" t="str">
        <f t="shared" si="1533"/>
        <v/>
      </c>
      <c r="CW542" s="1648" t="str">
        <f t="shared" si="1534"/>
        <v/>
      </c>
      <c r="CX542" s="1648" t="str">
        <f t="shared" si="1535"/>
        <v/>
      </c>
      <c r="CY542" s="1648" t="str">
        <f t="shared" si="1536"/>
        <v/>
      </c>
      <c r="CZ542" s="1648" t="str">
        <f t="shared" si="1537"/>
        <v/>
      </c>
      <c r="DA542" s="1648" t="str">
        <f t="shared" si="1538"/>
        <v/>
      </c>
      <c r="DB542" s="1649">
        <f t="shared" si="1539"/>
        <v>1.3</v>
      </c>
      <c r="DC542" s="1649">
        <f t="shared" si="1540"/>
        <v>7</v>
      </c>
      <c r="DD542" s="1649">
        <f t="shared" si="1541"/>
        <v>15</v>
      </c>
      <c r="DE542" s="1648">
        <f t="shared" si="1542"/>
        <v>15</v>
      </c>
      <c r="DF542" s="1648" t="str">
        <f t="shared" si="1543"/>
        <v/>
      </c>
      <c r="DG542" s="1648" t="str">
        <f t="shared" si="1544"/>
        <v/>
      </c>
      <c r="DH542" s="1648" t="str">
        <f t="shared" si="1545"/>
        <v/>
      </c>
      <c r="DI542" s="1648" t="str">
        <f t="shared" si="1546"/>
        <v/>
      </c>
      <c r="DJ542" s="1647" t="str">
        <f t="shared" si="1547"/>
        <v/>
      </c>
      <c r="DK542" s="1646" t="str">
        <f t="shared" si="1548"/>
        <v/>
      </c>
      <c r="DL542" s="1656">
        <f t="shared" si="1640"/>
        <v>1</v>
      </c>
      <c r="DM542" s="1657">
        <f t="shared" si="1641"/>
        <v>2</v>
      </c>
      <c r="DN542" s="1657">
        <f t="shared" si="1642"/>
        <v>2</v>
      </c>
      <c r="DO542" s="1657">
        <f t="shared" si="1643"/>
        <v>4</v>
      </c>
      <c r="DP542" s="1658"/>
      <c r="DQ542" s="1655"/>
      <c r="DR542" s="1655"/>
      <c r="DS542" s="1655"/>
      <c r="DT542" s="1655"/>
      <c r="DU542" s="1655"/>
      <c r="DV542" s="1655"/>
      <c r="DW542" s="1655"/>
      <c r="DX542" s="1655"/>
      <c r="DY542" s="1660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9" t="str">
        <f t="shared" si="1661"/>
        <v/>
      </c>
      <c r="CE543" s="1330" t="str">
        <f t="shared" si="1656"/>
        <v/>
      </c>
      <c r="CF543" s="1331" t="str">
        <f t="shared" si="1656"/>
        <v/>
      </c>
      <c r="CG543" s="1331" t="str">
        <f t="shared" si="1656"/>
        <v/>
      </c>
      <c r="CH543" s="1331" t="str">
        <f t="shared" si="1656"/>
        <v/>
      </c>
      <c r="CI543" s="1331" t="str">
        <f t="shared" si="1656"/>
        <v/>
      </c>
      <c r="CJ543" s="1331" t="str">
        <f t="shared" si="1656"/>
        <v/>
      </c>
      <c r="CK543" s="1332">
        <f t="shared" si="1656"/>
        <v>46.800000000000004</v>
      </c>
      <c r="CL543" s="1332">
        <f t="shared" si="1656"/>
        <v>420</v>
      </c>
      <c r="CM543" s="1332">
        <f t="shared" si="1656"/>
        <v>720</v>
      </c>
      <c r="CN543" s="1331">
        <f t="shared" si="1656"/>
        <v>720</v>
      </c>
      <c r="CO543" s="1331" t="str">
        <f t="shared" si="1656"/>
        <v/>
      </c>
      <c r="CP543" s="1331" t="str">
        <f t="shared" si="1656"/>
        <v/>
      </c>
      <c r="CQ543" s="1331" t="str">
        <f t="shared" si="1656"/>
        <v/>
      </c>
      <c r="CR543" s="1331" t="str">
        <f t="shared" si="1656"/>
        <v/>
      </c>
      <c r="CS543" s="1330" t="str">
        <f t="shared" si="1656"/>
        <v/>
      </c>
      <c r="CT543" s="1333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07" t="s">
        <v>732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0" t="str">
        <f t="shared" si="1656"/>
        <v/>
      </c>
      <c r="CF545" s="1331" t="str">
        <f t="shared" si="1656"/>
        <v/>
      </c>
      <c r="CG545" s="1331" t="str">
        <f t="shared" si="1656"/>
        <v/>
      </c>
      <c r="CH545" s="1331" t="str">
        <f t="shared" si="1656"/>
        <v/>
      </c>
      <c r="CI545" s="1331" t="str">
        <f t="shared" si="1656"/>
        <v/>
      </c>
      <c r="CJ545" s="1331" t="str">
        <f t="shared" si="1656"/>
        <v/>
      </c>
      <c r="CK545" s="1332" t="str">
        <f t="shared" si="1656"/>
        <v/>
      </c>
      <c r="CL545" s="1332" t="str">
        <f t="shared" si="1656"/>
        <v/>
      </c>
      <c r="CM545" s="1332" t="str">
        <f t="shared" si="1656"/>
        <v/>
      </c>
      <c r="CN545" s="1331" t="str">
        <f t="shared" si="1656"/>
        <v/>
      </c>
      <c r="CO545" s="1331" t="str">
        <f t="shared" si="1656"/>
        <v/>
      </c>
      <c r="CP545" s="1331" t="str">
        <f t="shared" si="1656"/>
        <v/>
      </c>
      <c r="CQ545" s="1331" t="str">
        <f t="shared" si="1656"/>
        <v/>
      </c>
      <c r="CR545" s="1331" t="str">
        <f t="shared" si="1656"/>
        <v/>
      </c>
      <c r="CS545" s="1330" t="str">
        <f t="shared" si="1656"/>
        <v/>
      </c>
      <c r="CT545" s="1333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0">
        <f t="shared" si="1656"/>
        <v>1450</v>
      </c>
      <c r="CF546" s="1331">
        <f t="shared" si="1656"/>
        <v>1450</v>
      </c>
      <c r="CG546" s="1331">
        <f t="shared" si="1656"/>
        <v>1450</v>
      </c>
      <c r="CH546" s="1331">
        <f t="shared" si="1656"/>
        <v>1450</v>
      </c>
      <c r="CI546" s="1331">
        <f t="shared" si="1656"/>
        <v>1450</v>
      </c>
      <c r="CJ546" s="1331">
        <f t="shared" si="1656"/>
        <v>1450</v>
      </c>
      <c r="CK546" s="1332">
        <f t="shared" si="1656"/>
        <v>1450</v>
      </c>
      <c r="CL546" s="1332">
        <f t="shared" si="1656"/>
        <v>1450</v>
      </c>
      <c r="CM546" s="1332">
        <f t="shared" si="1656"/>
        <v>1450</v>
      </c>
      <c r="CN546" s="1331">
        <f t="shared" si="1656"/>
        <v>1450</v>
      </c>
      <c r="CO546" s="1331">
        <f t="shared" si="1656"/>
        <v>1450</v>
      </c>
      <c r="CP546" s="1331">
        <f t="shared" si="1656"/>
        <v>1450</v>
      </c>
      <c r="CQ546" s="1331">
        <f t="shared" si="1656"/>
        <v>1450</v>
      </c>
      <c r="CR546" s="1331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0">
        <f t="shared" si="1691"/>
        <v>1450</v>
      </c>
      <c r="CT546" s="1333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5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6" t="str">
        <f t="shared" si="1696"/>
        <v/>
      </c>
      <c r="CG547" s="1336" t="str">
        <f t="shared" si="1696"/>
        <v/>
      </c>
      <c r="CH547" s="1336" t="str">
        <f t="shared" si="1696"/>
        <v/>
      </c>
      <c r="CI547" s="1336" t="str">
        <f t="shared" si="1696"/>
        <v/>
      </c>
      <c r="CJ547" s="1336" t="str">
        <f t="shared" si="1696"/>
        <v/>
      </c>
      <c r="CK547" s="1337" t="str">
        <f t="shared" si="1696"/>
        <v/>
      </c>
      <c r="CL547" s="1337" t="str">
        <f t="shared" si="1696"/>
        <v/>
      </c>
      <c r="CM547" s="1337" t="str">
        <f t="shared" si="1696"/>
        <v/>
      </c>
      <c r="CN547" s="1336" t="str">
        <f t="shared" si="1696"/>
        <v/>
      </c>
      <c r="CO547" s="1336" t="str">
        <f t="shared" si="1696"/>
        <v/>
      </c>
      <c r="CP547" s="1336" t="str">
        <f t="shared" si="1696"/>
        <v/>
      </c>
      <c r="CQ547" s="1336" t="str">
        <f t="shared" si="1696"/>
        <v/>
      </c>
      <c r="CR547" s="1336" t="str">
        <f t="shared" si="1696"/>
        <v/>
      </c>
      <c r="CS547" s="1335" t="str">
        <f t="shared" si="1696"/>
        <v/>
      </c>
      <c r="CT547" s="1338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0" t="str">
        <f t="shared" si="1691"/>
        <v/>
      </c>
      <c r="CF548" s="1331" t="str">
        <f t="shared" si="1691"/>
        <v/>
      </c>
      <c r="CG548" s="1331" t="str">
        <f t="shared" si="1691"/>
        <v/>
      </c>
      <c r="CH548" s="1331" t="str">
        <f t="shared" si="1691"/>
        <v/>
      </c>
      <c r="CI548" s="1331" t="str">
        <f t="shared" si="1691"/>
        <v/>
      </c>
      <c r="CJ548" s="1331" t="str">
        <f t="shared" si="1691"/>
        <v/>
      </c>
      <c r="CK548" s="1332" t="str">
        <f t="shared" si="1691"/>
        <v/>
      </c>
      <c r="CL548" s="1332" t="str">
        <f t="shared" si="1691"/>
        <v/>
      </c>
      <c r="CM548" s="1332" t="str">
        <f t="shared" si="1691"/>
        <v/>
      </c>
      <c r="CN548" s="1331" t="str">
        <f t="shared" si="1691"/>
        <v/>
      </c>
      <c r="CO548" s="1331" t="str">
        <f t="shared" si="1691"/>
        <v/>
      </c>
      <c r="CP548" s="1331" t="str">
        <f t="shared" si="1691"/>
        <v/>
      </c>
      <c r="CQ548" s="1331" t="str">
        <f t="shared" si="1691"/>
        <v/>
      </c>
      <c r="CR548" s="1331" t="str">
        <f t="shared" si="1691"/>
        <v/>
      </c>
      <c r="CS548" s="1330" t="str">
        <f t="shared" si="1691"/>
        <v/>
      </c>
      <c r="CT548" s="1333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0" t="str">
        <f t="shared" si="1691"/>
        <v/>
      </c>
      <c r="CF549" s="1331" t="str">
        <f t="shared" si="1691"/>
        <v/>
      </c>
      <c r="CG549" s="1331" t="str">
        <f t="shared" si="1691"/>
        <v/>
      </c>
      <c r="CH549" s="1331" t="str">
        <f t="shared" si="1691"/>
        <v/>
      </c>
      <c r="CI549" s="1331" t="str">
        <f t="shared" si="1691"/>
        <v/>
      </c>
      <c r="CJ549" s="1331" t="str">
        <f t="shared" si="1691"/>
        <v/>
      </c>
      <c r="CK549" s="1332" t="str">
        <f t="shared" si="1691"/>
        <v/>
      </c>
      <c r="CL549" s="1332" t="str">
        <f t="shared" si="1691"/>
        <v/>
      </c>
      <c r="CM549" s="1332" t="str">
        <f t="shared" si="1691"/>
        <v/>
      </c>
      <c r="CN549" s="1331" t="str">
        <f t="shared" si="1691"/>
        <v/>
      </c>
      <c r="CO549" s="1331" t="str">
        <f t="shared" si="1691"/>
        <v/>
      </c>
      <c r="CP549" s="1331" t="str">
        <f t="shared" si="1691"/>
        <v/>
      </c>
      <c r="CQ549" s="1331" t="str">
        <f t="shared" si="1691"/>
        <v/>
      </c>
      <c r="CR549" s="1331" t="str">
        <f t="shared" si="1691"/>
        <v/>
      </c>
      <c r="CS549" s="1330" t="str">
        <f t="shared" si="1691"/>
        <v/>
      </c>
      <c r="CT549" s="1333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701" t="s">
        <v>735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0" t="str">
        <f t="shared" si="1691"/>
        <v/>
      </c>
      <c r="CF551" s="1331" t="str">
        <f t="shared" si="1691"/>
        <v/>
      </c>
      <c r="CG551" s="1331" t="str">
        <f t="shared" si="1691"/>
        <v/>
      </c>
      <c r="CH551" s="1331" t="str">
        <f t="shared" si="1691"/>
        <v/>
      </c>
      <c r="CI551" s="1331" t="str">
        <f t="shared" si="1691"/>
        <v/>
      </c>
      <c r="CJ551" s="1331" t="str">
        <f t="shared" si="1691"/>
        <v/>
      </c>
      <c r="CK551" s="1332" t="str">
        <f t="shared" si="1691"/>
        <v/>
      </c>
      <c r="CL551" s="1332" t="str">
        <f t="shared" si="1691"/>
        <v/>
      </c>
      <c r="CM551" s="1332" t="str">
        <f t="shared" si="1691"/>
        <v/>
      </c>
      <c r="CN551" s="1331" t="str">
        <f t="shared" si="1691"/>
        <v/>
      </c>
      <c r="CO551" s="1331" t="str">
        <f t="shared" si="1691"/>
        <v/>
      </c>
      <c r="CP551" s="1331" t="str">
        <f t="shared" si="1691"/>
        <v/>
      </c>
      <c r="CQ551" s="1331" t="str">
        <f t="shared" si="1691"/>
        <v/>
      </c>
      <c r="CR551" s="1331" t="str">
        <f t="shared" si="1691"/>
        <v/>
      </c>
      <c r="CS551" s="1330" t="str">
        <f t="shared" si="1691"/>
        <v/>
      </c>
      <c r="CT551" s="1333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0">
        <f t="shared" si="1691"/>
        <v>630</v>
      </c>
      <c r="CF552" s="1331">
        <f t="shared" si="1691"/>
        <v>630</v>
      </c>
      <c r="CG552" s="1331">
        <f t="shared" si="1691"/>
        <v>630</v>
      </c>
      <c r="CH552" s="1331">
        <f t="shared" si="1691"/>
        <v>630</v>
      </c>
      <c r="CI552" s="1331">
        <f t="shared" si="1691"/>
        <v>630</v>
      </c>
      <c r="CJ552" s="1331">
        <f t="shared" si="1691"/>
        <v>630</v>
      </c>
      <c r="CK552" s="1332">
        <f t="shared" si="1691"/>
        <v>630</v>
      </c>
      <c r="CL552" s="1332">
        <f t="shared" si="1691"/>
        <v>630</v>
      </c>
      <c r="CM552" s="1332">
        <f t="shared" si="1691"/>
        <v>630</v>
      </c>
      <c r="CN552" s="1331">
        <f t="shared" si="1691"/>
        <v>630</v>
      </c>
      <c r="CO552" s="1331">
        <f t="shared" si="1691"/>
        <v>630</v>
      </c>
      <c r="CP552" s="1331">
        <f t="shared" si="1691"/>
        <v>630</v>
      </c>
      <c r="CQ552" s="1331">
        <f t="shared" si="1691"/>
        <v>630</v>
      </c>
      <c r="CR552" s="1331">
        <f t="shared" si="1691"/>
        <v>630</v>
      </c>
      <c r="CS552" s="1330">
        <f t="shared" si="1691"/>
        <v>630</v>
      </c>
      <c r="CT552" s="1333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5" t="str">
        <f t="shared" si="1691"/>
        <v/>
      </c>
      <c r="CF553" s="1336" t="str">
        <f t="shared" si="1691"/>
        <v/>
      </c>
      <c r="CG553" s="1336" t="str">
        <f t="shared" si="1691"/>
        <v/>
      </c>
      <c r="CH553" s="1336" t="str">
        <f t="shared" si="1691"/>
        <v/>
      </c>
      <c r="CI553" s="1336" t="str">
        <f t="shared" si="1691"/>
        <v/>
      </c>
      <c r="CJ553" s="1336" t="str">
        <f t="shared" si="1691"/>
        <v/>
      </c>
      <c r="CK553" s="1337" t="str">
        <f t="shared" si="1691"/>
        <v/>
      </c>
      <c r="CL553" s="1337" t="str">
        <f t="shared" si="1691"/>
        <v/>
      </c>
      <c r="CM553" s="1337" t="str">
        <f t="shared" si="1691"/>
        <v/>
      </c>
      <c r="CN553" s="1336" t="str">
        <f t="shared" si="1691"/>
        <v/>
      </c>
      <c r="CO553" s="1336" t="str">
        <f t="shared" si="1691"/>
        <v/>
      </c>
      <c r="CP553" s="1336" t="str">
        <f t="shared" si="1691"/>
        <v/>
      </c>
      <c r="CQ553" s="1336" t="str">
        <f t="shared" si="1691"/>
        <v/>
      </c>
      <c r="CR553" s="1336" t="str">
        <f t="shared" si="1691"/>
        <v/>
      </c>
      <c r="CS553" s="1335" t="str">
        <f t="shared" si="1691"/>
        <v/>
      </c>
      <c r="CT553" s="1338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0" t="str">
        <f t="shared" si="1691"/>
        <v/>
      </c>
      <c r="CF554" s="1331" t="str">
        <f t="shared" si="1691"/>
        <v/>
      </c>
      <c r="CG554" s="1331" t="str">
        <f t="shared" si="1691"/>
        <v/>
      </c>
      <c r="CH554" s="1331" t="str">
        <f t="shared" si="1691"/>
        <v/>
      </c>
      <c r="CI554" s="1331" t="str">
        <f t="shared" si="1691"/>
        <v/>
      </c>
      <c r="CJ554" s="1331" t="str">
        <f t="shared" si="1691"/>
        <v/>
      </c>
      <c r="CK554" s="1332" t="str">
        <f t="shared" si="1691"/>
        <v/>
      </c>
      <c r="CL554" s="1332" t="str">
        <f t="shared" si="1691"/>
        <v/>
      </c>
      <c r="CM554" s="1332" t="str">
        <f t="shared" si="1691"/>
        <v/>
      </c>
      <c r="CN554" s="1331" t="str">
        <f t="shared" si="1691"/>
        <v/>
      </c>
      <c r="CO554" s="1331" t="str">
        <f t="shared" si="1691"/>
        <v/>
      </c>
      <c r="CP554" s="1331" t="str">
        <f t="shared" si="1691"/>
        <v/>
      </c>
      <c r="CQ554" s="1331" t="str">
        <f t="shared" si="1691"/>
        <v/>
      </c>
      <c r="CR554" s="1331" t="str">
        <f t="shared" si="1691"/>
        <v/>
      </c>
      <c r="CS554" s="1330" t="str">
        <f t="shared" si="1691"/>
        <v/>
      </c>
      <c r="CT554" s="1333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0" t="str">
        <f t="shared" si="1691"/>
        <v/>
      </c>
      <c r="CF555" s="1331" t="str">
        <f t="shared" si="1691"/>
        <v/>
      </c>
      <c r="CG555" s="1331" t="str">
        <f t="shared" si="1691"/>
        <v/>
      </c>
      <c r="CH555" s="1331" t="str">
        <f t="shared" si="1691"/>
        <v/>
      </c>
      <c r="CI555" s="1331" t="str">
        <f t="shared" si="1691"/>
        <v/>
      </c>
      <c r="CJ555" s="1331" t="str">
        <f t="shared" si="1691"/>
        <v/>
      </c>
      <c r="CK555" s="1332" t="str">
        <f t="shared" si="1691"/>
        <v/>
      </c>
      <c r="CL555" s="1332" t="str">
        <f t="shared" si="1691"/>
        <v/>
      </c>
      <c r="CM555" s="1332" t="str">
        <f t="shared" si="1691"/>
        <v/>
      </c>
      <c r="CN555" s="1331" t="str">
        <f t="shared" si="1691"/>
        <v/>
      </c>
      <c r="CO555" s="1331" t="str">
        <f t="shared" si="1691"/>
        <v/>
      </c>
      <c r="CP555" s="1331" t="str">
        <f t="shared" si="1691"/>
        <v/>
      </c>
      <c r="CQ555" s="1331" t="str">
        <f t="shared" si="1691"/>
        <v/>
      </c>
      <c r="CR555" s="1331" t="str">
        <f t="shared" si="1691"/>
        <v/>
      </c>
      <c r="CS555" s="1330" t="str">
        <f t="shared" si="1691"/>
        <v/>
      </c>
      <c r="CT555" s="1333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701" t="s">
        <v>733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0" t="str">
        <f t="shared" si="1691"/>
        <v/>
      </c>
      <c r="CF557" s="1331" t="str">
        <f t="shared" si="1691"/>
        <v/>
      </c>
      <c r="CG557" s="1331" t="str">
        <f t="shared" si="1691"/>
        <v/>
      </c>
      <c r="CH557" s="1331" t="str">
        <f t="shared" si="1691"/>
        <v/>
      </c>
      <c r="CI557" s="1331" t="str">
        <f t="shared" si="1691"/>
        <v/>
      </c>
      <c r="CJ557" s="1331">
        <f t="shared" si="1691"/>
        <v>48</v>
      </c>
      <c r="CK557" s="1332">
        <f t="shared" si="1691"/>
        <v>48</v>
      </c>
      <c r="CL557" s="1332">
        <f t="shared" si="1691"/>
        <v>120</v>
      </c>
      <c r="CM557" s="1332">
        <f t="shared" si="1691"/>
        <v>120</v>
      </c>
      <c r="CN557" s="1331">
        <f t="shared" si="1691"/>
        <v>120</v>
      </c>
      <c r="CO557" s="1331" t="str">
        <f t="shared" si="1691"/>
        <v/>
      </c>
      <c r="CP557" s="1331" t="str">
        <f t="shared" si="1691"/>
        <v/>
      </c>
      <c r="CQ557" s="1331" t="str">
        <f t="shared" si="1691"/>
        <v/>
      </c>
      <c r="CR557" s="1331" t="str">
        <f t="shared" si="1691"/>
        <v/>
      </c>
      <c r="CS557" s="1330" t="str">
        <f t="shared" si="1691"/>
        <v/>
      </c>
      <c r="CT557" s="1333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0">
        <f t="shared" si="1691"/>
        <v>200</v>
      </c>
      <c r="CF558" s="1331">
        <f t="shared" si="1691"/>
        <v>200</v>
      </c>
      <c r="CG558" s="1331">
        <f t="shared" si="1691"/>
        <v>200</v>
      </c>
      <c r="CH558" s="1331">
        <f t="shared" si="1691"/>
        <v>200</v>
      </c>
      <c r="CI558" s="1331">
        <f t="shared" si="1691"/>
        <v>200</v>
      </c>
      <c r="CJ558" s="1331">
        <f t="shared" si="1691"/>
        <v>200</v>
      </c>
      <c r="CK558" s="1332">
        <f t="shared" si="1691"/>
        <v>200</v>
      </c>
      <c r="CL558" s="1332">
        <f t="shared" si="1691"/>
        <v>200</v>
      </c>
      <c r="CM558" s="1332">
        <f t="shared" si="1691"/>
        <v>200</v>
      </c>
      <c r="CN558" s="1331">
        <f t="shared" si="1691"/>
        <v>200</v>
      </c>
      <c r="CO558" s="1331">
        <f t="shared" si="1691"/>
        <v>200</v>
      </c>
      <c r="CP558" s="1331">
        <f t="shared" si="1691"/>
        <v>200</v>
      </c>
      <c r="CQ558" s="1331">
        <f t="shared" si="1691"/>
        <v>200</v>
      </c>
      <c r="CR558" s="1331">
        <f t="shared" si="1691"/>
        <v>200</v>
      </c>
      <c r="CS558" s="1330">
        <f t="shared" si="1691"/>
        <v>200</v>
      </c>
      <c r="CT558" s="1333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5" t="str">
        <f t="shared" si="1691"/>
        <v/>
      </c>
      <c r="CF559" s="1336" t="str">
        <f t="shared" si="1691"/>
        <v/>
      </c>
      <c r="CG559" s="1336" t="str">
        <f t="shared" si="1691"/>
        <v/>
      </c>
      <c r="CH559" s="1336" t="str">
        <f t="shared" si="1691"/>
        <v/>
      </c>
      <c r="CI559" s="1336" t="str">
        <f t="shared" si="1691"/>
        <v/>
      </c>
      <c r="CJ559" s="1336">
        <f t="shared" si="1691"/>
        <v>8.3496412263535543E-4</v>
      </c>
      <c r="CK559" s="1337">
        <f t="shared" si="1691"/>
        <v>1.391606871058926E-3</v>
      </c>
      <c r="CL559" s="1337">
        <f t="shared" si="1691"/>
        <v>2.8464685998932579E-3</v>
      </c>
      <c r="CM559" s="1337">
        <f t="shared" si="1691"/>
        <v>3.1311154598825828E-3</v>
      </c>
      <c r="CN559" s="1336">
        <f t="shared" si="1691"/>
        <v>6.2622309197651656E-3</v>
      </c>
      <c r="CO559" s="1336" t="str">
        <f t="shared" si="1691"/>
        <v/>
      </c>
      <c r="CP559" s="1336" t="str">
        <f t="shared" si="1691"/>
        <v/>
      </c>
      <c r="CQ559" s="1336" t="str">
        <f t="shared" si="1691"/>
        <v/>
      </c>
      <c r="CR559" s="1336" t="str">
        <f t="shared" si="1691"/>
        <v/>
      </c>
      <c r="CS559" s="1335" t="str">
        <f t="shared" si="1691"/>
        <v/>
      </c>
      <c r="CT559" s="1338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61" customFormat="1" ht="15.75" customHeight="1">
      <c r="A560" s="1682" t="s">
        <v>277</v>
      </c>
      <c r="B560" s="1683">
        <v>8</v>
      </c>
      <c r="C560" s="1683">
        <v>1</v>
      </c>
      <c r="D560" s="1683"/>
      <c r="E560" s="1683"/>
      <c r="F560" s="1683"/>
      <c r="G560" s="1683"/>
      <c r="H560" s="1683"/>
      <c r="I560" s="1683">
        <v>10</v>
      </c>
      <c r="J560" s="1683">
        <v>10</v>
      </c>
      <c r="K560" s="1683"/>
      <c r="L560" s="1683"/>
      <c r="M560" s="1683"/>
      <c r="N560" s="1683"/>
      <c r="O560" s="1683"/>
      <c r="P560" s="1683"/>
      <c r="Q560" s="1683"/>
      <c r="R560" s="1683"/>
      <c r="S560" s="1644"/>
      <c r="T560" s="1683"/>
      <c r="U560" s="1683"/>
      <c r="V560" s="1683"/>
      <c r="W560" s="1683"/>
      <c r="X560" s="1683">
        <v>10</v>
      </c>
      <c r="Y560" s="1683">
        <v>1</v>
      </c>
      <c r="Z560" s="1683"/>
      <c r="AA560" s="1683"/>
      <c r="AB560" s="1683"/>
      <c r="AC560" s="1683">
        <v>1</v>
      </c>
      <c r="AD560" s="1683"/>
      <c r="AE560" s="1683"/>
      <c r="AF560" s="1683"/>
      <c r="AG560" s="1683"/>
      <c r="AH560" s="1683"/>
      <c r="AI560" s="1683"/>
      <c r="AJ560" s="1683"/>
      <c r="AK560" s="1644"/>
      <c r="AL560" s="1683"/>
      <c r="AM560" s="1683">
        <v>3.75</v>
      </c>
      <c r="AN560" s="1683">
        <v>10</v>
      </c>
      <c r="AO560" s="1683"/>
      <c r="AP560" s="1683"/>
      <c r="AQ560" s="1683"/>
      <c r="AR560" s="1683"/>
      <c r="AS560" s="1683"/>
      <c r="AT560" s="1683">
        <v>5</v>
      </c>
      <c r="AU560" s="1683">
        <v>10</v>
      </c>
      <c r="AV560" s="1683"/>
      <c r="AW560" s="1683"/>
      <c r="AX560" s="1683"/>
      <c r="AY560" s="1683"/>
      <c r="AZ560" s="1683"/>
      <c r="BA560" s="1683"/>
      <c r="BB560" s="1683"/>
      <c r="BC560" s="1644"/>
      <c r="BD560" s="1683"/>
      <c r="BE560" s="1683"/>
      <c r="BF560" s="1683">
        <v>5</v>
      </c>
      <c r="BG560" s="1683"/>
      <c r="BH560" s="1683">
        <v>0.5</v>
      </c>
      <c r="BI560" s="1683">
        <v>1</v>
      </c>
      <c r="BJ560" s="1683"/>
      <c r="BK560" s="1683"/>
      <c r="BL560" s="1683">
        <v>5</v>
      </c>
      <c r="BM560" s="1683">
        <v>10</v>
      </c>
      <c r="BN560" s="1683"/>
      <c r="BO560" s="1683"/>
      <c r="BP560" s="1683"/>
      <c r="BQ560" s="1683"/>
      <c r="BR560" s="1683"/>
      <c r="BS560" s="1683"/>
      <c r="BT560" s="1683"/>
      <c r="BU560" s="1644"/>
      <c r="BV560" s="1683">
        <v>8</v>
      </c>
      <c r="BW560" s="1683">
        <v>8</v>
      </c>
      <c r="BX560" s="1683">
        <v>8</v>
      </c>
      <c r="BY560" s="1683">
        <v>8</v>
      </c>
      <c r="BZ560" s="1307">
        <f t="shared" si="1644"/>
        <v>9</v>
      </c>
      <c r="CA560" s="1307">
        <f t="shared" si="1645"/>
        <v>1</v>
      </c>
      <c r="CB560" s="1307">
        <f t="shared" si="1646"/>
        <v>7.5</v>
      </c>
      <c r="CC560" s="1308">
        <f t="shared" si="1647"/>
        <v>3.6666666666666665</v>
      </c>
      <c r="CD560" s="136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8" t="str">
        <f t="shared" si="1691"/>
        <v/>
      </c>
      <c r="CF560" s="1369" t="str">
        <f t="shared" si="1691"/>
        <v/>
      </c>
      <c r="CG560" s="1369" t="str">
        <f t="shared" si="1691"/>
        <v/>
      </c>
      <c r="CH560" s="1369" t="str">
        <f t="shared" si="1691"/>
        <v/>
      </c>
      <c r="CI560" s="1369" t="str">
        <f t="shared" si="1691"/>
        <v/>
      </c>
      <c r="CJ560" s="1369">
        <f t="shared" si="1691"/>
        <v>0.5</v>
      </c>
      <c r="CK560" s="1370">
        <f t="shared" si="1691"/>
        <v>1</v>
      </c>
      <c r="CL560" s="1370">
        <f t="shared" si="1691"/>
        <v>5</v>
      </c>
      <c r="CM560" s="1370">
        <f t="shared" si="1691"/>
        <v>5</v>
      </c>
      <c r="CN560" s="1369">
        <f t="shared" si="1691"/>
        <v>10</v>
      </c>
      <c r="CO560" s="1369" t="str">
        <f t="shared" si="1691"/>
        <v/>
      </c>
      <c r="CP560" s="1369" t="str">
        <f t="shared" si="1691"/>
        <v/>
      </c>
      <c r="CQ560" s="1369" t="str">
        <f t="shared" si="1691"/>
        <v/>
      </c>
      <c r="CR560" s="1369" t="str">
        <f t="shared" si="1691"/>
        <v/>
      </c>
      <c r="CS560" s="1368" t="str">
        <f t="shared" si="1691"/>
        <v/>
      </c>
      <c r="CT560" s="1371" t="str">
        <f t="shared" si="1691"/>
        <v/>
      </c>
      <c r="CU560" s="1646" t="str">
        <f t="shared" si="1717"/>
        <v/>
      </c>
      <c r="CV560" s="1647" t="str">
        <f t="shared" si="1717"/>
        <v/>
      </c>
      <c r="CW560" s="1648" t="str">
        <f t="shared" si="1717"/>
        <v/>
      </c>
      <c r="CX560" s="1648" t="str">
        <f t="shared" si="1717"/>
        <v/>
      </c>
      <c r="CY560" s="1648" t="str">
        <f t="shared" si="1717"/>
        <v/>
      </c>
      <c r="CZ560" s="1648" t="str">
        <f t="shared" si="1717"/>
        <v/>
      </c>
      <c r="DA560" s="1648">
        <f t="shared" si="1717"/>
        <v>0.5</v>
      </c>
      <c r="DB560" s="1649">
        <f t="shared" si="1717"/>
        <v>1</v>
      </c>
      <c r="DC560" s="1649">
        <f t="shared" si="1717"/>
        <v>5</v>
      </c>
      <c r="DD560" s="1649">
        <f t="shared" si="1717"/>
        <v>5</v>
      </c>
      <c r="DE560" s="1648">
        <f t="shared" si="1717"/>
        <v>10</v>
      </c>
      <c r="DF560" s="1648" t="str">
        <f t="shared" si="1717"/>
        <v/>
      </c>
      <c r="DG560" s="1648" t="str">
        <f t="shared" si="1717"/>
        <v/>
      </c>
      <c r="DH560" s="1648" t="str">
        <f t="shared" si="1717"/>
        <v/>
      </c>
      <c r="DI560" s="1648" t="str">
        <f t="shared" si="1717"/>
        <v/>
      </c>
      <c r="DJ560" s="1647" t="str">
        <f t="shared" si="1717"/>
        <v/>
      </c>
      <c r="DK560" s="164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56">
        <f t="shared" si="1640"/>
        <v>4</v>
      </c>
      <c r="DM560" s="1657">
        <f t="shared" si="1641"/>
        <v>3</v>
      </c>
      <c r="DN560" s="1657">
        <f t="shared" si="1642"/>
        <v>4</v>
      </c>
      <c r="DO560" s="1657">
        <f t="shared" si="1643"/>
        <v>5</v>
      </c>
      <c r="DP560" s="1658"/>
      <c r="DQ560" s="1655"/>
      <c r="DR560" s="1655"/>
      <c r="DS560" s="1655"/>
      <c r="DT560" s="1655"/>
      <c r="DU560" s="1655"/>
      <c r="DV560" s="1655"/>
      <c r="DW560" s="1655"/>
      <c r="DX560" s="1655"/>
      <c r="DY560" s="1660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0" t="str">
        <f t="shared" si="1691"/>
        <v/>
      </c>
      <c r="CF561" s="1331" t="str">
        <f t="shared" si="1691"/>
        <v/>
      </c>
      <c r="CG561" s="1331" t="str">
        <f t="shared" si="1691"/>
        <v/>
      </c>
      <c r="CH561" s="1331" t="str">
        <f t="shared" si="1691"/>
        <v/>
      </c>
      <c r="CI561" s="1331" t="str">
        <f t="shared" si="1691"/>
        <v/>
      </c>
      <c r="CJ561" s="1331">
        <f t="shared" si="1691"/>
        <v>60</v>
      </c>
      <c r="CK561" s="1332">
        <f t="shared" si="1691"/>
        <v>120</v>
      </c>
      <c r="CL561" s="1332">
        <f t="shared" si="1691"/>
        <v>240</v>
      </c>
      <c r="CM561" s="1332">
        <f t="shared" si="1691"/>
        <v>480</v>
      </c>
      <c r="CN561" s="1331">
        <f t="shared" si="1691"/>
        <v>600</v>
      </c>
      <c r="CO561" s="1331" t="str">
        <f t="shared" si="1691"/>
        <v/>
      </c>
      <c r="CP561" s="1331" t="str">
        <f t="shared" si="1691"/>
        <v/>
      </c>
      <c r="CQ561" s="1331" t="str">
        <f t="shared" si="1691"/>
        <v/>
      </c>
      <c r="CR561" s="1331" t="str">
        <f t="shared" si="1691"/>
        <v/>
      </c>
      <c r="CS561" s="1330" t="str">
        <f t="shared" si="1691"/>
        <v/>
      </c>
      <c r="CT561" s="1333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07" t="s">
        <v>734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5" t="str">
        <f t="shared" si="1726"/>
        <v/>
      </c>
      <c r="CF565" s="1336" t="str">
        <f t="shared" si="1726"/>
        <v/>
      </c>
      <c r="CG565" s="1336" t="str">
        <f t="shared" si="1726"/>
        <v/>
      </c>
      <c r="CH565" s="1336" t="str">
        <f t="shared" si="1726"/>
        <v/>
      </c>
      <c r="CI565" s="1336" t="str">
        <f t="shared" si="1726"/>
        <v/>
      </c>
      <c r="CJ565" s="1336" t="str">
        <f t="shared" si="1726"/>
        <v/>
      </c>
      <c r="CK565" s="1337">
        <f t="shared" si="1726"/>
        <v>6.8315246397438172E-4</v>
      </c>
      <c r="CL565" s="1337">
        <f t="shared" si="1726"/>
        <v>2.0039138943248529E-3</v>
      </c>
      <c r="CM565" s="1337">
        <f t="shared" si="1726"/>
        <v>1.5029354207436398E-2</v>
      </c>
      <c r="CN565" s="1336" t="str">
        <f t="shared" si="1726"/>
        <v/>
      </c>
      <c r="CO565" s="1336" t="str">
        <f t="shared" si="1726"/>
        <v/>
      </c>
      <c r="CP565" s="1336" t="str">
        <f t="shared" si="1726"/>
        <v/>
      </c>
      <c r="CQ565" s="1336" t="str">
        <f t="shared" si="1726"/>
        <v/>
      </c>
      <c r="CR565" s="1336" t="str">
        <f t="shared" si="1726"/>
        <v/>
      </c>
      <c r="CS565" s="1335" t="str">
        <f t="shared" si="1726"/>
        <v/>
      </c>
      <c r="CT565" s="1338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61" customFormat="1" ht="15.75" customHeight="1">
      <c r="A566" s="1682" t="s">
        <v>277</v>
      </c>
      <c r="B566" s="1645"/>
      <c r="C566" s="1643"/>
      <c r="D566" s="1643"/>
      <c r="E566" s="1643"/>
      <c r="F566" s="1643"/>
      <c r="G566" s="1643"/>
      <c r="H566" s="1643"/>
      <c r="I566" s="1643"/>
      <c r="J566" s="1643"/>
      <c r="K566" s="1643"/>
      <c r="L566" s="1643"/>
      <c r="M566" s="1643"/>
      <c r="N566" s="1643"/>
      <c r="O566" s="1643"/>
      <c r="P566" s="1643"/>
      <c r="Q566" s="1643"/>
      <c r="R566" s="1643"/>
      <c r="S566" s="1696"/>
      <c r="T566" s="1643"/>
      <c r="U566" s="1643"/>
      <c r="V566" s="1643"/>
      <c r="W566" s="1643"/>
      <c r="X566" s="1643"/>
      <c r="Y566" s="1643"/>
      <c r="Z566" s="1643"/>
      <c r="AA566" s="1643"/>
      <c r="AB566" s="1643"/>
      <c r="AC566" s="1643"/>
      <c r="AD566" s="1643"/>
      <c r="AE566" s="1643"/>
      <c r="AF566" s="1643"/>
      <c r="AG566" s="1645"/>
      <c r="AH566" s="1643"/>
      <c r="AI566" s="1643"/>
      <c r="AJ566" s="1645"/>
      <c r="AK566" s="1696"/>
      <c r="AL566" s="1643"/>
      <c r="AM566" s="1643"/>
      <c r="AN566" s="1643"/>
      <c r="AO566" s="1643"/>
      <c r="AP566" s="1643"/>
      <c r="AQ566" s="1643"/>
      <c r="AR566" s="1643"/>
      <c r="AS566" s="1643"/>
      <c r="AT566" s="1643"/>
      <c r="AU566" s="1643"/>
      <c r="AV566" s="1643"/>
      <c r="AW566" s="1643"/>
      <c r="AX566" s="1643"/>
      <c r="AY566" s="1643"/>
      <c r="AZ566" s="1643"/>
      <c r="BA566" s="1643"/>
      <c r="BB566" s="1643"/>
      <c r="BC566" s="1696"/>
      <c r="BD566" s="1643"/>
      <c r="BE566" s="1643"/>
      <c r="BF566" s="1643">
        <v>3</v>
      </c>
      <c r="BG566" s="1643"/>
      <c r="BH566" s="1643">
        <v>10</v>
      </c>
      <c r="BI566" s="1643"/>
      <c r="BJ566" s="1643"/>
      <c r="BK566" s="1643"/>
      <c r="BL566" s="1643"/>
      <c r="BM566" s="1643">
        <v>15</v>
      </c>
      <c r="BN566" s="1643"/>
      <c r="BO566" s="1643"/>
      <c r="BP566" s="1643"/>
      <c r="BQ566" s="1643"/>
      <c r="BR566" s="1643"/>
      <c r="BS566" s="1643"/>
      <c r="BT566" s="1643"/>
      <c r="BU566" s="1696"/>
      <c r="BV566" s="1643"/>
      <c r="BW566" s="1643"/>
      <c r="BX566" s="1643"/>
      <c r="BY566" s="1643">
        <v>10</v>
      </c>
      <c r="BZ566" s="1708" t="str">
        <f>IF(DL566&lt;3,"",(SUM(B566:R566)-MIN(B566:R566)-MAX(B566:R566))/(DL566-2))</f>
        <v/>
      </c>
      <c r="CA566" s="1708" t="str">
        <f>IF(DM566&lt;3,"",(SUM(T566:AJ566)-MIN(T566:AJ566)-MAX(T566:AJ566))/(DM566-2))</f>
        <v/>
      </c>
      <c r="CB566" s="1708" t="str">
        <f>IF(DN566&lt;3,"",(SUM(AL566:BB566)-MIN(AL566:BB566)-MAX(AL566:BB566))/(DN566-2))</f>
        <v/>
      </c>
      <c r="CC566" s="1709">
        <f>IF(DO566&lt;3,"",(SUM(BD566:BT566)-MIN(BD566:BT566)-MAX(BD566:BT566))/(DO566-2))</f>
        <v>10</v>
      </c>
      <c r="CD566" s="1710" t="str">
        <f t="shared" si="1726"/>
        <v/>
      </c>
      <c r="CE566" s="1564" t="str">
        <f t="shared" si="1726"/>
        <v/>
      </c>
      <c r="CF566" s="1565" t="str">
        <f t="shared" si="1726"/>
        <v/>
      </c>
      <c r="CG566" s="1565" t="str">
        <f t="shared" si="1726"/>
        <v/>
      </c>
      <c r="CH566" s="1565" t="str">
        <f t="shared" si="1726"/>
        <v/>
      </c>
      <c r="CI566" s="1565" t="str">
        <f t="shared" si="1726"/>
        <v/>
      </c>
      <c r="CJ566" s="1565" t="str">
        <f t="shared" si="1726"/>
        <v/>
      </c>
      <c r="CK566" s="1566">
        <f t="shared" si="1726"/>
        <v>3</v>
      </c>
      <c r="CL566" s="1566">
        <f t="shared" si="1726"/>
        <v>10</v>
      </c>
      <c r="CM566" s="1566">
        <f t="shared" si="1726"/>
        <v>15</v>
      </c>
      <c r="CN566" s="1565" t="str">
        <f t="shared" si="1726"/>
        <v/>
      </c>
      <c r="CO566" s="1565" t="str">
        <f t="shared" si="1726"/>
        <v/>
      </c>
      <c r="CP566" s="1565" t="str">
        <f t="shared" si="1726"/>
        <v/>
      </c>
      <c r="CQ566" s="1565" t="str">
        <f t="shared" si="1726"/>
        <v/>
      </c>
      <c r="CR566" s="1565" t="str">
        <f t="shared" si="1726"/>
        <v/>
      </c>
      <c r="CS566" s="1564" t="str">
        <f t="shared" si="1726"/>
        <v/>
      </c>
      <c r="CT566" s="1711" t="str">
        <f t="shared" si="1726"/>
        <v/>
      </c>
      <c r="CU566" s="1646" t="str">
        <f t="shared" si="1727"/>
        <v/>
      </c>
      <c r="CV566" s="1647" t="str">
        <f t="shared" si="1727"/>
        <v/>
      </c>
      <c r="CW566" s="1648" t="str">
        <f t="shared" si="1727"/>
        <v/>
      </c>
      <c r="CX566" s="1648" t="str">
        <f t="shared" si="1727"/>
        <v/>
      </c>
      <c r="CY566" s="1648" t="str">
        <f t="shared" si="1727"/>
        <v/>
      </c>
      <c r="CZ566" s="1648" t="str">
        <f t="shared" si="1727"/>
        <v/>
      </c>
      <c r="DA566" s="1648" t="str">
        <f t="shared" si="1727"/>
        <v/>
      </c>
      <c r="DB566" s="1649">
        <f t="shared" si="1727"/>
        <v>3</v>
      </c>
      <c r="DC566" s="1649">
        <f t="shared" si="1727"/>
        <v>10</v>
      </c>
      <c r="DD566" s="1649">
        <f t="shared" si="1727"/>
        <v>15</v>
      </c>
      <c r="DE566" s="1648" t="str">
        <f t="shared" si="1727"/>
        <v/>
      </c>
      <c r="DF566" s="1648" t="str">
        <f t="shared" si="1727"/>
        <v/>
      </c>
      <c r="DG566" s="1648" t="str">
        <f t="shared" si="1727"/>
        <v/>
      </c>
      <c r="DH566" s="1648" t="str">
        <f t="shared" si="1727"/>
        <v/>
      </c>
      <c r="DI566" s="1648" t="str">
        <f t="shared" si="1727"/>
        <v/>
      </c>
      <c r="DJ566" s="1647" t="str">
        <f t="shared" si="1727"/>
        <v/>
      </c>
      <c r="DK566" s="1646" t="str">
        <f t="shared" si="1728"/>
        <v/>
      </c>
      <c r="DL566" s="1712">
        <f t="shared" si="1729"/>
        <v>0</v>
      </c>
      <c r="DM566" s="1713">
        <f t="shared" si="1730"/>
        <v>0</v>
      </c>
      <c r="DN566" s="1713">
        <f t="shared" si="1731"/>
        <v>0</v>
      </c>
      <c r="DO566" s="1713">
        <f t="shared" si="1732"/>
        <v>3</v>
      </c>
      <c r="DP566" s="1658"/>
      <c r="DQ566" s="1655"/>
      <c r="DR566" s="1655"/>
      <c r="DS566" s="1655"/>
      <c r="DT566" s="1655"/>
      <c r="DU566" s="1655"/>
      <c r="DV566" s="1655"/>
      <c r="DW566" s="1655"/>
      <c r="DX566" s="1655"/>
      <c r="DY566" s="1660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07" t="s">
        <v>737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5" t="str">
        <f t="shared" si="1726"/>
        <v/>
      </c>
      <c r="CF571" s="1336" t="str">
        <f t="shared" si="1726"/>
        <v/>
      </c>
      <c r="CG571" s="1336" t="str">
        <f t="shared" si="1726"/>
        <v/>
      </c>
      <c r="CH571" s="1336" t="str">
        <f t="shared" si="1726"/>
        <v/>
      </c>
      <c r="CI571" s="1336" t="str">
        <f t="shared" si="1726"/>
        <v/>
      </c>
      <c r="CJ571" s="1336" t="str">
        <f t="shared" si="1726"/>
        <v/>
      </c>
      <c r="CK571" s="1337" t="str">
        <f t="shared" si="1726"/>
        <v/>
      </c>
      <c r="CL571" s="1337">
        <f t="shared" si="1726"/>
        <v>2.0178299630354424E-4</v>
      </c>
      <c r="CM571" s="1337">
        <f t="shared" si="1726"/>
        <v>8.2547589396904462E-3</v>
      </c>
      <c r="CN571" s="1336" t="str">
        <f t="shared" si="1726"/>
        <v/>
      </c>
      <c r="CO571" s="1336" t="str">
        <f t="shared" si="1726"/>
        <v/>
      </c>
      <c r="CP571" s="1336" t="str">
        <f t="shared" si="1726"/>
        <v/>
      </c>
      <c r="CQ571" s="1336" t="str">
        <f t="shared" si="1726"/>
        <v/>
      </c>
      <c r="CR571" s="1336" t="str">
        <f t="shared" si="1726"/>
        <v/>
      </c>
      <c r="CS571" s="1335" t="str">
        <f t="shared" si="1726"/>
        <v/>
      </c>
      <c r="CT571" s="1338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6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701" t="s">
        <v>736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/>
      <c r="BX575" s="226"/>
      <c r="BY575" s="226"/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 t="str">
        <f>IF(BV575="","",BV575*BV576/BV$46/365/$G$1)</f>
        <v/>
      </c>
      <c r="BW577" s="753" t="str">
        <f>IF(BW575="","",BW575*BW576/BW$46/365/$G$1)</f>
        <v/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5" t="str">
        <f t="shared" si="1753"/>
        <v/>
      </c>
      <c r="CF577" s="1336" t="str">
        <f t="shared" si="1753"/>
        <v/>
      </c>
      <c r="CG577" s="1336" t="str">
        <f t="shared" si="1753"/>
        <v/>
      </c>
      <c r="CH577" s="1336" t="str">
        <f t="shared" si="1753"/>
        <v/>
      </c>
      <c r="CI577" s="1336" t="str">
        <f t="shared" si="1753"/>
        <v/>
      </c>
      <c r="CJ577" s="1336" t="str">
        <f t="shared" si="1753"/>
        <v/>
      </c>
      <c r="CK577" s="1337" t="str">
        <f t="shared" si="1753"/>
        <v/>
      </c>
      <c r="CL577" s="1337" t="str">
        <f t="shared" si="1753"/>
        <v/>
      </c>
      <c r="CM577" s="1337" t="str">
        <f t="shared" si="1753"/>
        <v/>
      </c>
      <c r="CN577" s="1336" t="str">
        <f t="shared" si="1753"/>
        <v/>
      </c>
      <c r="CO577" s="1336" t="str">
        <f t="shared" si="1753"/>
        <v/>
      </c>
      <c r="CP577" s="1336" t="str">
        <f t="shared" si="1753"/>
        <v/>
      </c>
      <c r="CQ577" s="1336" t="str">
        <f t="shared" si="1753"/>
        <v/>
      </c>
      <c r="CR577" s="1336" t="str">
        <f t="shared" si="1753"/>
        <v/>
      </c>
      <c r="CS577" s="1335" t="str">
        <f t="shared" si="1753"/>
        <v/>
      </c>
      <c r="CT577" s="1338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701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5" t="str">
        <f t="shared" si="1753"/>
        <v/>
      </c>
      <c r="CF583" s="1336" t="str">
        <f t="shared" si="1753"/>
        <v/>
      </c>
      <c r="CG583" s="1336" t="str">
        <f t="shared" si="1753"/>
        <v/>
      </c>
      <c r="CH583" s="1336" t="str">
        <f t="shared" si="1753"/>
        <v/>
      </c>
      <c r="CI583" s="1336" t="str">
        <f t="shared" si="1753"/>
        <v/>
      </c>
      <c r="CJ583" s="1336" t="str">
        <f t="shared" si="1753"/>
        <v/>
      </c>
      <c r="CK583" s="1337" t="str">
        <f t="shared" si="1753"/>
        <v/>
      </c>
      <c r="CL583" s="1337" t="str">
        <f t="shared" si="1753"/>
        <v/>
      </c>
      <c r="CM583" s="1337" t="str">
        <f t="shared" si="1753"/>
        <v/>
      </c>
      <c r="CN583" s="1336" t="str">
        <f t="shared" si="1753"/>
        <v/>
      </c>
      <c r="CO583" s="1336" t="str">
        <f t="shared" si="1753"/>
        <v/>
      </c>
      <c r="CP583" s="1336" t="str">
        <f t="shared" si="1753"/>
        <v/>
      </c>
      <c r="CQ583" s="1336" t="str">
        <f t="shared" si="1753"/>
        <v/>
      </c>
      <c r="CR583" s="1336" t="str">
        <f t="shared" si="1753"/>
        <v/>
      </c>
      <c r="CS583" s="1335" t="str">
        <f t="shared" si="1753"/>
        <v/>
      </c>
      <c r="CT583" s="1338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701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 t="str">
        <f t="shared" si="1814"/>
        <v/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 t="str">
        <f t="shared" si="1806"/>
        <v/>
      </c>
      <c r="CL586" s="155" t="str">
        <f t="shared" si="1806"/>
        <v/>
      </c>
      <c r="CM586" s="155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 t="str">
        <f t="shared" si="1796"/>
        <v/>
      </c>
      <c r="DC586" s="527" t="str">
        <f t="shared" si="1796"/>
        <v/>
      </c>
      <c r="DD586" s="527" t="str">
        <f t="shared" si="1796"/>
        <v/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4" t="str">
        <f t="shared" si="1815"/>
        <v/>
      </c>
      <c r="CE589" s="1335" t="str">
        <f t="shared" si="1806"/>
        <v/>
      </c>
      <c r="CF589" s="1336" t="str">
        <f t="shared" si="1806"/>
        <v/>
      </c>
      <c r="CG589" s="1336" t="str">
        <f t="shared" si="1806"/>
        <v/>
      </c>
      <c r="CH589" s="1336" t="str">
        <f t="shared" si="1806"/>
        <v/>
      </c>
      <c r="CI589" s="1336" t="str">
        <f t="shared" si="1806"/>
        <v/>
      </c>
      <c r="CJ589" s="1336" t="str">
        <f t="shared" si="1806"/>
        <v/>
      </c>
      <c r="CK589" s="1337" t="str">
        <f t="shared" si="1806"/>
        <v/>
      </c>
      <c r="CL589" s="1337" t="str">
        <f t="shared" si="1806"/>
        <v/>
      </c>
      <c r="CM589" s="1337" t="str">
        <f t="shared" si="1806"/>
        <v/>
      </c>
      <c r="CN589" s="1336" t="str">
        <f t="shared" si="1806"/>
        <v/>
      </c>
      <c r="CO589" s="1336" t="str">
        <f t="shared" si="1806"/>
        <v/>
      </c>
      <c r="CP589" s="1336" t="str">
        <f t="shared" si="1806"/>
        <v/>
      </c>
      <c r="CQ589" s="1336" t="str">
        <f t="shared" si="1806"/>
        <v/>
      </c>
      <c r="CR589" s="1336" t="str">
        <f t="shared" si="1806"/>
        <v/>
      </c>
      <c r="CS589" s="1335" t="str">
        <f t="shared" si="1806"/>
        <v/>
      </c>
      <c r="CT589" s="1338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97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8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8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4" t="str">
        <f t="shared" si="1842"/>
        <v/>
      </c>
      <c r="CE596" s="1335" t="str">
        <f t="shared" si="1842"/>
        <v/>
      </c>
      <c r="CF596" s="1336" t="str">
        <f t="shared" si="1842"/>
        <v/>
      </c>
      <c r="CG596" s="1336" t="str">
        <f t="shared" si="1842"/>
        <v/>
      </c>
      <c r="CH596" s="1336" t="str">
        <f t="shared" si="1842"/>
        <v/>
      </c>
      <c r="CI596" s="1336" t="str">
        <f t="shared" si="1842"/>
        <v/>
      </c>
      <c r="CJ596" s="1336" t="str">
        <f t="shared" si="1842"/>
        <v/>
      </c>
      <c r="CK596" s="1337">
        <f t="shared" si="1842"/>
        <v>1.8786692759295497E-3</v>
      </c>
      <c r="CL596" s="1337">
        <f t="shared" si="1842"/>
        <v>7.2328767123287672E-3</v>
      </c>
      <c r="CM596" s="1337">
        <f t="shared" si="1842"/>
        <v>8.2661448140900189E-3</v>
      </c>
      <c r="CN596" s="1336" t="str">
        <f t="shared" si="1843"/>
        <v/>
      </c>
      <c r="CO596" s="1336" t="str">
        <f t="shared" si="1843"/>
        <v/>
      </c>
      <c r="CP596" s="1336" t="str">
        <f t="shared" si="1843"/>
        <v/>
      </c>
      <c r="CQ596" s="1336" t="str">
        <f t="shared" si="1843"/>
        <v/>
      </c>
      <c r="CR596" s="1336" t="str">
        <f t="shared" si="1843"/>
        <v/>
      </c>
      <c r="CS596" s="1335" t="str">
        <f t="shared" si="1843"/>
        <v/>
      </c>
      <c r="CT596" s="1338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61" customFormat="1" ht="15.75" customHeight="1">
      <c r="A597" s="1682" t="s">
        <v>277</v>
      </c>
      <c r="B597" s="1683"/>
      <c r="C597" s="1683">
        <v>0.5</v>
      </c>
      <c r="D597" s="1683">
        <v>0.5</v>
      </c>
      <c r="E597" s="1683"/>
      <c r="F597" s="1683">
        <v>10</v>
      </c>
      <c r="G597" s="1683">
        <v>8</v>
      </c>
      <c r="H597" s="1683"/>
      <c r="I597" s="1683">
        <v>10</v>
      </c>
      <c r="J597" s="1683">
        <v>10</v>
      </c>
      <c r="K597" s="1683"/>
      <c r="L597" s="1683"/>
      <c r="M597" s="1683"/>
      <c r="N597" s="1683"/>
      <c r="O597" s="1683"/>
      <c r="P597" s="1683"/>
      <c r="Q597" s="1683"/>
      <c r="R597" s="1683"/>
      <c r="S597" s="1659"/>
      <c r="T597" s="1683"/>
      <c r="U597" s="1683"/>
      <c r="V597" s="1683"/>
      <c r="W597" s="1683"/>
      <c r="X597" s="1683">
        <v>12</v>
      </c>
      <c r="Y597" s="1683">
        <v>5</v>
      </c>
      <c r="Z597" s="1683"/>
      <c r="AA597" s="1683">
        <v>5</v>
      </c>
      <c r="AB597" s="1683"/>
      <c r="AC597" s="1683">
        <v>10</v>
      </c>
      <c r="AD597" s="1683"/>
      <c r="AE597" s="1683"/>
      <c r="AF597" s="1683"/>
      <c r="AG597" s="1683"/>
      <c r="AH597" s="1683"/>
      <c r="AI597" s="1683"/>
      <c r="AJ597" s="1683"/>
      <c r="AK597" s="1659"/>
      <c r="AL597" s="1683"/>
      <c r="AM597" s="1683"/>
      <c r="AN597" s="1683">
        <v>2</v>
      </c>
      <c r="AO597" s="1683"/>
      <c r="AP597" s="1683"/>
      <c r="AQ597" s="1683">
        <v>10</v>
      </c>
      <c r="AR597" s="1683"/>
      <c r="AS597" s="1683"/>
      <c r="AT597" s="1683">
        <v>4</v>
      </c>
      <c r="AU597" s="1683"/>
      <c r="AV597" s="1683"/>
      <c r="AW597" s="1683"/>
      <c r="AX597" s="1683"/>
      <c r="AY597" s="1683"/>
      <c r="AZ597" s="1683"/>
      <c r="BA597" s="1683"/>
      <c r="BB597" s="1683"/>
      <c r="BC597" s="1644"/>
      <c r="BD597" s="1683"/>
      <c r="BE597" s="1683"/>
      <c r="BF597" s="1683">
        <v>2</v>
      </c>
      <c r="BG597" s="1683"/>
      <c r="BH597" s="1683">
        <v>5</v>
      </c>
      <c r="BI597" s="1683">
        <v>3</v>
      </c>
      <c r="BJ597" s="1683"/>
      <c r="BK597" s="1683"/>
      <c r="BL597" s="1683"/>
      <c r="BM597" s="1683"/>
      <c r="BN597" s="1683"/>
      <c r="BO597" s="1683"/>
      <c r="BP597" s="1683"/>
      <c r="BQ597" s="1683"/>
      <c r="BR597" s="1683"/>
      <c r="BS597" s="1683"/>
      <c r="BT597" s="1683"/>
      <c r="BU597" s="1644"/>
      <c r="BV597" s="1683">
        <v>5</v>
      </c>
      <c r="BW597" s="1683">
        <v>5</v>
      </c>
      <c r="BX597" s="1683">
        <v>5</v>
      </c>
      <c r="BY597" s="1683">
        <v>5</v>
      </c>
      <c r="BZ597" s="1708">
        <f t="shared" ref="BZ597" si="1862">IF(DL597&lt;3,"",(SUM(B597:R597)-MIN(B597:R597)-MAX(B597:R597))/(DL597-2))</f>
        <v>7.125</v>
      </c>
      <c r="CA597" s="1708">
        <f t="shared" ref="CA597" si="1863">IF(DM597&lt;3,"",(SUM(T597:AJ597)-MIN(T597:AJ597)-MAX(T597:AJ597))/(DM597-2))</f>
        <v>7.5</v>
      </c>
      <c r="CB597" s="1708">
        <f t="shared" ref="CB597" si="1864">IF(DN597&lt;3,"",(SUM(AL597:BB597)-MIN(AL597:BB597)-MAX(AL597:BB597))/(DN597-2))</f>
        <v>4</v>
      </c>
      <c r="CC597" s="1709">
        <f t="shared" ref="CC597" si="1865">IF(DO597&lt;3,"",(SUM(BD597:BT597)-MIN(BD597:BT597)-MAX(BD597:BT597))/(DO597-2))</f>
        <v>3</v>
      </c>
      <c r="CD597" s="1710" t="str">
        <f t="shared" si="1842"/>
        <v/>
      </c>
      <c r="CE597" s="1564" t="str">
        <f t="shared" si="1842"/>
        <v/>
      </c>
      <c r="CF597" s="1565" t="str">
        <f t="shared" si="1842"/>
        <v/>
      </c>
      <c r="CG597" s="1565" t="str">
        <f t="shared" si="1842"/>
        <v/>
      </c>
      <c r="CH597" s="1565" t="str">
        <f t="shared" si="1842"/>
        <v/>
      </c>
      <c r="CI597" s="1565" t="str">
        <f t="shared" si="1842"/>
        <v/>
      </c>
      <c r="CJ597" s="1565" t="str">
        <f t="shared" si="1842"/>
        <v/>
      </c>
      <c r="CK597" s="1566">
        <f t="shared" si="1842"/>
        <v>2</v>
      </c>
      <c r="CL597" s="1566">
        <f t="shared" si="1842"/>
        <v>3</v>
      </c>
      <c r="CM597" s="1566">
        <f t="shared" si="1842"/>
        <v>5</v>
      </c>
      <c r="CN597" s="1565" t="str">
        <f t="shared" si="1843"/>
        <v/>
      </c>
      <c r="CO597" s="1565" t="str">
        <f t="shared" si="1843"/>
        <v/>
      </c>
      <c r="CP597" s="1565" t="str">
        <f t="shared" si="1843"/>
        <v/>
      </c>
      <c r="CQ597" s="1565" t="str">
        <f t="shared" si="1843"/>
        <v/>
      </c>
      <c r="CR597" s="1565" t="str">
        <f t="shared" si="1843"/>
        <v/>
      </c>
      <c r="CS597" s="1564" t="str">
        <f t="shared" si="1843"/>
        <v/>
      </c>
      <c r="CT597" s="1711" t="str">
        <f t="shared" si="1843"/>
        <v/>
      </c>
      <c r="CU597" s="1714">
        <v>0</v>
      </c>
      <c r="CV597" s="1715">
        <v>0</v>
      </c>
      <c r="CW597" s="1715">
        <v>0</v>
      </c>
      <c r="CX597" s="1715">
        <v>0</v>
      </c>
      <c r="CY597" s="1716"/>
      <c r="CZ597" s="1648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48" t="str">
        <f t="shared" si="1866"/>
        <v/>
      </c>
      <c r="DB597" s="1649">
        <f t="shared" si="1866"/>
        <v>2</v>
      </c>
      <c r="DC597" s="1649">
        <f t="shared" si="1866"/>
        <v>3</v>
      </c>
      <c r="DD597" s="1649">
        <f t="shared" si="1866"/>
        <v>5</v>
      </c>
      <c r="DE597" s="1648" t="str">
        <f t="shared" si="1866"/>
        <v/>
      </c>
      <c r="DF597" s="1648" t="str">
        <f t="shared" si="1866"/>
        <v/>
      </c>
      <c r="DG597" s="1648" t="str">
        <f t="shared" si="1866"/>
        <v/>
      </c>
      <c r="DH597" s="1648" t="str">
        <f t="shared" si="1866"/>
        <v/>
      </c>
      <c r="DI597" s="1648" t="str">
        <f t="shared" si="1866"/>
        <v/>
      </c>
      <c r="DJ597" s="1647" t="str">
        <f t="shared" si="1866"/>
        <v/>
      </c>
      <c r="DK597" s="1646" t="str">
        <f t="shared" si="1866"/>
        <v/>
      </c>
      <c r="DL597" s="1656">
        <f t="shared" si="1844"/>
        <v>6</v>
      </c>
      <c r="DM597" s="1657">
        <f t="shared" si="1845"/>
        <v>4</v>
      </c>
      <c r="DN597" s="1657">
        <f t="shared" si="1846"/>
        <v>3</v>
      </c>
      <c r="DO597" s="1657">
        <f t="shared" si="1847"/>
        <v>3</v>
      </c>
      <c r="DP597" s="1658"/>
      <c r="DQ597" s="1655"/>
      <c r="DR597" s="1655"/>
      <c r="DS597" s="1655"/>
      <c r="DT597" s="1655"/>
      <c r="DU597" s="1655"/>
      <c r="DV597" s="1655"/>
      <c r="DW597" s="1655"/>
      <c r="DX597" s="1655"/>
      <c r="DY597" s="1660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 t="str">
        <f t="shared" si="1869"/>
        <v/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 t="str">
        <f t="shared" si="1869"/>
        <v/>
      </c>
      <c r="AT598" s="617">
        <f t="shared" si="1869"/>
        <v>384</v>
      </c>
      <c r="AU598" s="617" t="str">
        <f t="shared" si="1869"/>
        <v/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480</v>
      </c>
      <c r="CC598" s="877">
        <f t="shared" ref="CC598" si="1874">IF(DO598&lt;3,"",(SUM(BD598:BT598)-MIN(BD598:BT598)-MAX(BD598:BT598))/(DO598-2))</f>
        <v>240</v>
      </c>
      <c r="CD598" s="508" t="str">
        <f t="shared" si="1842"/>
        <v/>
      </c>
      <c r="CE598" s="89" t="str">
        <f t="shared" si="1842"/>
        <v/>
      </c>
      <c r="CF598" s="90" t="str">
        <f t="shared" si="1842"/>
        <v/>
      </c>
      <c r="CG598" s="90" t="str">
        <f t="shared" si="1842"/>
        <v/>
      </c>
      <c r="CH598" s="90" t="str">
        <f t="shared" si="1842"/>
        <v/>
      </c>
      <c r="CI598" s="90" t="str">
        <f t="shared" si="1842"/>
        <v/>
      </c>
      <c r="CJ598" s="90" t="str">
        <f t="shared" si="1842"/>
        <v/>
      </c>
      <c r="CK598" s="155">
        <f t="shared" si="1842"/>
        <v>168</v>
      </c>
      <c r="CL598" s="155">
        <f t="shared" si="1842"/>
        <v>240</v>
      </c>
      <c r="CM598" s="155">
        <f t="shared" si="1842"/>
        <v>576</v>
      </c>
      <c r="CN598" s="90" t="str">
        <f t="shared" si="1843"/>
        <v/>
      </c>
      <c r="CO598" s="90" t="str">
        <f t="shared" si="1843"/>
        <v/>
      </c>
      <c r="CP598" s="90" t="str">
        <f t="shared" si="1843"/>
        <v/>
      </c>
      <c r="CQ598" s="90" t="str">
        <f t="shared" si="1843"/>
        <v/>
      </c>
      <c r="CR598" s="90" t="str">
        <f t="shared" si="1843"/>
        <v/>
      </c>
      <c r="CS598" s="89" t="str">
        <f t="shared" si="1843"/>
        <v/>
      </c>
      <c r="CT598" s="509" t="str">
        <f t="shared" si="1843"/>
        <v/>
      </c>
      <c r="CU598" s="1432">
        <v>0</v>
      </c>
      <c r="CV598" s="1433">
        <v>0</v>
      </c>
      <c r="CW598" s="1433">
        <v>0</v>
      </c>
      <c r="CX598" s="1433">
        <v>0</v>
      </c>
      <c r="CY598" s="1434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3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40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5" t="str">
        <f t="shared" si="1879"/>
        <v/>
      </c>
      <c r="CF602" s="1336" t="str">
        <f t="shared" si="1879"/>
        <v/>
      </c>
      <c r="CG602" s="1336" t="str">
        <f t="shared" si="1879"/>
        <v/>
      </c>
      <c r="CH602" s="1336" t="str">
        <f t="shared" si="1879"/>
        <v/>
      </c>
      <c r="CI602" s="1336">
        <f t="shared" si="1879"/>
        <v>9.9151989562948459E-4</v>
      </c>
      <c r="CJ602" s="1336">
        <f t="shared" si="1879"/>
        <v>2.4787997390737118E-3</v>
      </c>
      <c r="CK602" s="1337">
        <f t="shared" si="1879"/>
        <v>2.974559686888454E-3</v>
      </c>
      <c r="CL602" s="1337">
        <f t="shared" si="1879"/>
        <v>3.9660795825179384E-3</v>
      </c>
      <c r="CM602" s="1337">
        <f t="shared" si="1879"/>
        <v>6.6101326375298981E-3</v>
      </c>
      <c r="CN602" s="1336">
        <f t="shared" si="1879"/>
        <v>1.3520725849492973E-2</v>
      </c>
      <c r="CO602" s="1336">
        <f t="shared" si="1879"/>
        <v>1.487279843444227E-2</v>
      </c>
      <c r="CP602" s="1336" t="str">
        <f t="shared" si="1879"/>
        <v/>
      </c>
      <c r="CQ602" s="1336" t="str">
        <f t="shared" si="1879"/>
        <v/>
      </c>
      <c r="CR602" s="1336" t="str">
        <f t="shared" si="1879"/>
        <v/>
      </c>
      <c r="CS602" s="1335" t="str">
        <f t="shared" si="1879"/>
        <v/>
      </c>
      <c r="CT602" s="1338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40" t="s">
        <v>744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969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0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1" t="str">
        <f t="shared" si="1911"/>
        <v/>
      </c>
      <c r="CG606" s="1331" t="str">
        <f t="shared" si="1911"/>
        <v/>
      </c>
      <c r="CH606" s="1331" t="str">
        <f t="shared" si="1911"/>
        <v/>
      </c>
      <c r="CI606" s="1331" t="str">
        <f t="shared" si="1911"/>
        <v/>
      </c>
      <c r="CJ606" s="1331">
        <f t="shared" si="1911"/>
        <v>12</v>
      </c>
      <c r="CK606" s="1332">
        <f t="shared" si="1911"/>
        <v>30</v>
      </c>
      <c r="CL606" s="1332">
        <f t="shared" si="1911"/>
        <v>48</v>
      </c>
      <c r="CM606" s="1332">
        <f t="shared" si="1911"/>
        <v>60</v>
      </c>
      <c r="CN606" s="1331">
        <f t="shared" si="1911"/>
        <v>60</v>
      </c>
      <c r="CO606" s="1331">
        <f t="shared" si="1911"/>
        <v>192</v>
      </c>
      <c r="CP606" s="1331" t="str">
        <f t="shared" si="1911"/>
        <v/>
      </c>
      <c r="CQ606" s="1331" t="str">
        <f t="shared" si="1911"/>
        <v/>
      </c>
      <c r="CR606" s="1331" t="str">
        <f t="shared" si="1911"/>
        <v/>
      </c>
      <c r="CS606" s="1330" t="str">
        <f t="shared" si="1911"/>
        <v/>
      </c>
      <c r="CT606" s="1333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0">
        <f t="shared" si="1911"/>
        <v>3090</v>
      </c>
      <c r="CF607" s="1331">
        <f t="shared" si="1911"/>
        <v>3090</v>
      </c>
      <c r="CG607" s="1331">
        <f t="shared" si="1911"/>
        <v>3090</v>
      </c>
      <c r="CH607" s="1331">
        <f t="shared" si="1911"/>
        <v>3090</v>
      </c>
      <c r="CI607" s="1331">
        <f t="shared" si="1911"/>
        <v>3090</v>
      </c>
      <c r="CJ607" s="1331">
        <f t="shared" si="1911"/>
        <v>3090</v>
      </c>
      <c r="CK607" s="1332">
        <f t="shared" si="1911"/>
        <v>3090</v>
      </c>
      <c r="CL607" s="1332">
        <f t="shared" si="1911"/>
        <v>3090</v>
      </c>
      <c r="CM607" s="1332">
        <f t="shared" si="1911"/>
        <v>3090</v>
      </c>
      <c r="CN607" s="1331">
        <f t="shared" si="1911"/>
        <v>3090</v>
      </c>
      <c r="CO607" s="1331">
        <f t="shared" si="1911"/>
        <v>3090</v>
      </c>
      <c r="CP607" s="1331">
        <f t="shared" si="1911"/>
        <v>3090</v>
      </c>
      <c r="CQ607" s="1331">
        <f t="shared" si="1911"/>
        <v>3090</v>
      </c>
      <c r="CR607" s="1331">
        <f t="shared" si="1911"/>
        <v>3090</v>
      </c>
      <c r="CS607" s="1330">
        <f t="shared" si="1911"/>
        <v>3090</v>
      </c>
      <c r="CT607" s="1333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5" t="str">
        <f t="shared" si="1911"/>
        <v/>
      </c>
      <c r="CF608" s="1336" t="str">
        <f t="shared" si="1911"/>
        <v/>
      </c>
      <c r="CG608" s="1336" t="str">
        <f t="shared" si="1911"/>
        <v/>
      </c>
      <c r="CH608" s="1336" t="str">
        <f t="shared" si="1911"/>
        <v/>
      </c>
      <c r="CI608" s="1336" t="str">
        <f t="shared" si="1911"/>
        <v/>
      </c>
      <c r="CJ608" s="1336">
        <f t="shared" si="1911"/>
        <v>4.8375733855185914E-3</v>
      </c>
      <c r="CK608" s="1337">
        <f t="shared" si="1911"/>
        <v>2.1500326157860405E-2</v>
      </c>
      <c r="CL608" s="1337">
        <f t="shared" si="1911"/>
        <v>2.1988969934175415E-2</v>
      </c>
      <c r="CM608" s="1337">
        <f t="shared" si="1911"/>
        <v>2.4187866927592953E-2</v>
      </c>
      <c r="CN608" s="1336">
        <f t="shared" si="1911"/>
        <v>2.4187866927592953E-2</v>
      </c>
      <c r="CO608" s="1336">
        <f t="shared" si="1911"/>
        <v>5.160078277886497E-2</v>
      </c>
      <c r="CP608" s="1336" t="str">
        <f t="shared" si="1911"/>
        <v/>
      </c>
      <c r="CQ608" s="1336" t="str">
        <f t="shared" si="1911"/>
        <v/>
      </c>
      <c r="CR608" s="1336" t="str">
        <f t="shared" si="1911"/>
        <v/>
      </c>
      <c r="CS608" s="1335" t="str">
        <f t="shared" si="1911"/>
        <v/>
      </c>
      <c r="CT608" s="1338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876">
        <f t="shared" ref="BZ609" si="1930">IF(DL609&lt;3,"",(SUM(B609:R609)-MIN(B609:R609)-MAX(B609:R609))/(DL609-2))</f>
        <v>15</v>
      </c>
      <c r="CA609" s="876">
        <f t="shared" ref="CA609" si="1931">IF(DM609&lt;3,"",(SUM(T609:AJ609)-MIN(T609:AJ609)-MAX(T609:AJ609))/(DM609-2))</f>
        <v>10</v>
      </c>
      <c r="CB609" s="876">
        <f t="shared" ref="CB609" si="1932">IF(DN609&lt;3,"",(SUM(AL609:BB609)-MIN(AL609:BB609)-MAX(AL609:BB609))/(DN609-2))</f>
        <v>10</v>
      </c>
      <c r="CC609" s="877">
        <f t="shared" ref="CC609" si="1933">IF(DO609&lt;3,"",(SUM(BD609:BT609)-MIN(BD609:BT609)-MAX(BD609:BT609))/(DO609-2))</f>
        <v>10.25</v>
      </c>
      <c r="CD609" s="1329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0" t="str">
        <f t="shared" si="1934"/>
        <v/>
      </c>
      <c r="CF609" s="1331" t="str">
        <f t="shared" si="1934"/>
        <v/>
      </c>
      <c r="CG609" s="1331" t="str">
        <f t="shared" si="1934"/>
        <v/>
      </c>
      <c r="CH609" s="1331" t="str">
        <f t="shared" si="1934"/>
        <v/>
      </c>
      <c r="CI609" s="1331" t="str">
        <f t="shared" si="1934"/>
        <v/>
      </c>
      <c r="CJ609" s="1331">
        <f t="shared" si="1934"/>
        <v>3</v>
      </c>
      <c r="CK609" s="1332">
        <f t="shared" si="1934"/>
        <v>3</v>
      </c>
      <c r="CL609" s="1332">
        <f t="shared" si="1934"/>
        <v>10</v>
      </c>
      <c r="CM609" s="1332">
        <f t="shared" si="1934"/>
        <v>13</v>
      </c>
      <c r="CN609" s="1331">
        <f t="shared" si="1934"/>
        <v>15</v>
      </c>
      <c r="CO609" s="1331">
        <f t="shared" si="1934"/>
        <v>15</v>
      </c>
      <c r="CP609" s="1331" t="str">
        <f t="shared" si="1934"/>
        <v/>
      </c>
      <c r="CQ609" s="1331" t="str">
        <f t="shared" si="1934"/>
        <v/>
      </c>
      <c r="CR609" s="1331" t="str">
        <f t="shared" si="1934"/>
        <v/>
      </c>
      <c r="CS609" s="1330" t="str">
        <f t="shared" si="1934"/>
        <v/>
      </c>
      <c r="CT609" s="1333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912"/>
        <v/>
      </c>
      <c r="CV609" s="537" t="str">
        <f t="shared" si="1912"/>
        <v/>
      </c>
      <c r="CW609" s="538" t="str">
        <f t="shared" si="1912"/>
        <v/>
      </c>
      <c r="CX609" s="538" t="str">
        <f t="shared" si="1912"/>
        <v/>
      </c>
      <c r="CY609" s="538" t="str">
        <f t="shared" si="1912"/>
        <v/>
      </c>
      <c r="CZ609" s="538" t="str">
        <f t="shared" si="1912"/>
        <v/>
      </c>
      <c r="DA609" s="538">
        <f t="shared" si="1912"/>
        <v>3</v>
      </c>
      <c r="DB609" s="539">
        <f t="shared" si="1912"/>
        <v>3</v>
      </c>
      <c r="DC609" s="539">
        <f t="shared" si="1912"/>
        <v>10</v>
      </c>
      <c r="DD609" s="539">
        <f t="shared" si="1912"/>
        <v>13</v>
      </c>
      <c r="DE609" s="538">
        <f t="shared" si="1913"/>
        <v>15</v>
      </c>
      <c r="DF609" s="538">
        <f t="shared" si="1913"/>
        <v>15</v>
      </c>
      <c r="DG609" s="538" t="str">
        <f t="shared" si="1913"/>
        <v/>
      </c>
      <c r="DH609" s="538" t="str">
        <f t="shared" si="1913"/>
        <v/>
      </c>
      <c r="DI609" s="538" t="str">
        <f t="shared" si="1913"/>
        <v/>
      </c>
      <c r="DJ609" s="537" t="str">
        <f t="shared" si="1913"/>
        <v/>
      </c>
      <c r="DK609" s="536" t="str">
        <f t="shared" si="191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9" t="str">
        <f t="shared" si="1934"/>
        <v/>
      </c>
      <c r="CE610" s="1330" t="str">
        <f t="shared" si="1935"/>
        <v/>
      </c>
      <c r="CF610" s="1331" t="str">
        <f t="shared" si="1935"/>
        <v/>
      </c>
      <c r="CG610" s="1331" t="str">
        <f t="shared" si="1935"/>
        <v/>
      </c>
      <c r="CH610" s="1331" t="str">
        <f t="shared" si="1935"/>
        <v/>
      </c>
      <c r="CI610" s="1331" t="str">
        <f t="shared" si="1935"/>
        <v/>
      </c>
      <c r="CJ610" s="1331">
        <f t="shared" si="1935"/>
        <v>120</v>
      </c>
      <c r="CK610" s="1332">
        <f t="shared" si="1935"/>
        <v>180</v>
      </c>
      <c r="CL610" s="1332">
        <f t="shared" si="1935"/>
        <v>180</v>
      </c>
      <c r="CM610" s="1332">
        <f t="shared" si="1935"/>
        <v>390</v>
      </c>
      <c r="CN610" s="1331">
        <f t="shared" si="1935"/>
        <v>720</v>
      </c>
      <c r="CO610" s="1331">
        <f t="shared" si="1935"/>
        <v>2880</v>
      </c>
      <c r="CP610" s="1331" t="str">
        <f t="shared" si="1935"/>
        <v/>
      </c>
      <c r="CQ610" s="1331" t="str">
        <f t="shared" si="1935"/>
        <v/>
      </c>
      <c r="CR610" s="1331" t="str">
        <f t="shared" si="1935"/>
        <v/>
      </c>
      <c r="CS610" s="1330" t="str">
        <f t="shared" si="1935"/>
        <v/>
      </c>
      <c r="CT610" s="1333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40" t="s">
        <v>742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4"/>
      <c r="CE611" s="1354"/>
      <c r="CF611" s="1354"/>
      <c r="CG611" s="1354"/>
      <c r="CH611" s="1354"/>
      <c r="CI611" s="1354"/>
      <c r="CJ611" s="1354"/>
      <c r="CK611" s="1354"/>
      <c r="CL611" s="1354"/>
      <c r="CM611" s="1354"/>
      <c r="CN611" s="1354"/>
      <c r="CO611" s="1354"/>
      <c r="CP611" s="1354"/>
      <c r="CQ611" s="1354"/>
      <c r="CR611" s="1354"/>
      <c r="CS611" s="1354"/>
      <c r="CT611" s="1355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9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0" t="str">
        <f t="shared" si="1948"/>
        <v/>
      </c>
      <c r="CF612" s="1331" t="str">
        <f t="shared" si="1948"/>
        <v/>
      </c>
      <c r="CG612" s="1331" t="str">
        <f t="shared" si="1948"/>
        <v/>
      </c>
      <c r="CH612" s="1331" t="str">
        <f t="shared" si="1948"/>
        <v/>
      </c>
      <c r="CI612" s="1331" t="str">
        <f t="shared" si="1948"/>
        <v/>
      </c>
      <c r="CJ612" s="1331" t="str">
        <f t="shared" si="1948"/>
        <v/>
      </c>
      <c r="CK612" s="1332" t="str">
        <f t="shared" si="1948"/>
        <v/>
      </c>
      <c r="CL612" s="1332">
        <f t="shared" si="1948"/>
        <v>60</v>
      </c>
      <c r="CM612" s="1332">
        <f t="shared" si="1948"/>
        <v>240</v>
      </c>
      <c r="CN612" s="1331" t="str">
        <f t="shared" si="1948"/>
        <v/>
      </c>
      <c r="CO612" s="1331" t="str">
        <f t="shared" si="1948"/>
        <v/>
      </c>
      <c r="CP612" s="1331" t="str">
        <f t="shared" si="1948"/>
        <v/>
      </c>
      <c r="CQ612" s="1331" t="str">
        <f t="shared" si="1948"/>
        <v/>
      </c>
      <c r="CR612" s="1331" t="str">
        <f t="shared" si="1948"/>
        <v/>
      </c>
      <c r="CS612" s="1330" t="str">
        <f t="shared" si="1948"/>
        <v/>
      </c>
      <c r="CT612" s="1333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9">
        <f t="shared" si="1948"/>
        <v>840</v>
      </c>
      <c r="CE613" s="1330">
        <f t="shared" si="1949"/>
        <v>840</v>
      </c>
      <c r="CF613" s="1331">
        <f t="shared" si="1949"/>
        <v>840</v>
      </c>
      <c r="CG613" s="1331">
        <f t="shared" si="1949"/>
        <v>840</v>
      </c>
      <c r="CH613" s="1331">
        <f t="shared" si="1949"/>
        <v>840</v>
      </c>
      <c r="CI613" s="1331">
        <f t="shared" si="1949"/>
        <v>840</v>
      </c>
      <c r="CJ613" s="1331">
        <f t="shared" si="1949"/>
        <v>840</v>
      </c>
      <c r="CK613" s="1332">
        <f t="shared" si="1949"/>
        <v>840</v>
      </c>
      <c r="CL613" s="1332">
        <f t="shared" si="1949"/>
        <v>840</v>
      </c>
      <c r="CM613" s="1332">
        <f t="shared" si="1949"/>
        <v>840</v>
      </c>
      <c r="CN613" s="1331">
        <f t="shared" si="1949"/>
        <v>840</v>
      </c>
      <c r="CO613" s="1331">
        <f t="shared" si="1949"/>
        <v>840</v>
      </c>
      <c r="CP613" s="1331">
        <f t="shared" si="1949"/>
        <v>840</v>
      </c>
      <c r="CQ613" s="1331">
        <f t="shared" si="1949"/>
        <v>840</v>
      </c>
      <c r="CR613" s="1331">
        <f t="shared" si="1949"/>
        <v>840</v>
      </c>
      <c r="CS613" s="1330">
        <f t="shared" si="1949"/>
        <v>840</v>
      </c>
      <c r="CT613" s="1333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5" t="str">
        <f t="shared" si="1949"/>
        <v/>
      </c>
      <c r="CF614" s="1336" t="str">
        <f t="shared" si="1949"/>
        <v/>
      </c>
      <c r="CG614" s="1336" t="str">
        <f t="shared" si="1949"/>
        <v/>
      </c>
      <c r="CH614" s="1336" t="str">
        <f t="shared" si="1949"/>
        <v/>
      </c>
      <c r="CI614" s="1336" t="str">
        <f t="shared" si="1949"/>
        <v/>
      </c>
      <c r="CJ614" s="1336" t="str">
        <f t="shared" si="1949"/>
        <v/>
      </c>
      <c r="CK614" s="1337" t="str">
        <f t="shared" si="1949"/>
        <v/>
      </c>
      <c r="CL614" s="1337">
        <f t="shared" si="1949"/>
        <v>6.5753424657534251E-3</v>
      </c>
      <c r="CM614" s="1337">
        <f t="shared" si="1949"/>
        <v>1.7534246575342465E-2</v>
      </c>
      <c r="CN614" s="1336" t="str">
        <f t="shared" si="1949"/>
        <v/>
      </c>
      <c r="CO614" s="1336" t="str">
        <f t="shared" si="1949"/>
        <v/>
      </c>
      <c r="CP614" s="1336" t="str">
        <f t="shared" si="1949"/>
        <v/>
      </c>
      <c r="CQ614" s="1336" t="str">
        <f t="shared" si="1949"/>
        <v/>
      </c>
      <c r="CR614" s="1336" t="str">
        <f t="shared" si="1949"/>
        <v/>
      </c>
      <c r="CS614" s="1335" t="str">
        <f t="shared" si="1949"/>
        <v/>
      </c>
      <c r="CT614" s="1338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876" t="str">
        <f t="shared" ref="BZ615" si="1964">IF(DL615&lt;3,"",(SUM(B615:R615)-MIN(B615:R615)-MAX(B615:R615))/(DL615-2))</f>
        <v/>
      </c>
      <c r="CA615" s="876" t="str">
        <f t="shared" ref="CA615" si="1965">IF(DM615&lt;3,"",(SUM(T615:AJ615)-MIN(T615:AJ615)-MAX(T615:AJ615))/(DM615-2))</f>
        <v/>
      </c>
      <c r="CB615" s="876">
        <f t="shared" ref="CB615" si="1966">IF(DN615&lt;3,"",(SUM(AL615:BB615)-MIN(AL615:BB615)-MAX(AL615:BB615))/(DN615-2))</f>
        <v>8</v>
      </c>
      <c r="CC615" s="877" t="str">
        <f t="shared" ref="CC615" si="1967">IF(DO615&lt;3,"",(SUM(BD615:BT615)-MIN(BD615:BT615)-MAX(BD615:BT615))/(DO615-2))</f>
        <v/>
      </c>
      <c r="CD615" s="1329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0" t="str">
        <f t="shared" si="1968"/>
        <v/>
      </c>
      <c r="CF615" s="1331" t="str">
        <f t="shared" si="1968"/>
        <v/>
      </c>
      <c r="CG615" s="1331" t="str">
        <f t="shared" si="1968"/>
        <v/>
      </c>
      <c r="CH615" s="1331" t="str">
        <f t="shared" si="1968"/>
        <v/>
      </c>
      <c r="CI615" s="1331" t="str">
        <f t="shared" si="1968"/>
        <v/>
      </c>
      <c r="CJ615" s="1331" t="str">
        <f t="shared" si="1968"/>
        <v/>
      </c>
      <c r="CK615" s="1332" t="str">
        <f t="shared" si="1968"/>
        <v/>
      </c>
      <c r="CL615" s="1332">
        <f t="shared" si="1968"/>
        <v>1</v>
      </c>
      <c r="CM615" s="1332">
        <f t="shared" si="1968"/>
        <v>12</v>
      </c>
      <c r="CN615" s="1331" t="str">
        <f t="shared" si="1968"/>
        <v/>
      </c>
      <c r="CO615" s="1331" t="str">
        <f t="shared" si="1968"/>
        <v/>
      </c>
      <c r="CP615" s="1331" t="str">
        <f t="shared" si="1968"/>
        <v/>
      </c>
      <c r="CQ615" s="1331" t="str">
        <f t="shared" si="1968"/>
        <v/>
      </c>
      <c r="CR615" s="1331" t="str">
        <f t="shared" si="1968"/>
        <v/>
      </c>
      <c r="CS615" s="1330" t="str">
        <f t="shared" si="1968"/>
        <v/>
      </c>
      <c r="CT615" s="1333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950"/>
        <v/>
      </c>
      <c r="CV615" s="537" t="str">
        <f t="shared" si="1950"/>
        <v/>
      </c>
      <c r="CW615" s="538" t="str">
        <f t="shared" si="1950"/>
        <v/>
      </c>
      <c r="CX615" s="538" t="str">
        <f t="shared" si="1950"/>
        <v/>
      </c>
      <c r="CY615" s="538" t="str">
        <f t="shared" si="1950"/>
        <v/>
      </c>
      <c r="CZ615" s="538" t="str">
        <f t="shared" si="1950"/>
        <v/>
      </c>
      <c r="DA615" s="538" t="str">
        <f t="shared" si="1950"/>
        <v/>
      </c>
      <c r="DB615" s="539" t="str">
        <f t="shared" si="1950"/>
        <v/>
      </c>
      <c r="DC615" s="539">
        <f t="shared" si="1950"/>
        <v>1</v>
      </c>
      <c r="DD615" s="539">
        <f t="shared" si="1950"/>
        <v>12</v>
      </c>
      <c r="DE615" s="538" t="str">
        <f t="shared" si="1951"/>
        <v/>
      </c>
      <c r="DF615" s="538" t="str">
        <f t="shared" si="1951"/>
        <v/>
      </c>
      <c r="DG615" s="538" t="str">
        <f t="shared" si="1951"/>
        <v/>
      </c>
      <c r="DH615" s="538" t="str">
        <f t="shared" si="1951"/>
        <v/>
      </c>
      <c r="DI615" s="538" t="str">
        <f t="shared" si="1951"/>
        <v/>
      </c>
      <c r="DJ615" s="537" t="str">
        <f t="shared" si="1951"/>
        <v/>
      </c>
      <c r="DK615" s="536" t="str">
        <f t="shared" si="1951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9" t="str">
        <f t="shared" si="1968"/>
        <v/>
      </c>
      <c r="CE616" s="1330" t="str">
        <f t="shared" si="1969"/>
        <v/>
      </c>
      <c r="CF616" s="1331" t="str">
        <f t="shared" si="1969"/>
        <v/>
      </c>
      <c r="CG616" s="1331" t="str">
        <f t="shared" si="1969"/>
        <v/>
      </c>
      <c r="CH616" s="1331" t="str">
        <f t="shared" si="1969"/>
        <v/>
      </c>
      <c r="CI616" s="1331" t="str">
        <f t="shared" si="1969"/>
        <v/>
      </c>
      <c r="CJ616" s="1331" t="str">
        <f t="shared" si="1969"/>
        <v/>
      </c>
      <c r="CK616" s="1332" t="str">
        <f t="shared" si="1969"/>
        <v/>
      </c>
      <c r="CL616" s="1332">
        <f t="shared" si="1969"/>
        <v>60</v>
      </c>
      <c r="CM616" s="1332">
        <f t="shared" si="1969"/>
        <v>2880</v>
      </c>
      <c r="CN616" s="1331" t="str">
        <f t="shared" si="1969"/>
        <v/>
      </c>
      <c r="CO616" s="1331" t="str">
        <f t="shared" si="1969"/>
        <v/>
      </c>
      <c r="CP616" s="1331" t="str">
        <f t="shared" si="1969"/>
        <v/>
      </c>
      <c r="CQ616" s="1331" t="str">
        <f t="shared" si="1969"/>
        <v/>
      </c>
      <c r="CR616" s="1331" t="str">
        <f t="shared" si="1969"/>
        <v/>
      </c>
      <c r="CS616" s="1330" t="str">
        <f t="shared" si="1969"/>
        <v/>
      </c>
      <c r="CT616" s="1333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40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4"/>
      <c r="CE617" s="1354"/>
      <c r="CF617" s="1354"/>
      <c r="CG617" s="1354"/>
      <c r="CH617" s="1354"/>
      <c r="CI617" s="1354"/>
      <c r="CJ617" s="1354"/>
      <c r="CK617" s="1354"/>
      <c r="CL617" s="1354"/>
      <c r="CM617" s="1354"/>
      <c r="CN617" s="1354"/>
      <c r="CO617" s="1354"/>
      <c r="CP617" s="1354"/>
      <c r="CQ617" s="1354"/>
      <c r="CR617" s="1354"/>
      <c r="CS617" s="1354"/>
      <c r="CT617" s="1355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9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0" t="str">
        <f t="shared" si="1982"/>
        <v/>
      </c>
      <c r="CF618" s="1331" t="str">
        <f t="shared" si="1982"/>
        <v/>
      </c>
      <c r="CG618" s="1331" t="str">
        <f t="shared" si="1982"/>
        <v/>
      </c>
      <c r="CH618" s="1331" t="str">
        <f t="shared" si="1982"/>
        <v/>
      </c>
      <c r="CI618" s="1331" t="str">
        <f t="shared" si="1982"/>
        <v/>
      </c>
      <c r="CJ618" s="1331" t="str">
        <f t="shared" si="1982"/>
        <v/>
      </c>
      <c r="CK618" s="1332" t="str">
        <f t="shared" si="1982"/>
        <v/>
      </c>
      <c r="CL618" s="1332">
        <f t="shared" si="1982"/>
        <v>12</v>
      </c>
      <c r="CM618" s="1332" t="str">
        <f t="shared" si="1982"/>
        <v/>
      </c>
      <c r="CN618" s="1331" t="str">
        <f t="shared" si="1982"/>
        <v/>
      </c>
      <c r="CO618" s="1331" t="str">
        <f t="shared" si="1982"/>
        <v/>
      </c>
      <c r="CP618" s="1331" t="str">
        <f t="shared" si="1982"/>
        <v/>
      </c>
      <c r="CQ618" s="1331" t="str">
        <f t="shared" si="1982"/>
        <v/>
      </c>
      <c r="CR618" s="1331" t="str">
        <f t="shared" si="1982"/>
        <v/>
      </c>
      <c r="CS618" s="1330" t="str">
        <f t="shared" si="1982"/>
        <v/>
      </c>
      <c r="CT618" s="1333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9">
        <f t="shared" si="1982"/>
        <v>5790</v>
      </c>
      <c r="CE619" s="1330">
        <f t="shared" si="1983"/>
        <v>5790</v>
      </c>
      <c r="CF619" s="1331">
        <f t="shared" si="1983"/>
        <v>5790</v>
      </c>
      <c r="CG619" s="1331">
        <f t="shared" si="1983"/>
        <v>5790</v>
      </c>
      <c r="CH619" s="1331">
        <f t="shared" si="1983"/>
        <v>5790</v>
      </c>
      <c r="CI619" s="1331">
        <f t="shared" si="1983"/>
        <v>5790</v>
      </c>
      <c r="CJ619" s="1331">
        <f t="shared" si="1983"/>
        <v>5790</v>
      </c>
      <c r="CK619" s="1332">
        <f t="shared" si="1983"/>
        <v>5790</v>
      </c>
      <c r="CL619" s="1332">
        <f t="shared" si="1983"/>
        <v>5790</v>
      </c>
      <c r="CM619" s="1332">
        <f t="shared" si="1983"/>
        <v>5790</v>
      </c>
      <c r="CN619" s="1331">
        <f t="shared" si="1983"/>
        <v>5790</v>
      </c>
      <c r="CO619" s="1331">
        <f t="shared" si="1983"/>
        <v>5790</v>
      </c>
      <c r="CP619" s="1331">
        <f t="shared" si="1983"/>
        <v>5790</v>
      </c>
      <c r="CQ619" s="1331">
        <f t="shared" si="1983"/>
        <v>5790</v>
      </c>
      <c r="CR619" s="1331">
        <f t="shared" si="1983"/>
        <v>5790</v>
      </c>
      <c r="CS619" s="1330">
        <f t="shared" si="1983"/>
        <v>5790</v>
      </c>
      <c r="CT619" s="1333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5" t="str">
        <f t="shared" si="1983"/>
        <v/>
      </c>
      <c r="CF620" s="1336" t="str">
        <f t="shared" si="1983"/>
        <v/>
      </c>
      <c r="CG620" s="1336" t="str">
        <f t="shared" si="1983"/>
        <v/>
      </c>
      <c r="CH620" s="1336" t="str">
        <f t="shared" si="1983"/>
        <v/>
      </c>
      <c r="CI620" s="1336" t="str">
        <f t="shared" si="1983"/>
        <v/>
      </c>
      <c r="CJ620" s="1336" t="str">
        <f t="shared" si="1983"/>
        <v/>
      </c>
      <c r="CK620" s="1337" t="str">
        <f t="shared" si="1983"/>
        <v/>
      </c>
      <c r="CL620" s="1337">
        <f t="shared" si="1983"/>
        <v>6.0430528375733858E-3</v>
      </c>
      <c r="CM620" s="1337" t="str">
        <f t="shared" si="1983"/>
        <v/>
      </c>
      <c r="CN620" s="1336" t="str">
        <f t="shared" si="1983"/>
        <v/>
      </c>
      <c r="CO620" s="1336" t="str">
        <f t="shared" si="1983"/>
        <v/>
      </c>
      <c r="CP620" s="1336" t="str">
        <f t="shared" si="1983"/>
        <v/>
      </c>
      <c r="CQ620" s="1336" t="str">
        <f t="shared" si="1983"/>
        <v/>
      </c>
      <c r="CR620" s="1336" t="str">
        <f t="shared" si="1983"/>
        <v/>
      </c>
      <c r="CS620" s="1335" t="str">
        <f t="shared" si="1983"/>
        <v/>
      </c>
      <c r="CT620" s="1338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876">
        <f t="shared" ref="BZ621" si="1998">IF(DL621&lt;3,"",(SUM(B621:R621)-MIN(B621:R621)-MAX(B621:R621))/(DL621-2))</f>
        <v>3.25</v>
      </c>
      <c r="CA621" s="876">
        <f t="shared" ref="CA621" si="1999">IF(DM621&lt;3,"",(SUM(T621:AJ621)-MIN(T621:AJ621)-MAX(T621:AJ621))/(DM621-2))</f>
        <v>20</v>
      </c>
      <c r="CB621" s="876" t="str">
        <f t="shared" ref="CB621" si="2000">IF(DN621&lt;3,"",(SUM(AL621:BB621)-MIN(AL621:BB621)-MAX(AL621:BB621))/(DN621-2))</f>
        <v/>
      </c>
      <c r="CC621" s="877" t="str">
        <f t="shared" ref="CC621" si="2001">IF(DO621&lt;3,"",(SUM(BD621:BT621)-MIN(BD621:BT621)-MAX(BD621:BT621))/(DO621-2))</f>
        <v/>
      </c>
      <c r="CD621" s="1329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0" t="str">
        <f t="shared" si="2002"/>
        <v/>
      </c>
      <c r="CF621" s="1331" t="str">
        <f t="shared" si="2002"/>
        <v/>
      </c>
      <c r="CG621" s="1331" t="str">
        <f t="shared" si="2002"/>
        <v/>
      </c>
      <c r="CH621" s="1331" t="str">
        <f t="shared" si="2002"/>
        <v/>
      </c>
      <c r="CI621" s="1331" t="str">
        <f t="shared" si="2002"/>
        <v/>
      </c>
      <c r="CJ621" s="1331" t="str">
        <f t="shared" si="2002"/>
        <v/>
      </c>
      <c r="CK621" s="1332" t="str">
        <f t="shared" si="2002"/>
        <v/>
      </c>
      <c r="CL621" s="1332">
        <f t="shared" si="2002"/>
        <v>15</v>
      </c>
      <c r="CM621" s="1332" t="str">
        <f t="shared" si="2002"/>
        <v/>
      </c>
      <c r="CN621" s="1331" t="str">
        <f t="shared" si="2002"/>
        <v/>
      </c>
      <c r="CO621" s="1331" t="str">
        <f t="shared" si="2002"/>
        <v/>
      </c>
      <c r="CP621" s="1331" t="str">
        <f t="shared" si="2002"/>
        <v/>
      </c>
      <c r="CQ621" s="1331" t="str">
        <f t="shared" si="2002"/>
        <v/>
      </c>
      <c r="CR621" s="1331" t="str">
        <f t="shared" si="2002"/>
        <v/>
      </c>
      <c r="CS621" s="1330" t="str">
        <f t="shared" si="2002"/>
        <v/>
      </c>
      <c r="CT621" s="1333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984"/>
        <v/>
      </c>
      <c r="CV621" s="537" t="str">
        <f t="shared" si="1984"/>
        <v/>
      </c>
      <c r="CW621" s="538" t="str">
        <f t="shared" si="1984"/>
        <v/>
      </c>
      <c r="CX621" s="538" t="str">
        <f t="shared" si="1984"/>
        <v/>
      </c>
      <c r="CY621" s="538" t="str">
        <f t="shared" si="1984"/>
        <v/>
      </c>
      <c r="CZ621" s="538" t="str">
        <f t="shared" si="1984"/>
        <v/>
      </c>
      <c r="DA621" s="538" t="str">
        <f t="shared" si="1984"/>
        <v/>
      </c>
      <c r="DB621" s="539" t="str">
        <f t="shared" si="1984"/>
        <v/>
      </c>
      <c r="DC621" s="539">
        <f t="shared" si="1984"/>
        <v>15</v>
      </c>
      <c r="DD621" s="539" t="str">
        <f t="shared" si="1984"/>
        <v/>
      </c>
      <c r="DE621" s="538" t="str">
        <f t="shared" si="1985"/>
        <v/>
      </c>
      <c r="DF621" s="538" t="str">
        <f t="shared" si="1985"/>
        <v/>
      </c>
      <c r="DG621" s="538" t="str">
        <f t="shared" si="1985"/>
        <v/>
      </c>
      <c r="DH621" s="538" t="str">
        <f t="shared" si="1985"/>
        <v/>
      </c>
      <c r="DI621" s="538" t="str">
        <f t="shared" si="1985"/>
        <v/>
      </c>
      <c r="DJ621" s="537" t="str">
        <f t="shared" si="1985"/>
        <v/>
      </c>
      <c r="DK621" s="536" t="str">
        <f t="shared" si="1985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9" t="str">
        <f t="shared" si="2002"/>
        <v/>
      </c>
      <c r="CE622" s="1330" t="str">
        <f t="shared" si="2003"/>
        <v/>
      </c>
      <c r="CF622" s="1331" t="str">
        <f t="shared" si="2003"/>
        <v/>
      </c>
      <c r="CG622" s="1331" t="str">
        <f t="shared" si="2003"/>
        <v/>
      </c>
      <c r="CH622" s="1331" t="str">
        <f t="shared" si="2003"/>
        <v/>
      </c>
      <c r="CI622" s="1331" t="str">
        <f t="shared" si="2003"/>
        <v/>
      </c>
      <c r="CJ622" s="1331" t="str">
        <f t="shared" si="2003"/>
        <v/>
      </c>
      <c r="CK622" s="1332" t="str">
        <f t="shared" si="2003"/>
        <v/>
      </c>
      <c r="CL622" s="1332">
        <f t="shared" si="2003"/>
        <v>180</v>
      </c>
      <c r="CM622" s="1332" t="str">
        <f t="shared" si="2003"/>
        <v/>
      </c>
      <c r="CN622" s="1331" t="str">
        <f t="shared" si="2003"/>
        <v/>
      </c>
      <c r="CO622" s="1331" t="str">
        <f t="shared" si="2003"/>
        <v/>
      </c>
      <c r="CP622" s="1331" t="str">
        <f t="shared" si="2003"/>
        <v/>
      </c>
      <c r="CQ622" s="1331" t="str">
        <f t="shared" si="2003"/>
        <v/>
      </c>
      <c r="CR622" s="1331" t="str">
        <f t="shared" si="2003"/>
        <v/>
      </c>
      <c r="CS622" s="1330" t="str">
        <f t="shared" si="2003"/>
        <v/>
      </c>
      <c r="CT622" s="1333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40" t="s">
        <v>741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969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4"/>
      <c r="CE623" s="1354"/>
      <c r="CF623" s="1354"/>
      <c r="CG623" s="1354"/>
      <c r="CH623" s="1354"/>
      <c r="CI623" s="1354"/>
      <c r="CJ623" s="1354"/>
      <c r="CK623" s="1354"/>
      <c r="CL623" s="1354"/>
      <c r="CM623" s="1354"/>
      <c r="CN623" s="1354"/>
      <c r="CO623" s="1354"/>
      <c r="CP623" s="1354"/>
      <c r="CQ623" s="1354"/>
      <c r="CR623" s="1354"/>
      <c r="CS623" s="1354"/>
      <c r="CT623" s="1355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9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0" t="str">
        <f t="shared" si="2016"/>
        <v/>
      </c>
      <c r="CF624" s="1331" t="str">
        <f t="shared" si="2016"/>
        <v/>
      </c>
      <c r="CG624" s="1331" t="str">
        <f t="shared" si="2016"/>
        <v/>
      </c>
      <c r="CH624" s="1331" t="str">
        <f t="shared" si="2016"/>
        <v/>
      </c>
      <c r="CI624" s="1331">
        <f t="shared" si="2016"/>
        <v>10</v>
      </c>
      <c r="CJ624" s="1331">
        <f t="shared" si="2016"/>
        <v>10</v>
      </c>
      <c r="CK624" s="1332">
        <f t="shared" si="2016"/>
        <v>60</v>
      </c>
      <c r="CL624" s="1332">
        <f t="shared" si="2016"/>
        <v>60</v>
      </c>
      <c r="CM624" s="1332">
        <f t="shared" si="2016"/>
        <v>96</v>
      </c>
      <c r="CN624" s="1331">
        <f t="shared" si="2016"/>
        <v>240</v>
      </c>
      <c r="CO624" s="1331">
        <f t="shared" si="2016"/>
        <v>300</v>
      </c>
      <c r="CP624" s="1331" t="str">
        <f t="shared" si="2016"/>
        <v/>
      </c>
      <c r="CQ624" s="1331" t="str">
        <f t="shared" si="2016"/>
        <v/>
      </c>
      <c r="CR624" s="1331" t="str">
        <f t="shared" si="2016"/>
        <v/>
      </c>
      <c r="CS624" s="1330" t="str">
        <f t="shared" si="2016"/>
        <v/>
      </c>
      <c r="CT624" s="1333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9">
        <f t="shared" si="2016"/>
        <v>3390</v>
      </c>
      <c r="CE625" s="1330">
        <f t="shared" si="2017"/>
        <v>3390</v>
      </c>
      <c r="CF625" s="1331">
        <f t="shared" si="2017"/>
        <v>3390</v>
      </c>
      <c r="CG625" s="1331">
        <f t="shared" si="2017"/>
        <v>3390</v>
      </c>
      <c r="CH625" s="1331">
        <f t="shared" si="2017"/>
        <v>3390</v>
      </c>
      <c r="CI625" s="1331">
        <f t="shared" si="2017"/>
        <v>3390</v>
      </c>
      <c r="CJ625" s="1331">
        <f t="shared" si="2017"/>
        <v>3390</v>
      </c>
      <c r="CK625" s="1332">
        <f t="shared" si="2017"/>
        <v>3390</v>
      </c>
      <c r="CL625" s="1332">
        <f t="shared" si="2017"/>
        <v>3390</v>
      </c>
      <c r="CM625" s="1332">
        <f t="shared" si="2017"/>
        <v>3390</v>
      </c>
      <c r="CN625" s="1331">
        <f t="shared" si="2017"/>
        <v>3390</v>
      </c>
      <c r="CO625" s="1331">
        <f t="shared" si="2017"/>
        <v>3390</v>
      </c>
      <c r="CP625" s="1331">
        <f t="shared" si="2017"/>
        <v>3390</v>
      </c>
      <c r="CQ625" s="1331">
        <f t="shared" si="2017"/>
        <v>3390</v>
      </c>
      <c r="CR625" s="1331">
        <f t="shared" si="2017"/>
        <v>3390</v>
      </c>
      <c r="CS625" s="1330">
        <f t="shared" si="2017"/>
        <v>3390</v>
      </c>
      <c r="CT625" s="1333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5" t="str">
        <f t="shared" si="2017"/>
        <v/>
      </c>
      <c r="CF626" s="1336" t="str">
        <f t="shared" si="2017"/>
        <v/>
      </c>
      <c r="CG626" s="1336" t="str">
        <f t="shared" si="2017"/>
        <v/>
      </c>
      <c r="CH626" s="1336" t="str">
        <f t="shared" si="2017"/>
        <v/>
      </c>
      <c r="CI626" s="1336">
        <f t="shared" si="2017"/>
        <v>3.6855838225701241E-3</v>
      </c>
      <c r="CJ626" s="1336">
        <f t="shared" si="2017"/>
        <v>8.8454011741682988E-3</v>
      </c>
      <c r="CK626" s="1337">
        <f t="shared" si="2017"/>
        <v>2.6536203522504891E-2</v>
      </c>
      <c r="CL626" s="1337">
        <f t="shared" si="2017"/>
        <v>2.830528375733855E-2</v>
      </c>
      <c r="CM626" s="1337">
        <f t="shared" si="2017"/>
        <v>5.3072407045009783E-2</v>
      </c>
      <c r="CN626" s="1336">
        <f t="shared" si="2017"/>
        <v>8.8454011741682978E-2</v>
      </c>
      <c r="CO626" s="1336">
        <f t="shared" si="2017"/>
        <v>9.6495285536381425E-2</v>
      </c>
      <c r="CP626" s="1336" t="str">
        <f t="shared" si="2017"/>
        <v/>
      </c>
      <c r="CQ626" s="1336" t="str">
        <f t="shared" si="2017"/>
        <v/>
      </c>
      <c r="CR626" s="1336" t="str">
        <f t="shared" si="2017"/>
        <v/>
      </c>
      <c r="CS626" s="1335" t="str">
        <f t="shared" si="2017"/>
        <v/>
      </c>
      <c r="CT626" s="1338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876">
        <f t="shared" ref="BZ627" si="2032">IF(DL627&lt;3,"",(SUM(B627:R627)-MIN(B627:R627)-MAX(B627:R627))/(DL627-2))</f>
        <v>10</v>
      </c>
      <c r="CA627" s="876" t="str">
        <f t="shared" ref="CA627" si="2033">IF(DM627&lt;3,"",(SUM(T627:AJ627)-MIN(T627:AJ627)-MAX(T627:AJ627))/(DM627-2))</f>
        <v/>
      </c>
      <c r="CB627" s="876">
        <f t="shared" ref="CB627" si="2034">IF(DN627&lt;3,"",(SUM(AL627:BB627)-MIN(AL627:BB627)-MAX(AL627:BB627))/(DN627-2))</f>
        <v>7.5</v>
      </c>
      <c r="CC627" s="877">
        <f t="shared" ref="CC627" si="2035">IF(DO627&lt;3,"",(SUM(BD627:BT627)-MIN(BD627:BT627)-MAX(BD627:BT627))/(DO627-2))</f>
        <v>5.875</v>
      </c>
      <c r="CD627" s="1329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0" t="str">
        <f t="shared" si="2036"/>
        <v/>
      </c>
      <c r="CF627" s="1331" t="str">
        <f t="shared" si="2036"/>
        <v/>
      </c>
      <c r="CG627" s="1331" t="str">
        <f t="shared" si="2036"/>
        <v/>
      </c>
      <c r="CH627" s="1331" t="str">
        <f t="shared" si="2036"/>
        <v/>
      </c>
      <c r="CI627" s="1331" t="str">
        <f t="shared" si="2036"/>
        <v/>
      </c>
      <c r="CJ627" s="1331">
        <f t="shared" si="2036"/>
        <v>0.5</v>
      </c>
      <c r="CK627" s="1332">
        <f t="shared" si="2036"/>
        <v>1</v>
      </c>
      <c r="CL627" s="1332">
        <f t="shared" si="2036"/>
        <v>2.5</v>
      </c>
      <c r="CM627" s="1332">
        <f t="shared" si="2036"/>
        <v>5</v>
      </c>
      <c r="CN627" s="1331">
        <f t="shared" si="2036"/>
        <v>15</v>
      </c>
      <c r="CO627" s="1331">
        <f t="shared" si="2036"/>
        <v>35</v>
      </c>
      <c r="CP627" s="1331" t="str">
        <f t="shared" si="2036"/>
        <v/>
      </c>
      <c r="CQ627" s="1331" t="str">
        <f t="shared" si="2036"/>
        <v/>
      </c>
      <c r="CR627" s="1331" t="str">
        <f t="shared" si="2036"/>
        <v/>
      </c>
      <c r="CS627" s="1330" t="str">
        <f t="shared" si="2036"/>
        <v/>
      </c>
      <c r="CT627" s="1333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2018"/>
        <v/>
      </c>
      <c r="CV627" s="537" t="str">
        <f t="shared" si="2018"/>
        <v/>
      </c>
      <c r="CW627" s="538" t="str">
        <f t="shared" si="2018"/>
        <v/>
      </c>
      <c r="CX627" s="538" t="str">
        <f t="shared" si="2018"/>
        <v/>
      </c>
      <c r="CY627" s="538" t="str">
        <f t="shared" si="2018"/>
        <v/>
      </c>
      <c r="CZ627" s="538" t="str">
        <f t="shared" si="2018"/>
        <v/>
      </c>
      <c r="DA627" s="538">
        <f t="shared" si="2018"/>
        <v>0.5</v>
      </c>
      <c r="DB627" s="539">
        <f t="shared" si="2018"/>
        <v>1</v>
      </c>
      <c r="DC627" s="539">
        <f t="shared" si="2018"/>
        <v>2.5</v>
      </c>
      <c r="DD627" s="539">
        <f t="shared" si="2018"/>
        <v>5</v>
      </c>
      <c r="DE627" s="538">
        <f t="shared" si="2019"/>
        <v>15</v>
      </c>
      <c r="DF627" s="538">
        <f t="shared" si="2019"/>
        <v>35</v>
      </c>
      <c r="DG627" s="538" t="str">
        <f t="shared" si="2019"/>
        <v/>
      </c>
      <c r="DH627" s="538" t="str">
        <f t="shared" si="2019"/>
        <v/>
      </c>
      <c r="DI627" s="538" t="str">
        <f t="shared" si="2019"/>
        <v/>
      </c>
      <c r="DJ627" s="537" t="str">
        <f t="shared" si="2019"/>
        <v/>
      </c>
      <c r="DK627" s="536" t="str">
        <f t="shared" si="2019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9" t="str">
        <f t="shared" si="2036"/>
        <v/>
      </c>
      <c r="CE628" s="1330" t="str">
        <f t="shared" si="2037"/>
        <v/>
      </c>
      <c r="CF628" s="1331" t="str">
        <f t="shared" si="2037"/>
        <v/>
      </c>
      <c r="CG628" s="1331" t="str">
        <f t="shared" si="2037"/>
        <v/>
      </c>
      <c r="CH628" s="1331" t="str">
        <f t="shared" si="2037"/>
        <v/>
      </c>
      <c r="CI628" s="1331" t="str">
        <f t="shared" si="2037"/>
        <v/>
      </c>
      <c r="CJ628" s="1331">
        <f t="shared" si="2037"/>
        <v>30</v>
      </c>
      <c r="CK628" s="1332">
        <f t="shared" si="2037"/>
        <v>240</v>
      </c>
      <c r="CL628" s="1332">
        <f t="shared" si="2037"/>
        <v>240</v>
      </c>
      <c r="CM628" s="1332">
        <f t="shared" si="2037"/>
        <v>300</v>
      </c>
      <c r="CN628" s="1331">
        <f t="shared" si="2037"/>
        <v>350</v>
      </c>
      <c r="CO628" s="1331">
        <f t="shared" si="2037"/>
        <v>4500</v>
      </c>
      <c r="CP628" s="1331" t="str">
        <f t="shared" si="2037"/>
        <v/>
      </c>
      <c r="CQ628" s="1331" t="str">
        <f t="shared" si="2037"/>
        <v/>
      </c>
      <c r="CR628" s="1331" t="str">
        <f t="shared" si="2037"/>
        <v/>
      </c>
      <c r="CS628" s="1330" t="str">
        <f t="shared" si="2037"/>
        <v/>
      </c>
      <c r="CT628" s="1333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40" t="s">
        <v>745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4"/>
      <c r="CE629" s="1354"/>
      <c r="CF629" s="1354"/>
      <c r="CG629" s="1354"/>
      <c r="CH629" s="1354"/>
      <c r="CI629" s="1354"/>
      <c r="CJ629" s="1354"/>
      <c r="CK629" s="1354"/>
      <c r="CL629" s="1354"/>
      <c r="CM629" s="1354"/>
      <c r="CN629" s="1354"/>
      <c r="CO629" s="1354"/>
      <c r="CP629" s="1354"/>
      <c r="CQ629" s="1354"/>
      <c r="CR629" s="1354"/>
      <c r="CS629" s="1354"/>
      <c r="CT629" s="1355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9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0" t="str">
        <f t="shared" si="2050"/>
        <v/>
      </c>
      <c r="CF630" s="1331" t="str">
        <f t="shared" si="2050"/>
        <v/>
      </c>
      <c r="CG630" s="1331" t="str">
        <f t="shared" si="2050"/>
        <v/>
      </c>
      <c r="CH630" s="1331" t="str">
        <f t="shared" si="2050"/>
        <v/>
      </c>
      <c r="CI630" s="1331" t="str">
        <f t="shared" si="2050"/>
        <v/>
      </c>
      <c r="CJ630" s="1331" t="str">
        <f t="shared" si="2050"/>
        <v/>
      </c>
      <c r="CK630" s="1332" t="str">
        <f t="shared" si="2050"/>
        <v/>
      </c>
      <c r="CL630" s="1332" t="str">
        <f t="shared" si="2050"/>
        <v/>
      </c>
      <c r="CM630" s="1332" t="str">
        <f t="shared" si="2050"/>
        <v/>
      </c>
      <c r="CN630" s="1331" t="str">
        <f t="shared" si="2050"/>
        <v/>
      </c>
      <c r="CO630" s="1331" t="str">
        <f t="shared" si="2050"/>
        <v/>
      </c>
      <c r="CP630" s="1331" t="str">
        <f t="shared" si="2050"/>
        <v/>
      </c>
      <c r="CQ630" s="1331" t="str">
        <f t="shared" si="2050"/>
        <v/>
      </c>
      <c r="CR630" s="1331" t="str">
        <f t="shared" si="2050"/>
        <v/>
      </c>
      <c r="CS630" s="1330" t="str">
        <f t="shared" si="2050"/>
        <v/>
      </c>
      <c r="CT630" s="1333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9">
        <f t="shared" si="2050"/>
        <v>470</v>
      </c>
      <c r="CE631" s="1330">
        <f t="shared" si="2051"/>
        <v>470</v>
      </c>
      <c r="CF631" s="1331">
        <f t="shared" si="2051"/>
        <v>470</v>
      </c>
      <c r="CG631" s="1331">
        <f t="shared" si="2051"/>
        <v>470</v>
      </c>
      <c r="CH631" s="1331">
        <f t="shared" si="2051"/>
        <v>470</v>
      </c>
      <c r="CI631" s="1331">
        <f t="shared" si="2051"/>
        <v>470</v>
      </c>
      <c r="CJ631" s="1331">
        <f t="shared" si="2051"/>
        <v>470</v>
      </c>
      <c r="CK631" s="1332">
        <f t="shared" si="2051"/>
        <v>470</v>
      </c>
      <c r="CL631" s="1332">
        <f t="shared" si="2051"/>
        <v>470</v>
      </c>
      <c r="CM631" s="1332">
        <f t="shared" si="2051"/>
        <v>470</v>
      </c>
      <c r="CN631" s="1331">
        <f t="shared" si="2051"/>
        <v>470</v>
      </c>
      <c r="CO631" s="1331">
        <f t="shared" si="2051"/>
        <v>470</v>
      </c>
      <c r="CP631" s="1331">
        <f t="shared" si="2051"/>
        <v>470</v>
      </c>
      <c r="CQ631" s="1331">
        <f t="shared" si="2051"/>
        <v>470</v>
      </c>
      <c r="CR631" s="1331">
        <f t="shared" si="2051"/>
        <v>470</v>
      </c>
      <c r="CS631" s="1330">
        <f t="shared" si="2051"/>
        <v>470</v>
      </c>
      <c r="CT631" s="1333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5" t="str">
        <f t="shared" si="2051"/>
        <v/>
      </c>
      <c r="CF632" s="1336" t="str">
        <f t="shared" si="2051"/>
        <v/>
      </c>
      <c r="CG632" s="1336" t="str">
        <f t="shared" si="2051"/>
        <v/>
      </c>
      <c r="CH632" s="1336" t="str">
        <f t="shared" si="2051"/>
        <v/>
      </c>
      <c r="CI632" s="1336" t="str">
        <f t="shared" si="2051"/>
        <v/>
      </c>
      <c r="CJ632" s="1336" t="str">
        <f t="shared" si="2051"/>
        <v/>
      </c>
      <c r="CK632" s="1337" t="str">
        <f t="shared" si="2051"/>
        <v/>
      </c>
      <c r="CL632" s="1337" t="str">
        <f t="shared" si="2051"/>
        <v/>
      </c>
      <c r="CM632" s="1337" t="str">
        <f t="shared" si="2051"/>
        <v/>
      </c>
      <c r="CN632" s="1336" t="str">
        <f t="shared" si="2051"/>
        <v/>
      </c>
      <c r="CO632" s="1336" t="str">
        <f t="shared" si="2051"/>
        <v/>
      </c>
      <c r="CP632" s="1336" t="str">
        <f t="shared" si="2051"/>
        <v/>
      </c>
      <c r="CQ632" s="1336" t="str">
        <f t="shared" si="2051"/>
        <v/>
      </c>
      <c r="CR632" s="1336" t="str">
        <f t="shared" si="2051"/>
        <v/>
      </c>
      <c r="CS632" s="1335" t="str">
        <f t="shared" si="2051"/>
        <v/>
      </c>
      <c r="CT632" s="1338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9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0" t="str">
        <f t="shared" si="2070"/>
        <v/>
      </c>
      <c r="CF633" s="1331" t="str">
        <f t="shared" si="2070"/>
        <v/>
      </c>
      <c r="CG633" s="1331" t="str">
        <f t="shared" si="2070"/>
        <v/>
      </c>
      <c r="CH633" s="1331" t="str">
        <f t="shared" si="2070"/>
        <v/>
      </c>
      <c r="CI633" s="1331" t="str">
        <f t="shared" si="2070"/>
        <v/>
      </c>
      <c r="CJ633" s="1331" t="str">
        <f t="shared" si="2070"/>
        <v/>
      </c>
      <c r="CK633" s="1332" t="str">
        <f t="shared" si="2070"/>
        <v/>
      </c>
      <c r="CL633" s="1332" t="str">
        <f t="shared" si="2070"/>
        <v/>
      </c>
      <c r="CM633" s="1332" t="str">
        <f t="shared" si="2070"/>
        <v/>
      </c>
      <c r="CN633" s="1331" t="str">
        <f t="shared" si="2070"/>
        <v/>
      </c>
      <c r="CO633" s="1331" t="str">
        <f t="shared" si="2070"/>
        <v/>
      </c>
      <c r="CP633" s="1331" t="str">
        <f t="shared" si="2070"/>
        <v/>
      </c>
      <c r="CQ633" s="1331" t="str">
        <f t="shared" si="2070"/>
        <v/>
      </c>
      <c r="CR633" s="1331" t="str">
        <f t="shared" si="2070"/>
        <v/>
      </c>
      <c r="CS633" s="1330" t="str">
        <f t="shared" si="2070"/>
        <v/>
      </c>
      <c r="CT633" s="1333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 t="str">
        <f t="shared" si="2074"/>
        <v/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 t="str">
        <f t="shared" si="2074"/>
        <v/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0" t="str">
        <f t="shared" si="2071"/>
        <v/>
      </c>
      <c r="CF634" s="1331" t="str">
        <f t="shared" si="2071"/>
        <v/>
      </c>
      <c r="CG634" s="1331" t="str">
        <f t="shared" si="2071"/>
        <v/>
      </c>
      <c r="CH634" s="1331" t="str">
        <f t="shared" si="2071"/>
        <v/>
      </c>
      <c r="CI634" s="1331" t="str">
        <f t="shared" si="2071"/>
        <v/>
      </c>
      <c r="CJ634" s="1331" t="str">
        <f t="shared" si="2071"/>
        <v/>
      </c>
      <c r="CK634" s="1332" t="str">
        <f t="shared" si="2071"/>
        <v/>
      </c>
      <c r="CL634" s="1332" t="str">
        <f t="shared" si="2071"/>
        <v/>
      </c>
      <c r="CM634" s="1332" t="str">
        <f t="shared" si="2071"/>
        <v/>
      </c>
      <c r="CN634" s="1331" t="str">
        <f t="shared" si="2071"/>
        <v/>
      </c>
      <c r="CO634" s="1331" t="str">
        <f t="shared" si="2071"/>
        <v/>
      </c>
      <c r="CP634" s="1331" t="str">
        <f t="shared" si="2071"/>
        <v/>
      </c>
      <c r="CQ634" s="1331" t="str">
        <f t="shared" si="2071"/>
        <v/>
      </c>
      <c r="CR634" s="1331" t="str">
        <f t="shared" si="2071"/>
        <v/>
      </c>
      <c r="CS634" s="1330" t="str">
        <f t="shared" si="2071"/>
        <v/>
      </c>
      <c r="CT634" s="1333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40"/>
      <c r="CE635" s="1340"/>
      <c r="CF635" s="1340"/>
      <c r="CG635" s="1340"/>
      <c r="CH635" s="1340"/>
      <c r="CI635" s="1340"/>
      <c r="CJ635" s="1340"/>
      <c r="CK635" s="1340"/>
      <c r="CL635" s="1340"/>
      <c r="CM635" s="1340"/>
      <c r="CN635" s="1340"/>
      <c r="CO635" s="1340"/>
      <c r="CP635" s="1340"/>
      <c r="CQ635" s="1340"/>
      <c r="CR635" s="1340"/>
      <c r="CS635" s="1340"/>
      <c r="CT635" s="1341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9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0" t="str">
        <f t="shared" si="2084"/>
        <v/>
      </c>
      <c r="CF636" s="1331" t="str">
        <f t="shared" si="2084"/>
        <v/>
      </c>
      <c r="CG636" s="1331" t="str">
        <f t="shared" si="2084"/>
        <v/>
      </c>
      <c r="CH636" s="1331" t="str">
        <f t="shared" si="2084"/>
        <v/>
      </c>
      <c r="CI636" s="1331" t="str">
        <f t="shared" si="2084"/>
        <v/>
      </c>
      <c r="CJ636" s="1331" t="str">
        <f t="shared" si="2084"/>
        <v/>
      </c>
      <c r="CK636" s="1332" t="str">
        <f t="shared" si="2084"/>
        <v/>
      </c>
      <c r="CL636" s="1332" t="str">
        <f t="shared" si="2084"/>
        <v/>
      </c>
      <c r="CM636" s="1332" t="str">
        <f t="shared" si="2084"/>
        <v/>
      </c>
      <c r="CN636" s="1331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1" t="str">
        <f t="shared" si="2085"/>
        <v/>
      </c>
      <c r="CP636" s="1331" t="str">
        <f t="shared" si="2085"/>
        <v/>
      </c>
      <c r="CQ636" s="1331" t="str">
        <f t="shared" si="2085"/>
        <v/>
      </c>
      <c r="CR636" s="1331" t="str">
        <f t="shared" si="2085"/>
        <v/>
      </c>
      <c r="CS636" s="1330" t="str">
        <f t="shared" si="2085"/>
        <v/>
      </c>
      <c r="CT636" s="1333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9" t="str">
        <f t="shared" si="2084"/>
        <v/>
      </c>
      <c r="CE637" s="1330" t="str">
        <f t="shared" si="2084"/>
        <v/>
      </c>
      <c r="CF637" s="1331" t="str">
        <f t="shared" si="2084"/>
        <v/>
      </c>
      <c r="CG637" s="1331" t="str">
        <f t="shared" si="2084"/>
        <v/>
      </c>
      <c r="CH637" s="1331" t="str">
        <f t="shared" si="2084"/>
        <v/>
      </c>
      <c r="CI637" s="1331" t="str">
        <f t="shared" si="2084"/>
        <v/>
      </c>
      <c r="CJ637" s="1331" t="str">
        <f t="shared" si="2084"/>
        <v/>
      </c>
      <c r="CK637" s="1332" t="str">
        <f t="shared" si="2084"/>
        <v/>
      </c>
      <c r="CL637" s="1332" t="str">
        <f t="shared" si="2084"/>
        <v/>
      </c>
      <c r="CM637" s="1332" t="str">
        <f t="shared" si="2084"/>
        <v/>
      </c>
      <c r="CN637" s="1331" t="str">
        <f t="shared" si="2085"/>
        <v/>
      </c>
      <c r="CO637" s="1331" t="str">
        <f t="shared" si="2085"/>
        <v/>
      </c>
      <c r="CP637" s="1331" t="str">
        <f t="shared" si="2085"/>
        <v/>
      </c>
      <c r="CQ637" s="1331" t="str">
        <f t="shared" si="2085"/>
        <v/>
      </c>
      <c r="CR637" s="1331" t="str">
        <f t="shared" si="2085"/>
        <v/>
      </c>
      <c r="CS637" s="1330" t="str">
        <f t="shared" si="2085"/>
        <v/>
      </c>
      <c r="CT637" s="1333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9" t="str">
        <f t="shared" si="2084"/>
        <v/>
      </c>
      <c r="CE638" s="1330" t="str">
        <f t="shared" si="2084"/>
        <v/>
      </c>
      <c r="CF638" s="1331" t="str">
        <f t="shared" si="2084"/>
        <v/>
      </c>
      <c r="CG638" s="1331" t="str">
        <f t="shared" si="2084"/>
        <v/>
      </c>
      <c r="CH638" s="1331" t="str">
        <f t="shared" si="2084"/>
        <v/>
      </c>
      <c r="CI638" s="1331" t="str">
        <f t="shared" si="2084"/>
        <v/>
      </c>
      <c r="CJ638" s="1331" t="str">
        <f t="shared" si="2084"/>
        <v/>
      </c>
      <c r="CK638" s="1332" t="str">
        <f t="shared" si="2084"/>
        <v/>
      </c>
      <c r="CL638" s="1332" t="str">
        <f t="shared" si="2084"/>
        <v/>
      </c>
      <c r="CM638" s="1332" t="str">
        <f t="shared" si="2084"/>
        <v/>
      </c>
      <c r="CN638" s="1331" t="str">
        <f t="shared" si="2085"/>
        <v/>
      </c>
      <c r="CO638" s="1331" t="str">
        <f t="shared" si="2085"/>
        <v/>
      </c>
      <c r="CP638" s="1331" t="str">
        <f t="shared" si="2085"/>
        <v/>
      </c>
      <c r="CQ638" s="1331" t="str">
        <f t="shared" si="2085"/>
        <v/>
      </c>
      <c r="CR638" s="1331" t="str">
        <f t="shared" si="2085"/>
        <v/>
      </c>
      <c r="CS638" s="1330" t="str">
        <f t="shared" si="2085"/>
        <v/>
      </c>
      <c r="CT638" s="1333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5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6">
        <f t="shared" si="2107"/>
        <v>0</v>
      </c>
      <c r="CG639" s="1336">
        <f t="shared" si="2107"/>
        <v>0</v>
      </c>
      <c r="CH639" s="1336">
        <f t="shared" si="2107"/>
        <v>0</v>
      </c>
      <c r="CI639" s="1336">
        <f t="shared" si="2107"/>
        <v>0</v>
      </c>
      <c r="CJ639" s="1336">
        <f t="shared" si="2107"/>
        <v>0</v>
      </c>
      <c r="CK639" s="1337">
        <f t="shared" si="2107"/>
        <v>0</v>
      </c>
      <c r="CL639" s="1337">
        <f t="shared" si="2107"/>
        <v>0</v>
      </c>
      <c r="CM639" s="1337">
        <f t="shared" si="2107"/>
        <v>0</v>
      </c>
      <c r="CN639" s="1336">
        <f t="shared" si="2107"/>
        <v>0</v>
      </c>
      <c r="CO639" s="1336">
        <f t="shared" si="2107"/>
        <v>0</v>
      </c>
      <c r="CP639" s="1336">
        <f t="shared" si="2107"/>
        <v>0</v>
      </c>
      <c r="CQ639" s="1336">
        <f t="shared" si="2107"/>
        <v>0</v>
      </c>
      <c r="CR639" s="1336">
        <f t="shared" si="2107"/>
        <v>0</v>
      </c>
      <c r="CS639" s="1335">
        <f t="shared" si="2107"/>
        <v>0</v>
      </c>
      <c r="CT639" s="1338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9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0" t="str">
        <f t="shared" si="2108"/>
        <v/>
      </c>
      <c r="CF640" s="1331" t="str">
        <f t="shared" si="2108"/>
        <v/>
      </c>
      <c r="CG640" s="1331" t="str">
        <f t="shared" si="2108"/>
        <v/>
      </c>
      <c r="CH640" s="1331" t="str">
        <f t="shared" si="2108"/>
        <v/>
      </c>
      <c r="CI640" s="1331" t="str">
        <f t="shared" si="2108"/>
        <v/>
      </c>
      <c r="CJ640" s="1331" t="str">
        <f t="shared" si="2108"/>
        <v/>
      </c>
      <c r="CK640" s="1332" t="str">
        <f t="shared" si="2108"/>
        <v/>
      </c>
      <c r="CL640" s="1332" t="str">
        <f t="shared" si="2108"/>
        <v/>
      </c>
      <c r="CM640" s="1332" t="str">
        <f t="shared" si="2108"/>
        <v/>
      </c>
      <c r="CN640" s="1331" t="str">
        <f t="shared" si="2108"/>
        <v/>
      </c>
      <c r="CO640" s="1331" t="str">
        <f t="shared" si="2108"/>
        <v/>
      </c>
      <c r="CP640" s="1331" t="str">
        <f t="shared" si="2108"/>
        <v/>
      </c>
      <c r="CQ640" s="1331" t="str">
        <f t="shared" si="2108"/>
        <v/>
      </c>
      <c r="CR640" s="1331" t="str">
        <f t="shared" si="2108"/>
        <v/>
      </c>
      <c r="CS640" s="1330" t="str">
        <f t="shared" si="2108"/>
        <v/>
      </c>
      <c r="CT640" s="1333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0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1">
        <f t="shared" si="2109"/>
        <v>0</v>
      </c>
      <c r="CG641" s="1331">
        <f t="shared" si="2109"/>
        <v>0</v>
      </c>
      <c r="CH641" s="1331">
        <f t="shared" si="2109"/>
        <v>0</v>
      </c>
      <c r="CI641" s="1331">
        <f t="shared" si="2109"/>
        <v>0</v>
      </c>
      <c r="CJ641" s="1331">
        <f t="shared" si="2109"/>
        <v>0</v>
      </c>
      <c r="CK641" s="1332">
        <f t="shared" si="2109"/>
        <v>0</v>
      </c>
      <c r="CL641" s="1332">
        <f t="shared" si="2109"/>
        <v>0</v>
      </c>
      <c r="CM641" s="1332">
        <f t="shared" si="2109"/>
        <v>0</v>
      </c>
      <c r="CN641" s="1331">
        <f t="shared" si="2109"/>
        <v>0</v>
      </c>
      <c r="CO641" s="1331">
        <f t="shared" si="2109"/>
        <v>0</v>
      </c>
      <c r="CP641" s="1331">
        <f t="shared" si="2109"/>
        <v>0</v>
      </c>
      <c r="CQ641" s="1331">
        <f t="shared" si="2109"/>
        <v>0</v>
      </c>
      <c r="CR641" s="1331">
        <f t="shared" si="2109"/>
        <v>0</v>
      </c>
      <c r="CS641" s="1330">
        <f t="shared" si="2109"/>
        <v>0</v>
      </c>
      <c r="CT641" s="1333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40"/>
      <c r="CE642" s="1340"/>
      <c r="CF642" s="1340"/>
      <c r="CG642" s="1340"/>
      <c r="CH642" s="1340"/>
      <c r="CI642" s="1340"/>
      <c r="CJ642" s="1340"/>
      <c r="CK642" s="1340"/>
      <c r="CL642" s="1340"/>
      <c r="CM642" s="1340"/>
      <c r="CN642" s="1340"/>
      <c r="CO642" s="1340"/>
      <c r="CP642" s="1340"/>
      <c r="CQ642" s="1340"/>
      <c r="CR642" s="1340"/>
      <c r="CS642" s="1340"/>
      <c r="CT642" s="1341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966</v>
      </c>
      <c r="D643" s="264" t="s">
        <v>972</v>
      </c>
      <c r="E643" s="264" t="s">
        <v>971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965</v>
      </c>
      <c r="V643" s="264" t="s">
        <v>965</v>
      </c>
      <c r="W643" s="264" t="s">
        <v>965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0"/>
      <c r="CE643" s="1340"/>
      <c r="CF643" s="1340"/>
      <c r="CG643" s="1340"/>
      <c r="CH643" s="1340"/>
      <c r="CI643" s="1340"/>
      <c r="CJ643" s="1340"/>
      <c r="CK643" s="1340"/>
      <c r="CL643" s="1340"/>
      <c r="CM643" s="1340"/>
      <c r="CN643" s="1340"/>
      <c r="CO643" s="1340"/>
      <c r="CP643" s="1340"/>
      <c r="CQ643" s="1340"/>
      <c r="CR643" s="1340"/>
      <c r="CS643" s="1340"/>
      <c r="CT643" s="1341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9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0" t="str">
        <f t="shared" si="2110"/>
        <v/>
      </c>
      <c r="CF644" s="1331" t="str">
        <f t="shared" si="2110"/>
        <v/>
      </c>
      <c r="CG644" s="1331" t="str">
        <f t="shared" si="2110"/>
        <v/>
      </c>
      <c r="CH644" s="1331" t="str">
        <f t="shared" si="2110"/>
        <v/>
      </c>
      <c r="CI644" s="1331" t="str">
        <f t="shared" si="2110"/>
        <v/>
      </c>
      <c r="CJ644" s="1331" t="str">
        <f t="shared" si="2110"/>
        <v/>
      </c>
      <c r="CK644" s="1332" t="str">
        <f t="shared" si="2110"/>
        <v/>
      </c>
      <c r="CL644" s="1332" t="str">
        <f t="shared" si="2110"/>
        <v/>
      </c>
      <c r="CM644" s="1332" t="str">
        <f t="shared" si="2110"/>
        <v/>
      </c>
      <c r="CN644" s="1331" t="str">
        <f t="shared" si="2110"/>
        <v/>
      </c>
      <c r="CO644" s="1331" t="str">
        <f t="shared" si="2110"/>
        <v/>
      </c>
      <c r="CP644" s="1331" t="str">
        <f t="shared" si="2110"/>
        <v/>
      </c>
      <c r="CQ644" s="1331" t="str">
        <f t="shared" si="2110"/>
        <v/>
      </c>
      <c r="CR644" s="1331" t="str">
        <f t="shared" si="2110"/>
        <v/>
      </c>
      <c r="CS644" s="1330" t="str">
        <f t="shared" si="2110"/>
        <v/>
      </c>
      <c r="CT644" s="1333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2111"/>
        <v/>
      </c>
      <c r="CF645" s="1331" t="str">
        <f t="shared" si="2111"/>
        <v/>
      </c>
      <c r="CG645" s="1331" t="str">
        <f t="shared" si="2111"/>
        <v/>
      </c>
      <c r="CH645" s="1331" t="str">
        <f t="shared" si="2111"/>
        <v/>
      </c>
      <c r="CI645" s="1331" t="str">
        <f t="shared" si="2111"/>
        <v/>
      </c>
      <c r="CJ645" s="1331" t="str">
        <f t="shared" si="2111"/>
        <v/>
      </c>
      <c r="CK645" s="1332" t="str">
        <f t="shared" si="2111"/>
        <v/>
      </c>
      <c r="CL645" s="1332" t="str">
        <f t="shared" si="2111"/>
        <v/>
      </c>
      <c r="CM645" s="1332" t="str">
        <f t="shared" si="2111"/>
        <v/>
      </c>
      <c r="CN645" s="1331" t="str">
        <f t="shared" si="2111"/>
        <v/>
      </c>
      <c r="CO645" s="1331" t="str">
        <f t="shared" si="2111"/>
        <v/>
      </c>
      <c r="CP645" s="1331" t="str">
        <f t="shared" si="2111"/>
        <v/>
      </c>
      <c r="CQ645" s="1331" t="str">
        <f t="shared" si="2111"/>
        <v/>
      </c>
      <c r="CR645" s="1331" t="str">
        <f t="shared" si="2111"/>
        <v/>
      </c>
      <c r="CS645" s="1330" t="str">
        <f t="shared" si="2111"/>
        <v/>
      </c>
      <c r="CT645" s="1333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si="2111"/>
        <v/>
      </c>
      <c r="CF646" s="1331" t="str">
        <f t="shared" si="2111"/>
        <v/>
      </c>
      <c r="CG646" s="1331" t="str">
        <f t="shared" si="2111"/>
        <v/>
      </c>
      <c r="CH646" s="1331" t="str">
        <f t="shared" si="2111"/>
        <v/>
      </c>
      <c r="CI646" s="1331" t="str">
        <f t="shared" si="2111"/>
        <v/>
      </c>
      <c r="CJ646" s="1331" t="str">
        <f t="shared" si="2111"/>
        <v/>
      </c>
      <c r="CK646" s="1332" t="str">
        <f t="shared" si="2111"/>
        <v/>
      </c>
      <c r="CL646" s="1332" t="str">
        <f t="shared" si="2111"/>
        <v/>
      </c>
      <c r="CM646" s="1332" t="str">
        <f t="shared" si="2111"/>
        <v/>
      </c>
      <c r="CN646" s="1331" t="str">
        <f t="shared" si="2111"/>
        <v/>
      </c>
      <c r="CO646" s="1331" t="str">
        <f t="shared" si="2111"/>
        <v/>
      </c>
      <c r="CP646" s="1331" t="str">
        <f t="shared" si="2111"/>
        <v/>
      </c>
      <c r="CQ646" s="1331" t="str">
        <f t="shared" si="2111"/>
        <v/>
      </c>
      <c r="CR646" s="1331" t="str">
        <f t="shared" si="2111"/>
        <v/>
      </c>
      <c r="CS646" s="1330" t="str">
        <f t="shared" si="2111"/>
        <v/>
      </c>
      <c r="CT646" s="1333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2111"/>
        <v/>
      </c>
      <c r="CF647" s="1331" t="str">
        <f t="shared" si="2111"/>
        <v/>
      </c>
      <c r="CG647" s="1331" t="str">
        <f t="shared" si="2111"/>
        <v/>
      </c>
      <c r="CH647" s="1331" t="str">
        <f t="shared" si="2111"/>
        <v/>
      </c>
      <c r="CI647" s="1331" t="str">
        <f t="shared" si="2111"/>
        <v/>
      </c>
      <c r="CJ647" s="1331" t="str">
        <f t="shared" si="2111"/>
        <v/>
      </c>
      <c r="CK647" s="1332" t="str">
        <f t="shared" si="2111"/>
        <v/>
      </c>
      <c r="CL647" s="1332" t="str">
        <f t="shared" si="2111"/>
        <v/>
      </c>
      <c r="CM647" s="1332" t="str">
        <f t="shared" si="2111"/>
        <v/>
      </c>
      <c r="CN647" s="1331" t="str">
        <f t="shared" si="2111"/>
        <v/>
      </c>
      <c r="CO647" s="1331" t="str">
        <f t="shared" si="2111"/>
        <v/>
      </c>
      <c r="CP647" s="1331" t="str">
        <f t="shared" si="2111"/>
        <v/>
      </c>
      <c r="CQ647" s="1331" t="str">
        <f t="shared" si="2111"/>
        <v/>
      </c>
      <c r="CR647" s="1331" t="str">
        <f t="shared" si="2111"/>
        <v/>
      </c>
      <c r="CS647" s="1330" t="str">
        <f t="shared" si="2111"/>
        <v/>
      </c>
      <c r="CT647" s="1333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5" t="str">
        <f t="shared" si="2111"/>
        <v/>
      </c>
      <c r="CF648" s="1336" t="str">
        <f t="shared" si="2111"/>
        <v/>
      </c>
      <c r="CG648" s="1336" t="str">
        <f t="shared" si="2111"/>
        <v/>
      </c>
      <c r="CH648" s="1336" t="str">
        <f t="shared" si="2111"/>
        <v/>
      </c>
      <c r="CI648" s="1336" t="str">
        <f t="shared" si="2111"/>
        <v/>
      </c>
      <c r="CJ648" s="1336" t="str">
        <f t="shared" si="2111"/>
        <v/>
      </c>
      <c r="CK648" s="1337" t="str">
        <f t="shared" si="2111"/>
        <v/>
      </c>
      <c r="CL648" s="1337" t="str">
        <f t="shared" si="2111"/>
        <v/>
      </c>
      <c r="CM648" s="1337" t="str">
        <f t="shared" si="2111"/>
        <v/>
      </c>
      <c r="CN648" s="1336" t="str">
        <f t="shared" si="2111"/>
        <v/>
      </c>
      <c r="CO648" s="1336" t="str">
        <f t="shared" si="2111"/>
        <v/>
      </c>
      <c r="CP648" s="1336" t="str">
        <f t="shared" si="2111"/>
        <v/>
      </c>
      <c r="CQ648" s="1336" t="str">
        <f t="shared" si="2111"/>
        <v/>
      </c>
      <c r="CR648" s="1336" t="str">
        <f t="shared" si="2111"/>
        <v/>
      </c>
      <c r="CS648" s="1335" t="str">
        <f t="shared" si="2111"/>
        <v/>
      </c>
      <c r="CT648" s="1338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0"/>
      <c r="CE649" s="1340"/>
      <c r="CF649" s="1340"/>
      <c r="CG649" s="1340"/>
      <c r="CH649" s="1340"/>
      <c r="CI649" s="1340"/>
      <c r="CJ649" s="1340"/>
      <c r="CK649" s="1340"/>
      <c r="CL649" s="1340"/>
      <c r="CM649" s="1340"/>
      <c r="CN649" s="1340"/>
      <c r="CO649" s="1340"/>
      <c r="CP649" s="1340"/>
      <c r="CQ649" s="1340"/>
      <c r="CR649" s="1340"/>
      <c r="CS649" s="1340"/>
      <c r="CT649" s="1341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9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0" t="str">
        <f t="shared" si="2118"/>
        <v/>
      </c>
      <c r="CF650" s="1331" t="str">
        <f t="shared" si="2118"/>
        <v/>
      </c>
      <c r="CG650" s="1331" t="str">
        <f t="shared" si="2118"/>
        <v/>
      </c>
      <c r="CH650" s="1331" t="str">
        <f t="shared" si="2118"/>
        <v/>
      </c>
      <c r="CI650" s="1331" t="str">
        <f t="shared" si="2118"/>
        <v/>
      </c>
      <c r="CJ650" s="1331" t="str">
        <f t="shared" si="2118"/>
        <v/>
      </c>
      <c r="CK650" s="1332" t="str">
        <f t="shared" si="2118"/>
        <v/>
      </c>
      <c r="CL650" s="1332" t="str">
        <f t="shared" si="2118"/>
        <v/>
      </c>
      <c r="CM650" s="1332" t="str">
        <f t="shared" si="2118"/>
        <v/>
      </c>
      <c r="CN650" s="1331" t="str">
        <f t="shared" si="2118"/>
        <v/>
      </c>
      <c r="CO650" s="1331" t="str">
        <f t="shared" si="2118"/>
        <v/>
      </c>
      <c r="CP650" s="1331" t="str">
        <f t="shared" si="2118"/>
        <v/>
      </c>
      <c r="CQ650" s="1331" t="str">
        <f t="shared" si="2118"/>
        <v/>
      </c>
      <c r="CR650" s="1331" t="str">
        <f t="shared" si="2118"/>
        <v/>
      </c>
      <c r="CS650" s="1330" t="str">
        <f t="shared" si="2118"/>
        <v/>
      </c>
      <c r="CT650" s="1333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2119"/>
        <v/>
      </c>
      <c r="CF651" s="1331" t="str">
        <f t="shared" si="2119"/>
        <v/>
      </c>
      <c r="CG651" s="1331" t="str">
        <f t="shared" si="2119"/>
        <v/>
      </c>
      <c r="CH651" s="1331" t="str">
        <f t="shared" si="2119"/>
        <v/>
      </c>
      <c r="CI651" s="1331" t="str">
        <f t="shared" si="2119"/>
        <v/>
      </c>
      <c r="CJ651" s="1331" t="str">
        <f t="shared" si="2119"/>
        <v/>
      </c>
      <c r="CK651" s="1332" t="str">
        <f t="shared" si="2119"/>
        <v/>
      </c>
      <c r="CL651" s="1332" t="str">
        <f t="shared" si="2119"/>
        <v/>
      </c>
      <c r="CM651" s="1332" t="str">
        <f t="shared" si="2119"/>
        <v/>
      </c>
      <c r="CN651" s="1331" t="str">
        <f t="shared" si="2119"/>
        <v/>
      </c>
      <c r="CO651" s="1331" t="str">
        <f t="shared" si="2119"/>
        <v/>
      </c>
      <c r="CP651" s="1331" t="str">
        <f t="shared" si="2119"/>
        <v/>
      </c>
      <c r="CQ651" s="1331" t="str">
        <f t="shared" si="2119"/>
        <v/>
      </c>
      <c r="CR651" s="1331" t="str">
        <f t="shared" si="2119"/>
        <v/>
      </c>
      <c r="CS651" s="1330" t="str">
        <f t="shared" si="2119"/>
        <v/>
      </c>
      <c r="CT651" s="1333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si="2119"/>
        <v/>
      </c>
      <c r="CF652" s="1331" t="str">
        <f t="shared" si="2119"/>
        <v/>
      </c>
      <c r="CG652" s="1331" t="str">
        <f t="shared" si="2119"/>
        <v/>
      </c>
      <c r="CH652" s="1331" t="str">
        <f t="shared" si="2119"/>
        <v/>
      </c>
      <c r="CI652" s="1331" t="str">
        <f t="shared" si="2119"/>
        <v/>
      </c>
      <c r="CJ652" s="1331" t="str">
        <f t="shared" si="2119"/>
        <v/>
      </c>
      <c r="CK652" s="1332" t="str">
        <f t="shared" si="2119"/>
        <v/>
      </c>
      <c r="CL652" s="1332" t="str">
        <f t="shared" si="2119"/>
        <v/>
      </c>
      <c r="CM652" s="1332" t="str">
        <f t="shared" si="2119"/>
        <v/>
      </c>
      <c r="CN652" s="1331" t="str">
        <f t="shared" si="2119"/>
        <v/>
      </c>
      <c r="CO652" s="1331" t="str">
        <f t="shared" si="2119"/>
        <v/>
      </c>
      <c r="CP652" s="1331" t="str">
        <f t="shared" si="2119"/>
        <v/>
      </c>
      <c r="CQ652" s="1331" t="str">
        <f t="shared" si="2119"/>
        <v/>
      </c>
      <c r="CR652" s="1331" t="str">
        <f t="shared" si="2119"/>
        <v/>
      </c>
      <c r="CS652" s="1330" t="str">
        <f t="shared" si="2119"/>
        <v/>
      </c>
      <c r="CT652" s="1333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2119"/>
        <v/>
      </c>
      <c r="CF653" s="1331" t="str">
        <f t="shared" si="2119"/>
        <v/>
      </c>
      <c r="CG653" s="1331" t="str">
        <f t="shared" si="2119"/>
        <v/>
      </c>
      <c r="CH653" s="1331" t="str">
        <f t="shared" si="2119"/>
        <v/>
      </c>
      <c r="CI653" s="1331" t="str">
        <f t="shared" si="2119"/>
        <v/>
      </c>
      <c r="CJ653" s="1331" t="str">
        <f t="shared" si="2119"/>
        <v/>
      </c>
      <c r="CK653" s="1332" t="str">
        <f t="shared" si="2119"/>
        <v/>
      </c>
      <c r="CL653" s="1332" t="str">
        <f t="shared" si="2119"/>
        <v/>
      </c>
      <c r="CM653" s="1332" t="str">
        <f t="shared" si="2119"/>
        <v/>
      </c>
      <c r="CN653" s="1331" t="str">
        <f t="shared" si="2119"/>
        <v/>
      </c>
      <c r="CO653" s="1331" t="str">
        <f t="shared" si="2119"/>
        <v/>
      </c>
      <c r="CP653" s="1331" t="str">
        <f t="shared" si="2119"/>
        <v/>
      </c>
      <c r="CQ653" s="1331" t="str">
        <f t="shared" si="2119"/>
        <v/>
      </c>
      <c r="CR653" s="1331" t="str">
        <f t="shared" si="2119"/>
        <v/>
      </c>
      <c r="CS653" s="1330" t="str">
        <f t="shared" si="2119"/>
        <v/>
      </c>
      <c r="CT653" s="1333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5" t="str">
        <f t="shared" si="2119"/>
        <v/>
      </c>
      <c r="CF654" s="1336" t="str">
        <f t="shared" si="2119"/>
        <v/>
      </c>
      <c r="CG654" s="1336" t="str">
        <f t="shared" si="2119"/>
        <v/>
      </c>
      <c r="CH654" s="1336" t="str">
        <f t="shared" si="2119"/>
        <v/>
      </c>
      <c r="CI654" s="1336" t="str">
        <f t="shared" si="2119"/>
        <v/>
      </c>
      <c r="CJ654" s="1336" t="str">
        <f t="shared" si="2119"/>
        <v/>
      </c>
      <c r="CK654" s="1337" t="str">
        <f t="shared" si="2119"/>
        <v/>
      </c>
      <c r="CL654" s="1337" t="str">
        <f t="shared" si="2119"/>
        <v/>
      </c>
      <c r="CM654" s="1337" t="str">
        <f t="shared" si="2119"/>
        <v/>
      </c>
      <c r="CN654" s="1336" t="str">
        <f t="shared" si="2119"/>
        <v/>
      </c>
      <c r="CO654" s="1336" t="str">
        <f t="shared" si="2119"/>
        <v/>
      </c>
      <c r="CP654" s="1336" t="str">
        <f t="shared" si="2119"/>
        <v/>
      </c>
      <c r="CQ654" s="1336" t="str">
        <f t="shared" si="2119"/>
        <v/>
      </c>
      <c r="CR654" s="1336" t="str">
        <f t="shared" si="2119"/>
        <v/>
      </c>
      <c r="CS654" s="1335" t="str">
        <f t="shared" si="2119"/>
        <v/>
      </c>
      <c r="CT654" s="1338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0"/>
      <c r="CE655" s="1340"/>
      <c r="CF655" s="1340"/>
      <c r="CG655" s="1340"/>
      <c r="CH655" s="1340"/>
      <c r="CI655" s="1340"/>
      <c r="CJ655" s="1340"/>
      <c r="CK655" s="1340"/>
      <c r="CL655" s="1340"/>
      <c r="CM655" s="1340"/>
      <c r="CN655" s="1340"/>
      <c r="CO655" s="1340"/>
      <c r="CP655" s="1340"/>
      <c r="CQ655" s="1340"/>
      <c r="CR655" s="1340"/>
      <c r="CS655" s="1340"/>
      <c r="CT655" s="1341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9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0" t="str">
        <f t="shared" si="2130"/>
        <v/>
      </c>
      <c r="CF656" s="1331" t="str">
        <f t="shared" si="2130"/>
        <v/>
      </c>
      <c r="CG656" s="1331" t="str">
        <f t="shared" si="2130"/>
        <v/>
      </c>
      <c r="CH656" s="1331" t="str">
        <f t="shared" si="2130"/>
        <v/>
      </c>
      <c r="CI656" s="1331" t="str">
        <f t="shared" si="2130"/>
        <v/>
      </c>
      <c r="CJ656" s="1331" t="str">
        <f t="shared" si="2130"/>
        <v/>
      </c>
      <c r="CK656" s="1332" t="str">
        <f t="shared" si="2130"/>
        <v/>
      </c>
      <c r="CL656" s="1332" t="str">
        <f t="shared" si="2130"/>
        <v/>
      </c>
      <c r="CM656" s="1332" t="str">
        <f t="shared" si="2130"/>
        <v/>
      </c>
      <c r="CN656" s="1331" t="str">
        <f t="shared" si="2130"/>
        <v/>
      </c>
      <c r="CO656" s="1331" t="str">
        <f t="shared" si="2130"/>
        <v/>
      </c>
      <c r="CP656" s="1331" t="str">
        <f t="shared" si="2130"/>
        <v/>
      </c>
      <c r="CQ656" s="1331" t="str">
        <f t="shared" si="2130"/>
        <v/>
      </c>
      <c r="CR656" s="1331" t="str">
        <f t="shared" si="2130"/>
        <v/>
      </c>
      <c r="CS656" s="1330" t="str">
        <f t="shared" si="2130"/>
        <v/>
      </c>
      <c r="CT656" s="1333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2131"/>
        <v/>
      </c>
      <c r="CF657" s="1331" t="str">
        <f t="shared" si="2131"/>
        <v/>
      </c>
      <c r="CG657" s="1331" t="str">
        <f t="shared" si="2131"/>
        <v/>
      </c>
      <c r="CH657" s="1331" t="str">
        <f t="shared" si="2131"/>
        <v/>
      </c>
      <c r="CI657" s="1331" t="str">
        <f t="shared" si="2131"/>
        <v/>
      </c>
      <c r="CJ657" s="1331" t="str">
        <f t="shared" si="2131"/>
        <v/>
      </c>
      <c r="CK657" s="1332" t="str">
        <f t="shared" si="2131"/>
        <v/>
      </c>
      <c r="CL657" s="1332" t="str">
        <f t="shared" si="2131"/>
        <v/>
      </c>
      <c r="CM657" s="1332" t="str">
        <f t="shared" si="2131"/>
        <v/>
      </c>
      <c r="CN657" s="1331" t="str">
        <f t="shared" si="2131"/>
        <v/>
      </c>
      <c r="CO657" s="1331" t="str">
        <f t="shared" si="2131"/>
        <v/>
      </c>
      <c r="CP657" s="1331" t="str">
        <f t="shared" si="2131"/>
        <v/>
      </c>
      <c r="CQ657" s="1331" t="str">
        <f t="shared" si="2131"/>
        <v/>
      </c>
      <c r="CR657" s="1331" t="str">
        <f t="shared" si="2131"/>
        <v/>
      </c>
      <c r="CS657" s="1330" t="str">
        <f t="shared" si="2131"/>
        <v/>
      </c>
      <c r="CT657" s="1333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si="2131"/>
        <v/>
      </c>
      <c r="CF658" s="1331" t="str">
        <f t="shared" si="2131"/>
        <v/>
      </c>
      <c r="CG658" s="1331" t="str">
        <f t="shared" si="2131"/>
        <v/>
      </c>
      <c r="CH658" s="1331" t="str">
        <f t="shared" si="2131"/>
        <v/>
      </c>
      <c r="CI658" s="1331" t="str">
        <f t="shared" si="2131"/>
        <v/>
      </c>
      <c r="CJ658" s="1331" t="str">
        <f t="shared" si="2131"/>
        <v/>
      </c>
      <c r="CK658" s="1332" t="str">
        <f t="shared" si="2131"/>
        <v/>
      </c>
      <c r="CL658" s="1332" t="str">
        <f t="shared" si="2131"/>
        <v/>
      </c>
      <c r="CM658" s="1332" t="str">
        <f t="shared" si="2131"/>
        <v/>
      </c>
      <c r="CN658" s="1331" t="str">
        <f t="shared" si="2131"/>
        <v/>
      </c>
      <c r="CO658" s="1331" t="str">
        <f t="shared" si="2131"/>
        <v/>
      </c>
      <c r="CP658" s="1331" t="str">
        <f t="shared" si="2131"/>
        <v/>
      </c>
      <c r="CQ658" s="1331" t="str">
        <f t="shared" si="2131"/>
        <v/>
      </c>
      <c r="CR658" s="1331" t="str">
        <f t="shared" si="2131"/>
        <v/>
      </c>
      <c r="CS658" s="1330" t="str">
        <f t="shared" si="2131"/>
        <v/>
      </c>
      <c r="CT658" s="1333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2131"/>
        <v/>
      </c>
      <c r="CF659" s="1331" t="str">
        <f t="shared" si="2131"/>
        <v/>
      </c>
      <c r="CG659" s="1331" t="str">
        <f t="shared" si="2131"/>
        <v/>
      </c>
      <c r="CH659" s="1331" t="str">
        <f t="shared" si="2131"/>
        <v/>
      </c>
      <c r="CI659" s="1331" t="str">
        <f t="shared" si="2131"/>
        <v/>
      </c>
      <c r="CJ659" s="1331" t="str">
        <f t="shared" si="2131"/>
        <v/>
      </c>
      <c r="CK659" s="1332" t="str">
        <f t="shared" si="2131"/>
        <v/>
      </c>
      <c r="CL659" s="1332" t="str">
        <f t="shared" si="2131"/>
        <v/>
      </c>
      <c r="CM659" s="1332" t="str">
        <f t="shared" si="2131"/>
        <v/>
      </c>
      <c r="CN659" s="1331" t="str">
        <f t="shared" si="2131"/>
        <v/>
      </c>
      <c r="CO659" s="1331" t="str">
        <f t="shared" si="2131"/>
        <v/>
      </c>
      <c r="CP659" s="1331" t="str">
        <f t="shared" si="2131"/>
        <v/>
      </c>
      <c r="CQ659" s="1331" t="str">
        <f t="shared" si="2131"/>
        <v/>
      </c>
      <c r="CR659" s="1331" t="str">
        <f t="shared" si="2131"/>
        <v/>
      </c>
      <c r="CS659" s="1330" t="str">
        <f t="shared" si="2131"/>
        <v/>
      </c>
      <c r="CT659" s="1333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5" t="str">
        <f t="shared" si="2131"/>
        <v/>
      </c>
      <c r="CF660" s="1336" t="str">
        <f t="shared" si="2131"/>
        <v/>
      </c>
      <c r="CG660" s="1336" t="str">
        <f t="shared" si="2131"/>
        <v/>
      </c>
      <c r="CH660" s="1336" t="str">
        <f t="shared" si="2131"/>
        <v/>
      </c>
      <c r="CI660" s="1336" t="str">
        <f t="shared" si="2131"/>
        <v/>
      </c>
      <c r="CJ660" s="1336" t="str">
        <f t="shared" si="2131"/>
        <v/>
      </c>
      <c r="CK660" s="1337" t="str">
        <f t="shared" si="2131"/>
        <v/>
      </c>
      <c r="CL660" s="1337" t="str">
        <f t="shared" si="2131"/>
        <v/>
      </c>
      <c r="CM660" s="1337" t="str">
        <f t="shared" si="2131"/>
        <v/>
      </c>
      <c r="CN660" s="1336" t="str">
        <f t="shared" si="2131"/>
        <v/>
      </c>
      <c r="CO660" s="1336" t="str">
        <f t="shared" si="2131"/>
        <v/>
      </c>
      <c r="CP660" s="1336" t="str">
        <f t="shared" si="2131"/>
        <v/>
      </c>
      <c r="CQ660" s="1336" t="str">
        <f t="shared" si="2131"/>
        <v/>
      </c>
      <c r="CR660" s="1336" t="str">
        <f t="shared" si="2131"/>
        <v/>
      </c>
      <c r="CS660" s="1335" t="str">
        <f t="shared" si="2131"/>
        <v/>
      </c>
      <c r="CT660" s="1338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9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0" t="str">
        <f t="shared" si="2157"/>
        <v/>
      </c>
      <c r="CF661" s="1331" t="str">
        <f t="shared" si="2157"/>
        <v/>
      </c>
      <c r="CG661" s="1331" t="str">
        <f t="shared" si="2157"/>
        <v/>
      </c>
      <c r="CH661" s="1331" t="str">
        <f t="shared" si="2157"/>
        <v/>
      </c>
      <c r="CI661" s="1331" t="str">
        <f t="shared" si="2157"/>
        <v/>
      </c>
      <c r="CJ661" s="1331" t="str">
        <f t="shared" si="2157"/>
        <v/>
      </c>
      <c r="CK661" s="1332" t="str">
        <f t="shared" si="2157"/>
        <v/>
      </c>
      <c r="CL661" s="1332" t="str">
        <f t="shared" si="2157"/>
        <v/>
      </c>
      <c r="CM661" s="1332" t="str">
        <f t="shared" si="2157"/>
        <v/>
      </c>
      <c r="CN661" s="1331" t="str">
        <f t="shared" si="2157"/>
        <v/>
      </c>
      <c r="CO661" s="1331" t="str">
        <f t="shared" si="2157"/>
        <v/>
      </c>
      <c r="CP661" s="1331" t="str">
        <f t="shared" si="2157"/>
        <v/>
      </c>
      <c r="CQ661" s="1331" t="str">
        <f t="shared" si="2157"/>
        <v/>
      </c>
      <c r="CR661" s="1331" t="str">
        <f t="shared" si="2157"/>
        <v/>
      </c>
      <c r="CS661" s="1330" t="str">
        <f t="shared" si="2157"/>
        <v/>
      </c>
      <c r="CT661" s="1333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2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9" t="str">
        <f t="shared" si="2157"/>
        <v/>
      </c>
      <c r="CE662" s="1330" t="str">
        <f t="shared" si="2158"/>
        <v/>
      </c>
      <c r="CF662" s="1331" t="str">
        <f t="shared" si="2158"/>
        <v/>
      </c>
      <c r="CG662" s="1331" t="str">
        <f t="shared" si="2158"/>
        <v/>
      </c>
      <c r="CH662" s="1331" t="str">
        <f t="shared" si="2158"/>
        <v/>
      </c>
      <c r="CI662" s="1331" t="str">
        <f t="shared" si="2158"/>
        <v/>
      </c>
      <c r="CJ662" s="1331" t="str">
        <f t="shared" si="2158"/>
        <v/>
      </c>
      <c r="CK662" s="1332" t="str">
        <f t="shared" si="2158"/>
        <v/>
      </c>
      <c r="CL662" s="1332" t="str">
        <f t="shared" si="2158"/>
        <v/>
      </c>
      <c r="CM662" s="1332" t="str">
        <f t="shared" si="2158"/>
        <v/>
      </c>
      <c r="CN662" s="1331" t="str">
        <f t="shared" si="2158"/>
        <v/>
      </c>
      <c r="CO662" s="1331" t="str">
        <f t="shared" si="2158"/>
        <v/>
      </c>
      <c r="CP662" s="1331" t="str">
        <f t="shared" si="2158"/>
        <v/>
      </c>
      <c r="CQ662" s="1331" t="str">
        <f t="shared" si="2158"/>
        <v/>
      </c>
      <c r="CR662" s="1331" t="str">
        <f t="shared" si="2158"/>
        <v/>
      </c>
      <c r="CS662" s="1330" t="str">
        <f t="shared" si="2158"/>
        <v/>
      </c>
      <c r="CT662" s="1333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>
        <f t="shared" si="2160"/>
        <v>0</v>
      </c>
      <c r="V663" s="744">
        <f t="shared" si="2160"/>
        <v>0</v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5" t="str">
        <f t="shared" si="2158"/>
        <v/>
      </c>
      <c r="CF663" s="1336" t="str">
        <f t="shared" si="2158"/>
        <v/>
      </c>
      <c r="CG663" s="1336" t="str">
        <f t="shared" si="2158"/>
        <v/>
      </c>
      <c r="CH663" s="1336" t="str">
        <f t="shared" si="2158"/>
        <v/>
      </c>
      <c r="CI663" s="1336" t="str">
        <f t="shared" si="2158"/>
        <v/>
      </c>
      <c r="CJ663" s="1336" t="str">
        <f t="shared" si="2158"/>
        <v/>
      </c>
      <c r="CK663" s="1337" t="str">
        <f t="shared" si="2158"/>
        <v/>
      </c>
      <c r="CL663" s="1337" t="str">
        <f t="shared" si="2158"/>
        <v/>
      </c>
      <c r="CM663" s="1337" t="str">
        <f t="shared" si="2158"/>
        <v/>
      </c>
      <c r="CN663" s="1336" t="str">
        <f t="shared" si="2158"/>
        <v/>
      </c>
      <c r="CO663" s="1336" t="str">
        <f t="shared" si="2158"/>
        <v/>
      </c>
      <c r="CP663" s="1336" t="str">
        <f t="shared" si="2158"/>
        <v/>
      </c>
      <c r="CQ663" s="1336" t="str">
        <f t="shared" si="2158"/>
        <v/>
      </c>
      <c r="CR663" s="1336" t="str">
        <f t="shared" si="2158"/>
        <v/>
      </c>
      <c r="CS663" s="1335" t="str">
        <f t="shared" si="2158"/>
        <v/>
      </c>
      <c r="CT663" s="1338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2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0"/>
      <c r="CE664" s="1340"/>
      <c r="CF664" s="1340"/>
      <c r="CG664" s="1340"/>
      <c r="CH664" s="1340"/>
      <c r="CI664" s="1340"/>
      <c r="CJ664" s="1340"/>
      <c r="CK664" s="1340"/>
      <c r="CL664" s="1340"/>
      <c r="CM664" s="1340"/>
      <c r="CN664" s="1340"/>
      <c r="CO664" s="1340"/>
      <c r="CP664" s="1340"/>
      <c r="CQ664" s="1340"/>
      <c r="CR664" s="1340"/>
      <c r="CS664" s="1340"/>
      <c r="CT664" s="1341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2164">IF(DL665&lt;3,"",(SUM(B665:R665)-MIN(B665:R665)-MAX(B665:R665))/(DL665-2))</f>
        <v/>
      </c>
      <c r="CA665" s="585">
        <f t="shared" ref="CA665:CA680" si="2165">IF(DM665&lt;3,"",(SUM(T665:AJ665)-MIN(T665:AJ665)-MAX(T665:AJ665))/(DM665-2))</f>
        <v>0</v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9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0" t="str">
        <f t="shared" si="2158"/>
        <v/>
      </c>
      <c r="CF665" s="1331" t="str">
        <f t="shared" si="2158"/>
        <v/>
      </c>
      <c r="CG665" s="1331" t="str">
        <f t="shared" si="2158"/>
        <v/>
      </c>
      <c r="CH665" s="1331" t="str">
        <f t="shared" si="2158"/>
        <v/>
      </c>
      <c r="CI665" s="1331" t="str">
        <f t="shared" si="2158"/>
        <v/>
      </c>
      <c r="CJ665" s="1331" t="str">
        <f t="shared" si="2158"/>
        <v/>
      </c>
      <c r="CK665" s="1332" t="str">
        <f t="shared" si="2158"/>
        <v/>
      </c>
      <c r="CL665" s="1332">
        <f t="shared" si="2158"/>
        <v>0</v>
      </c>
      <c r="CM665" s="1332" t="str">
        <f t="shared" si="2158"/>
        <v/>
      </c>
      <c r="CN665" s="1331" t="str">
        <f t="shared" si="2158"/>
        <v/>
      </c>
      <c r="CO665" s="1331" t="str">
        <f t="shared" si="2158"/>
        <v/>
      </c>
      <c r="CP665" s="1331" t="str">
        <f t="shared" si="2158"/>
        <v/>
      </c>
      <c r="CQ665" s="1331" t="str">
        <f t="shared" si="2158"/>
        <v/>
      </c>
      <c r="CR665" s="1331" t="str">
        <f t="shared" si="2158"/>
        <v/>
      </c>
      <c r="CS665" s="1330" t="str">
        <f t="shared" si="2158"/>
        <v/>
      </c>
      <c r="CT665" s="1333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3</v>
      </c>
      <c r="DN665" s="106">
        <f t="shared" ref="DN665:DN675" si="2188">COUNT(AL665:BB665)</f>
        <v>1</v>
      </c>
      <c r="DO665" s="106">
        <f t="shared" ref="DO665:DO675" si="2189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>
        <f t="shared" si="2191"/>
        <v>0</v>
      </c>
      <c r="W666" s="620">
        <f t="shared" si="2191"/>
        <v>5.4945054945054951E-2</v>
      </c>
      <c r="X666" s="620">
        <f t="shared" si="2191"/>
        <v>0</v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>
        <f t="shared" si="2192"/>
        <v>0</v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>
        <f t="shared" si="2193"/>
        <v>0</v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2164"/>
        <v/>
      </c>
      <c r="CA666" s="610">
        <f t="shared" si="2165"/>
        <v>0</v>
      </c>
      <c r="CB666" s="610" t="str">
        <f t="shared" si="2166"/>
        <v/>
      </c>
      <c r="CC666" s="679" t="str">
        <f t="shared" si="2167"/>
        <v/>
      </c>
      <c r="CD666" s="1334" t="str">
        <f t="shared" si="2168"/>
        <v/>
      </c>
      <c r="CE666" s="1335" t="str">
        <f t="shared" si="2158"/>
        <v/>
      </c>
      <c r="CF666" s="1336" t="str">
        <f t="shared" si="2158"/>
        <v/>
      </c>
      <c r="CG666" s="1336" t="str">
        <f t="shared" si="2158"/>
        <v/>
      </c>
      <c r="CH666" s="1336" t="str">
        <f t="shared" si="2158"/>
        <v/>
      </c>
      <c r="CI666" s="1336" t="str">
        <f t="shared" si="2158"/>
        <v/>
      </c>
      <c r="CJ666" s="1336" t="str">
        <f t="shared" si="2158"/>
        <v/>
      </c>
      <c r="CK666" s="1337" t="str">
        <f t="shared" si="2158"/>
        <v/>
      </c>
      <c r="CL666" s="1337">
        <f t="shared" si="2158"/>
        <v>0</v>
      </c>
      <c r="CM666" s="1337" t="str">
        <f t="shared" si="2158"/>
        <v/>
      </c>
      <c r="CN666" s="1336" t="str">
        <f t="shared" si="2158"/>
        <v/>
      </c>
      <c r="CO666" s="1336" t="str">
        <f t="shared" si="2158"/>
        <v/>
      </c>
      <c r="CP666" s="1336" t="str">
        <f t="shared" si="2158"/>
        <v/>
      </c>
      <c r="CQ666" s="1336" t="str">
        <f t="shared" si="2158"/>
        <v/>
      </c>
      <c r="CR666" s="1336" t="str">
        <f t="shared" si="2158"/>
        <v/>
      </c>
      <c r="CS666" s="1335" t="str">
        <f t="shared" si="2158"/>
        <v/>
      </c>
      <c r="CT666" s="1338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>
        <f t="shared" si="2177"/>
        <v>0</v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3</v>
      </c>
      <c r="DN666" s="106">
        <f t="shared" si="2188"/>
        <v>1</v>
      </c>
      <c r="DO666" s="106">
        <f t="shared" si="2189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9" t="str">
        <f t="shared" si="2168"/>
        <v/>
      </c>
      <c r="CE667" s="1330" t="str">
        <f t="shared" si="2158"/>
        <v/>
      </c>
      <c r="CF667" s="1331" t="str">
        <f t="shared" si="2158"/>
        <v/>
      </c>
      <c r="CG667" s="1331" t="str">
        <f t="shared" si="2158"/>
        <v/>
      </c>
      <c r="CH667" s="1331" t="str">
        <f t="shared" si="2158"/>
        <v/>
      </c>
      <c r="CI667" s="1331" t="str">
        <f t="shared" si="2158"/>
        <v/>
      </c>
      <c r="CJ667" s="1331" t="str">
        <f t="shared" si="2158"/>
        <v/>
      </c>
      <c r="CK667" s="1332" t="str">
        <f t="shared" si="2158"/>
        <v/>
      </c>
      <c r="CL667" s="1332">
        <f t="shared" si="2158"/>
        <v>0</v>
      </c>
      <c r="CM667" s="1332" t="str">
        <f t="shared" si="2158"/>
        <v/>
      </c>
      <c r="CN667" s="1331" t="str">
        <f t="shared" si="2158"/>
        <v/>
      </c>
      <c r="CO667" s="1331" t="str">
        <f t="shared" si="2158"/>
        <v/>
      </c>
      <c r="CP667" s="1331" t="str">
        <f t="shared" si="2158"/>
        <v/>
      </c>
      <c r="CQ667" s="1331" t="str">
        <f t="shared" si="2158"/>
        <v/>
      </c>
      <c r="CR667" s="1331" t="str">
        <f t="shared" si="2158"/>
        <v/>
      </c>
      <c r="CS667" s="1330" t="str">
        <f t="shared" si="2158"/>
        <v/>
      </c>
      <c r="CT667" s="1333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>
        <f t="shared" si="2177"/>
        <v>0</v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2</v>
      </c>
      <c r="DN667" s="106">
        <f t="shared" si="2188"/>
        <v>0</v>
      </c>
      <c r="DO667" s="106">
        <f t="shared" si="2189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9" t="str">
        <f t="shared" si="2168"/>
        <v/>
      </c>
      <c r="CE668" s="1330" t="str">
        <f t="shared" si="2158"/>
        <v/>
      </c>
      <c r="CF668" s="1331" t="str">
        <f t="shared" si="2158"/>
        <v/>
      </c>
      <c r="CG668" s="1331" t="str">
        <f t="shared" si="2158"/>
        <v/>
      </c>
      <c r="CH668" s="1331" t="str">
        <f t="shared" si="2158"/>
        <v/>
      </c>
      <c r="CI668" s="1331" t="str">
        <f t="shared" si="2158"/>
        <v/>
      </c>
      <c r="CJ668" s="1331" t="str">
        <f t="shared" si="2158"/>
        <v/>
      </c>
      <c r="CK668" s="1332" t="str">
        <f t="shared" si="2158"/>
        <v/>
      </c>
      <c r="CL668" s="1332" t="str">
        <f t="shared" si="2158"/>
        <v/>
      </c>
      <c r="CM668" s="1332" t="str">
        <f t="shared" si="2158"/>
        <v/>
      </c>
      <c r="CN668" s="1331" t="str">
        <f t="shared" si="2158"/>
        <v/>
      </c>
      <c r="CO668" s="1331" t="str">
        <f t="shared" si="2158"/>
        <v/>
      </c>
      <c r="CP668" s="1331" t="str">
        <f t="shared" si="2158"/>
        <v/>
      </c>
      <c r="CQ668" s="1331" t="str">
        <f t="shared" si="2158"/>
        <v/>
      </c>
      <c r="CR668" s="1331" t="str">
        <f t="shared" si="2158"/>
        <v/>
      </c>
      <c r="CS668" s="1330" t="str">
        <f t="shared" si="2158"/>
        <v/>
      </c>
      <c r="CT668" s="1333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>
        <f t="shared" si="2195"/>
        <v>0</v>
      </c>
      <c r="W669" s="620" t="str">
        <f t="shared" si="2195"/>
        <v/>
      </c>
      <c r="X669" s="620">
        <f t="shared" si="2195"/>
        <v>0</v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>
        <f t="shared" si="2197"/>
        <v>0</v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4" t="str">
        <f t="shared" si="2168"/>
        <v/>
      </c>
      <c r="CE669" s="1335" t="str">
        <f t="shared" si="2158"/>
        <v/>
      </c>
      <c r="CF669" s="1336" t="str">
        <f t="shared" si="2158"/>
        <v/>
      </c>
      <c r="CG669" s="1336" t="str">
        <f t="shared" si="2158"/>
        <v/>
      </c>
      <c r="CH669" s="1336" t="str">
        <f t="shared" si="2158"/>
        <v/>
      </c>
      <c r="CI669" s="1336" t="str">
        <f t="shared" si="2158"/>
        <v/>
      </c>
      <c r="CJ669" s="1336" t="str">
        <f t="shared" si="2158"/>
        <v/>
      </c>
      <c r="CK669" s="1337" t="str">
        <f t="shared" si="2158"/>
        <v/>
      </c>
      <c r="CL669" s="1337">
        <f t="shared" si="2158"/>
        <v>0</v>
      </c>
      <c r="CM669" s="1337" t="str">
        <f t="shared" si="2158"/>
        <v/>
      </c>
      <c r="CN669" s="1336" t="str">
        <f t="shared" si="2158"/>
        <v/>
      </c>
      <c r="CO669" s="1336" t="str">
        <f t="shared" si="2158"/>
        <v/>
      </c>
      <c r="CP669" s="1336" t="str">
        <f t="shared" si="2158"/>
        <v/>
      </c>
      <c r="CQ669" s="1336" t="str">
        <f t="shared" si="2158"/>
        <v/>
      </c>
      <c r="CR669" s="1336" t="str">
        <f t="shared" si="2158"/>
        <v/>
      </c>
      <c r="CS669" s="1335" t="str">
        <f t="shared" si="2158"/>
        <v/>
      </c>
      <c r="CT669" s="1338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>
        <f t="shared" si="2177"/>
        <v>0</v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2</v>
      </c>
      <c r="DN669" s="106">
        <f t="shared" si="2188"/>
        <v>0</v>
      </c>
      <c r="DO669" s="106">
        <f t="shared" si="2189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9" t="str">
        <f t="shared" si="2168"/>
        <v/>
      </c>
      <c r="CE670" s="1330" t="str">
        <f t="shared" si="2158"/>
        <v/>
      </c>
      <c r="CF670" s="1331" t="str">
        <f t="shared" si="2158"/>
        <v/>
      </c>
      <c r="CG670" s="1331" t="str">
        <f t="shared" si="2158"/>
        <v/>
      </c>
      <c r="CH670" s="1331" t="str">
        <f t="shared" si="2158"/>
        <v/>
      </c>
      <c r="CI670" s="1331" t="str">
        <f t="shared" si="2158"/>
        <v/>
      </c>
      <c r="CJ670" s="1331" t="str">
        <f t="shared" si="2158"/>
        <v/>
      </c>
      <c r="CK670" s="1332" t="str">
        <f t="shared" si="2158"/>
        <v/>
      </c>
      <c r="CL670" s="1332">
        <f t="shared" si="2158"/>
        <v>0</v>
      </c>
      <c r="CM670" s="1332" t="str">
        <f t="shared" si="2158"/>
        <v/>
      </c>
      <c r="CN670" s="1331" t="str">
        <f t="shared" si="2158"/>
        <v/>
      </c>
      <c r="CO670" s="1331" t="str">
        <f t="shared" si="2158"/>
        <v/>
      </c>
      <c r="CP670" s="1331" t="str">
        <f t="shared" si="2158"/>
        <v/>
      </c>
      <c r="CQ670" s="1331" t="str">
        <f t="shared" si="2158"/>
        <v/>
      </c>
      <c r="CR670" s="1331" t="str">
        <f t="shared" si="2158"/>
        <v/>
      </c>
      <c r="CS670" s="1330" t="str">
        <f t="shared" si="2158"/>
        <v/>
      </c>
      <c r="CT670" s="1333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>
        <f t="shared" si="2177"/>
        <v>0</v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2</v>
      </c>
      <c r="DN670" s="106">
        <f t="shared" si="2188"/>
        <v>0</v>
      </c>
      <c r="DO670" s="106">
        <f t="shared" si="2189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9" t="str">
        <f t="shared" si="2168"/>
        <v/>
      </c>
      <c r="CE671" s="1330" t="str">
        <f t="shared" si="2158"/>
        <v/>
      </c>
      <c r="CF671" s="1331" t="str">
        <f t="shared" si="2158"/>
        <v/>
      </c>
      <c r="CG671" s="1331" t="str">
        <f t="shared" si="2158"/>
        <v/>
      </c>
      <c r="CH671" s="1331" t="str">
        <f t="shared" si="2158"/>
        <v/>
      </c>
      <c r="CI671" s="1331" t="str">
        <f t="shared" si="2158"/>
        <v/>
      </c>
      <c r="CJ671" s="1331" t="str">
        <f t="shared" si="2158"/>
        <v/>
      </c>
      <c r="CK671" s="1332" t="str">
        <f t="shared" si="2158"/>
        <v/>
      </c>
      <c r="CL671" s="1332" t="str">
        <f t="shared" si="2158"/>
        <v/>
      </c>
      <c r="CM671" s="1332" t="str">
        <f t="shared" si="2158"/>
        <v/>
      </c>
      <c r="CN671" s="1331" t="str">
        <f t="shared" si="2158"/>
        <v/>
      </c>
      <c r="CO671" s="1331" t="str">
        <f t="shared" si="2158"/>
        <v/>
      </c>
      <c r="CP671" s="1331" t="str">
        <f t="shared" si="2158"/>
        <v/>
      </c>
      <c r="CQ671" s="1331" t="str">
        <f t="shared" si="2158"/>
        <v/>
      </c>
      <c r="CR671" s="1331" t="str">
        <f t="shared" si="2158"/>
        <v/>
      </c>
      <c r="CS671" s="1330" t="str">
        <f t="shared" si="2158"/>
        <v/>
      </c>
      <c r="CT671" s="1333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>
        <f t="shared" si="2199"/>
        <v>0</v>
      </c>
      <c r="W672" s="620" t="str">
        <f t="shared" si="2199"/>
        <v/>
      </c>
      <c r="X672" s="620">
        <f t="shared" si="2199"/>
        <v>0</v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>
        <f t="shared" si="2201"/>
        <v>0</v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4" t="str">
        <f t="shared" si="2168"/>
        <v/>
      </c>
      <c r="CE672" s="1335" t="str">
        <f t="shared" si="2158"/>
        <v/>
      </c>
      <c r="CF672" s="1336" t="str">
        <f t="shared" si="2158"/>
        <v/>
      </c>
      <c r="CG672" s="1336" t="str">
        <f t="shared" si="2158"/>
        <v/>
      </c>
      <c r="CH672" s="1336" t="str">
        <f t="shared" si="2158"/>
        <v/>
      </c>
      <c r="CI672" s="1336" t="str">
        <f t="shared" si="2158"/>
        <v/>
      </c>
      <c r="CJ672" s="1336" t="str">
        <f t="shared" si="2158"/>
        <v/>
      </c>
      <c r="CK672" s="1337" t="str">
        <f t="shared" si="2158"/>
        <v/>
      </c>
      <c r="CL672" s="1337">
        <f t="shared" si="2158"/>
        <v>0</v>
      </c>
      <c r="CM672" s="1337" t="str">
        <f t="shared" si="2158"/>
        <v/>
      </c>
      <c r="CN672" s="1336" t="str">
        <f t="shared" si="2158"/>
        <v/>
      </c>
      <c r="CO672" s="1336" t="str">
        <f t="shared" si="2158"/>
        <v/>
      </c>
      <c r="CP672" s="1336" t="str">
        <f t="shared" si="2158"/>
        <v/>
      </c>
      <c r="CQ672" s="1336" t="str">
        <f t="shared" si="2158"/>
        <v/>
      </c>
      <c r="CR672" s="1336" t="str">
        <f t="shared" si="2158"/>
        <v/>
      </c>
      <c r="CS672" s="1335" t="str">
        <f t="shared" si="2158"/>
        <v/>
      </c>
      <c r="CT672" s="1338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>
        <f t="shared" si="2177"/>
        <v>0</v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2</v>
      </c>
      <c r="DN672" s="106">
        <f t="shared" si="2188"/>
        <v>0</v>
      </c>
      <c r="DO672" s="106">
        <f t="shared" si="2189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9" t="str">
        <f t="shared" si="2168"/>
        <v/>
      </c>
      <c r="CE673" s="1330" t="str">
        <f t="shared" si="2158"/>
        <v/>
      </c>
      <c r="CF673" s="1331" t="str">
        <f t="shared" si="2158"/>
        <v/>
      </c>
      <c r="CG673" s="1331" t="str">
        <f t="shared" si="2158"/>
        <v/>
      </c>
      <c r="CH673" s="1331" t="str">
        <f t="shared" si="2158"/>
        <v/>
      </c>
      <c r="CI673" s="1331" t="str">
        <f t="shared" si="2158"/>
        <v/>
      </c>
      <c r="CJ673" s="1331" t="str">
        <f t="shared" si="2158"/>
        <v/>
      </c>
      <c r="CK673" s="1332" t="str">
        <f t="shared" si="2158"/>
        <v/>
      </c>
      <c r="CL673" s="1332">
        <f t="shared" si="2158"/>
        <v>0</v>
      </c>
      <c r="CM673" s="1332" t="str">
        <f t="shared" si="2158"/>
        <v/>
      </c>
      <c r="CN673" s="1331" t="str">
        <f t="shared" si="2158"/>
        <v/>
      </c>
      <c r="CO673" s="1331" t="str">
        <f t="shared" si="2158"/>
        <v/>
      </c>
      <c r="CP673" s="1331" t="str">
        <f t="shared" si="2158"/>
        <v/>
      </c>
      <c r="CQ673" s="1331" t="str">
        <f t="shared" si="2158"/>
        <v/>
      </c>
      <c r="CR673" s="1331" t="str">
        <f t="shared" si="2158"/>
        <v/>
      </c>
      <c r="CS673" s="1330" t="str">
        <f t="shared" si="2158"/>
        <v/>
      </c>
      <c r="CT673" s="1333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>
        <f t="shared" si="2177"/>
        <v>0</v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1</v>
      </c>
      <c r="DN673" s="106">
        <f t="shared" si="2188"/>
        <v>0</v>
      </c>
      <c r="DO673" s="106">
        <f t="shared" si="2189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9" t="str">
        <f t="shared" si="2168"/>
        <v/>
      </c>
      <c r="CE674" s="1330" t="str">
        <f t="shared" si="2158"/>
        <v/>
      </c>
      <c r="CF674" s="1331" t="str">
        <f t="shared" si="2158"/>
        <v/>
      </c>
      <c r="CG674" s="1331" t="str">
        <f t="shared" si="2158"/>
        <v/>
      </c>
      <c r="CH674" s="1331" t="str">
        <f t="shared" si="2158"/>
        <v/>
      </c>
      <c r="CI674" s="1331" t="str">
        <f t="shared" si="2158"/>
        <v/>
      </c>
      <c r="CJ674" s="1331" t="str">
        <f t="shared" si="2158"/>
        <v/>
      </c>
      <c r="CK674" s="1332" t="str">
        <f t="shared" si="2158"/>
        <v/>
      </c>
      <c r="CL674" s="1332" t="str">
        <f t="shared" si="2158"/>
        <v/>
      </c>
      <c r="CM674" s="1332" t="str">
        <f t="shared" si="2158"/>
        <v/>
      </c>
      <c r="CN674" s="1331" t="str">
        <f t="shared" si="2158"/>
        <v/>
      </c>
      <c r="CO674" s="1331" t="str">
        <f t="shared" si="2158"/>
        <v/>
      </c>
      <c r="CP674" s="1331" t="str">
        <f t="shared" si="2158"/>
        <v/>
      </c>
      <c r="CQ674" s="1331" t="str">
        <f t="shared" si="2158"/>
        <v/>
      </c>
      <c r="CR674" s="1331" t="str">
        <f t="shared" si="2158"/>
        <v/>
      </c>
      <c r="CS674" s="1330" t="str">
        <f t="shared" si="2158"/>
        <v/>
      </c>
      <c r="CT674" s="1333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>
        <f t="shared" si="2203"/>
        <v>0</v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>
        <f t="shared" si="2205"/>
        <v>0</v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4" t="str">
        <f t="shared" si="2168"/>
        <v/>
      </c>
      <c r="CE675" s="1335" t="str">
        <f t="shared" si="2158"/>
        <v/>
      </c>
      <c r="CF675" s="1336" t="str">
        <f t="shared" si="2158"/>
        <v/>
      </c>
      <c r="CG675" s="1336" t="str">
        <f t="shared" si="2158"/>
        <v/>
      </c>
      <c r="CH675" s="1336" t="str">
        <f t="shared" si="2158"/>
        <v/>
      </c>
      <c r="CI675" s="1336" t="str">
        <f t="shared" si="2158"/>
        <v/>
      </c>
      <c r="CJ675" s="1336" t="str">
        <f t="shared" si="2158"/>
        <v/>
      </c>
      <c r="CK675" s="1337" t="str">
        <f t="shared" si="2158"/>
        <v/>
      </c>
      <c r="CL675" s="1337">
        <f t="shared" si="2158"/>
        <v>0</v>
      </c>
      <c r="CM675" s="1337" t="str">
        <f t="shared" si="2158"/>
        <v/>
      </c>
      <c r="CN675" s="1336" t="str">
        <f t="shared" si="2158"/>
        <v/>
      </c>
      <c r="CO675" s="1336" t="str">
        <f t="shared" si="2158"/>
        <v/>
      </c>
      <c r="CP675" s="1336" t="str">
        <f t="shared" si="2158"/>
        <v/>
      </c>
      <c r="CQ675" s="1336" t="str">
        <f t="shared" si="2158"/>
        <v/>
      </c>
      <c r="CR675" s="1336" t="str">
        <f t="shared" si="2158"/>
        <v/>
      </c>
      <c r="CS675" s="1335" t="str">
        <f t="shared" si="2158"/>
        <v/>
      </c>
      <c r="CT675" s="1338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>
        <f t="shared" si="2177"/>
        <v>0</v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1</v>
      </c>
      <c r="DN675" s="106">
        <f t="shared" si="2188"/>
        <v>0</v>
      </c>
      <c r="DO675" s="106">
        <f t="shared" si="2189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40"/>
      <c r="CE676" s="1340"/>
      <c r="CF676" s="1340"/>
      <c r="CG676" s="1340"/>
      <c r="CH676" s="1340"/>
      <c r="CI676" s="1340"/>
      <c r="CJ676" s="1340"/>
      <c r="CK676" s="1340"/>
      <c r="CL676" s="1340"/>
      <c r="CM676" s="1340"/>
      <c r="CN676" s="1340"/>
      <c r="CO676" s="1340"/>
      <c r="CP676" s="1340"/>
      <c r="CQ676" s="1340"/>
      <c r="CR676" s="1340"/>
      <c r="CS676" s="1340"/>
      <c r="CT676" s="1341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9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0" t="str">
        <f t="shared" si="2206"/>
        <v/>
      </c>
      <c r="CF677" s="1331" t="str">
        <f t="shared" si="2206"/>
        <v/>
      </c>
      <c r="CG677" s="1331" t="str">
        <f t="shared" si="2206"/>
        <v/>
      </c>
      <c r="CH677" s="1331" t="str">
        <f t="shared" si="2206"/>
        <v/>
      </c>
      <c r="CI677" s="1331" t="str">
        <f t="shared" si="2206"/>
        <v/>
      </c>
      <c r="CJ677" s="1331" t="str">
        <f t="shared" si="2206"/>
        <v/>
      </c>
      <c r="CK677" s="1332" t="str">
        <f t="shared" si="2206"/>
        <v/>
      </c>
      <c r="CL677" s="1332" t="str">
        <f t="shared" si="2206"/>
        <v/>
      </c>
      <c r="CM677" s="1332" t="str">
        <f t="shared" si="2206"/>
        <v/>
      </c>
      <c r="CN677" s="1331" t="str">
        <f t="shared" si="2206"/>
        <v/>
      </c>
      <c r="CO677" s="1331" t="str">
        <f t="shared" si="2206"/>
        <v/>
      </c>
      <c r="CP677" s="1331" t="str">
        <f t="shared" si="2206"/>
        <v/>
      </c>
      <c r="CQ677" s="1331" t="str">
        <f t="shared" si="2206"/>
        <v/>
      </c>
      <c r="CR677" s="1331" t="str">
        <f t="shared" si="2206"/>
        <v/>
      </c>
      <c r="CS677" s="1330" t="str">
        <f t="shared" si="2206"/>
        <v/>
      </c>
      <c r="CT677" s="1333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207"/>
        <v/>
      </c>
      <c r="CF678" s="1331" t="str">
        <f t="shared" si="2207"/>
        <v/>
      </c>
      <c r="CG678" s="1331" t="str">
        <f t="shared" si="2207"/>
        <v/>
      </c>
      <c r="CH678" s="1331" t="str">
        <f t="shared" si="2207"/>
        <v/>
      </c>
      <c r="CI678" s="1331" t="str">
        <f t="shared" si="2207"/>
        <v/>
      </c>
      <c r="CJ678" s="1331" t="str">
        <f t="shared" si="2207"/>
        <v/>
      </c>
      <c r="CK678" s="1332" t="str">
        <f t="shared" si="2207"/>
        <v/>
      </c>
      <c r="CL678" s="1332" t="str">
        <f t="shared" si="2207"/>
        <v/>
      </c>
      <c r="CM678" s="1332" t="str">
        <f t="shared" si="2207"/>
        <v/>
      </c>
      <c r="CN678" s="1331" t="str">
        <f t="shared" si="2207"/>
        <v/>
      </c>
      <c r="CO678" s="1331" t="str">
        <f t="shared" si="2207"/>
        <v/>
      </c>
      <c r="CP678" s="1331" t="str">
        <f t="shared" si="2207"/>
        <v/>
      </c>
      <c r="CQ678" s="1331" t="str">
        <f t="shared" si="2207"/>
        <v/>
      </c>
      <c r="CR678" s="1331" t="str">
        <f t="shared" si="2207"/>
        <v/>
      </c>
      <c r="CS678" s="1330" t="str">
        <f t="shared" si="2207"/>
        <v/>
      </c>
      <c r="CT678" s="1333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0">
        <f t="shared" si="2207"/>
        <v>16747</v>
      </c>
      <c r="CF679" s="1331">
        <f t="shared" si="2207"/>
        <v>16747</v>
      </c>
      <c r="CG679" s="1331">
        <f t="shared" si="2207"/>
        <v>16747</v>
      </c>
      <c r="CH679" s="1331">
        <f t="shared" si="2207"/>
        <v>16747</v>
      </c>
      <c r="CI679" s="1331">
        <f t="shared" si="2207"/>
        <v>16747</v>
      </c>
      <c r="CJ679" s="1331">
        <f t="shared" si="2207"/>
        <v>16747</v>
      </c>
      <c r="CK679" s="1332">
        <f t="shared" si="2207"/>
        <v>16747</v>
      </c>
      <c r="CL679" s="1332">
        <f t="shared" si="2207"/>
        <v>16747</v>
      </c>
      <c r="CM679" s="1332">
        <f t="shared" si="2207"/>
        <v>16747</v>
      </c>
      <c r="CN679" s="1331">
        <f t="shared" si="2207"/>
        <v>16747</v>
      </c>
      <c r="CO679" s="1331">
        <f t="shared" si="2207"/>
        <v>16747</v>
      </c>
      <c r="CP679" s="1331">
        <f t="shared" si="2207"/>
        <v>16747</v>
      </c>
      <c r="CQ679" s="1331">
        <f t="shared" si="2207"/>
        <v>16747</v>
      </c>
      <c r="CR679" s="1331">
        <f t="shared" si="2207"/>
        <v>16747</v>
      </c>
      <c r="CS679" s="1330">
        <f t="shared" si="2207"/>
        <v>16747</v>
      </c>
      <c r="CT679" s="1333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5" t="str">
        <f t="shared" si="2207"/>
        <v/>
      </c>
      <c r="CF680" s="1336" t="str">
        <f t="shared" si="2207"/>
        <v/>
      </c>
      <c r="CG680" s="1336" t="str">
        <f t="shared" si="2207"/>
        <v/>
      </c>
      <c r="CH680" s="1336" t="str">
        <f t="shared" si="2207"/>
        <v/>
      </c>
      <c r="CI680" s="1336" t="str">
        <f t="shared" si="2207"/>
        <v/>
      </c>
      <c r="CJ680" s="1336" t="str">
        <f t="shared" si="2207"/>
        <v/>
      </c>
      <c r="CK680" s="1337" t="str">
        <f t="shared" si="2207"/>
        <v/>
      </c>
      <c r="CL680" s="1337" t="str">
        <f t="shared" si="2207"/>
        <v/>
      </c>
      <c r="CM680" s="1337" t="str">
        <f t="shared" si="2207"/>
        <v/>
      </c>
      <c r="CN680" s="1336" t="str">
        <f t="shared" si="2207"/>
        <v/>
      </c>
      <c r="CO680" s="1336" t="str">
        <f t="shared" si="2207"/>
        <v/>
      </c>
      <c r="CP680" s="1336" t="str">
        <f t="shared" si="2207"/>
        <v/>
      </c>
      <c r="CQ680" s="1336" t="str">
        <f t="shared" si="2207"/>
        <v/>
      </c>
      <c r="CR680" s="1336" t="str">
        <f t="shared" si="2207"/>
        <v/>
      </c>
      <c r="CS680" s="1335" t="str">
        <f t="shared" si="2207"/>
        <v/>
      </c>
      <c r="CT680" s="1338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0"/>
      <c r="CE681" s="1340"/>
      <c r="CF681" s="1340"/>
      <c r="CG681" s="1340"/>
      <c r="CH681" s="1340"/>
      <c r="CI681" s="1340"/>
      <c r="CJ681" s="1340"/>
      <c r="CK681" s="1340"/>
      <c r="CL681" s="1340"/>
      <c r="CM681" s="1340"/>
      <c r="CN681" s="1340"/>
      <c r="CO681" s="1340"/>
      <c r="CP681" s="1340"/>
      <c r="CQ681" s="1340"/>
      <c r="CR681" s="1340"/>
      <c r="CS681" s="1340"/>
      <c r="CT681" s="1341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9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0" t="str">
        <f t="shared" si="2216"/>
        <v/>
      </c>
      <c r="CF682" s="1331" t="str">
        <f t="shared" si="2216"/>
        <v/>
      </c>
      <c r="CG682" s="1331" t="str">
        <f t="shared" si="2216"/>
        <v/>
      </c>
      <c r="CH682" s="1331" t="str">
        <f t="shared" si="2216"/>
        <v/>
      </c>
      <c r="CI682" s="1331" t="str">
        <f t="shared" si="2216"/>
        <v/>
      </c>
      <c r="CJ682" s="1331" t="str">
        <f t="shared" si="2216"/>
        <v/>
      </c>
      <c r="CK682" s="1332" t="str">
        <f t="shared" si="2216"/>
        <v/>
      </c>
      <c r="CL682" s="1332" t="str">
        <f t="shared" si="2216"/>
        <v/>
      </c>
      <c r="CM682" s="1332" t="str">
        <f t="shared" si="2216"/>
        <v/>
      </c>
      <c r="CN682" s="1331" t="str">
        <f t="shared" si="2216"/>
        <v/>
      </c>
      <c r="CO682" s="1331" t="str">
        <f t="shared" si="2216"/>
        <v/>
      </c>
      <c r="CP682" s="1331" t="str">
        <f t="shared" si="2216"/>
        <v/>
      </c>
      <c r="CQ682" s="1331" t="str">
        <f t="shared" si="2216"/>
        <v/>
      </c>
      <c r="CR682" s="1331" t="str">
        <f t="shared" si="2216"/>
        <v/>
      </c>
      <c r="CS682" s="1330" t="str">
        <f t="shared" si="2216"/>
        <v/>
      </c>
      <c r="CT682" s="1333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217"/>
        <v/>
      </c>
      <c r="CF683" s="1331" t="str">
        <f t="shared" si="2217"/>
        <v/>
      </c>
      <c r="CG683" s="1331" t="str">
        <f t="shared" si="2217"/>
        <v/>
      </c>
      <c r="CH683" s="1331" t="str">
        <f t="shared" si="2217"/>
        <v/>
      </c>
      <c r="CI683" s="1331" t="str">
        <f t="shared" si="2217"/>
        <v/>
      </c>
      <c r="CJ683" s="1331" t="str">
        <f t="shared" si="2217"/>
        <v/>
      </c>
      <c r="CK683" s="1332" t="str">
        <f t="shared" si="2217"/>
        <v/>
      </c>
      <c r="CL683" s="1332" t="str">
        <f t="shared" si="2217"/>
        <v/>
      </c>
      <c r="CM683" s="1332" t="str">
        <f t="shared" si="2217"/>
        <v/>
      </c>
      <c r="CN683" s="1331" t="str">
        <f t="shared" si="2217"/>
        <v/>
      </c>
      <c r="CO683" s="1331" t="str">
        <f t="shared" si="2217"/>
        <v/>
      </c>
      <c r="CP683" s="1331" t="str">
        <f t="shared" si="2217"/>
        <v/>
      </c>
      <c r="CQ683" s="1331" t="str">
        <f t="shared" si="2217"/>
        <v/>
      </c>
      <c r="CR683" s="1331" t="str">
        <f t="shared" si="2217"/>
        <v/>
      </c>
      <c r="CS683" s="1330" t="str">
        <f t="shared" si="2217"/>
        <v/>
      </c>
      <c r="CT683" s="1333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16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0">
        <f t="shared" si="2217"/>
        <v>2020</v>
      </c>
      <c r="CF684" s="1331">
        <f t="shared" si="2217"/>
        <v>2020</v>
      </c>
      <c r="CG684" s="1331">
        <f t="shared" si="2217"/>
        <v>2020</v>
      </c>
      <c r="CH684" s="1331">
        <f t="shared" si="2217"/>
        <v>2020</v>
      </c>
      <c r="CI684" s="1331">
        <f t="shared" si="2217"/>
        <v>2020</v>
      </c>
      <c r="CJ684" s="1331">
        <f t="shared" si="2217"/>
        <v>2020</v>
      </c>
      <c r="CK684" s="1332">
        <f t="shared" si="2217"/>
        <v>2020</v>
      </c>
      <c r="CL684" s="1332">
        <f t="shared" si="2217"/>
        <v>2020</v>
      </c>
      <c r="CM684" s="1332">
        <f t="shared" si="2217"/>
        <v>2020</v>
      </c>
      <c r="CN684" s="1331">
        <f t="shared" si="2217"/>
        <v>2020</v>
      </c>
      <c r="CO684" s="1331">
        <f t="shared" si="2217"/>
        <v>2020</v>
      </c>
      <c r="CP684" s="1331">
        <f t="shared" si="2217"/>
        <v>2020</v>
      </c>
      <c r="CQ684" s="1331">
        <f t="shared" si="2217"/>
        <v>2020</v>
      </c>
      <c r="CR684" s="1331">
        <f t="shared" si="2217"/>
        <v>2020</v>
      </c>
      <c r="CS684" s="1330">
        <f t="shared" si="2217"/>
        <v>2020</v>
      </c>
      <c r="CT684" s="1333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5" t="str">
        <f t="shared" si="2217"/>
        <v/>
      </c>
      <c r="CF685" s="1336" t="str">
        <f t="shared" si="2217"/>
        <v/>
      </c>
      <c r="CG685" s="1336" t="str">
        <f t="shared" si="2217"/>
        <v/>
      </c>
      <c r="CH685" s="1336" t="str">
        <f t="shared" si="2217"/>
        <v/>
      </c>
      <c r="CI685" s="1336" t="str">
        <f t="shared" si="2217"/>
        <v/>
      </c>
      <c r="CJ685" s="1336" t="str">
        <f t="shared" si="2217"/>
        <v/>
      </c>
      <c r="CK685" s="1337" t="str">
        <f t="shared" si="2217"/>
        <v/>
      </c>
      <c r="CL685" s="1337" t="str">
        <f t="shared" si="2217"/>
        <v/>
      </c>
      <c r="CM685" s="1337" t="str">
        <f t="shared" si="2217"/>
        <v/>
      </c>
      <c r="CN685" s="1336" t="str">
        <f t="shared" si="2217"/>
        <v/>
      </c>
      <c r="CO685" s="1336" t="str">
        <f t="shared" si="2217"/>
        <v/>
      </c>
      <c r="CP685" s="1336" t="str">
        <f t="shared" si="2217"/>
        <v/>
      </c>
      <c r="CQ685" s="1336" t="str">
        <f t="shared" si="2217"/>
        <v/>
      </c>
      <c r="CR685" s="1336" t="str">
        <f t="shared" si="2217"/>
        <v/>
      </c>
      <c r="CS685" s="1335" t="str">
        <f t="shared" si="2217"/>
        <v/>
      </c>
      <c r="CT685" s="1338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6"/>
      <c r="CE686" s="1346"/>
      <c r="CF686" s="1346"/>
      <c r="CG686" s="1346"/>
      <c r="CH686" s="1346"/>
      <c r="CI686" s="1346"/>
      <c r="CJ686" s="1346"/>
      <c r="CK686" s="1346"/>
      <c r="CL686" s="1346"/>
      <c r="CM686" s="1346"/>
      <c r="CN686" s="1346"/>
      <c r="CO686" s="1346"/>
      <c r="CP686" s="1346"/>
      <c r="CQ686" s="1346"/>
      <c r="CR686" s="1346"/>
      <c r="CS686" s="1346"/>
      <c r="CT686" s="1347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9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0" t="str">
        <f t="shared" si="2228"/>
        <v/>
      </c>
      <c r="CF687" s="1331" t="str">
        <f t="shared" si="2228"/>
        <v/>
      </c>
      <c r="CG687" s="1331" t="str">
        <f t="shared" si="2228"/>
        <v/>
      </c>
      <c r="CH687" s="1331" t="str">
        <f t="shared" si="2228"/>
        <v/>
      </c>
      <c r="CI687" s="1331" t="str">
        <f t="shared" si="2228"/>
        <v/>
      </c>
      <c r="CJ687" s="1331" t="str">
        <f t="shared" si="2228"/>
        <v/>
      </c>
      <c r="CK687" s="1332" t="str">
        <f t="shared" si="2228"/>
        <v/>
      </c>
      <c r="CL687" s="1332" t="str">
        <f t="shared" si="2228"/>
        <v/>
      </c>
      <c r="CM687" s="1332" t="str">
        <f t="shared" si="2228"/>
        <v/>
      </c>
      <c r="CN687" s="1331" t="str">
        <f t="shared" si="2228"/>
        <v/>
      </c>
      <c r="CO687" s="1331" t="str">
        <f t="shared" si="2228"/>
        <v/>
      </c>
      <c r="CP687" s="1331" t="str">
        <f t="shared" si="2228"/>
        <v/>
      </c>
      <c r="CQ687" s="1331" t="str">
        <f t="shared" si="2228"/>
        <v/>
      </c>
      <c r="CR687" s="1331" t="str">
        <f t="shared" si="2228"/>
        <v/>
      </c>
      <c r="CS687" s="1330" t="str">
        <f t="shared" si="2228"/>
        <v/>
      </c>
      <c r="CT687" s="1333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229"/>
        <v/>
      </c>
      <c r="CF688" s="1331" t="str">
        <f t="shared" si="2229"/>
        <v/>
      </c>
      <c r="CG688" s="1331" t="str">
        <f t="shared" si="2229"/>
        <v/>
      </c>
      <c r="CH688" s="1331" t="str">
        <f t="shared" si="2229"/>
        <v/>
      </c>
      <c r="CI688" s="1331" t="str">
        <f t="shared" si="2229"/>
        <v/>
      </c>
      <c r="CJ688" s="1331" t="str">
        <f t="shared" si="2229"/>
        <v/>
      </c>
      <c r="CK688" s="1332" t="str">
        <f t="shared" si="2229"/>
        <v/>
      </c>
      <c r="CL688" s="1332" t="str">
        <f t="shared" si="2229"/>
        <v/>
      </c>
      <c r="CM688" s="1332" t="str">
        <f t="shared" si="2229"/>
        <v/>
      </c>
      <c r="CN688" s="1331" t="str">
        <f t="shared" si="2229"/>
        <v/>
      </c>
      <c r="CO688" s="1331" t="str">
        <f t="shared" si="2229"/>
        <v/>
      </c>
      <c r="CP688" s="1331" t="str">
        <f t="shared" si="2229"/>
        <v/>
      </c>
      <c r="CQ688" s="1331" t="str">
        <f t="shared" si="2229"/>
        <v/>
      </c>
      <c r="CR688" s="1331" t="str">
        <f t="shared" si="2229"/>
        <v/>
      </c>
      <c r="CS688" s="1330" t="str">
        <f t="shared" si="2229"/>
        <v/>
      </c>
      <c r="CT688" s="1333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0">
        <f t="shared" si="2229"/>
        <v>3620</v>
      </c>
      <c r="CF689" s="1331">
        <f t="shared" si="2229"/>
        <v>3620</v>
      </c>
      <c r="CG689" s="1331">
        <f t="shared" si="2229"/>
        <v>3620</v>
      </c>
      <c r="CH689" s="1331">
        <f t="shared" si="2229"/>
        <v>3620</v>
      </c>
      <c r="CI689" s="1331">
        <f t="shared" si="2229"/>
        <v>3620</v>
      </c>
      <c r="CJ689" s="1331">
        <f t="shared" si="2229"/>
        <v>3620</v>
      </c>
      <c r="CK689" s="1332">
        <f t="shared" si="2229"/>
        <v>3620</v>
      </c>
      <c r="CL689" s="1332">
        <f t="shared" si="2229"/>
        <v>3620</v>
      </c>
      <c r="CM689" s="1332">
        <f t="shared" si="2229"/>
        <v>3620</v>
      </c>
      <c r="CN689" s="1331">
        <f t="shared" si="2229"/>
        <v>3620</v>
      </c>
      <c r="CO689" s="1331">
        <f t="shared" si="2229"/>
        <v>3620</v>
      </c>
      <c r="CP689" s="1331">
        <f t="shared" si="2229"/>
        <v>3620</v>
      </c>
      <c r="CQ689" s="1331">
        <f t="shared" si="2229"/>
        <v>3620</v>
      </c>
      <c r="CR689" s="1331">
        <f t="shared" si="2229"/>
        <v>3620</v>
      </c>
      <c r="CS689" s="1330">
        <f t="shared" si="2229"/>
        <v>3620</v>
      </c>
      <c r="CT689" s="1333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5" t="str">
        <f t="shared" si="2229"/>
        <v/>
      </c>
      <c r="CF690" s="1336" t="str">
        <f t="shared" si="2229"/>
        <v/>
      </c>
      <c r="CG690" s="1336" t="str">
        <f t="shared" si="2229"/>
        <v/>
      </c>
      <c r="CH690" s="1336" t="str">
        <f t="shared" si="2229"/>
        <v/>
      </c>
      <c r="CI690" s="1336" t="str">
        <f t="shared" si="2229"/>
        <v/>
      </c>
      <c r="CJ690" s="1336" t="str">
        <f t="shared" si="2229"/>
        <v/>
      </c>
      <c r="CK690" s="1337" t="str">
        <f t="shared" si="2229"/>
        <v/>
      </c>
      <c r="CL690" s="1337" t="str">
        <f t="shared" si="2229"/>
        <v/>
      </c>
      <c r="CM690" s="1337" t="str">
        <f t="shared" si="2229"/>
        <v/>
      </c>
      <c r="CN690" s="1336" t="str">
        <f t="shared" si="2229"/>
        <v/>
      </c>
      <c r="CO690" s="1336" t="str">
        <f t="shared" si="2229"/>
        <v/>
      </c>
      <c r="CP690" s="1336" t="str">
        <f t="shared" si="2229"/>
        <v/>
      </c>
      <c r="CQ690" s="1336" t="str">
        <f t="shared" si="2229"/>
        <v/>
      </c>
      <c r="CR690" s="1336" t="str">
        <f t="shared" si="2229"/>
        <v/>
      </c>
      <c r="CS690" s="1335" t="str">
        <f t="shared" si="2229"/>
        <v/>
      </c>
      <c r="CT690" s="1338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0"/>
      <c r="CE691" s="1340"/>
      <c r="CF691" s="1340"/>
      <c r="CG691" s="1340"/>
      <c r="CH691" s="1340"/>
      <c r="CI691" s="1340"/>
      <c r="CJ691" s="1340"/>
      <c r="CK691" s="1340"/>
      <c r="CL691" s="1340"/>
      <c r="CM691" s="1340"/>
      <c r="CN691" s="1340"/>
      <c r="CO691" s="1340"/>
      <c r="CP691" s="1340"/>
      <c r="CQ691" s="1340"/>
      <c r="CR691" s="1340"/>
      <c r="CS691" s="1340"/>
      <c r="CT691" s="1341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9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0" t="str">
        <f t="shared" si="2244"/>
        <v/>
      </c>
      <c r="CF692" s="1331" t="str">
        <f t="shared" si="2244"/>
        <v/>
      </c>
      <c r="CG692" s="1331" t="str">
        <f t="shared" si="2244"/>
        <v/>
      </c>
      <c r="CH692" s="1331" t="str">
        <f t="shared" si="2244"/>
        <v/>
      </c>
      <c r="CI692" s="1331" t="str">
        <f t="shared" si="2244"/>
        <v/>
      </c>
      <c r="CJ692" s="1331" t="str">
        <f t="shared" si="2244"/>
        <v/>
      </c>
      <c r="CK692" s="1332" t="str">
        <f t="shared" si="2244"/>
        <v/>
      </c>
      <c r="CL692" s="1332" t="str">
        <f t="shared" si="2244"/>
        <v/>
      </c>
      <c r="CM692" s="1332" t="str">
        <f t="shared" si="2244"/>
        <v/>
      </c>
      <c r="CN692" s="1331" t="str">
        <f t="shared" si="2244"/>
        <v/>
      </c>
      <c r="CO692" s="1331" t="str">
        <f t="shared" si="2244"/>
        <v/>
      </c>
      <c r="CP692" s="1331" t="str">
        <f t="shared" si="2244"/>
        <v/>
      </c>
      <c r="CQ692" s="1331" t="str">
        <f t="shared" si="2244"/>
        <v/>
      </c>
      <c r="CR692" s="1331" t="str">
        <f t="shared" si="2244"/>
        <v/>
      </c>
      <c r="CS692" s="1330" t="str">
        <f t="shared" si="2244"/>
        <v/>
      </c>
      <c r="CT692" s="1333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245"/>
        <v/>
      </c>
      <c r="CF693" s="1331" t="str">
        <f t="shared" si="2245"/>
        <v/>
      </c>
      <c r="CG693" s="1331" t="str">
        <f t="shared" si="2245"/>
        <v/>
      </c>
      <c r="CH693" s="1331" t="str">
        <f t="shared" si="2245"/>
        <v/>
      </c>
      <c r="CI693" s="1331" t="str">
        <f t="shared" si="2245"/>
        <v/>
      </c>
      <c r="CJ693" s="1331" t="str">
        <f t="shared" si="2245"/>
        <v/>
      </c>
      <c r="CK693" s="1332" t="str">
        <f t="shared" si="2245"/>
        <v/>
      </c>
      <c r="CL693" s="1332" t="str">
        <f t="shared" si="2245"/>
        <v/>
      </c>
      <c r="CM693" s="1332" t="str">
        <f t="shared" si="2245"/>
        <v/>
      </c>
      <c r="CN693" s="1331" t="str">
        <f t="shared" si="2245"/>
        <v/>
      </c>
      <c r="CO693" s="1331" t="str">
        <f t="shared" si="2245"/>
        <v/>
      </c>
      <c r="CP693" s="1331" t="str">
        <f t="shared" si="2245"/>
        <v/>
      </c>
      <c r="CQ693" s="1331" t="str">
        <f t="shared" si="2245"/>
        <v/>
      </c>
      <c r="CR693" s="1331" t="str">
        <f t="shared" si="2245"/>
        <v/>
      </c>
      <c r="CS693" s="1330" t="str">
        <f t="shared" si="2245"/>
        <v/>
      </c>
      <c r="CT693" s="1333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0">
        <f t="shared" si="2245"/>
        <v>4000</v>
      </c>
      <c r="CF694" s="1331">
        <f t="shared" si="2245"/>
        <v>4000</v>
      </c>
      <c r="CG694" s="1331">
        <f t="shared" si="2245"/>
        <v>4000</v>
      </c>
      <c r="CH694" s="1331">
        <f t="shared" si="2245"/>
        <v>4000</v>
      </c>
      <c r="CI694" s="1331">
        <f t="shared" si="2245"/>
        <v>4000</v>
      </c>
      <c r="CJ694" s="1331">
        <f t="shared" si="2245"/>
        <v>4000</v>
      </c>
      <c r="CK694" s="1332">
        <f t="shared" si="2245"/>
        <v>4000</v>
      </c>
      <c r="CL694" s="1332">
        <f t="shared" si="2245"/>
        <v>4000</v>
      </c>
      <c r="CM694" s="1332">
        <f t="shared" si="2245"/>
        <v>4000</v>
      </c>
      <c r="CN694" s="1331">
        <f t="shared" si="2245"/>
        <v>4000</v>
      </c>
      <c r="CO694" s="1331">
        <f t="shared" si="2245"/>
        <v>4000</v>
      </c>
      <c r="CP694" s="1331">
        <f t="shared" si="2245"/>
        <v>4000</v>
      </c>
      <c r="CQ694" s="1331">
        <f t="shared" si="2245"/>
        <v>4000</v>
      </c>
      <c r="CR694" s="1331">
        <f t="shared" si="2245"/>
        <v>4000</v>
      </c>
      <c r="CS694" s="1330">
        <f t="shared" si="2245"/>
        <v>4000</v>
      </c>
      <c r="CT694" s="1333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5" t="str">
        <f t="shared" si="2245"/>
        <v/>
      </c>
      <c r="CF695" s="1336" t="str">
        <f t="shared" si="2245"/>
        <v/>
      </c>
      <c r="CG695" s="1336" t="str">
        <f t="shared" si="2245"/>
        <v/>
      </c>
      <c r="CH695" s="1336" t="str">
        <f t="shared" si="2245"/>
        <v/>
      </c>
      <c r="CI695" s="1336" t="str">
        <f t="shared" si="2245"/>
        <v/>
      </c>
      <c r="CJ695" s="1336" t="str">
        <f t="shared" si="2245"/>
        <v/>
      </c>
      <c r="CK695" s="1337" t="str">
        <f t="shared" si="2245"/>
        <v/>
      </c>
      <c r="CL695" s="1337" t="str">
        <f t="shared" si="2245"/>
        <v/>
      </c>
      <c r="CM695" s="1337" t="str">
        <f t="shared" si="2245"/>
        <v/>
      </c>
      <c r="CN695" s="1336" t="str">
        <f t="shared" si="2245"/>
        <v/>
      </c>
      <c r="CO695" s="1336" t="str">
        <f t="shared" si="2245"/>
        <v/>
      </c>
      <c r="CP695" s="1336" t="str">
        <f t="shared" si="2245"/>
        <v/>
      </c>
      <c r="CQ695" s="1336" t="str">
        <f t="shared" si="2245"/>
        <v/>
      </c>
      <c r="CR695" s="1336" t="str">
        <f t="shared" si="2245"/>
        <v/>
      </c>
      <c r="CS695" s="1335" t="str">
        <f t="shared" si="2245"/>
        <v/>
      </c>
      <c r="CT695" s="1338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963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40"/>
      <c r="CE696" s="1340"/>
      <c r="CF696" s="1340"/>
      <c r="CG696" s="1340"/>
      <c r="CH696" s="1340"/>
      <c r="CI696" s="1340"/>
      <c r="CJ696" s="1340"/>
      <c r="CK696" s="1340"/>
      <c r="CL696" s="1340"/>
      <c r="CM696" s="1340"/>
      <c r="CN696" s="1340"/>
      <c r="CO696" s="1340"/>
      <c r="CP696" s="1340"/>
      <c r="CQ696" s="1340"/>
      <c r="CR696" s="1340"/>
      <c r="CS696" s="1340"/>
      <c r="CT696" s="1341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9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0" t="str">
        <f t="shared" si="2256"/>
        <v/>
      </c>
      <c r="CF697" s="1331" t="str">
        <f t="shared" si="2256"/>
        <v/>
      </c>
      <c r="CG697" s="1331" t="str">
        <f t="shared" si="2256"/>
        <v/>
      </c>
      <c r="CH697" s="1331" t="str">
        <f t="shared" si="2256"/>
        <v/>
      </c>
      <c r="CI697" s="1331" t="str">
        <f t="shared" si="2256"/>
        <v/>
      </c>
      <c r="CJ697" s="1331" t="str">
        <f t="shared" si="2256"/>
        <v/>
      </c>
      <c r="CK697" s="1332" t="str">
        <f t="shared" si="2256"/>
        <v/>
      </c>
      <c r="CL697" s="1332" t="str">
        <f t="shared" si="2256"/>
        <v/>
      </c>
      <c r="CM697" s="1332" t="str">
        <f t="shared" si="2256"/>
        <v/>
      </c>
      <c r="CN697" s="1331" t="str">
        <f t="shared" si="2256"/>
        <v/>
      </c>
      <c r="CO697" s="1331" t="str">
        <f t="shared" si="2256"/>
        <v/>
      </c>
      <c r="CP697" s="1331" t="str">
        <f t="shared" si="2256"/>
        <v/>
      </c>
      <c r="CQ697" s="1331" t="str">
        <f t="shared" si="2256"/>
        <v/>
      </c>
      <c r="CR697" s="1331" t="str">
        <f t="shared" si="2256"/>
        <v/>
      </c>
      <c r="CS697" s="1330" t="str">
        <f t="shared" si="2256"/>
        <v/>
      </c>
      <c r="CT697" s="1333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257"/>
        <v/>
      </c>
      <c r="CF698" s="1331" t="str">
        <f t="shared" si="2257"/>
        <v/>
      </c>
      <c r="CG698" s="1331" t="str">
        <f t="shared" si="2257"/>
        <v/>
      </c>
      <c r="CH698" s="1331" t="str">
        <f t="shared" si="2257"/>
        <v/>
      </c>
      <c r="CI698" s="1331" t="str">
        <f t="shared" si="2257"/>
        <v/>
      </c>
      <c r="CJ698" s="1331" t="str">
        <f t="shared" si="2257"/>
        <v/>
      </c>
      <c r="CK698" s="1332" t="str">
        <f t="shared" si="2257"/>
        <v/>
      </c>
      <c r="CL698" s="1332" t="str">
        <f t="shared" si="2257"/>
        <v/>
      </c>
      <c r="CM698" s="1332" t="str">
        <f t="shared" si="2257"/>
        <v/>
      </c>
      <c r="CN698" s="1331" t="str">
        <f t="shared" si="2257"/>
        <v/>
      </c>
      <c r="CO698" s="1331" t="str">
        <f t="shared" si="2257"/>
        <v/>
      </c>
      <c r="CP698" s="1331" t="str">
        <f t="shared" si="2257"/>
        <v/>
      </c>
      <c r="CQ698" s="1331" t="str">
        <f t="shared" si="2257"/>
        <v/>
      </c>
      <c r="CR698" s="1331" t="str">
        <f t="shared" si="2257"/>
        <v/>
      </c>
      <c r="CS698" s="1330" t="str">
        <f t="shared" si="2257"/>
        <v/>
      </c>
      <c r="CT698" s="1333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si="2257"/>
        <v/>
      </c>
      <c r="CF699" s="1331" t="str">
        <f t="shared" si="2257"/>
        <v/>
      </c>
      <c r="CG699" s="1331" t="str">
        <f t="shared" si="2257"/>
        <v/>
      </c>
      <c r="CH699" s="1331" t="str">
        <f t="shared" si="2257"/>
        <v/>
      </c>
      <c r="CI699" s="1331" t="str">
        <f t="shared" si="2257"/>
        <v/>
      </c>
      <c r="CJ699" s="1331" t="str">
        <f t="shared" si="2257"/>
        <v/>
      </c>
      <c r="CK699" s="1332" t="str">
        <f t="shared" si="2257"/>
        <v/>
      </c>
      <c r="CL699" s="1332" t="str">
        <f t="shared" si="2257"/>
        <v/>
      </c>
      <c r="CM699" s="1332" t="str">
        <f t="shared" si="2257"/>
        <v/>
      </c>
      <c r="CN699" s="1331" t="str">
        <f t="shared" si="2257"/>
        <v/>
      </c>
      <c r="CO699" s="1331" t="str">
        <f t="shared" si="2257"/>
        <v/>
      </c>
      <c r="CP699" s="1331" t="str">
        <f t="shared" si="2257"/>
        <v/>
      </c>
      <c r="CQ699" s="1331" t="str">
        <f t="shared" si="2257"/>
        <v/>
      </c>
      <c r="CR699" s="1331" t="str">
        <f t="shared" si="2257"/>
        <v/>
      </c>
      <c r="CS699" s="1330" t="str">
        <f t="shared" si="2257"/>
        <v/>
      </c>
      <c r="CT699" s="1333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5" t="str">
        <f t="shared" si="2257"/>
        <v/>
      </c>
      <c r="CF700" s="1336" t="str">
        <f t="shared" si="2257"/>
        <v/>
      </c>
      <c r="CG700" s="1336" t="str">
        <f t="shared" si="2257"/>
        <v/>
      </c>
      <c r="CH700" s="1336" t="str">
        <f t="shared" si="2257"/>
        <v/>
      </c>
      <c r="CI700" s="1336" t="str">
        <f t="shared" si="2257"/>
        <v/>
      </c>
      <c r="CJ700" s="1336" t="str">
        <f t="shared" si="2257"/>
        <v/>
      </c>
      <c r="CK700" s="1337" t="str">
        <f t="shared" si="2257"/>
        <v/>
      </c>
      <c r="CL700" s="1337" t="str">
        <f t="shared" si="2257"/>
        <v/>
      </c>
      <c r="CM700" s="1337" t="str">
        <f t="shared" si="2257"/>
        <v/>
      </c>
      <c r="CN700" s="1336" t="str">
        <f t="shared" si="2257"/>
        <v/>
      </c>
      <c r="CO700" s="1336" t="str">
        <f t="shared" si="2257"/>
        <v/>
      </c>
      <c r="CP700" s="1336" t="str">
        <f t="shared" si="2257"/>
        <v/>
      </c>
      <c r="CQ700" s="1336" t="str">
        <f t="shared" si="2257"/>
        <v/>
      </c>
      <c r="CR700" s="1336" t="str">
        <f t="shared" si="2257"/>
        <v/>
      </c>
      <c r="CS700" s="1335" t="str">
        <f t="shared" si="2257"/>
        <v/>
      </c>
      <c r="CT700" s="1338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4"/>
      <c r="CE701" s="1354"/>
      <c r="CF701" s="1354"/>
      <c r="CG701" s="1354"/>
      <c r="CH701" s="1354"/>
      <c r="CI701" s="1354"/>
      <c r="CJ701" s="1354"/>
      <c r="CK701" s="1354"/>
      <c r="CL701" s="1354"/>
      <c r="CM701" s="1354"/>
      <c r="CN701" s="1354"/>
      <c r="CO701" s="1354"/>
      <c r="CP701" s="1354"/>
      <c r="CQ701" s="1354"/>
      <c r="CR701" s="1354"/>
      <c r="CS701" s="1354"/>
      <c r="CT701" s="1355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1340"/>
      <c r="CQ702" s="1340"/>
      <c r="CR702" s="1340"/>
      <c r="CS702" s="1340"/>
      <c r="CT702" s="1341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9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0" t="str">
        <f t="shared" si="2268"/>
        <v/>
      </c>
      <c r="CF703" s="1331" t="str">
        <f t="shared" si="2268"/>
        <v/>
      </c>
      <c r="CG703" s="1331" t="str">
        <f t="shared" si="2268"/>
        <v/>
      </c>
      <c r="CH703" s="1331" t="str">
        <f t="shared" si="2268"/>
        <v/>
      </c>
      <c r="CI703" s="1331" t="str">
        <f t="shared" si="2268"/>
        <v/>
      </c>
      <c r="CJ703" s="1331" t="str">
        <f t="shared" si="2268"/>
        <v/>
      </c>
      <c r="CK703" s="1332" t="str">
        <f t="shared" si="2268"/>
        <v/>
      </c>
      <c r="CL703" s="1332" t="str">
        <f t="shared" si="2268"/>
        <v/>
      </c>
      <c r="CM703" s="1332" t="str">
        <f t="shared" si="2268"/>
        <v/>
      </c>
      <c r="CN703" s="1331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1" t="str">
        <f t="shared" si="2269"/>
        <v/>
      </c>
      <c r="CP703" s="1331" t="str">
        <f t="shared" si="2269"/>
        <v/>
      </c>
      <c r="CQ703" s="1331" t="str">
        <f t="shared" si="2269"/>
        <v/>
      </c>
      <c r="CR703" s="1331" t="str">
        <f t="shared" si="2269"/>
        <v/>
      </c>
      <c r="CS703" s="1330" t="str">
        <f t="shared" si="2269"/>
        <v/>
      </c>
      <c r="CT703" s="1333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9" t="str">
        <f t="shared" si="2268"/>
        <v/>
      </c>
      <c r="CE704" s="1330" t="str">
        <f t="shared" si="2268"/>
        <v/>
      </c>
      <c r="CF704" s="1331" t="str">
        <f t="shared" si="2268"/>
        <v/>
      </c>
      <c r="CG704" s="1331" t="str">
        <f t="shared" si="2268"/>
        <v/>
      </c>
      <c r="CH704" s="1331" t="str">
        <f t="shared" si="2268"/>
        <v/>
      </c>
      <c r="CI704" s="1331" t="str">
        <f t="shared" si="2268"/>
        <v/>
      </c>
      <c r="CJ704" s="1331" t="str">
        <f t="shared" si="2268"/>
        <v/>
      </c>
      <c r="CK704" s="1332" t="str">
        <f t="shared" si="2268"/>
        <v/>
      </c>
      <c r="CL704" s="1332" t="str">
        <f t="shared" si="2268"/>
        <v/>
      </c>
      <c r="CM704" s="1332" t="str">
        <f t="shared" si="2268"/>
        <v/>
      </c>
      <c r="CN704" s="1331" t="str">
        <f t="shared" si="2269"/>
        <v/>
      </c>
      <c r="CO704" s="1331" t="str">
        <f t="shared" si="2269"/>
        <v/>
      </c>
      <c r="CP704" s="1331" t="str">
        <f t="shared" si="2269"/>
        <v/>
      </c>
      <c r="CQ704" s="1331" t="str">
        <f t="shared" si="2269"/>
        <v/>
      </c>
      <c r="CR704" s="1331" t="str">
        <f t="shared" si="2269"/>
        <v/>
      </c>
      <c r="CS704" s="1330" t="str">
        <f t="shared" si="2269"/>
        <v/>
      </c>
      <c r="CT704" s="1333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9" t="str">
        <f t="shared" si="2268"/>
        <v/>
      </c>
      <c r="CE705" s="1330" t="str">
        <f t="shared" si="2268"/>
        <v/>
      </c>
      <c r="CF705" s="1331" t="str">
        <f t="shared" si="2268"/>
        <v/>
      </c>
      <c r="CG705" s="1331" t="str">
        <f t="shared" si="2268"/>
        <v/>
      </c>
      <c r="CH705" s="1331" t="str">
        <f t="shared" si="2268"/>
        <v/>
      </c>
      <c r="CI705" s="1331" t="str">
        <f t="shared" si="2268"/>
        <v/>
      </c>
      <c r="CJ705" s="1331" t="str">
        <f t="shared" si="2268"/>
        <v/>
      </c>
      <c r="CK705" s="1332" t="str">
        <f t="shared" si="2268"/>
        <v/>
      </c>
      <c r="CL705" s="1332" t="str">
        <f t="shared" si="2268"/>
        <v/>
      </c>
      <c r="CM705" s="1332" t="str">
        <f t="shared" si="2268"/>
        <v/>
      </c>
      <c r="CN705" s="1331" t="str">
        <f t="shared" si="2269"/>
        <v/>
      </c>
      <c r="CO705" s="1331" t="str">
        <f t="shared" si="2269"/>
        <v/>
      </c>
      <c r="CP705" s="1331" t="str">
        <f t="shared" si="2269"/>
        <v/>
      </c>
      <c r="CQ705" s="1331" t="str">
        <f t="shared" si="2269"/>
        <v/>
      </c>
      <c r="CR705" s="1331" t="str">
        <f t="shared" si="2269"/>
        <v/>
      </c>
      <c r="CS705" s="1330" t="str">
        <f t="shared" si="2269"/>
        <v/>
      </c>
      <c r="CT705" s="1333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9" t="str">
        <f t="shared" si="2268"/>
        <v/>
      </c>
      <c r="CE706" s="1330" t="str">
        <f t="shared" si="2268"/>
        <v/>
      </c>
      <c r="CF706" s="1331" t="str">
        <f t="shared" si="2268"/>
        <v/>
      </c>
      <c r="CG706" s="1331" t="str">
        <f t="shared" si="2268"/>
        <v/>
      </c>
      <c r="CH706" s="1331" t="str">
        <f t="shared" si="2268"/>
        <v/>
      </c>
      <c r="CI706" s="1331" t="str">
        <f t="shared" si="2268"/>
        <v/>
      </c>
      <c r="CJ706" s="1331" t="str">
        <f t="shared" si="2268"/>
        <v/>
      </c>
      <c r="CK706" s="1332" t="str">
        <f t="shared" si="2268"/>
        <v/>
      </c>
      <c r="CL706" s="1332" t="str">
        <f t="shared" si="2268"/>
        <v/>
      </c>
      <c r="CM706" s="1332" t="str">
        <f t="shared" si="2268"/>
        <v/>
      </c>
      <c r="CN706" s="1331" t="str">
        <f t="shared" si="2269"/>
        <v/>
      </c>
      <c r="CO706" s="1331" t="str">
        <f t="shared" si="2269"/>
        <v/>
      </c>
      <c r="CP706" s="1331" t="str">
        <f t="shared" si="2269"/>
        <v/>
      </c>
      <c r="CQ706" s="1331" t="str">
        <f t="shared" si="2269"/>
        <v/>
      </c>
      <c r="CR706" s="1331" t="str">
        <f t="shared" si="2269"/>
        <v/>
      </c>
      <c r="CS706" s="1330" t="str">
        <f t="shared" si="2269"/>
        <v/>
      </c>
      <c r="CT706" s="1333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9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0">
        <f t="shared" si="2272"/>
        <v>0</v>
      </c>
      <c r="CF707" s="1331">
        <f t="shared" si="2272"/>
        <v>0</v>
      </c>
      <c r="CG707" s="1331">
        <f t="shared" si="2272"/>
        <v>0</v>
      </c>
      <c r="CH707" s="1331">
        <f t="shared" si="2272"/>
        <v>0</v>
      </c>
      <c r="CI707" s="1331">
        <f t="shared" si="2272"/>
        <v>0</v>
      </c>
      <c r="CJ707" s="1331">
        <f t="shared" si="2272"/>
        <v>0</v>
      </c>
      <c r="CK707" s="1332">
        <f t="shared" si="2272"/>
        <v>0</v>
      </c>
      <c r="CL707" s="1332">
        <f t="shared" si="2272"/>
        <v>0</v>
      </c>
      <c r="CM707" s="1332">
        <f t="shared" si="2272"/>
        <v>0</v>
      </c>
      <c r="CN707" s="1331">
        <f t="shared" si="2272"/>
        <v>0</v>
      </c>
      <c r="CO707" s="1331">
        <f t="shared" si="2272"/>
        <v>0</v>
      </c>
      <c r="CP707" s="1331">
        <f t="shared" si="2272"/>
        <v>0</v>
      </c>
      <c r="CQ707" s="1331">
        <f t="shared" si="2272"/>
        <v>0</v>
      </c>
      <c r="CR707" s="1331">
        <f t="shared" si="2272"/>
        <v>0</v>
      </c>
      <c r="CS707" s="1330">
        <f t="shared" si="2272"/>
        <v>0</v>
      </c>
      <c r="CT707" s="1333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40"/>
      <c r="CE708" s="1340"/>
      <c r="CF708" s="1340"/>
      <c r="CG708" s="1340"/>
      <c r="CH708" s="1340"/>
      <c r="CI708" s="1340"/>
      <c r="CJ708" s="1340"/>
      <c r="CK708" s="1340"/>
      <c r="CL708" s="1340"/>
      <c r="CM708" s="1340"/>
      <c r="CN708" s="1340"/>
      <c r="CO708" s="1340"/>
      <c r="CP708" s="1340"/>
      <c r="CQ708" s="1340"/>
      <c r="CR708" s="1340"/>
      <c r="CS708" s="1340"/>
      <c r="CT708" s="1340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9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0" t="str">
        <f t="shared" si="2273"/>
        <v/>
      </c>
      <c r="CF709" s="1331" t="str">
        <f t="shared" si="2273"/>
        <v/>
      </c>
      <c r="CG709" s="1331" t="str">
        <f t="shared" si="2273"/>
        <v/>
      </c>
      <c r="CH709" s="1331" t="str">
        <f t="shared" si="2273"/>
        <v/>
      </c>
      <c r="CI709" s="1331" t="str">
        <f t="shared" si="2273"/>
        <v/>
      </c>
      <c r="CJ709" s="1331" t="str">
        <f t="shared" si="2273"/>
        <v/>
      </c>
      <c r="CK709" s="1332" t="str">
        <f t="shared" si="2273"/>
        <v/>
      </c>
      <c r="CL709" s="1332" t="str">
        <f t="shared" si="2273"/>
        <v/>
      </c>
      <c r="CM709" s="1332" t="str">
        <f t="shared" si="2273"/>
        <v/>
      </c>
      <c r="CN709" s="1331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1" t="str">
        <f t="shared" si="2274"/>
        <v/>
      </c>
      <c r="CP709" s="1331" t="str">
        <f t="shared" si="2274"/>
        <v/>
      </c>
      <c r="CQ709" s="1331" t="str">
        <f t="shared" si="2274"/>
        <v/>
      </c>
      <c r="CR709" s="1331" t="str">
        <f t="shared" si="2274"/>
        <v/>
      </c>
      <c r="CS709" s="1330" t="str">
        <f t="shared" si="2274"/>
        <v/>
      </c>
      <c r="CT709" s="1333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9" t="str">
        <f t="shared" si="2273"/>
        <v/>
      </c>
      <c r="CE710" s="1330" t="str">
        <f t="shared" si="2273"/>
        <v/>
      </c>
      <c r="CF710" s="1331" t="str">
        <f t="shared" si="2273"/>
        <v/>
      </c>
      <c r="CG710" s="1331" t="str">
        <f t="shared" si="2273"/>
        <v/>
      </c>
      <c r="CH710" s="1331" t="str">
        <f t="shared" si="2273"/>
        <v/>
      </c>
      <c r="CI710" s="1331" t="str">
        <f t="shared" si="2273"/>
        <v/>
      </c>
      <c r="CJ710" s="1331" t="str">
        <f t="shared" si="2273"/>
        <v/>
      </c>
      <c r="CK710" s="1332" t="str">
        <f t="shared" si="2273"/>
        <v/>
      </c>
      <c r="CL710" s="1332" t="str">
        <f t="shared" si="2273"/>
        <v/>
      </c>
      <c r="CM710" s="1332" t="str">
        <f t="shared" si="2273"/>
        <v/>
      </c>
      <c r="CN710" s="1331" t="str">
        <f t="shared" si="2274"/>
        <v/>
      </c>
      <c r="CO710" s="1331" t="str">
        <f t="shared" si="2274"/>
        <v/>
      </c>
      <c r="CP710" s="1331" t="str">
        <f t="shared" si="2274"/>
        <v/>
      </c>
      <c r="CQ710" s="1331" t="str">
        <f t="shared" si="2274"/>
        <v/>
      </c>
      <c r="CR710" s="1331" t="str">
        <f t="shared" si="2274"/>
        <v/>
      </c>
      <c r="CS710" s="1330" t="str">
        <f t="shared" si="2274"/>
        <v/>
      </c>
      <c r="CT710" s="1333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9" t="str">
        <f t="shared" si="2273"/>
        <v/>
      </c>
      <c r="CE711" s="1330" t="str">
        <f t="shared" si="2273"/>
        <v/>
      </c>
      <c r="CF711" s="1331" t="str">
        <f t="shared" si="2273"/>
        <v/>
      </c>
      <c r="CG711" s="1331" t="str">
        <f t="shared" si="2273"/>
        <v/>
      </c>
      <c r="CH711" s="1331" t="str">
        <f t="shared" si="2273"/>
        <v/>
      </c>
      <c r="CI711" s="1331" t="str">
        <f t="shared" si="2273"/>
        <v/>
      </c>
      <c r="CJ711" s="1331" t="str">
        <f t="shared" si="2273"/>
        <v/>
      </c>
      <c r="CK711" s="1332" t="str">
        <f t="shared" si="2273"/>
        <v/>
      </c>
      <c r="CL711" s="1332" t="str">
        <f t="shared" si="2273"/>
        <v/>
      </c>
      <c r="CM711" s="1332" t="str">
        <f t="shared" si="2273"/>
        <v/>
      </c>
      <c r="CN711" s="1331" t="str">
        <f t="shared" si="2274"/>
        <v/>
      </c>
      <c r="CO711" s="1331" t="str">
        <f t="shared" si="2274"/>
        <v/>
      </c>
      <c r="CP711" s="1331" t="str">
        <f t="shared" si="2274"/>
        <v/>
      </c>
      <c r="CQ711" s="1331" t="str">
        <f t="shared" si="2274"/>
        <v/>
      </c>
      <c r="CR711" s="1331" t="str">
        <f t="shared" si="2274"/>
        <v/>
      </c>
      <c r="CS711" s="1330" t="str">
        <f t="shared" si="2274"/>
        <v/>
      </c>
      <c r="CT711" s="1333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9" t="str">
        <f t="shared" si="2273"/>
        <v/>
      </c>
      <c r="CE712" s="1330" t="str">
        <f t="shared" si="2273"/>
        <v/>
      </c>
      <c r="CF712" s="1331" t="str">
        <f t="shared" si="2273"/>
        <v/>
      </c>
      <c r="CG712" s="1331" t="str">
        <f t="shared" si="2273"/>
        <v/>
      </c>
      <c r="CH712" s="1331" t="str">
        <f t="shared" si="2273"/>
        <v/>
      </c>
      <c r="CI712" s="1331" t="str">
        <f t="shared" si="2273"/>
        <v/>
      </c>
      <c r="CJ712" s="1331" t="str">
        <f t="shared" si="2273"/>
        <v/>
      </c>
      <c r="CK712" s="1332" t="str">
        <f t="shared" si="2273"/>
        <v/>
      </c>
      <c r="CL712" s="1332" t="str">
        <f t="shared" si="2273"/>
        <v/>
      </c>
      <c r="CM712" s="1332" t="str">
        <f t="shared" si="2273"/>
        <v/>
      </c>
      <c r="CN712" s="1331" t="str">
        <f t="shared" si="2274"/>
        <v/>
      </c>
      <c r="CO712" s="1331" t="str">
        <f t="shared" si="2274"/>
        <v/>
      </c>
      <c r="CP712" s="1331" t="str">
        <f t="shared" si="2274"/>
        <v/>
      </c>
      <c r="CQ712" s="1331" t="str">
        <f t="shared" si="2274"/>
        <v/>
      </c>
      <c r="CR712" s="1331" t="str">
        <f t="shared" si="2274"/>
        <v/>
      </c>
      <c r="CS712" s="1330" t="str">
        <f t="shared" si="2274"/>
        <v/>
      </c>
      <c r="CT712" s="1333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0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1">
        <f t="shared" si="2277"/>
        <v>0</v>
      </c>
      <c r="CG713" s="1331">
        <f t="shared" si="2277"/>
        <v>0</v>
      </c>
      <c r="CH713" s="1331">
        <f t="shared" si="2277"/>
        <v>0</v>
      </c>
      <c r="CI713" s="1331">
        <f t="shared" si="2277"/>
        <v>0</v>
      </c>
      <c r="CJ713" s="1331">
        <f t="shared" si="2277"/>
        <v>0</v>
      </c>
      <c r="CK713" s="1332">
        <f t="shared" si="2277"/>
        <v>0</v>
      </c>
      <c r="CL713" s="1332">
        <f t="shared" si="2277"/>
        <v>0</v>
      </c>
      <c r="CM713" s="1332">
        <f t="shared" si="2277"/>
        <v>0</v>
      </c>
      <c r="CN713" s="1331">
        <f t="shared" si="2277"/>
        <v>0</v>
      </c>
      <c r="CO713" s="1331">
        <f t="shared" si="2277"/>
        <v>0</v>
      </c>
      <c r="CP713" s="1331">
        <f t="shared" si="2277"/>
        <v>0</v>
      </c>
      <c r="CQ713" s="1331">
        <f t="shared" si="2277"/>
        <v>0</v>
      </c>
      <c r="CR713" s="1331">
        <f t="shared" si="2277"/>
        <v>0</v>
      </c>
      <c r="CS713" s="1330">
        <f t="shared" si="2277"/>
        <v>0</v>
      </c>
      <c r="CT713" s="1333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40"/>
      <c r="CE714" s="1340"/>
      <c r="CF714" s="1340"/>
      <c r="CG714" s="1340"/>
      <c r="CH714" s="1340"/>
      <c r="CI714" s="1340"/>
      <c r="CJ714" s="1340"/>
      <c r="CK714" s="1340"/>
      <c r="CL714" s="1340"/>
      <c r="CM714" s="1340"/>
      <c r="CN714" s="1340"/>
      <c r="CO714" s="1340"/>
      <c r="CP714" s="1340"/>
      <c r="CQ714" s="1340"/>
      <c r="CR714" s="1340"/>
      <c r="CS714" s="1340"/>
      <c r="CT714" s="1340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9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0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1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1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1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1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1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2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2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2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1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1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1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1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1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0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3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9" t="str">
        <f t="shared" si="2278"/>
        <v/>
      </c>
      <c r="CE716" s="1330" t="str">
        <f t="shared" si="2279"/>
        <v/>
      </c>
      <c r="CF716" s="1331" t="str">
        <f t="shared" si="2280"/>
        <v/>
      </c>
      <c r="CG716" s="1331" t="str">
        <f t="shared" si="2281"/>
        <v/>
      </c>
      <c r="CH716" s="1331" t="str">
        <f t="shared" si="2282"/>
        <v/>
      </c>
      <c r="CI716" s="1331" t="str">
        <f t="shared" si="2283"/>
        <v/>
      </c>
      <c r="CJ716" s="1331" t="str">
        <f t="shared" si="2284"/>
        <v/>
      </c>
      <c r="CK716" s="1332" t="str">
        <f t="shared" si="2285"/>
        <v/>
      </c>
      <c r="CL716" s="1332" t="str">
        <f t="shared" si="2286"/>
        <v/>
      </c>
      <c r="CM716" s="1332" t="str">
        <f t="shared" si="2287"/>
        <v/>
      </c>
      <c r="CN716" s="1331" t="str">
        <f t="shared" si="2288"/>
        <v/>
      </c>
      <c r="CO716" s="1331" t="str">
        <f t="shared" si="2289"/>
        <v/>
      </c>
      <c r="CP716" s="1331" t="str">
        <f t="shared" si="2290"/>
        <v/>
      </c>
      <c r="CQ716" s="1331" t="str">
        <f t="shared" si="2291"/>
        <v/>
      </c>
      <c r="CR716" s="1331" t="str">
        <f t="shared" si="2292"/>
        <v/>
      </c>
      <c r="CS716" s="1330" t="str">
        <f t="shared" si="2293"/>
        <v/>
      </c>
      <c r="CT716" s="1333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9" t="str">
        <f t="shared" si="2278"/>
        <v/>
      </c>
      <c r="CE717" s="1330" t="str">
        <f t="shared" si="2279"/>
        <v/>
      </c>
      <c r="CF717" s="1331" t="str">
        <f t="shared" si="2280"/>
        <v/>
      </c>
      <c r="CG717" s="1331" t="str">
        <f t="shared" si="2281"/>
        <v/>
      </c>
      <c r="CH717" s="1331" t="str">
        <f t="shared" si="2282"/>
        <v/>
      </c>
      <c r="CI717" s="1331" t="str">
        <f t="shared" si="2283"/>
        <v/>
      </c>
      <c r="CJ717" s="1331" t="str">
        <f t="shared" si="2284"/>
        <v/>
      </c>
      <c r="CK717" s="1332" t="str">
        <f t="shared" si="2285"/>
        <v/>
      </c>
      <c r="CL717" s="1332" t="str">
        <f t="shared" si="2286"/>
        <v/>
      </c>
      <c r="CM717" s="1332" t="str">
        <f t="shared" si="2287"/>
        <v/>
      </c>
      <c r="CN717" s="1331" t="str">
        <f t="shared" si="2288"/>
        <v/>
      </c>
      <c r="CO717" s="1331" t="str">
        <f t="shared" si="2289"/>
        <v/>
      </c>
      <c r="CP717" s="1331" t="str">
        <f t="shared" si="2290"/>
        <v/>
      </c>
      <c r="CQ717" s="1331" t="str">
        <f t="shared" si="2291"/>
        <v/>
      </c>
      <c r="CR717" s="1331" t="str">
        <f t="shared" si="2292"/>
        <v/>
      </c>
      <c r="CS717" s="1330" t="str">
        <f t="shared" si="2293"/>
        <v/>
      </c>
      <c r="CT717" s="1333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9" t="str">
        <f t="shared" si="2278"/>
        <v/>
      </c>
      <c r="CE718" s="1330" t="str">
        <f t="shared" si="2279"/>
        <v/>
      </c>
      <c r="CF718" s="1331" t="str">
        <f t="shared" si="2280"/>
        <v/>
      </c>
      <c r="CG718" s="1331" t="str">
        <f t="shared" si="2281"/>
        <v/>
      </c>
      <c r="CH718" s="1331" t="str">
        <f t="shared" si="2282"/>
        <v/>
      </c>
      <c r="CI718" s="1331" t="str">
        <f t="shared" si="2283"/>
        <v/>
      </c>
      <c r="CJ718" s="1331" t="str">
        <f t="shared" si="2284"/>
        <v/>
      </c>
      <c r="CK718" s="1332" t="str">
        <f t="shared" si="2285"/>
        <v/>
      </c>
      <c r="CL718" s="1332" t="str">
        <f t="shared" si="2286"/>
        <v/>
      </c>
      <c r="CM718" s="1332" t="str">
        <f t="shared" si="2287"/>
        <v/>
      </c>
      <c r="CN718" s="1331" t="str">
        <f t="shared" si="2288"/>
        <v/>
      </c>
      <c r="CO718" s="1331" t="str">
        <f t="shared" si="2289"/>
        <v/>
      </c>
      <c r="CP718" s="1331" t="str">
        <f t="shared" si="2290"/>
        <v/>
      </c>
      <c r="CQ718" s="1331" t="str">
        <f t="shared" si="2291"/>
        <v/>
      </c>
      <c r="CR718" s="1331" t="str">
        <f t="shared" si="2292"/>
        <v/>
      </c>
      <c r="CS718" s="1330" t="str">
        <f t="shared" si="2293"/>
        <v/>
      </c>
      <c r="CT718" s="1333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9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0">
        <f t="shared" si="2316"/>
        <v>0</v>
      </c>
      <c r="CF719" s="1331">
        <f t="shared" si="2316"/>
        <v>0</v>
      </c>
      <c r="CG719" s="1331">
        <f t="shared" si="2316"/>
        <v>0</v>
      </c>
      <c r="CH719" s="1331">
        <f t="shared" si="2316"/>
        <v>0</v>
      </c>
      <c r="CI719" s="1331">
        <f t="shared" si="2316"/>
        <v>0</v>
      </c>
      <c r="CJ719" s="1331">
        <f t="shared" si="2316"/>
        <v>0</v>
      </c>
      <c r="CK719" s="1332">
        <f t="shared" si="2316"/>
        <v>0</v>
      </c>
      <c r="CL719" s="1332">
        <f t="shared" si="2316"/>
        <v>0</v>
      </c>
      <c r="CM719" s="1332">
        <f t="shared" si="2316"/>
        <v>0</v>
      </c>
      <c r="CN719" s="1331">
        <f t="shared" si="2316"/>
        <v>0</v>
      </c>
      <c r="CO719" s="1331">
        <f t="shared" si="2316"/>
        <v>0</v>
      </c>
      <c r="CP719" s="1331">
        <f t="shared" si="2316"/>
        <v>0</v>
      </c>
      <c r="CQ719" s="1331">
        <f t="shared" si="2316"/>
        <v>0</v>
      </c>
      <c r="CR719" s="1331">
        <f t="shared" si="2316"/>
        <v>0</v>
      </c>
      <c r="CS719" s="1330">
        <f t="shared" si="2316"/>
        <v>0</v>
      </c>
      <c r="CT719" s="1333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9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0" t="str">
        <f t="shared" si="2317"/>
        <v/>
      </c>
      <c r="CF720" s="1331" t="str">
        <f t="shared" si="2317"/>
        <v/>
      </c>
      <c r="CG720" s="1331" t="str">
        <f t="shared" si="2317"/>
        <v/>
      </c>
      <c r="CH720" s="1331" t="str">
        <f t="shared" si="2317"/>
        <v/>
      </c>
      <c r="CI720" s="1331" t="str">
        <f t="shared" si="2317"/>
        <v/>
      </c>
      <c r="CJ720" s="1331" t="str">
        <f t="shared" si="2317"/>
        <v/>
      </c>
      <c r="CK720" s="1332" t="str">
        <f t="shared" si="2317"/>
        <v/>
      </c>
      <c r="CL720" s="1332">
        <f t="shared" si="2317"/>
        <v>0</v>
      </c>
      <c r="CM720" s="1332" t="str">
        <f t="shared" si="2317"/>
        <v/>
      </c>
      <c r="CN720" s="1331" t="str">
        <f t="shared" si="2317"/>
        <v/>
      </c>
      <c r="CO720" s="1331" t="str">
        <f t="shared" si="2317"/>
        <v/>
      </c>
      <c r="CP720" s="1331" t="str">
        <f t="shared" si="2317"/>
        <v/>
      </c>
      <c r="CQ720" s="1331" t="str">
        <f t="shared" si="2317"/>
        <v/>
      </c>
      <c r="CR720" s="1331" t="str">
        <f t="shared" si="2317"/>
        <v/>
      </c>
      <c r="CS720" s="1330" t="str">
        <f t="shared" si="2317"/>
        <v/>
      </c>
      <c r="CT720" s="1333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>
        <f t="shared" si="2303"/>
        <v>0</v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2</v>
      </c>
      <c r="DN720" s="106">
        <f t="shared" si="2314"/>
        <v>0</v>
      </c>
      <c r="DO720" s="106">
        <f t="shared" si="2315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9" t="str">
        <f t="shared" si="2318"/>
        <v/>
      </c>
      <c r="CE721" s="1330" t="str">
        <f t="shared" si="2317"/>
        <v/>
      </c>
      <c r="CF721" s="1331" t="str">
        <f t="shared" si="2317"/>
        <v/>
      </c>
      <c r="CG721" s="1331" t="str">
        <f t="shared" si="2317"/>
        <v/>
      </c>
      <c r="CH721" s="1331" t="str">
        <f t="shared" si="2317"/>
        <v/>
      </c>
      <c r="CI721" s="1331" t="str">
        <f t="shared" si="2317"/>
        <v/>
      </c>
      <c r="CJ721" s="1331" t="str">
        <f t="shared" si="2317"/>
        <v/>
      </c>
      <c r="CK721" s="1332" t="str">
        <f t="shared" si="2317"/>
        <v/>
      </c>
      <c r="CL721" s="1332" t="str">
        <f t="shared" si="2317"/>
        <v/>
      </c>
      <c r="CM721" s="1332" t="str">
        <f t="shared" si="2317"/>
        <v/>
      </c>
      <c r="CN721" s="1331" t="str">
        <f t="shared" si="2317"/>
        <v/>
      </c>
      <c r="CO721" s="1331" t="str">
        <f t="shared" si="2317"/>
        <v/>
      </c>
      <c r="CP721" s="1331" t="str">
        <f t="shared" si="2317"/>
        <v/>
      </c>
      <c r="CQ721" s="1331" t="str">
        <f t="shared" si="2317"/>
        <v/>
      </c>
      <c r="CR721" s="1331" t="str">
        <f t="shared" si="2317"/>
        <v/>
      </c>
      <c r="CS721" s="1330" t="str">
        <f t="shared" si="2317"/>
        <v/>
      </c>
      <c r="CT721" s="1333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9" t="str">
        <f t="shared" si="2318"/>
        <v/>
      </c>
      <c r="CE722" s="1330" t="str">
        <f t="shared" si="2317"/>
        <v/>
      </c>
      <c r="CF722" s="1331" t="str">
        <f t="shared" si="2317"/>
        <v/>
      </c>
      <c r="CG722" s="1331" t="str">
        <f t="shared" si="2317"/>
        <v/>
      </c>
      <c r="CH722" s="1331" t="str">
        <f t="shared" si="2317"/>
        <v/>
      </c>
      <c r="CI722" s="1331" t="str">
        <f t="shared" si="2317"/>
        <v/>
      </c>
      <c r="CJ722" s="1331" t="str">
        <f t="shared" si="2317"/>
        <v/>
      </c>
      <c r="CK722" s="1332" t="str">
        <f t="shared" si="2317"/>
        <v/>
      </c>
      <c r="CL722" s="1332" t="str">
        <f t="shared" si="2317"/>
        <v/>
      </c>
      <c r="CM722" s="1332" t="str">
        <f t="shared" si="2317"/>
        <v/>
      </c>
      <c r="CN722" s="1331" t="str">
        <f t="shared" si="2317"/>
        <v/>
      </c>
      <c r="CO722" s="1331" t="str">
        <f t="shared" si="2317"/>
        <v/>
      </c>
      <c r="CP722" s="1331" t="str">
        <f t="shared" si="2317"/>
        <v/>
      </c>
      <c r="CQ722" s="1331" t="str">
        <f t="shared" si="2317"/>
        <v/>
      </c>
      <c r="CR722" s="1331" t="str">
        <f t="shared" si="2317"/>
        <v/>
      </c>
      <c r="CS722" s="1330" t="str">
        <f t="shared" si="2317"/>
        <v/>
      </c>
      <c r="CT722" s="1333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>
        <f t="shared" si="2320"/>
        <v>0</v>
      </c>
      <c r="W723" s="594" t="str">
        <f t="shared" si="2320"/>
        <v/>
      </c>
      <c r="X723" s="594">
        <f t="shared" si="2320"/>
        <v>0</v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>
        <f t="shared" si="2322"/>
        <v>0</v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9" t="str">
        <f t="shared" si="2318"/>
        <v/>
      </c>
      <c r="CE723" s="1330" t="str">
        <f t="shared" si="2317"/>
        <v/>
      </c>
      <c r="CF723" s="1331" t="str">
        <f t="shared" si="2317"/>
        <v/>
      </c>
      <c r="CG723" s="1331" t="str">
        <f t="shared" si="2317"/>
        <v/>
      </c>
      <c r="CH723" s="1331" t="str">
        <f t="shared" si="2317"/>
        <v/>
      </c>
      <c r="CI723" s="1331" t="str">
        <f t="shared" si="2317"/>
        <v/>
      </c>
      <c r="CJ723" s="1331" t="str">
        <f t="shared" si="2317"/>
        <v/>
      </c>
      <c r="CK723" s="1332" t="str">
        <f t="shared" si="2317"/>
        <v/>
      </c>
      <c r="CL723" s="1332">
        <f t="shared" si="2317"/>
        <v>0</v>
      </c>
      <c r="CM723" s="1332" t="str">
        <f t="shared" si="2317"/>
        <v/>
      </c>
      <c r="CN723" s="1331" t="str">
        <f t="shared" si="2317"/>
        <v/>
      </c>
      <c r="CO723" s="1331" t="str">
        <f t="shared" si="2317"/>
        <v/>
      </c>
      <c r="CP723" s="1331" t="str">
        <f t="shared" si="2317"/>
        <v/>
      </c>
      <c r="CQ723" s="1331" t="str">
        <f t="shared" si="2317"/>
        <v/>
      </c>
      <c r="CR723" s="1331" t="str">
        <f t="shared" si="2317"/>
        <v/>
      </c>
      <c r="CS723" s="1330" t="str">
        <f t="shared" si="2317"/>
        <v/>
      </c>
      <c r="CT723" s="1333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>
        <f t="shared" si="2303"/>
        <v>0</v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2</v>
      </c>
      <c r="DN723" s="106">
        <f t="shared" si="2314"/>
        <v>0</v>
      </c>
      <c r="DO723" s="106">
        <f t="shared" si="2315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9" t="str">
        <f t="shared" si="2318"/>
        <v/>
      </c>
      <c r="CE724" s="1330" t="str">
        <f t="shared" si="2317"/>
        <v/>
      </c>
      <c r="CF724" s="1331" t="str">
        <f t="shared" si="2317"/>
        <v/>
      </c>
      <c r="CG724" s="1331" t="str">
        <f t="shared" si="2317"/>
        <v/>
      </c>
      <c r="CH724" s="1331" t="str">
        <f t="shared" si="2317"/>
        <v/>
      </c>
      <c r="CI724" s="1331" t="str">
        <f t="shared" si="2317"/>
        <v/>
      </c>
      <c r="CJ724" s="1331" t="str">
        <f t="shared" si="2317"/>
        <v/>
      </c>
      <c r="CK724" s="1332" t="str">
        <f t="shared" si="2317"/>
        <v/>
      </c>
      <c r="CL724" s="1332">
        <f t="shared" si="2317"/>
        <v>0</v>
      </c>
      <c r="CM724" s="1332" t="str">
        <f t="shared" si="2317"/>
        <v/>
      </c>
      <c r="CN724" s="1331" t="str">
        <f t="shared" si="2317"/>
        <v/>
      </c>
      <c r="CO724" s="1331" t="str">
        <f t="shared" si="2317"/>
        <v/>
      </c>
      <c r="CP724" s="1331" t="str">
        <f t="shared" si="2317"/>
        <v/>
      </c>
      <c r="CQ724" s="1331" t="str">
        <f t="shared" si="2317"/>
        <v/>
      </c>
      <c r="CR724" s="1331" t="str">
        <f t="shared" si="2317"/>
        <v/>
      </c>
      <c r="CS724" s="1330" t="str">
        <f t="shared" si="2317"/>
        <v/>
      </c>
      <c r="CT724" s="1333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>
        <f t="shared" si="2303"/>
        <v>0</v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1</v>
      </c>
      <c r="DN724" s="106">
        <f t="shared" si="2314"/>
        <v>0</v>
      </c>
      <c r="DO724" s="106">
        <f t="shared" si="2315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9" t="str">
        <f t="shared" si="2318"/>
        <v/>
      </c>
      <c r="CE725" s="1330" t="str">
        <f t="shared" si="2317"/>
        <v/>
      </c>
      <c r="CF725" s="1331" t="str">
        <f t="shared" si="2317"/>
        <v/>
      </c>
      <c r="CG725" s="1331" t="str">
        <f t="shared" si="2317"/>
        <v/>
      </c>
      <c r="CH725" s="1331" t="str">
        <f t="shared" si="2317"/>
        <v/>
      </c>
      <c r="CI725" s="1331" t="str">
        <f t="shared" si="2317"/>
        <v/>
      </c>
      <c r="CJ725" s="1331" t="str">
        <f t="shared" si="2317"/>
        <v/>
      </c>
      <c r="CK725" s="1332" t="str">
        <f t="shared" si="2317"/>
        <v/>
      </c>
      <c r="CL725" s="1332" t="str">
        <f t="shared" si="2317"/>
        <v/>
      </c>
      <c r="CM725" s="1332" t="str">
        <f t="shared" si="2317"/>
        <v/>
      </c>
      <c r="CN725" s="1331" t="str">
        <f t="shared" si="2317"/>
        <v/>
      </c>
      <c r="CO725" s="1331" t="str">
        <f t="shared" si="2317"/>
        <v/>
      </c>
      <c r="CP725" s="1331" t="str">
        <f t="shared" si="2317"/>
        <v/>
      </c>
      <c r="CQ725" s="1331" t="str">
        <f t="shared" si="2317"/>
        <v/>
      </c>
      <c r="CR725" s="1331" t="str">
        <f t="shared" si="2317"/>
        <v/>
      </c>
      <c r="CS725" s="1330" t="str">
        <f t="shared" si="2317"/>
        <v/>
      </c>
      <c r="CT725" s="1333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>
        <f t="shared" si="2324"/>
        <v>0</v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>
        <f t="shared" si="2326"/>
        <v>0</v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9" t="str">
        <f t="shared" si="2318"/>
        <v/>
      </c>
      <c r="CE726" s="1330" t="str">
        <f t="shared" si="2317"/>
        <v/>
      </c>
      <c r="CF726" s="1331" t="str">
        <f t="shared" si="2317"/>
        <v/>
      </c>
      <c r="CG726" s="1331" t="str">
        <f t="shared" si="2317"/>
        <v/>
      </c>
      <c r="CH726" s="1331" t="str">
        <f t="shared" si="2317"/>
        <v/>
      </c>
      <c r="CI726" s="1331" t="str">
        <f t="shared" si="2317"/>
        <v/>
      </c>
      <c r="CJ726" s="1331" t="str">
        <f t="shared" si="2317"/>
        <v/>
      </c>
      <c r="CK726" s="1332" t="str">
        <f t="shared" si="2317"/>
        <v/>
      </c>
      <c r="CL726" s="1332">
        <f t="shared" si="2317"/>
        <v>0</v>
      </c>
      <c r="CM726" s="1332" t="str">
        <f t="shared" si="2317"/>
        <v/>
      </c>
      <c r="CN726" s="1331" t="str">
        <f t="shared" si="2317"/>
        <v/>
      </c>
      <c r="CO726" s="1331" t="str">
        <f t="shared" si="2317"/>
        <v/>
      </c>
      <c r="CP726" s="1331" t="str">
        <f t="shared" si="2317"/>
        <v/>
      </c>
      <c r="CQ726" s="1331" t="str">
        <f t="shared" si="2317"/>
        <v/>
      </c>
      <c r="CR726" s="1331" t="str">
        <f t="shared" si="2317"/>
        <v/>
      </c>
      <c r="CS726" s="1330" t="str">
        <f t="shared" si="2317"/>
        <v/>
      </c>
      <c r="CT726" s="1333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>
        <f t="shared" si="2303"/>
        <v>0</v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1</v>
      </c>
      <c r="DN726" s="106">
        <f t="shared" si="2314"/>
        <v>0</v>
      </c>
      <c r="DO726" s="106">
        <f t="shared" si="2315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9" t="str">
        <f t="shared" si="2278"/>
        <v/>
      </c>
      <c r="CE727" s="1330" t="str">
        <f t="shared" si="2279"/>
        <v/>
      </c>
      <c r="CF727" s="1331" t="str">
        <f t="shared" si="2280"/>
        <v/>
      </c>
      <c r="CG727" s="1331" t="str">
        <f t="shared" si="2281"/>
        <v/>
      </c>
      <c r="CH727" s="1331" t="str">
        <f t="shared" si="2282"/>
        <v/>
      </c>
      <c r="CI727" s="1331" t="str">
        <f t="shared" si="2283"/>
        <v/>
      </c>
      <c r="CJ727" s="1331" t="str">
        <f t="shared" si="2284"/>
        <v/>
      </c>
      <c r="CK727" s="1332" t="str">
        <f t="shared" si="2285"/>
        <v/>
      </c>
      <c r="CL727" s="1332" t="str">
        <f t="shared" si="2286"/>
        <v/>
      </c>
      <c r="CM727" s="1332" t="str">
        <f t="shared" si="2287"/>
        <v/>
      </c>
      <c r="CN727" s="1331" t="str">
        <f t="shared" si="2288"/>
        <v/>
      </c>
      <c r="CO727" s="1331" t="str">
        <f t="shared" si="2289"/>
        <v/>
      </c>
      <c r="CP727" s="1331" t="str">
        <f t="shared" si="2290"/>
        <v/>
      </c>
      <c r="CQ727" s="1331" t="str">
        <f t="shared" si="2291"/>
        <v/>
      </c>
      <c r="CR727" s="1331" t="str">
        <f t="shared" si="2292"/>
        <v/>
      </c>
      <c r="CS727" s="1330" t="str">
        <f t="shared" si="2293"/>
        <v/>
      </c>
      <c r="CT727" s="1333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9" t="str">
        <f t="shared" si="2278"/>
        <v/>
      </c>
      <c r="CE728" s="1330" t="str">
        <f t="shared" si="2279"/>
        <v/>
      </c>
      <c r="CF728" s="1331" t="str">
        <f t="shared" si="2280"/>
        <v/>
      </c>
      <c r="CG728" s="1331" t="str">
        <f t="shared" si="2281"/>
        <v/>
      </c>
      <c r="CH728" s="1331" t="str">
        <f t="shared" si="2282"/>
        <v/>
      </c>
      <c r="CI728" s="1331" t="str">
        <f t="shared" si="2283"/>
        <v/>
      </c>
      <c r="CJ728" s="1331" t="str">
        <f t="shared" si="2284"/>
        <v/>
      </c>
      <c r="CK728" s="1332" t="str">
        <f t="shared" si="2285"/>
        <v/>
      </c>
      <c r="CL728" s="1332" t="str">
        <f t="shared" si="2286"/>
        <v/>
      </c>
      <c r="CM728" s="1332" t="str">
        <f t="shared" si="2287"/>
        <v/>
      </c>
      <c r="CN728" s="1331" t="str">
        <f t="shared" si="2288"/>
        <v/>
      </c>
      <c r="CO728" s="1331" t="str">
        <f t="shared" si="2289"/>
        <v/>
      </c>
      <c r="CP728" s="1331" t="str">
        <f t="shared" si="2290"/>
        <v/>
      </c>
      <c r="CQ728" s="1331" t="str">
        <f t="shared" si="2291"/>
        <v/>
      </c>
      <c r="CR728" s="1331" t="str">
        <f t="shared" si="2292"/>
        <v/>
      </c>
      <c r="CS728" s="1330" t="str">
        <f t="shared" si="2293"/>
        <v/>
      </c>
      <c r="CT728" s="1333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9" t="str">
        <f t="shared" si="2278"/>
        <v/>
      </c>
      <c r="CE729" s="1330" t="str">
        <f t="shared" si="2279"/>
        <v/>
      </c>
      <c r="CF729" s="1331" t="str">
        <f t="shared" si="2280"/>
        <v/>
      </c>
      <c r="CG729" s="1331" t="str">
        <f t="shared" si="2281"/>
        <v/>
      </c>
      <c r="CH729" s="1331" t="str">
        <f t="shared" si="2282"/>
        <v/>
      </c>
      <c r="CI729" s="1331" t="str">
        <f t="shared" si="2283"/>
        <v/>
      </c>
      <c r="CJ729" s="1331" t="str">
        <f t="shared" si="2284"/>
        <v/>
      </c>
      <c r="CK729" s="1332" t="str">
        <f t="shared" si="2285"/>
        <v/>
      </c>
      <c r="CL729" s="1332" t="str">
        <f t="shared" si="2286"/>
        <v/>
      </c>
      <c r="CM729" s="1332" t="str">
        <f t="shared" si="2287"/>
        <v/>
      </c>
      <c r="CN729" s="1331" t="str">
        <f t="shared" si="2288"/>
        <v/>
      </c>
      <c r="CO729" s="1331" t="str">
        <f t="shared" si="2289"/>
        <v/>
      </c>
      <c r="CP729" s="1331" t="str">
        <f t="shared" si="2290"/>
        <v/>
      </c>
      <c r="CQ729" s="1331" t="str">
        <f t="shared" si="2291"/>
        <v/>
      </c>
      <c r="CR729" s="1331" t="str">
        <f t="shared" si="2292"/>
        <v/>
      </c>
      <c r="CS729" s="1330" t="str">
        <f t="shared" si="2293"/>
        <v/>
      </c>
      <c r="CT729" s="1333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9" t="str">
        <f t="shared" si="2278"/>
        <v/>
      </c>
      <c r="CE730" s="1330" t="str">
        <f t="shared" si="2279"/>
        <v/>
      </c>
      <c r="CF730" s="1331" t="str">
        <f t="shared" si="2280"/>
        <v/>
      </c>
      <c r="CG730" s="1331" t="str">
        <f t="shared" si="2281"/>
        <v/>
      </c>
      <c r="CH730" s="1331" t="str">
        <f t="shared" si="2282"/>
        <v/>
      </c>
      <c r="CI730" s="1331" t="str">
        <f t="shared" si="2283"/>
        <v/>
      </c>
      <c r="CJ730" s="1331" t="str">
        <f t="shared" si="2284"/>
        <v/>
      </c>
      <c r="CK730" s="1332" t="str">
        <f t="shared" si="2285"/>
        <v/>
      </c>
      <c r="CL730" s="1332" t="str">
        <f t="shared" si="2286"/>
        <v/>
      </c>
      <c r="CM730" s="1332" t="str">
        <f t="shared" si="2287"/>
        <v/>
      </c>
      <c r="CN730" s="1331" t="str">
        <f t="shared" si="2288"/>
        <v/>
      </c>
      <c r="CO730" s="1331" t="str">
        <f t="shared" si="2289"/>
        <v/>
      </c>
      <c r="CP730" s="1331" t="str">
        <f t="shared" si="2290"/>
        <v/>
      </c>
      <c r="CQ730" s="1331" t="str">
        <f t="shared" si="2291"/>
        <v/>
      </c>
      <c r="CR730" s="1331" t="str">
        <f t="shared" si="2292"/>
        <v/>
      </c>
      <c r="CS730" s="1330" t="str">
        <f t="shared" si="2293"/>
        <v/>
      </c>
      <c r="CT730" s="1333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9" t="str">
        <f t="shared" si="2278"/>
        <v/>
      </c>
      <c r="CE731" s="1330" t="str">
        <f t="shared" si="2279"/>
        <v/>
      </c>
      <c r="CF731" s="1331" t="str">
        <f t="shared" si="2280"/>
        <v/>
      </c>
      <c r="CG731" s="1331" t="str">
        <f t="shared" si="2281"/>
        <v/>
      </c>
      <c r="CH731" s="1331" t="str">
        <f t="shared" si="2282"/>
        <v/>
      </c>
      <c r="CI731" s="1331" t="str">
        <f t="shared" si="2283"/>
        <v/>
      </c>
      <c r="CJ731" s="1331" t="str">
        <f t="shared" si="2284"/>
        <v/>
      </c>
      <c r="CK731" s="1332" t="str">
        <f t="shared" si="2285"/>
        <v/>
      </c>
      <c r="CL731" s="1332" t="str">
        <f t="shared" si="2286"/>
        <v/>
      </c>
      <c r="CM731" s="1332" t="str">
        <f t="shared" si="2287"/>
        <v/>
      </c>
      <c r="CN731" s="1331" t="str">
        <f t="shared" si="2288"/>
        <v/>
      </c>
      <c r="CO731" s="1331" t="str">
        <f t="shared" si="2289"/>
        <v/>
      </c>
      <c r="CP731" s="1331" t="str">
        <f t="shared" si="2290"/>
        <v/>
      </c>
      <c r="CQ731" s="1331" t="str">
        <f t="shared" si="2291"/>
        <v/>
      </c>
      <c r="CR731" s="1331" t="str">
        <f t="shared" si="2292"/>
        <v/>
      </c>
      <c r="CS731" s="1330" t="str">
        <f t="shared" si="2293"/>
        <v/>
      </c>
      <c r="CT731" s="1333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4"/>
      <c r="CE732" s="1354"/>
      <c r="CF732" s="1354"/>
      <c r="CG732" s="1354"/>
      <c r="CH732" s="1354"/>
      <c r="CI732" s="1354"/>
      <c r="CJ732" s="1354"/>
      <c r="CK732" s="1354"/>
      <c r="CL732" s="1354"/>
      <c r="CM732" s="1354"/>
      <c r="CN732" s="1354"/>
      <c r="CO732" s="1354"/>
      <c r="CP732" s="1354"/>
      <c r="CQ732" s="1354"/>
      <c r="CR732" s="1354"/>
      <c r="CS732" s="1354"/>
      <c r="CT732" s="1355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9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0" t="str">
        <f t="shared" si="2335"/>
        <v/>
      </c>
      <c r="CF733" s="1331" t="str">
        <f t="shared" si="2335"/>
        <v/>
      </c>
      <c r="CG733" s="1331" t="str">
        <f t="shared" si="2335"/>
        <v/>
      </c>
      <c r="CH733" s="1331" t="str">
        <f t="shared" si="2335"/>
        <v/>
      </c>
      <c r="CI733" s="1331" t="str">
        <f t="shared" si="2335"/>
        <v/>
      </c>
      <c r="CJ733" s="1331" t="str">
        <f t="shared" si="2335"/>
        <v/>
      </c>
      <c r="CK733" s="1332" t="str">
        <f t="shared" si="2335"/>
        <v/>
      </c>
      <c r="CL733" s="1332" t="str">
        <f t="shared" si="2335"/>
        <v/>
      </c>
      <c r="CM733" s="1332" t="str">
        <f t="shared" si="2335"/>
        <v/>
      </c>
      <c r="CN733" s="1331" t="str">
        <f t="shared" si="2335"/>
        <v/>
      </c>
      <c r="CO733" s="1331" t="str">
        <f t="shared" si="2335"/>
        <v/>
      </c>
      <c r="CP733" s="1331" t="str">
        <f t="shared" si="2335"/>
        <v/>
      </c>
      <c r="CQ733" s="1331" t="str">
        <f t="shared" si="2335"/>
        <v/>
      </c>
      <c r="CR733" s="1331" t="str">
        <f t="shared" si="2335"/>
        <v/>
      </c>
      <c r="CS733" s="1330" t="str">
        <f t="shared" si="2335"/>
        <v/>
      </c>
      <c r="CT733" s="1333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0" t="str">
        <f t="shared" si="2336"/>
        <v/>
      </c>
      <c r="CF734" s="1331" t="str">
        <f t="shared" si="2336"/>
        <v/>
      </c>
      <c r="CG734" s="1331" t="str">
        <f t="shared" si="2336"/>
        <v/>
      </c>
      <c r="CH734" s="1331" t="str">
        <f t="shared" si="2336"/>
        <v/>
      </c>
      <c r="CI734" s="1331" t="str">
        <f t="shared" si="2336"/>
        <v/>
      </c>
      <c r="CJ734" s="1331" t="str">
        <f t="shared" si="2336"/>
        <v/>
      </c>
      <c r="CK734" s="1332" t="str">
        <f t="shared" si="2336"/>
        <v/>
      </c>
      <c r="CL734" s="1332" t="str">
        <f t="shared" si="2336"/>
        <v/>
      </c>
      <c r="CM734" s="1332" t="str">
        <f t="shared" si="2336"/>
        <v/>
      </c>
      <c r="CN734" s="1331" t="str">
        <f t="shared" si="2336"/>
        <v/>
      </c>
      <c r="CO734" s="1331" t="str">
        <f t="shared" si="2336"/>
        <v/>
      </c>
      <c r="CP734" s="1331" t="str">
        <f t="shared" si="2336"/>
        <v/>
      </c>
      <c r="CQ734" s="1331" t="str">
        <f t="shared" si="2336"/>
        <v/>
      </c>
      <c r="CR734" s="1331" t="str">
        <f t="shared" si="2336"/>
        <v/>
      </c>
      <c r="CS734" s="1330" t="str">
        <f t="shared" si="2336"/>
        <v/>
      </c>
      <c r="CT734" s="1333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0" t="str">
        <f t="shared" si="2336"/>
        <v/>
      </c>
      <c r="CF735" s="1331" t="str">
        <f t="shared" si="2336"/>
        <v/>
      </c>
      <c r="CG735" s="1331" t="str">
        <f t="shared" si="2336"/>
        <v/>
      </c>
      <c r="CH735" s="1331" t="str">
        <f t="shared" si="2336"/>
        <v/>
      </c>
      <c r="CI735" s="1331" t="str">
        <f t="shared" si="2336"/>
        <v/>
      </c>
      <c r="CJ735" s="1331" t="str">
        <f t="shared" si="2336"/>
        <v/>
      </c>
      <c r="CK735" s="1332" t="str">
        <f t="shared" si="2336"/>
        <v/>
      </c>
      <c r="CL735" s="1332" t="str">
        <f t="shared" si="2336"/>
        <v/>
      </c>
      <c r="CM735" s="1332" t="str">
        <f t="shared" si="2336"/>
        <v/>
      </c>
      <c r="CN735" s="1331" t="str">
        <f t="shared" si="2336"/>
        <v/>
      </c>
      <c r="CO735" s="1331" t="str">
        <f t="shared" si="2336"/>
        <v/>
      </c>
      <c r="CP735" s="1331" t="str">
        <f t="shared" si="2336"/>
        <v/>
      </c>
      <c r="CQ735" s="1331" t="str">
        <f t="shared" si="2336"/>
        <v/>
      </c>
      <c r="CR735" s="1331" t="str">
        <f t="shared" si="2336"/>
        <v/>
      </c>
      <c r="CS735" s="1330" t="str">
        <f t="shared" si="2336"/>
        <v/>
      </c>
      <c r="CT735" s="1333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0" t="str">
        <f t="shared" si="2336"/>
        <v/>
      </c>
      <c r="CF736" s="1331" t="str">
        <f t="shared" si="2336"/>
        <v/>
      </c>
      <c r="CG736" s="1331" t="str">
        <f t="shared" si="2336"/>
        <v/>
      </c>
      <c r="CH736" s="1331" t="str">
        <f t="shared" si="2336"/>
        <v/>
      </c>
      <c r="CI736" s="1331" t="str">
        <f t="shared" si="2336"/>
        <v/>
      </c>
      <c r="CJ736" s="1331" t="str">
        <f t="shared" si="2336"/>
        <v/>
      </c>
      <c r="CK736" s="1332" t="str">
        <f t="shared" si="2336"/>
        <v/>
      </c>
      <c r="CL736" s="1332" t="str">
        <f t="shared" si="2336"/>
        <v/>
      </c>
      <c r="CM736" s="1332" t="str">
        <f t="shared" si="2336"/>
        <v/>
      </c>
      <c r="CN736" s="1331" t="str">
        <f t="shared" si="2336"/>
        <v/>
      </c>
      <c r="CO736" s="1331" t="str">
        <f t="shared" si="2336"/>
        <v/>
      </c>
      <c r="CP736" s="1331" t="str">
        <f t="shared" si="2336"/>
        <v/>
      </c>
      <c r="CQ736" s="1331" t="str">
        <f t="shared" si="2336"/>
        <v/>
      </c>
      <c r="CR736" s="1331" t="str">
        <f t="shared" si="2336"/>
        <v/>
      </c>
      <c r="CS736" s="1330" t="str">
        <f t="shared" si="2336"/>
        <v/>
      </c>
      <c r="CT736" s="1333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40"/>
      <c r="CE737" s="1340"/>
      <c r="CF737" s="1340"/>
      <c r="CG737" s="1340"/>
      <c r="CH737" s="1340"/>
      <c r="CI737" s="1340"/>
      <c r="CJ737" s="1340"/>
      <c r="CK737" s="1340"/>
      <c r="CL737" s="1340"/>
      <c r="CM737" s="1340"/>
      <c r="CN737" s="1340"/>
      <c r="CO737" s="1340"/>
      <c r="CP737" s="1340"/>
      <c r="CQ737" s="1340"/>
      <c r="CR737" s="1340"/>
      <c r="CS737" s="1340"/>
      <c r="CT737" s="1341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9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0" t="str">
        <f t="shared" si="2343"/>
        <v/>
      </c>
      <c r="CF738" s="1331" t="str">
        <f t="shared" si="2343"/>
        <v/>
      </c>
      <c r="CG738" s="1331" t="str">
        <f t="shared" si="2343"/>
        <v/>
      </c>
      <c r="CH738" s="1331" t="str">
        <f t="shared" si="2343"/>
        <v/>
      </c>
      <c r="CI738" s="1331" t="str">
        <f t="shared" si="2343"/>
        <v/>
      </c>
      <c r="CJ738" s="1331" t="str">
        <f t="shared" si="2343"/>
        <v/>
      </c>
      <c r="CK738" s="1332" t="str">
        <f t="shared" si="2343"/>
        <v/>
      </c>
      <c r="CL738" s="1332" t="str">
        <f t="shared" si="2343"/>
        <v/>
      </c>
      <c r="CM738" s="1332" t="str">
        <f t="shared" si="2343"/>
        <v/>
      </c>
      <c r="CN738" s="1331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1" t="str">
        <f t="shared" si="2344"/>
        <v/>
      </c>
      <c r="CP738" s="1331" t="str">
        <f t="shared" si="2344"/>
        <v/>
      </c>
      <c r="CQ738" s="1331" t="str">
        <f t="shared" si="2344"/>
        <v/>
      </c>
      <c r="CR738" s="1331" t="str">
        <f t="shared" si="2344"/>
        <v/>
      </c>
      <c r="CS738" s="1330" t="str">
        <f t="shared" si="2344"/>
        <v/>
      </c>
      <c r="CT738" s="1333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9" t="str">
        <f t="shared" si="2343"/>
        <v/>
      </c>
      <c r="CE739" s="1330" t="str">
        <f t="shared" si="2343"/>
        <v/>
      </c>
      <c r="CF739" s="1331" t="str">
        <f t="shared" si="2343"/>
        <v/>
      </c>
      <c r="CG739" s="1331" t="str">
        <f t="shared" si="2343"/>
        <v/>
      </c>
      <c r="CH739" s="1331" t="str">
        <f t="shared" si="2343"/>
        <v/>
      </c>
      <c r="CI739" s="1331" t="str">
        <f t="shared" si="2343"/>
        <v/>
      </c>
      <c r="CJ739" s="1331" t="str">
        <f t="shared" si="2343"/>
        <v/>
      </c>
      <c r="CK739" s="1332" t="str">
        <f t="shared" si="2343"/>
        <v/>
      </c>
      <c r="CL739" s="1332" t="str">
        <f t="shared" si="2343"/>
        <v/>
      </c>
      <c r="CM739" s="1332" t="str">
        <f t="shared" si="2343"/>
        <v/>
      </c>
      <c r="CN739" s="1331" t="str">
        <f t="shared" si="2344"/>
        <v/>
      </c>
      <c r="CO739" s="1331" t="str">
        <f t="shared" si="2344"/>
        <v/>
      </c>
      <c r="CP739" s="1331" t="str">
        <f t="shared" si="2344"/>
        <v/>
      </c>
      <c r="CQ739" s="1331" t="str">
        <f t="shared" si="2344"/>
        <v/>
      </c>
      <c r="CR739" s="1331" t="str">
        <f t="shared" si="2344"/>
        <v/>
      </c>
      <c r="CS739" s="1330" t="str">
        <f t="shared" si="2344"/>
        <v/>
      </c>
      <c r="CT739" s="1333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9" t="str">
        <f t="shared" si="2343"/>
        <v/>
      </c>
      <c r="CE740" s="1330" t="str">
        <f t="shared" si="2343"/>
        <v/>
      </c>
      <c r="CF740" s="1331" t="str">
        <f t="shared" si="2343"/>
        <v/>
      </c>
      <c r="CG740" s="1331" t="str">
        <f t="shared" si="2343"/>
        <v/>
      </c>
      <c r="CH740" s="1331" t="str">
        <f t="shared" si="2343"/>
        <v/>
      </c>
      <c r="CI740" s="1331" t="str">
        <f t="shared" si="2343"/>
        <v/>
      </c>
      <c r="CJ740" s="1331" t="str">
        <f t="shared" si="2343"/>
        <v/>
      </c>
      <c r="CK740" s="1332" t="str">
        <f t="shared" si="2343"/>
        <v/>
      </c>
      <c r="CL740" s="1332" t="str">
        <f t="shared" si="2343"/>
        <v/>
      </c>
      <c r="CM740" s="1332" t="str">
        <f t="shared" si="2343"/>
        <v/>
      </c>
      <c r="CN740" s="1331" t="str">
        <f t="shared" si="2344"/>
        <v/>
      </c>
      <c r="CO740" s="1331" t="str">
        <f t="shared" si="2344"/>
        <v/>
      </c>
      <c r="CP740" s="1331" t="str">
        <f t="shared" si="2344"/>
        <v/>
      </c>
      <c r="CQ740" s="1331" t="str">
        <f t="shared" si="2344"/>
        <v/>
      </c>
      <c r="CR740" s="1331" t="str">
        <f t="shared" si="2344"/>
        <v/>
      </c>
      <c r="CS740" s="1330" t="str">
        <f t="shared" si="2344"/>
        <v/>
      </c>
      <c r="CT740" s="1333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9" t="str">
        <f t="shared" si="2343"/>
        <v/>
      </c>
      <c r="CE741" s="1330" t="str">
        <f t="shared" si="2343"/>
        <v/>
      </c>
      <c r="CF741" s="1331" t="str">
        <f t="shared" si="2343"/>
        <v/>
      </c>
      <c r="CG741" s="1331" t="str">
        <f t="shared" si="2343"/>
        <v/>
      </c>
      <c r="CH741" s="1331" t="str">
        <f t="shared" si="2343"/>
        <v/>
      </c>
      <c r="CI741" s="1331" t="str">
        <f t="shared" si="2343"/>
        <v/>
      </c>
      <c r="CJ741" s="1331" t="str">
        <f t="shared" si="2343"/>
        <v/>
      </c>
      <c r="CK741" s="1332" t="str">
        <f t="shared" si="2343"/>
        <v/>
      </c>
      <c r="CL741" s="1332" t="str">
        <f t="shared" si="2343"/>
        <v/>
      </c>
      <c r="CM741" s="1332" t="str">
        <f t="shared" si="2343"/>
        <v/>
      </c>
      <c r="CN741" s="1331" t="str">
        <f t="shared" si="2344"/>
        <v/>
      </c>
      <c r="CO741" s="1331" t="str">
        <f t="shared" si="2344"/>
        <v/>
      </c>
      <c r="CP741" s="1331" t="str">
        <f t="shared" si="2344"/>
        <v/>
      </c>
      <c r="CQ741" s="1331" t="str">
        <f t="shared" si="2344"/>
        <v/>
      </c>
      <c r="CR741" s="1331" t="str">
        <f t="shared" si="2344"/>
        <v/>
      </c>
      <c r="CS741" s="1330" t="str">
        <f t="shared" si="2344"/>
        <v/>
      </c>
      <c r="CT741" s="1333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0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1">
        <f t="shared" si="2347"/>
        <v>0</v>
      </c>
      <c r="CG742" s="1331">
        <f t="shared" si="2347"/>
        <v>0</v>
      </c>
      <c r="CH742" s="1331">
        <f t="shared" si="2347"/>
        <v>0</v>
      </c>
      <c r="CI742" s="1331">
        <f t="shared" si="2347"/>
        <v>0</v>
      </c>
      <c r="CJ742" s="1331">
        <f t="shared" si="2347"/>
        <v>0</v>
      </c>
      <c r="CK742" s="1332">
        <f t="shared" si="2347"/>
        <v>0</v>
      </c>
      <c r="CL742" s="1332">
        <f t="shared" si="2347"/>
        <v>0</v>
      </c>
      <c r="CM742" s="1332">
        <f t="shared" si="2347"/>
        <v>0</v>
      </c>
      <c r="CN742" s="1331">
        <f t="shared" si="2347"/>
        <v>0</v>
      </c>
      <c r="CO742" s="1331">
        <f t="shared" si="2347"/>
        <v>0</v>
      </c>
      <c r="CP742" s="1331">
        <f t="shared" si="2347"/>
        <v>0</v>
      </c>
      <c r="CQ742" s="1331">
        <f t="shared" si="2347"/>
        <v>0</v>
      </c>
      <c r="CR742" s="1331">
        <f t="shared" si="2347"/>
        <v>0</v>
      </c>
      <c r="CS742" s="1330">
        <f t="shared" si="2347"/>
        <v>0</v>
      </c>
      <c r="CT742" s="1333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0"/>
      <c r="CE743" s="1340"/>
      <c r="CF743" s="1340"/>
      <c r="CG743" s="1340"/>
      <c r="CH743" s="1340"/>
      <c r="CI743" s="1340"/>
      <c r="CJ743" s="1340"/>
      <c r="CK743" s="1340"/>
      <c r="CL743" s="1340"/>
      <c r="CM743" s="1340"/>
      <c r="CN743" s="1340"/>
      <c r="CO743" s="1340"/>
      <c r="CP743" s="1340"/>
      <c r="CQ743" s="1340"/>
      <c r="CR743" s="1340"/>
      <c r="CS743" s="1340"/>
      <c r="CT743" s="1340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9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0" t="str">
        <f t="shared" si="2352"/>
        <v/>
      </c>
      <c r="CF744" s="1331" t="str">
        <f t="shared" si="2352"/>
        <v/>
      </c>
      <c r="CG744" s="1331" t="str">
        <f t="shared" si="2352"/>
        <v/>
      </c>
      <c r="CH744" s="1331" t="str">
        <f t="shared" si="2352"/>
        <v/>
      </c>
      <c r="CI744" s="1331" t="str">
        <f t="shared" si="2352"/>
        <v/>
      </c>
      <c r="CJ744" s="1331" t="str">
        <f t="shared" si="2352"/>
        <v/>
      </c>
      <c r="CK744" s="1332" t="str">
        <f t="shared" si="2352"/>
        <v/>
      </c>
      <c r="CL744" s="1332" t="str">
        <f t="shared" si="2352"/>
        <v/>
      </c>
      <c r="CM744" s="1332" t="str">
        <f t="shared" si="2352"/>
        <v/>
      </c>
      <c r="CN744" s="1331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1" t="str">
        <f t="shared" si="2353"/>
        <v/>
      </c>
      <c r="CP744" s="1331" t="str">
        <f t="shared" si="2353"/>
        <v/>
      </c>
      <c r="CQ744" s="1331" t="str">
        <f t="shared" si="2353"/>
        <v/>
      </c>
      <c r="CR744" s="1331" t="str">
        <f t="shared" si="2353"/>
        <v/>
      </c>
      <c r="CS744" s="1330" t="str">
        <f t="shared" si="2353"/>
        <v/>
      </c>
      <c r="CT744" s="1333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9" t="str">
        <f t="shared" si="2352"/>
        <v/>
      </c>
      <c r="CE745" s="1330" t="str">
        <f t="shared" si="2352"/>
        <v/>
      </c>
      <c r="CF745" s="1331" t="str">
        <f t="shared" si="2352"/>
        <v/>
      </c>
      <c r="CG745" s="1331" t="str">
        <f t="shared" si="2352"/>
        <v/>
      </c>
      <c r="CH745" s="1331" t="str">
        <f t="shared" si="2352"/>
        <v/>
      </c>
      <c r="CI745" s="1331" t="str">
        <f t="shared" si="2352"/>
        <v/>
      </c>
      <c r="CJ745" s="1331" t="str">
        <f t="shared" si="2352"/>
        <v/>
      </c>
      <c r="CK745" s="1332" t="str">
        <f t="shared" si="2352"/>
        <v/>
      </c>
      <c r="CL745" s="1332" t="str">
        <f t="shared" si="2352"/>
        <v/>
      </c>
      <c r="CM745" s="1332" t="str">
        <f t="shared" si="2352"/>
        <v/>
      </c>
      <c r="CN745" s="1331" t="str">
        <f t="shared" si="2353"/>
        <v/>
      </c>
      <c r="CO745" s="1331" t="str">
        <f t="shared" si="2353"/>
        <v/>
      </c>
      <c r="CP745" s="1331" t="str">
        <f t="shared" si="2353"/>
        <v/>
      </c>
      <c r="CQ745" s="1331" t="str">
        <f t="shared" si="2353"/>
        <v/>
      </c>
      <c r="CR745" s="1331" t="str">
        <f t="shared" si="2353"/>
        <v/>
      </c>
      <c r="CS745" s="1330" t="str">
        <f t="shared" si="2353"/>
        <v/>
      </c>
      <c r="CT745" s="1333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9" t="str">
        <f t="shared" si="2352"/>
        <v/>
      </c>
      <c r="CE746" s="1330" t="str">
        <f t="shared" si="2352"/>
        <v/>
      </c>
      <c r="CF746" s="1331" t="str">
        <f t="shared" si="2352"/>
        <v/>
      </c>
      <c r="CG746" s="1331" t="str">
        <f t="shared" si="2352"/>
        <v/>
      </c>
      <c r="CH746" s="1331" t="str">
        <f t="shared" si="2352"/>
        <v/>
      </c>
      <c r="CI746" s="1331" t="str">
        <f t="shared" si="2352"/>
        <v/>
      </c>
      <c r="CJ746" s="1331" t="str">
        <f t="shared" si="2352"/>
        <v/>
      </c>
      <c r="CK746" s="1332" t="str">
        <f t="shared" si="2352"/>
        <v/>
      </c>
      <c r="CL746" s="1332" t="str">
        <f t="shared" si="2352"/>
        <v/>
      </c>
      <c r="CM746" s="1332" t="str">
        <f t="shared" si="2352"/>
        <v/>
      </c>
      <c r="CN746" s="1331" t="str">
        <f t="shared" si="2353"/>
        <v/>
      </c>
      <c r="CO746" s="1331" t="str">
        <f t="shared" si="2353"/>
        <v/>
      </c>
      <c r="CP746" s="1331" t="str">
        <f t="shared" si="2353"/>
        <v/>
      </c>
      <c r="CQ746" s="1331" t="str">
        <f t="shared" si="2353"/>
        <v/>
      </c>
      <c r="CR746" s="1331" t="str">
        <f t="shared" si="2353"/>
        <v/>
      </c>
      <c r="CS746" s="1330" t="str">
        <f t="shared" si="2353"/>
        <v/>
      </c>
      <c r="CT746" s="1333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9" t="str">
        <f t="shared" si="2352"/>
        <v/>
      </c>
      <c r="CE747" s="1330" t="str">
        <f t="shared" si="2352"/>
        <v/>
      </c>
      <c r="CF747" s="1331" t="str">
        <f t="shared" si="2352"/>
        <v/>
      </c>
      <c r="CG747" s="1331" t="str">
        <f t="shared" si="2352"/>
        <v/>
      </c>
      <c r="CH747" s="1331" t="str">
        <f t="shared" si="2352"/>
        <v/>
      </c>
      <c r="CI747" s="1331" t="str">
        <f t="shared" si="2352"/>
        <v/>
      </c>
      <c r="CJ747" s="1331" t="str">
        <f t="shared" si="2352"/>
        <v/>
      </c>
      <c r="CK747" s="1332" t="str">
        <f t="shared" si="2352"/>
        <v/>
      </c>
      <c r="CL747" s="1332" t="str">
        <f t="shared" si="2352"/>
        <v/>
      </c>
      <c r="CM747" s="1332" t="str">
        <f t="shared" si="2352"/>
        <v/>
      </c>
      <c r="CN747" s="1331" t="str">
        <f t="shared" si="2353"/>
        <v/>
      </c>
      <c r="CO747" s="1331" t="str">
        <f t="shared" si="2353"/>
        <v/>
      </c>
      <c r="CP747" s="1331" t="str">
        <f t="shared" si="2353"/>
        <v/>
      </c>
      <c r="CQ747" s="1331" t="str">
        <f t="shared" si="2353"/>
        <v/>
      </c>
      <c r="CR747" s="1331" t="str">
        <f t="shared" si="2353"/>
        <v/>
      </c>
      <c r="CS747" s="1330" t="str">
        <f t="shared" si="2353"/>
        <v/>
      </c>
      <c r="CT747" s="1333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0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1">
        <f t="shared" si="2356"/>
        <v>0</v>
      </c>
      <c r="CG748" s="1331">
        <f t="shared" si="2356"/>
        <v>0</v>
      </c>
      <c r="CH748" s="1331">
        <f t="shared" si="2356"/>
        <v>0</v>
      </c>
      <c r="CI748" s="1331">
        <f t="shared" si="2356"/>
        <v>0</v>
      </c>
      <c r="CJ748" s="1331">
        <f t="shared" si="2356"/>
        <v>0</v>
      </c>
      <c r="CK748" s="1332">
        <f t="shared" si="2356"/>
        <v>0</v>
      </c>
      <c r="CL748" s="1332">
        <f t="shared" si="2356"/>
        <v>0</v>
      </c>
      <c r="CM748" s="1332">
        <f t="shared" si="2356"/>
        <v>0</v>
      </c>
      <c r="CN748" s="1331">
        <f t="shared" si="2356"/>
        <v>0</v>
      </c>
      <c r="CO748" s="1331">
        <f t="shared" si="2356"/>
        <v>0</v>
      </c>
      <c r="CP748" s="1331">
        <f t="shared" si="2356"/>
        <v>0</v>
      </c>
      <c r="CQ748" s="1331">
        <f t="shared" si="2356"/>
        <v>0</v>
      </c>
      <c r="CR748" s="1331">
        <f t="shared" si="2356"/>
        <v>0</v>
      </c>
      <c r="CS748" s="1330">
        <f t="shared" si="2356"/>
        <v>0</v>
      </c>
      <c r="CT748" s="1333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40"/>
      <c r="CE749" s="1340"/>
      <c r="CF749" s="1340"/>
      <c r="CG749" s="1340"/>
      <c r="CH749" s="1340"/>
      <c r="CI749" s="1340"/>
      <c r="CJ749" s="1340"/>
      <c r="CK749" s="1340"/>
      <c r="CL749" s="1340"/>
      <c r="CM749" s="1340"/>
      <c r="CN749" s="1340"/>
      <c r="CO749" s="1340"/>
      <c r="CP749" s="1340"/>
      <c r="CQ749" s="1340"/>
      <c r="CR749" s="1340"/>
      <c r="CS749" s="1340"/>
      <c r="CT749" s="1340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9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0" t="str">
        <f t="shared" si="2357"/>
        <v/>
      </c>
      <c r="CF750" s="1331" t="str">
        <f t="shared" si="2357"/>
        <v/>
      </c>
      <c r="CG750" s="1331" t="str">
        <f t="shared" si="2357"/>
        <v/>
      </c>
      <c r="CH750" s="1331" t="str">
        <f t="shared" si="2357"/>
        <v/>
      </c>
      <c r="CI750" s="1331" t="str">
        <f t="shared" si="2357"/>
        <v/>
      </c>
      <c r="CJ750" s="1331" t="str">
        <f t="shared" si="2357"/>
        <v/>
      </c>
      <c r="CK750" s="1332" t="str">
        <f t="shared" si="2357"/>
        <v/>
      </c>
      <c r="CL750" s="1332" t="str">
        <f t="shared" si="2357"/>
        <v/>
      </c>
      <c r="CM750" s="1332" t="str">
        <f t="shared" si="2357"/>
        <v/>
      </c>
      <c r="CN750" s="1331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1" t="str">
        <f t="shared" si="2358"/>
        <v/>
      </c>
      <c r="CP750" s="1331" t="str">
        <f t="shared" si="2358"/>
        <v/>
      </c>
      <c r="CQ750" s="1331" t="str">
        <f t="shared" si="2358"/>
        <v/>
      </c>
      <c r="CR750" s="1331" t="str">
        <f t="shared" si="2358"/>
        <v/>
      </c>
      <c r="CS750" s="1330" t="str">
        <f t="shared" si="2358"/>
        <v/>
      </c>
      <c r="CT750" s="1333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9" t="str">
        <f t="shared" si="2357"/>
        <v/>
      </c>
      <c r="CE751" s="1330" t="str">
        <f t="shared" si="2357"/>
        <v/>
      </c>
      <c r="CF751" s="1331" t="str">
        <f t="shared" si="2357"/>
        <v/>
      </c>
      <c r="CG751" s="1331" t="str">
        <f t="shared" si="2357"/>
        <v/>
      </c>
      <c r="CH751" s="1331" t="str">
        <f t="shared" si="2357"/>
        <v/>
      </c>
      <c r="CI751" s="1331" t="str">
        <f t="shared" si="2357"/>
        <v/>
      </c>
      <c r="CJ751" s="1331" t="str">
        <f t="shared" si="2357"/>
        <v/>
      </c>
      <c r="CK751" s="1332" t="str">
        <f t="shared" si="2357"/>
        <v/>
      </c>
      <c r="CL751" s="1332" t="str">
        <f t="shared" si="2357"/>
        <v/>
      </c>
      <c r="CM751" s="1332" t="str">
        <f t="shared" si="2357"/>
        <v/>
      </c>
      <c r="CN751" s="1331" t="str">
        <f t="shared" si="2358"/>
        <v/>
      </c>
      <c r="CO751" s="1331" t="str">
        <f t="shared" si="2358"/>
        <v/>
      </c>
      <c r="CP751" s="1331" t="str">
        <f t="shared" si="2358"/>
        <v/>
      </c>
      <c r="CQ751" s="1331" t="str">
        <f t="shared" si="2358"/>
        <v/>
      </c>
      <c r="CR751" s="1331" t="str">
        <f t="shared" si="2358"/>
        <v/>
      </c>
      <c r="CS751" s="1330" t="str">
        <f t="shared" si="2358"/>
        <v/>
      </c>
      <c r="CT751" s="1333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9" t="str">
        <f t="shared" si="2357"/>
        <v/>
      </c>
      <c r="CE752" s="1330" t="str">
        <f t="shared" si="2357"/>
        <v/>
      </c>
      <c r="CF752" s="1331" t="str">
        <f t="shared" si="2357"/>
        <v/>
      </c>
      <c r="CG752" s="1331" t="str">
        <f t="shared" si="2357"/>
        <v/>
      </c>
      <c r="CH752" s="1331" t="str">
        <f t="shared" si="2357"/>
        <v/>
      </c>
      <c r="CI752" s="1331" t="str">
        <f t="shared" si="2357"/>
        <v/>
      </c>
      <c r="CJ752" s="1331" t="str">
        <f t="shared" si="2357"/>
        <v/>
      </c>
      <c r="CK752" s="1332" t="str">
        <f t="shared" si="2357"/>
        <v/>
      </c>
      <c r="CL752" s="1332" t="str">
        <f t="shared" si="2357"/>
        <v/>
      </c>
      <c r="CM752" s="1332" t="str">
        <f t="shared" si="2357"/>
        <v/>
      </c>
      <c r="CN752" s="1331" t="str">
        <f t="shared" si="2358"/>
        <v/>
      </c>
      <c r="CO752" s="1331" t="str">
        <f t="shared" si="2358"/>
        <v/>
      </c>
      <c r="CP752" s="1331" t="str">
        <f t="shared" si="2358"/>
        <v/>
      </c>
      <c r="CQ752" s="1331" t="str">
        <f t="shared" si="2358"/>
        <v/>
      </c>
      <c r="CR752" s="1331" t="str">
        <f t="shared" si="2358"/>
        <v/>
      </c>
      <c r="CS752" s="1330" t="str">
        <f t="shared" si="2358"/>
        <v/>
      </c>
      <c r="CT752" s="1333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9" t="str">
        <f t="shared" si="2357"/>
        <v/>
      </c>
      <c r="CE753" s="1330" t="str">
        <f t="shared" si="2357"/>
        <v/>
      </c>
      <c r="CF753" s="1331" t="str">
        <f t="shared" si="2357"/>
        <v/>
      </c>
      <c r="CG753" s="1331" t="str">
        <f t="shared" si="2357"/>
        <v/>
      </c>
      <c r="CH753" s="1331" t="str">
        <f t="shared" si="2357"/>
        <v/>
      </c>
      <c r="CI753" s="1331" t="str">
        <f t="shared" si="2357"/>
        <v/>
      </c>
      <c r="CJ753" s="1331" t="str">
        <f t="shared" si="2357"/>
        <v/>
      </c>
      <c r="CK753" s="1332" t="str">
        <f t="shared" si="2357"/>
        <v/>
      </c>
      <c r="CL753" s="1332" t="str">
        <f t="shared" si="2357"/>
        <v/>
      </c>
      <c r="CM753" s="1332" t="str">
        <f t="shared" si="2357"/>
        <v/>
      </c>
      <c r="CN753" s="1331" t="str">
        <f t="shared" si="2358"/>
        <v/>
      </c>
      <c r="CO753" s="1331" t="str">
        <f t="shared" si="2358"/>
        <v/>
      </c>
      <c r="CP753" s="1331" t="str">
        <f t="shared" si="2358"/>
        <v/>
      </c>
      <c r="CQ753" s="1331" t="str">
        <f t="shared" si="2358"/>
        <v/>
      </c>
      <c r="CR753" s="1331" t="str">
        <f t="shared" si="2358"/>
        <v/>
      </c>
      <c r="CS753" s="1330" t="str">
        <f t="shared" si="2358"/>
        <v/>
      </c>
      <c r="CT753" s="1333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0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1">
        <f t="shared" si="2361"/>
        <v>0</v>
      </c>
      <c r="CG754" s="1331">
        <f t="shared" si="2361"/>
        <v>0</v>
      </c>
      <c r="CH754" s="1331">
        <f t="shared" si="2361"/>
        <v>0</v>
      </c>
      <c r="CI754" s="1331">
        <f t="shared" si="2361"/>
        <v>0</v>
      </c>
      <c r="CJ754" s="1331">
        <f t="shared" si="2361"/>
        <v>0</v>
      </c>
      <c r="CK754" s="1332">
        <f t="shared" si="2361"/>
        <v>0</v>
      </c>
      <c r="CL754" s="1332">
        <f t="shared" si="2361"/>
        <v>0</v>
      </c>
      <c r="CM754" s="1332">
        <f t="shared" si="2361"/>
        <v>0</v>
      </c>
      <c r="CN754" s="1331">
        <f t="shared" si="2361"/>
        <v>0</v>
      </c>
      <c r="CO754" s="1331">
        <f t="shared" si="2361"/>
        <v>0</v>
      </c>
      <c r="CP754" s="1331">
        <f t="shared" si="2361"/>
        <v>0</v>
      </c>
      <c r="CQ754" s="1331">
        <f t="shared" si="2361"/>
        <v>0</v>
      </c>
      <c r="CR754" s="1331">
        <f t="shared" si="2361"/>
        <v>0</v>
      </c>
      <c r="CS754" s="1330">
        <f t="shared" si="2361"/>
        <v>0</v>
      </c>
      <c r="CT754" s="1333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40"/>
      <c r="CE755" s="1340"/>
      <c r="CF755" s="1340"/>
      <c r="CG755" s="1340"/>
      <c r="CH755" s="1340"/>
      <c r="CI755" s="1340"/>
      <c r="CJ755" s="1340"/>
      <c r="CK755" s="1340"/>
      <c r="CL755" s="1340"/>
      <c r="CM755" s="1340"/>
      <c r="CN755" s="1340"/>
      <c r="CO755" s="1340"/>
      <c r="CP755" s="1340"/>
      <c r="CQ755" s="1340"/>
      <c r="CR755" s="1340"/>
      <c r="CS755" s="1340"/>
      <c r="CT755" s="1340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9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0" t="str">
        <f t="shared" si="2362"/>
        <v/>
      </c>
      <c r="CF756" s="1331" t="str">
        <f t="shared" si="2362"/>
        <v/>
      </c>
      <c r="CG756" s="1331" t="str">
        <f t="shared" si="2362"/>
        <v/>
      </c>
      <c r="CH756" s="1331" t="str">
        <f t="shared" si="2362"/>
        <v/>
      </c>
      <c r="CI756" s="1331" t="str">
        <f t="shared" si="2362"/>
        <v/>
      </c>
      <c r="CJ756" s="1331" t="str">
        <f t="shared" si="2362"/>
        <v/>
      </c>
      <c r="CK756" s="1332" t="str">
        <f t="shared" si="2362"/>
        <v/>
      </c>
      <c r="CL756" s="1332" t="str">
        <f t="shared" si="2362"/>
        <v/>
      </c>
      <c r="CM756" s="1332" t="str">
        <f t="shared" si="2362"/>
        <v/>
      </c>
      <c r="CN756" s="1331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1" t="str">
        <f t="shared" si="2363"/>
        <v/>
      </c>
      <c r="CP756" s="1331" t="str">
        <f t="shared" si="2363"/>
        <v/>
      </c>
      <c r="CQ756" s="1331" t="str">
        <f t="shared" si="2363"/>
        <v/>
      </c>
      <c r="CR756" s="1331" t="str">
        <f t="shared" si="2363"/>
        <v/>
      </c>
      <c r="CS756" s="1330" t="str">
        <f t="shared" si="2363"/>
        <v/>
      </c>
      <c r="CT756" s="1333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9" t="str">
        <f t="shared" si="2362"/>
        <v/>
      </c>
      <c r="CE757" s="1330" t="str">
        <f t="shared" si="2362"/>
        <v/>
      </c>
      <c r="CF757" s="1331" t="str">
        <f t="shared" si="2362"/>
        <v/>
      </c>
      <c r="CG757" s="1331" t="str">
        <f t="shared" si="2362"/>
        <v/>
      </c>
      <c r="CH757" s="1331" t="str">
        <f t="shared" si="2362"/>
        <v/>
      </c>
      <c r="CI757" s="1331" t="str">
        <f t="shared" si="2362"/>
        <v/>
      </c>
      <c r="CJ757" s="1331" t="str">
        <f t="shared" si="2362"/>
        <v/>
      </c>
      <c r="CK757" s="1332" t="str">
        <f t="shared" si="2362"/>
        <v/>
      </c>
      <c r="CL757" s="1332" t="str">
        <f t="shared" si="2362"/>
        <v/>
      </c>
      <c r="CM757" s="1332" t="str">
        <f t="shared" si="2362"/>
        <v/>
      </c>
      <c r="CN757" s="1331" t="str">
        <f t="shared" si="2363"/>
        <v/>
      </c>
      <c r="CO757" s="1331" t="str">
        <f t="shared" si="2363"/>
        <v/>
      </c>
      <c r="CP757" s="1331" t="str">
        <f t="shared" si="2363"/>
        <v/>
      </c>
      <c r="CQ757" s="1331" t="str">
        <f t="shared" si="2363"/>
        <v/>
      </c>
      <c r="CR757" s="1331" t="str">
        <f t="shared" si="2363"/>
        <v/>
      </c>
      <c r="CS757" s="1330" t="str">
        <f t="shared" si="2363"/>
        <v/>
      </c>
      <c r="CT757" s="1333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9" t="str">
        <f t="shared" si="2362"/>
        <v/>
      </c>
      <c r="CE758" s="1330" t="str">
        <f t="shared" si="2362"/>
        <v/>
      </c>
      <c r="CF758" s="1331" t="str">
        <f t="shared" si="2362"/>
        <v/>
      </c>
      <c r="CG758" s="1331" t="str">
        <f t="shared" si="2362"/>
        <v/>
      </c>
      <c r="CH758" s="1331" t="str">
        <f t="shared" si="2362"/>
        <v/>
      </c>
      <c r="CI758" s="1331" t="str">
        <f t="shared" si="2362"/>
        <v/>
      </c>
      <c r="CJ758" s="1331" t="str">
        <f t="shared" si="2362"/>
        <v/>
      </c>
      <c r="CK758" s="1332" t="str">
        <f t="shared" si="2362"/>
        <v/>
      </c>
      <c r="CL758" s="1332" t="str">
        <f t="shared" si="2362"/>
        <v/>
      </c>
      <c r="CM758" s="1332" t="str">
        <f t="shared" si="2362"/>
        <v/>
      </c>
      <c r="CN758" s="1331" t="str">
        <f t="shared" si="2363"/>
        <v/>
      </c>
      <c r="CO758" s="1331" t="str">
        <f t="shared" si="2363"/>
        <v/>
      </c>
      <c r="CP758" s="1331" t="str">
        <f t="shared" si="2363"/>
        <v/>
      </c>
      <c r="CQ758" s="1331" t="str">
        <f t="shared" si="2363"/>
        <v/>
      </c>
      <c r="CR758" s="1331" t="str">
        <f t="shared" si="2363"/>
        <v/>
      </c>
      <c r="CS758" s="1330" t="str">
        <f t="shared" si="2363"/>
        <v/>
      </c>
      <c r="CT758" s="1333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0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1">
        <f t="shared" si="2366"/>
        <v>0</v>
      </c>
      <c r="CG759" s="1331">
        <f t="shared" si="2366"/>
        <v>0</v>
      </c>
      <c r="CH759" s="1331">
        <f t="shared" si="2366"/>
        <v>0</v>
      </c>
      <c r="CI759" s="1331">
        <f t="shared" si="2366"/>
        <v>0</v>
      </c>
      <c r="CJ759" s="1331">
        <f t="shared" si="2366"/>
        <v>0</v>
      </c>
      <c r="CK759" s="1332">
        <f t="shared" si="2366"/>
        <v>0</v>
      </c>
      <c r="CL759" s="1332">
        <f t="shared" si="2366"/>
        <v>0</v>
      </c>
      <c r="CM759" s="1332">
        <f t="shared" si="2366"/>
        <v>0</v>
      </c>
      <c r="CN759" s="1331">
        <f t="shared" si="2366"/>
        <v>0</v>
      </c>
      <c r="CO759" s="1331">
        <f t="shared" si="2366"/>
        <v>0</v>
      </c>
      <c r="CP759" s="1331">
        <f t="shared" si="2366"/>
        <v>0</v>
      </c>
      <c r="CQ759" s="1331">
        <f t="shared" si="2366"/>
        <v>0</v>
      </c>
      <c r="CR759" s="1331">
        <f t="shared" si="2366"/>
        <v>0</v>
      </c>
      <c r="CS759" s="1330">
        <f t="shared" si="2366"/>
        <v>0</v>
      </c>
      <c r="CT759" s="1333">
        <f t="shared" si="2366"/>
        <v>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4"/>
      <c r="CE760" s="1354"/>
      <c r="CF760" s="1354"/>
      <c r="CG760" s="1354"/>
      <c r="CH760" s="1354"/>
      <c r="CI760" s="1354"/>
      <c r="CJ760" s="1354"/>
      <c r="CK760" s="1354"/>
      <c r="CL760" s="1354"/>
      <c r="CM760" s="1354"/>
      <c r="CN760" s="1354"/>
      <c r="CO760" s="1354"/>
      <c r="CP760" s="1354"/>
      <c r="CQ760" s="1354"/>
      <c r="CR760" s="1354"/>
      <c r="CS760" s="1354"/>
      <c r="CT760" s="1355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9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0" t="str">
        <f t="shared" si="2371"/>
        <v/>
      </c>
      <c r="CF761" s="1331" t="str">
        <f t="shared" si="2371"/>
        <v/>
      </c>
      <c r="CG761" s="1331" t="str">
        <f t="shared" si="2371"/>
        <v/>
      </c>
      <c r="CH761" s="1331" t="str">
        <f t="shared" si="2371"/>
        <v/>
      </c>
      <c r="CI761" s="1331" t="str">
        <f t="shared" si="2371"/>
        <v/>
      </c>
      <c r="CJ761" s="1331" t="str">
        <f t="shared" si="2371"/>
        <v/>
      </c>
      <c r="CK761" s="1332" t="str">
        <f t="shared" si="2371"/>
        <v/>
      </c>
      <c r="CL761" s="1332">
        <f t="shared" si="2371"/>
        <v>0</v>
      </c>
      <c r="CM761" s="1332" t="str">
        <f t="shared" si="2371"/>
        <v/>
      </c>
      <c r="CN761" s="1331" t="str">
        <f t="shared" si="2371"/>
        <v/>
      </c>
      <c r="CO761" s="1331" t="str">
        <f t="shared" si="2371"/>
        <v/>
      </c>
      <c r="CP761" s="1331" t="str">
        <f t="shared" si="2371"/>
        <v/>
      </c>
      <c r="CQ761" s="1331" t="str">
        <f t="shared" si="2371"/>
        <v/>
      </c>
      <c r="CR761" s="1331" t="str">
        <f t="shared" si="2371"/>
        <v/>
      </c>
      <c r="CS761" s="1330" t="str">
        <f t="shared" si="2371"/>
        <v/>
      </c>
      <c r="CT761" s="1333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>
        <f t="shared" si="2373"/>
        <v>0</v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372"/>
        <v/>
      </c>
      <c r="CF762" s="1331" t="str">
        <f t="shared" si="2372"/>
        <v/>
      </c>
      <c r="CG762" s="1331" t="str">
        <f t="shared" si="2372"/>
        <v/>
      </c>
      <c r="CH762" s="1331" t="str">
        <f t="shared" si="2372"/>
        <v/>
      </c>
      <c r="CI762" s="1331" t="str">
        <f t="shared" si="2372"/>
        <v/>
      </c>
      <c r="CJ762" s="1331" t="str">
        <f t="shared" si="2372"/>
        <v/>
      </c>
      <c r="CK762" s="1332" t="str">
        <f t="shared" si="2372"/>
        <v/>
      </c>
      <c r="CL762" s="1332" t="str">
        <f t="shared" si="2372"/>
        <v/>
      </c>
      <c r="CM762" s="1332" t="str">
        <f t="shared" si="2372"/>
        <v/>
      </c>
      <c r="CN762" s="1331" t="str">
        <f t="shared" si="2372"/>
        <v/>
      </c>
      <c r="CO762" s="1331" t="str">
        <f t="shared" si="2372"/>
        <v/>
      </c>
      <c r="CP762" s="1331" t="str">
        <f t="shared" si="2372"/>
        <v/>
      </c>
      <c r="CQ762" s="1331" t="str">
        <f t="shared" si="2372"/>
        <v/>
      </c>
      <c r="CR762" s="1331" t="str">
        <f t="shared" si="2372"/>
        <v/>
      </c>
      <c r="CS762" s="1330" t="str">
        <f t="shared" si="2372"/>
        <v/>
      </c>
      <c r="CT762" s="1333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si="2372"/>
        <v/>
      </c>
      <c r="CF763" s="1331" t="str">
        <f t="shared" si="2372"/>
        <v/>
      </c>
      <c r="CG763" s="1331" t="str">
        <f t="shared" si="2372"/>
        <v/>
      </c>
      <c r="CH763" s="1331" t="str">
        <f t="shared" si="2372"/>
        <v/>
      </c>
      <c r="CI763" s="1331" t="str">
        <f t="shared" si="2372"/>
        <v/>
      </c>
      <c r="CJ763" s="1331" t="str">
        <f t="shared" si="2372"/>
        <v/>
      </c>
      <c r="CK763" s="1332" t="str">
        <f t="shared" si="2372"/>
        <v/>
      </c>
      <c r="CL763" s="1332" t="str">
        <f t="shared" si="2372"/>
        <v/>
      </c>
      <c r="CM763" s="1332" t="str">
        <f t="shared" si="2372"/>
        <v/>
      </c>
      <c r="CN763" s="1331" t="str">
        <f t="shared" si="2372"/>
        <v/>
      </c>
      <c r="CO763" s="1331" t="str">
        <f t="shared" si="2372"/>
        <v/>
      </c>
      <c r="CP763" s="1331" t="str">
        <f t="shared" si="2372"/>
        <v/>
      </c>
      <c r="CQ763" s="1331" t="str">
        <f t="shared" si="2372"/>
        <v/>
      </c>
      <c r="CR763" s="1331" t="str">
        <f t="shared" si="2372"/>
        <v/>
      </c>
      <c r="CS763" s="1330" t="str">
        <f t="shared" si="2372"/>
        <v/>
      </c>
      <c r="CT763" s="1333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>
        <f t="shared" si="2376"/>
        <v>0</v>
      </c>
      <c r="W764" s="595" t="str">
        <f t="shared" si="2376"/>
        <v/>
      </c>
      <c r="X764" s="595">
        <f t="shared" si="2376"/>
        <v>0</v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>
        <f t="shared" si="2378"/>
        <v>0</v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372"/>
        <v/>
      </c>
      <c r="CF764" s="1331" t="str">
        <f t="shared" si="2372"/>
        <v/>
      </c>
      <c r="CG764" s="1331" t="str">
        <f t="shared" si="2372"/>
        <v/>
      </c>
      <c r="CH764" s="1331" t="str">
        <f t="shared" si="2372"/>
        <v/>
      </c>
      <c r="CI764" s="1331" t="str">
        <f t="shared" si="2372"/>
        <v/>
      </c>
      <c r="CJ764" s="1331" t="str">
        <f t="shared" si="2372"/>
        <v/>
      </c>
      <c r="CK764" s="1332" t="str">
        <f t="shared" si="2372"/>
        <v/>
      </c>
      <c r="CL764" s="1332">
        <f t="shared" si="2372"/>
        <v>0</v>
      </c>
      <c r="CM764" s="1332" t="str">
        <f t="shared" si="2372"/>
        <v/>
      </c>
      <c r="CN764" s="1331" t="str">
        <f t="shared" si="2372"/>
        <v/>
      </c>
      <c r="CO764" s="1331" t="str">
        <f t="shared" si="2372"/>
        <v/>
      </c>
      <c r="CP764" s="1331" t="str">
        <f t="shared" si="2372"/>
        <v/>
      </c>
      <c r="CQ764" s="1331" t="str">
        <f t="shared" si="2372"/>
        <v/>
      </c>
      <c r="CR764" s="1331" t="str">
        <f t="shared" si="2372"/>
        <v/>
      </c>
      <c r="CS764" s="1330" t="str">
        <f t="shared" si="2372"/>
        <v/>
      </c>
      <c r="CT764" s="1333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>
        <f t="shared" si="2373"/>
        <v>0</v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970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40"/>
      <c r="CE765" s="1340"/>
      <c r="CF765" s="1340"/>
      <c r="CG765" s="1340"/>
      <c r="CH765" s="1340"/>
      <c r="CI765" s="1340"/>
      <c r="CJ765" s="1340"/>
      <c r="CK765" s="1340"/>
      <c r="CL765" s="1340"/>
      <c r="CM765" s="1340"/>
      <c r="CN765" s="1340"/>
      <c r="CO765" s="1340"/>
      <c r="CP765" s="1340"/>
      <c r="CQ765" s="1340"/>
      <c r="CR765" s="1340"/>
      <c r="CS765" s="1340"/>
      <c r="CT765" s="1340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9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0" t="str">
        <f t="shared" si="2379"/>
        <v/>
      </c>
      <c r="CF766" s="1331" t="str">
        <f t="shared" si="2379"/>
        <v/>
      </c>
      <c r="CG766" s="1331" t="str">
        <f t="shared" si="2379"/>
        <v/>
      </c>
      <c r="CH766" s="1331" t="str">
        <f t="shared" si="2379"/>
        <v/>
      </c>
      <c r="CI766" s="1331" t="str">
        <f t="shared" si="2379"/>
        <v/>
      </c>
      <c r="CJ766" s="1331" t="str">
        <f t="shared" si="2379"/>
        <v/>
      </c>
      <c r="CK766" s="1332" t="str">
        <f t="shared" si="2379"/>
        <v/>
      </c>
      <c r="CL766" s="1332">
        <f t="shared" si="2379"/>
        <v>1</v>
      </c>
      <c r="CM766" s="1332" t="str">
        <f t="shared" si="2379"/>
        <v/>
      </c>
      <c r="CN766" s="1331" t="str">
        <f t="shared" si="2379"/>
        <v/>
      </c>
      <c r="CO766" s="1331" t="str">
        <f t="shared" si="2379"/>
        <v/>
      </c>
      <c r="CP766" s="1331" t="str">
        <f t="shared" si="2379"/>
        <v/>
      </c>
      <c r="CQ766" s="1331" t="str">
        <f t="shared" si="2379"/>
        <v/>
      </c>
      <c r="CR766" s="1331" t="str">
        <f t="shared" si="2379"/>
        <v/>
      </c>
      <c r="CS766" s="1330" t="str">
        <f t="shared" si="2379"/>
        <v/>
      </c>
      <c r="CT766" s="1333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380"/>
        <v/>
      </c>
      <c r="CF767" s="1331" t="str">
        <f t="shared" si="2380"/>
        <v/>
      </c>
      <c r="CG767" s="1331" t="str">
        <f t="shared" si="2380"/>
        <v/>
      </c>
      <c r="CH767" s="1331" t="str">
        <f t="shared" si="2380"/>
        <v/>
      </c>
      <c r="CI767" s="1331" t="str">
        <f t="shared" si="2380"/>
        <v/>
      </c>
      <c r="CJ767" s="1331" t="str">
        <f t="shared" si="2380"/>
        <v/>
      </c>
      <c r="CK767" s="1332" t="str">
        <f t="shared" si="2380"/>
        <v/>
      </c>
      <c r="CL767" s="1332">
        <f t="shared" si="2380"/>
        <v>3</v>
      </c>
      <c r="CM767" s="1332" t="str">
        <f t="shared" si="2380"/>
        <v/>
      </c>
      <c r="CN767" s="1331" t="str">
        <f t="shared" si="2380"/>
        <v/>
      </c>
      <c r="CO767" s="1331" t="str">
        <f t="shared" si="2380"/>
        <v/>
      </c>
      <c r="CP767" s="1331" t="str">
        <f t="shared" si="2380"/>
        <v/>
      </c>
      <c r="CQ767" s="1331" t="str">
        <f t="shared" si="2380"/>
        <v/>
      </c>
      <c r="CR767" s="1331" t="str">
        <f t="shared" si="2380"/>
        <v/>
      </c>
      <c r="CS767" s="1330" t="str">
        <f t="shared" si="2380"/>
        <v/>
      </c>
      <c r="CT767" s="1333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si="2380"/>
        <v/>
      </c>
      <c r="CF768" s="1331" t="str">
        <f t="shared" si="2380"/>
        <v/>
      </c>
      <c r="CG768" s="1331" t="str">
        <f t="shared" si="2380"/>
        <v/>
      </c>
      <c r="CH768" s="1331" t="str">
        <f t="shared" si="2380"/>
        <v/>
      </c>
      <c r="CI768" s="1331" t="str">
        <f t="shared" si="2380"/>
        <v/>
      </c>
      <c r="CJ768" s="1331" t="str">
        <f t="shared" si="2380"/>
        <v/>
      </c>
      <c r="CK768" s="1332" t="str">
        <f t="shared" si="2380"/>
        <v/>
      </c>
      <c r="CL768" s="1332">
        <f t="shared" si="2380"/>
        <v>5000</v>
      </c>
      <c r="CM768" s="1332" t="str">
        <f t="shared" si="2380"/>
        <v/>
      </c>
      <c r="CN768" s="1331" t="str">
        <f t="shared" si="2380"/>
        <v/>
      </c>
      <c r="CO768" s="1331" t="str">
        <f t="shared" si="2380"/>
        <v/>
      </c>
      <c r="CP768" s="1331" t="str">
        <f t="shared" si="2380"/>
        <v/>
      </c>
      <c r="CQ768" s="1331" t="str">
        <f t="shared" si="2380"/>
        <v/>
      </c>
      <c r="CR768" s="1331" t="str">
        <f t="shared" si="2380"/>
        <v/>
      </c>
      <c r="CS768" s="1330" t="str">
        <f t="shared" si="2380"/>
        <v/>
      </c>
      <c r="CT768" s="1333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380"/>
        <v/>
      </c>
      <c r="CF769" s="1331" t="str">
        <f t="shared" si="2380"/>
        <v/>
      </c>
      <c r="CG769" s="1331" t="str">
        <f t="shared" si="2380"/>
        <v/>
      </c>
      <c r="CH769" s="1331" t="str">
        <f t="shared" si="2380"/>
        <v/>
      </c>
      <c r="CI769" s="1331" t="str">
        <f t="shared" si="2380"/>
        <v/>
      </c>
      <c r="CJ769" s="1331" t="str">
        <f t="shared" si="2380"/>
        <v/>
      </c>
      <c r="CK769" s="1332" t="str">
        <f t="shared" si="2380"/>
        <v/>
      </c>
      <c r="CL769" s="1332">
        <f t="shared" si="2380"/>
        <v>15000</v>
      </c>
      <c r="CM769" s="1332" t="str">
        <f t="shared" si="2380"/>
        <v/>
      </c>
      <c r="CN769" s="1331" t="str">
        <f t="shared" si="2380"/>
        <v/>
      </c>
      <c r="CO769" s="1331" t="str">
        <f t="shared" si="2380"/>
        <v/>
      </c>
      <c r="CP769" s="1331" t="str">
        <f t="shared" si="2380"/>
        <v/>
      </c>
      <c r="CQ769" s="1331" t="str">
        <f t="shared" si="2380"/>
        <v/>
      </c>
      <c r="CR769" s="1331" t="str">
        <f t="shared" si="2380"/>
        <v/>
      </c>
      <c r="CS769" s="1330" t="str">
        <f t="shared" si="2380"/>
        <v/>
      </c>
      <c r="CT769" s="1333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8"/>
      <c r="CE770" s="1358"/>
      <c r="CF770" s="1358"/>
      <c r="CG770" s="1358"/>
      <c r="CH770" s="1358"/>
      <c r="CI770" s="1358"/>
      <c r="CJ770" s="1358"/>
      <c r="CK770" s="1358"/>
      <c r="CL770" s="1358"/>
      <c r="CM770" s="1358"/>
      <c r="CN770" s="1358"/>
      <c r="CO770" s="1358"/>
      <c r="CP770" s="1358"/>
      <c r="CQ770" s="1358"/>
      <c r="CR770" s="1358"/>
      <c r="CS770" s="1358"/>
      <c r="CT770" s="1358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9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0" t="str">
        <f t="shared" si="2387"/>
        <v/>
      </c>
      <c r="CF771" s="1331" t="str">
        <f t="shared" si="2387"/>
        <v/>
      </c>
      <c r="CG771" s="1331" t="str">
        <f t="shared" si="2387"/>
        <v/>
      </c>
      <c r="CH771" s="1331" t="str">
        <f t="shared" si="2387"/>
        <v/>
      </c>
      <c r="CI771" s="1331">
        <f t="shared" si="2387"/>
        <v>5</v>
      </c>
      <c r="CJ771" s="1331">
        <f t="shared" si="2387"/>
        <v>6</v>
      </c>
      <c r="CK771" s="1332">
        <f t="shared" si="2387"/>
        <v>20</v>
      </c>
      <c r="CL771" s="1332">
        <f t="shared" si="2387"/>
        <v>45</v>
      </c>
      <c r="CM771" s="1332">
        <f t="shared" si="2387"/>
        <v>54</v>
      </c>
      <c r="CN771" s="1331">
        <f t="shared" si="2387"/>
        <v>60</v>
      </c>
      <c r="CO771" s="1331">
        <f t="shared" si="2387"/>
        <v>60</v>
      </c>
      <c r="CP771" s="1331">
        <f t="shared" si="2387"/>
        <v>120</v>
      </c>
      <c r="CQ771" s="1331" t="str">
        <f t="shared" si="2387"/>
        <v/>
      </c>
      <c r="CR771" s="1331" t="str">
        <f t="shared" si="2387"/>
        <v/>
      </c>
      <c r="CS771" s="1330" t="str">
        <f t="shared" si="2387"/>
        <v/>
      </c>
      <c r="CT771" s="1333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0" t="str">
        <f t="shared" si="2388"/>
        <v/>
      </c>
      <c r="CF772" s="1331" t="str">
        <f t="shared" si="2388"/>
        <v/>
      </c>
      <c r="CG772" s="1331" t="str">
        <f t="shared" si="2388"/>
        <v/>
      </c>
      <c r="CH772" s="1331">
        <f t="shared" si="2388"/>
        <v>15</v>
      </c>
      <c r="CI772" s="1331">
        <f t="shared" si="2388"/>
        <v>15</v>
      </c>
      <c r="CJ772" s="1331">
        <f t="shared" si="2388"/>
        <v>20</v>
      </c>
      <c r="CK772" s="1332">
        <f t="shared" si="2388"/>
        <v>35</v>
      </c>
      <c r="CL772" s="1332">
        <f t="shared" si="2388"/>
        <v>45</v>
      </c>
      <c r="CM772" s="1332">
        <f t="shared" si="2388"/>
        <v>60</v>
      </c>
      <c r="CN772" s="1331">
        <f t="shared" si="2388"/>
        <v>480</v>
      </c>
      <c r="CO772" s="1331">
        <f t="shared" si="2388"/>
        <v>600</v>
      </c>
      <c r="CP772" s="1331">
        <f t="shared" si="2388"/>
        <v>4054</v>
      </c>
      <c r="CQ772" s="1331" t="str">
        <f t="shared" si="2388"/>
        <v/>
      </c>
      <c r="CR772" s="1331" t="str">
        <f t="shared" si="2388"/>
        <v/>
      </c>
      <c r="CS772" s="1330" t="str">
        <f t="shared" si="2388"/>
        <v/>
      </c>
      <c r="CT772" s="1333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0" t="str">
        <f t="shared" si="2388"/>
        <v/>
      </c>
      <c r="CF773" s="1331" t="str">
        <f t="shared" si="2388"/>
        <v/>
      </c>
      <c r="CG773" s="1331" t="str">
        <f t="shared" si="2388"/>
        <v/>
      </c>
      <c r="CH773" s="1331" t="str">
        <f t="shared" si="2388"/>
        <v/>
      </c>
      <c r="CI773" s="1331">
        <f t="shared" si="2388"/>
        <v>20</v>
      </c>
      <c r="CJ773" s="1331">
        <f t="shared" si="2388"/>
        <v>50</v>
      </c>
      <c r="CK773" s="1332">
        <f t="shared" si="2388"/>
        <v>60</v>
      </c>
      <c r="CL773" s="1332">
        <f t="shared" si="2388"/>
        <v>65</v>
      </c>
      <c r="CM773" s="1332">
        <f t="shared" si="2388"/>
        <v>108</v>
      </c>
      <c r="CN773" s="1331">
        <f t="shared" si="2388"/>
        <v>144</v>
      </c>
      <c r="CO773" s="1331">
        <f t="shared" si="2388"/>
        <v>240</v>
      </c>
      <c r="CP773" s="1331">
        <f t="shared" si="2388"/>
        <v>864</v>
      </c>
      <c r="CQ773" s="1331" t="str">
        <f t="shared" si="2388"/>
        <v/>
      </c>
      <c r="CR773" s="1331" t="str">
        <f t="shared" si="2388"/>
        <v/>
      </c>
      <c r="CS773" s="1330" t="str">
        <f t="shared" si="2388"/>
        <v/>
      </c>
      <c r="CT773" s="1333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0" t="str">
        <f t="shared" si="2388"/>
        <v/>
      </c>
      <c r="CF774" s="1331" t="str">
        <f t="shared" si="2388"/>
        <v/>
      </c>
      <c r="CG774" s="1331" t="str">
        <f t="shared" si="2388"/>
        <v/>
      </c>
      <c r="CH774" s="1331" t="str">
        <f t="shared" si="2388"/>
        <v/>
      </c>
      <c r="CI774" s="1331" t="str">
        <f t="shared" si="2388"/>
        <v/>
      </c>
      <c r="CJ774" s="1331" t="str">
        <f t="shared" si="2388"/>
        <v/>
      </c>
      <c r="CK774" s="1332">
        <f t="shared" si="2388"/>
        <v>6</v>
      </c>
      <c r="CL774" s="1332">
        <f t="shared" si="2388"/>
        <v>60</v>
      </c>
      <c r="CM774" s="1332">
        <f t="shared" si="2388"/>
        <v>72</v>
      </c>
      <c r="CN774" s="1331">
        <f t="shared" si="2388"/>
        <v>148</v>
      </c>
      <c r="CO774" s="1331" t="str">
        <f t="shared" si="2388"/>
        <v/>
      </c>
      <c r="CP774" s="1331" t="str">
        <f t="shared" si="2388"/>
        <v/>
      </c>
      <c r="CQ774" s="1331" t="str">
        <f t="shared" si="2388"/>
        <v/>
      </c>
      <c r="CR774" s="1331" t="str">
        <f t="shared" si="2388"/>
        <v/>
      </c>
      <c r="CS774" s="1330" t="str">
        <f t="shared" si="2388"/>
        <v/>
      </c>
      <c r="CT774" s="1333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388"/>
        <v/>
      </c>
      <c r="CF775" s="1331" t="str">
        <f t="shared" si="2388"/>
        <v/>
      </c>
      <c r="CG775" s="1331" t="str">
        <f t="shared" si="2388"/>
        <v/>
      </c>
      <c r="CH775" s="1331">
        <f t="shared" si="2388"/>
        <v>70</v>
      </c>
      <c r="CI775" s="1331">
        <f t="shared" si="2388"/>
        <v>120</v>
      </c>
      <c r="CJ775" s="1331">
        <f t="shared" si="2388"/>
        <v>120</v>
      </c>
      <c r="CK775" s="1332">
        <f t="shared" si="2388"/>
        <v>144</v>
      </c>
      <c r="CL775" s="1332">
        <f t="shared" si="2388"/>
        <v>216</v>
      </c>
      <c r="CM775" s="1332">
        <f t="shared" si="2388"/>
        <v>480</v>
      </c>
      <c r="CN775" s="1331">
        <f t="shared" si="2388"/>
        <v>600</v>
      </c>
      <c r="CO775" s="1331">
        <f t="shared" si="2388"/>
        <v>720</v>
      </c>
      <c r="CP775" s="1331">
        <f t="shared" si="2388"/>
        <v>1200</v>
      </c>
      <c r="CQ775" s="1331" t="str">
        <f t="shared" si="2388"/>
        <v/>
      </c>
      <c r="CR775" s="1331" t="str">
        <f t="shared" si="2388"/>
        <v/>
      </c>
      <c r="CS775" s="1330" t="str">
        <f t="shared" si="2388"/>
        <v/>
      </c>
      <c r="CT775" s="1333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4"/>
      <c r="CE776" s="1354"/>
      <c r="CF776" s="1354"/>
      <c r="CG776" s="1354"/>
      <c r="CH776" s="1354"/>
      <c r="CI776" s="1354"/>
      <c r="CJ776" s="1354"/>
      <c r="CK776" s="1354"/>
      <c r="CL776" s="1354"/>
      <c r="CM776" s="1354"/>
      <c r="CN776" s="1354"/>
      <c r="CO776" s="1354"/>
      <c r="CP776" s="1354"/>
      <c r="CQ776" s="1354"/>
      <c r="CR776" s="1354"/>
      <c r="CS776" s="1354"/>
      <c r="CT776" s="1355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9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0" t="str">
        <f t="shared" si="2395"/>
        <v/>
      </c>
      <c r="CF777" s="1331" t="str">
        <f t="shared" si="2395"/>
        <v/>
      </c>
      <c r="CG777" s="1331" t="str">
        <f t="shared" si="2395"/>
        <v/>
      </c>
      <c r="CH777" s="1331" t="str">
        <f t="shared" si="2395"/>
        <v/>
      </c>
      <c r="CI777" s="1331" t="str">
        <f t="shared" si="2395"/>
        <v/>
      </c>
      <c r="CJ777" s="1331" t="str">
        <f t="shared" si="2395"/>
        <v/>
      </c>
      <c r="CK777" s="1332" t="str">
        <f t="shared" si="2395"/>
        <v/>
      </c>
      <c r="CL777" s="1332">
        <f t="shared" si="2395"/>
        <v>12</v>
      </c>
      <c r="CM777" s="1332" t="str">
        <f t="shared" si="2395"/>
        <v/>
      </c>
      <c r="CN777" s="1331" t="str">
        <f t="shared" si="2395"/>
        <v/>
      </c>
      <c r="CO777" s="1331" t="str">
        <f t="shared" si="2395"/>
        <v/>
      </c>
      <c r="CP777" s="1331" t="str">
        <f t="shared" si="2395"/>
        <v/>
      </c>
      <c r="CQ777" s="1331" t="str">
        <f t="shared" si="2395"/>
        <v/>
      </c>
      <c r="CR777" s="1331" t="str">
        <f t="shared" si="2395"/>
        <v/>
      </c>
      <c r="CS777" s="1330" t="str">
        <f t="shared" si="2395"/>
        <v/>
      </c>
      <c r="CT777" s="1333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9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396"/>
        <v/>
      </c>
      <c r="CF778" s="1331" t="str">
        <f t="shared" si="2396"/>
        <v/>
      </c>
      <c r="CG778" s="1331" t="str">
        <f t="shared" si="2396"/>
        <v/>
      </c>
      <c r="CH778" s="1331" t="str">
        <f t="shared" si="2396"/>
        <v/>
      </c>
      <c r="CI778" s="1331" t="str">
        <f t="shared" si="2396"/>
        <v/>
      </c>
      <c r="CJ778" s="1331" t="str">
        <f t="shared" si="2396"/>
        <v/>
      </c>
      <c r="CK778" s="1332" t="str">
        <f t="shared" si="2396"/>
        <v/>
      </c>
      <c r="CL778" s="1332">
        <f t="shared" si="2396"/>
        <v>1</v>
      </c>
      <c r="CM778" s="1332" t="str">
        <f t="shared" si="2396"/>
        <v/>
      </c>
      <c r="CN778" s="1331" t="str">
        <f t="shared" si="2396"/>
        <v/>
      </c>
      <c r="CO778" s="1331" t="str">
        <f t="shared" si="2396"/>
        <v/>
      </c>
      <c r="CP778" s="1331" t="str">
        <f t="shared" si="2396"/>
        <v/>
      </c>
      <c r="CQ778" s="1331" t="str">
        <f t="shared" si="2396"/>
        <v/>
      </c>
      <c r="CR778" s="1331" t="str">
        <f t="shared" si="2396"/>
        <v/>
      </c>
      <c r="CS778" s="1330" t="str">
        <f t="shared" si="2396"/>
        <v/>
      </c>
      <c r="CT778" s="1333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9" t="str">
        <f t="shared" si="2418"/>
        <v/>
      </c>
      <c r="CE779" s="1330" t="str">
        <f t="shared" si="2396"/>
        <v/>
      </c>
      <c r="CF779" s="1331" t="str">
        <f t="shared" si="2396"/>
        <v/>
      </c>
      <c r="CG779" s="1331" t="str">
        <f t="shared" si="2396"/>
        <v/>
      </c>
      <c r="CH779" s="1331" t="str">
        <f t="shared" si="2396"/>
        <v/>
      </c>
      <c r="CI779" s="1331" t="str">
        <f t="shared" si="2396"/>
        <v/>
      </c>
      <c r="CJ779" s="1331" t="str">
        <f t="shared" si="2396"/>
        <v/>
      </c>
      <c r="CK779" s="1332" t="str">
        <f t="shared" si="2396"/>
        <v/>
      </c>
      <c r="CL779" s="1332">
        <f t="shared" si="2396"/>
        <v>1</v>
      </c>
      <c r="CM779" s="1332" t="str">
        <f t="shared" si="2396"/>
        <v/>
      </c>
      <c r="CN779" s="1331" t="str">
        <f t="shared" si="2396"/>
        <v/>
      </c>
      <c r="CO779" s="1331" t="str">
        <f t="shared" si="2396"/>
        <v/>
      </c>
      <c r="CP779" s="1331" t="str">
        <f t="shared" si="2396"/>
        <v/>
      </c>
      <c r="CQ779" s="1331" t="str">
        <f t="shared" si="2396"/>
        <v/>
      </c>
      <c r="CR779" s="1331" t="str">
        <f t="shared" si="2396"/>
        <v/>
      </c>
      <c r="CS779" s="1330" t="str">
        <f t="shared" si="2396"/>
        <v/>
      </c>
      <c r="CT779" s="1333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9" t="str">
        <f t="shared" si="2418"/>
        <v/>
      </c>
      <c r="CE780" s="1330" t="str">
        <f t="shared" si="2396"/>
        <v/>
      </c>
      <c r="CF780" s="1331" t="str">
        <f t="shared" si="2396"/>
        <v/>
      </c>
      <c r="CG780" s="1331" t="str">
        <f t="shared" si="2396"/>
        <v/>
      </c>
      <c r="CH780" s="1331" t="str">
        <f t="shared" si="2396"/>
        <v/>
      </c>
      <c r="CI780" s="1331" t="str">
        <f t="shared" si="2396"/>
        <v/>
      </c>
      <c r="CJ780" s="1331" t="str">
        <f t="shared" si="2396"/>
        <v/>
      </c>
      <c r="CK780" s="1332" t="str">
        <f t="shared" si="2396"/>
        <v/>
      </c>
      <c r="CL780" s="1332">
        <f t="shared" si="2396"/>
        <v>12</v>
      </c>
      <c r="CM780" s="1332" t="str">
        <f t="shared" si="2396"/>
        <v/>
      </c>
      <c r="CN780" s="1331" t="str">
        <f t="shared" si="2396"/>
        <v/>
      </c>
      <c r="CO780" s="1331" t="str">
        <f t="shared" si="2396"/>
        <v/>
      </c>
      <c r="CP780" s="1331" t="str">
        <f t="shared" si="2396"/>
        <v/>
      </c>
      <c r="CQ780" s="1331" t="str">
        <f t="shared" si="2396"/>
        <v/>
      </c>
      <c r="CR780" s="1331" t="str">
        <f t="shared" si="2396"/>
        <v/>
      </c>
      <c r="CS780" s="1330" t="str">
        <f t="shared" si="2396"/>
        <v/>
      </c>
      <c r="CT780" s="1333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9" t="str">
        <f t="shared" si="2418"/>
        <v/>
      </c>
      <c r="CE781" s="1330" t="str">
        <f t="shared" si="2396"/>
        <v/>
      </c>
      <c r="CF781" s="1331" t="str">
        <f t="shared" si="2396"/>
        <v/>
      </c>
      <c r="CG781" s="1331" t="str">
        <f t="shared" si="2396"/>
        <v/>
      </c>
      <c r="CH781" s="1331" t="str">
        <f t="shared" si="2396"/>
        <v/>
      </c>
      <c r="CI781" s="1331" t="str">
        <f t="shared" si="2396"/>
        <v/>
      </c>
      <c r="CJ781" s="1331" t="str">
        <f t="shared" si="2396"/>
        <v/>
      </c>
      <c r="CK781" s="1332" t="str">
        <f t="shared" si="2396"/>
        <v/>
      </c>
      <c r="CL781" s="1332">
        <f t="shared" si="2396"/>
        <v>100</v>
      </c>
      <c r="CM781" s="1332">
        <f t="shared" si="2396"/>
        <v>1152</v>
      </c>
      <c r="CN781" s="1331" t="str">
        <f t="shared" si="2396"/>
        <v/>
      </c>
      <c r="CO781" s="1331" t="str">
        <f t="shared" si="2396"/>
        <v/>
      </c>
      <c r="CP781" s="1331" t="str">
        <f t="shared" si="2396"/>
        <v/>
      </c>
      <c r="CQ781" s="1331" t="str">
        <f t="shared" si="2396"/>
        <v/>
      </c>
      <c r="CR781" s="1331" t="str">
        <f t="shared" si="2396"/>
        <v/>
      </c>
      <c r="CS781" s="1330" t="str">
        <f t="shared" si="2396"/>
        <v/>
      </c>
      <c r="CT781" s="1333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9" t="str">
        <f t="shared" si="2418"/>
        <v/>
      </c>
      <c r="CE782" s="1330" t="str">
        <f t="shared" si="2396"/>
        <v/>
      </c>
      <c r="CF782" s="1331" t="str">
        <f t="shared" si="2396"/>
        <v/>
      </c>
      <c r="CG782" s="1331" t="str">
        <f t="shared" si="2396"/>
        <v/>
      </c>
      <c r="CH782" s="1331" t="str">
        <f t="shared" si="2396"/>
        <v/>
      </c>
      <c r="CI782" s="1331" t="str">
        <f t="shared" si="2396"/>
        <v/>
      </c>
      <c r="CJ782" s="1331" t="str">
        <f t="shared" si="2396"/>
        <v/>
      </c>
      <c r="CK782" s="1332" t="str">
        <f t="shared" si="2396"/>
        <v/>
      </c>
      <c r="CL782" s="1332" t="str">
        <f t="shared" si="2396"/>
        <v/>
      </c>
      <c r="CM782" s="1332" t="str">
        <f t="shared" si="2396"/>
        <v/>
      </c>
      <c r="CN782" s="1331" t="str">
        <f t="shared" si="2396"/>
        <v/>
      </c>
      <c r="CO782" s="1331" t="str">
        <f t="shared" si="2396"/>
        <v/>
      </c>
      <c r="CP782" s="1331" t="str">
        <f t="shared" si="2396"/>
        <v/>
      </c>
      <c r="CQ782" s="1331" t="str">
        <f t="shared" si="2396"/>
        <v/>
      </c>
      <c r="CR782" s="1331" t="str">
        <f t="shared" si="2396"/>
        <v/>
      </c>
      <c r="CS782" s="1330" t="str">
        <f t="shared" si="2396"/>
        <v/>
      </c>
      <c r="CT782" s="1333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9" t="str">
        <f t="shared" si="2418"/>
        <v/>
      </c>
      <c r="CE783" s="1330" t="str">
        <f t="shared" si="2396"/>
        <v/>
      </c>
      <c r="CF783" s="1331" t="str">
        <f t="shared" si="2396"/>
        <v/>
      </c>
      <c r="CG783" s="1331" t="str">
        <f t="shared" si="2396"/>
        <v/>
      </c>
      <c r="CH783" s="1331" t="str">
        <f t="shared" si="2396"/>
        <v/>
      </c>
      <c r="CI783" s="1331">
        <f t="shared" si="2396"/>
        <v>150</v>
      </c>
      <c r="CJ783" s="1331">
        <f t="shared" si="2396"/>
        <v>250</v>
      </c>
      <c r="CK783" s="1332">
        <f t="shared" si="2396"/>
        <v>350</v>
      </c>
      <c r="CL783" s="1332">
        <f t="shared" si="2396"/>
        <v>600</v>
      </c>
      <c r="CM783" s="1332">
        <f t="shared" si="2396"/>
        <v>800</v>
      </c>
      <c r="CN783" s="1331">
        <f t="shared" si="2396"/>
        <v>1200</v>
      </c>
      <c r="CO783" s="1331">
        <f t="shared" si="2396"/>
        <v>18000</v>
      </c>
      <c r="CP783" s="1331" t="str">
        <f t="shared" si="2396"/>
        <v/>
      </c>
      <c r="CQ783" s="1331" t="str">
        <f t="shared" si="2396"/>
        <v/>
      </c>
      <c r="CR783" s="1331" t="str">
        <f t="shared" si="2396"/>
        <v/>
      </c>
      <c r="CS783" s="1330" t="str">
        <f t="shared" si="2396"/>
        <v/>
      </c>
      <c r="CT783" s="1333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9" t="str">
        <f t="shared" si="2418"/>
        <v/>
      </c>
      <c r="CE784" s="1330" t="str">
        <f t="shared" si="2396"/>
        <v/>
      </c>
      <c r="CF784" s="1331" t="str">
        <f t="shared" si="2396"/>
        <v/>
      </c>
      <c r="CG784" s="1331" t="str">
        <f t="shared" si="2396"/>
        <v/>
      </c>
      <c r="CH784" s="1331" t="str">
        <f t="shared" si="2396"/>
        <v/>
      </c>
      <c r="CI784" s="1331" t="str">
        <f t="shared" si="2396"/>
        <v/>
      </c>
      <c r="CJ784" s="1331" t="str">
        <f t="shared" si="2396"/>
        <v/>
      </c>
      <c r="CK784" s="1332" t="str">
        <f t="shared" si="2396"/>
        <v/>
      </c>
      <c r="CL784" s="1332" t="str">
        <f t="shared" si="2396"/>
        <v/>
      </c>
      <c r="CM784" s="1332" t="str">
        <f t="shared" si="2396"/>
        <v/>
      </c>
      <c r="CN784" s="1331" t="str">
        <f t="shared" si="2396"/>
        <v/>
      </c>
      <c r="CO784" s="1331" t="str">
        <f t="shared" si="2396"/>
        <v/>
      </c>
      <c r="CP784" s="1331" t="str">
        <f t="shared" si="2396"/>
        <v/>
      </c>
      <c r="CQ784" s="1331" t="str">
        <f t="shared" si="2396"/>
        <v/>
      </c>
      <c r="CR784" s="1331" t="str">
        <f t="shared" si="2396"/>
        <v/>
      </c>
      <c r="CS784" s="1330" t="str">
        <f t="shared" si="2396"/>
        <v/>
      </c>
      <c r="CT784" s="1333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4"/>
      <c r="CE785" s="1354"/>
      <c r="CF785" s="1354"/>
      <c r="CG785" s="1354"/>
      <c r="CH785" s="1354"/>
      <c r="CI785" s="1354"/>
      <c r="CJ785" s="1354"/>
      <c r="CK785" s="1354"/>
      <c r="CL785" s="1354"/>
      <c r="CM785" s="1354"/>
      <c r="CN785" s="1354"/>
      <c r="CO785" s="1354"/>
      <c r="CP785" s="1354"/>
      <c r="CQ785" s="1354"/>
      <c r="CR785" s="1354"/>
      <c r="CS785" s="1354"/>
      <c r="CT785" s="1355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9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0" t="str">
        <f t="shared" si="2427"/>
        <v/>
      </c>
      <c r="CF786" s="1331" t="str">
        <f t="shared" si="2427"/>
        <v/>
      </c>
      <c r="CG786" s="1331" t="str">
        <f t="shared" si="2427"/>
        <v/>
      </c>
      <c r="CH786" s="1331" t="str">
        <f t="shared" si="2427"/>
        <v/>
      </c>
      <c r="CI786" s="1331" t="str">
        <f t="shared" si="2427"/>
        <v/>
      </c>
      <c r="CJ786" s="1331" t="str">
        <f t="shared" si="2427"/>
        <v/>
      </c>
      <c r="CK786" s="1332" t="str">
        <f t="shared" si="2427"/>
        <v/>
      </c>
      <c r="CL786" s="1332" t="str">
        <f t="shared" si="2427"/>
        <v/>
      </c>
      <c r="CM786" s="1332" t="str">
        <f t="shared" si="2427"/>
        <v/>
      </c>
      <c r="CN786" s="1331" t="str">
        <f t="shared" si="2427"/>
        <v/>
      </c>
      <c r="CO786" s="1331" t="str">
        <f t="shared" si="2427"/>
        <v/>
      </c>
      <c r="CP786" s="1331" t="str">
        <f t="shared" si="2427"/>
        <v/>
      </c>
      <c r="CQ786" s="1331" t="str">
        <f t="shared" si="2427"/>
        <v/>
      </c>
      <c r="CR786" s="1331" t="str">
        <f t="shared" si="2427"/>
        <v/>
      </c>
      <c r="CS786" s="1330" t="str">
        <f t="shared" si="2427"/>
        <v/>
      </c>
      <c r="CT786" s="1333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9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428"/>
        <v/>
      </c>
      <c r="CF787" s="1331" t="str">
        <f t="shared" si="2428"/>
        <v/>
      </c>
      <c r="CG787" s="1331" t="str">
        <f t="shared" si="2428"/>
        <v/>
      </c>
      <c r="CH787" s="1331" t="str">
        <f t="shared" si="2428"/>
        <v/>
      </c>
      <c r="CI787" s="1331" t="str">
        <f t="shared" si="2428"/>
        <v/>
      </c>
      <c r="CJ787" s="1331" t="str">
        <f t="shared" si="2428"/>
        <v/>
      </c>
      <c r="CK787" s="1332" t="str">
        <f t="shared" si="2428"/>
        <v/>
      </c>
      <c r="CL787" s="1332" t="str">
        <f t="shared" si="2428"/>
        <v/>
      </c>
      <c r="CM787" s="1332" t="str">
        <f t="shared" si="2428"/>
        <v/>
      </c>
      <c r="CN787" s="1331" t="str">
        <f t="shared" si="2428"/>
        <v/>
      </c>
      <c r="CO787" s="1331" t="str">
        <f t="shared" si="2428"/>
        <v/>
      </c>
      <c r="CP787" s="1331" t="str">
        <f t="shared" si="2428"/>
        <v/>
      </c>
      <c r="CQ787" s="1331" t="str">
        <f t="shared" si="2428"/>
        <v/>
      </c>
      <c r="CR787" s="1331" t="str">
        <f t="shared" si="2428"/>
        <v/>
      </c>
      <c r="CS787" s="1330" t="str">
        <f t="shared" si="2428"/>
        <v/>
      </c>
      <c r="CT787" s="1333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9" t="str">
        <f t="shared" si="2450"/>
        <v/>
      </c>
      <c r="CE788" s="1330" t="str">
        <f t="shared" si="2428"/>
        <v/>
      </c>
      <c r="CF788" s="1331" t="str">
        <f t="shared" si="2428"/>
        <v/>
      </c>
      <c r="CG788" s="1331" t="str">
        <f t="shared" si="2428"/>
        <v/>
      </c>
      <c r="CH788" s="1331" t="str">
        <f t="shared" si="2428"/>
        <v/>
      </c>
      <c r="CI788" s="1331" t="str">
        <f t="shared" si="2428"/>
        <v/>
      </c>
      <c r="CJ788" s="1331" t="str">
        <f t="shared" si="2428"/>
        <v/>
      </c>
      <c r="CK788" s="1332" t="str">
        <f t="shared" si="2428"/>
        <v/>
      </c>
      <c r="CL788" s="1332" t="str">
        <f t="shared" si="2428"/>
        <v/>
      </c>
      <c r="CM788" s="1332" t="str">
        <f t="shared" si="2428"/>
        <v/>
      </c>
      <c r="CN788" s="1331" t="str">
        <f t="shared" si="2428"/>
        <v/>
      </c>
      <c r="CO788" s="1331" t="str">
        <f t="shared" si="2428"/>
        <v/>
      </c>
      <c r="CP788" s="1331" t="str">
        <f t="shared" si="2428"/>
        <v/>
      </c>
      <c r="CQ788" s="1331" t="str">
        <f t="shared" si="2428"/>
        <v/>
      </c>
      <c r="CR788" s="1331" t="str">
        <f t="shared" si="2428"/>
        <v/>
      </c>
      <c r="CS788" s="1330" t="str">
        <f t="shared" si="2428"/>
        <v/>
      </c>
      <c r="CT788" s="1333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9" t="str">
        <f t="shared" si="2450"/>
        <v/>
      </c>
      <c r="CE789" s="1330" t="str">
        <f t="shared" si="2428"/>
        <v/>
      </c>
      <c r="CF789" s="1331" t="str">
        <f t="shared" si="2428"/>
        <v/>
      </c>
      <c r="CG789" s="1331" t="str">
        <f t="shared" si="2428"/>
        <v/>
      </c>
      <c r="CH789" s="1331" t="str">
        <f t="shared" si="2428"/>
        <v/>
      </c>
      <c r="CI789" s="1331" t="str">
        <f t="shared" si="2428"/>
        <v/>
      </c>
      <c r="CJ789" s="1331" t="str">
        <f t="shared" si="2428"/>
        <v/>
      </c>
      <c r="CK789" s="1332" t="str">
        <f t="shared" si="2428"/>
        <v/>
      </c>
      <c r="CL789" s="1332" t="str">
        <f t="shared" si="2428"/>
        <v/>
      </c>
      <c r="CM789" s="1332" t="str">
        <f t="shared" si="2428"/>
        <v/>
      </c>
      <c r="CN789" s="1331" t="str">
        <f t="shared" si="2428"/>
        <v/>
      </c>
      <c r="CO789" s="1331" t="str">
        <f t="shared" si="2428"/>
        <v/>
      </c>
      <c r="CP789" s="1331" t="str">
        <f t="shared" si="2428"/>
        <v/>
      </c>
      <c r="CQ789" s="1331" t="str">
        <f t="shared" si="2428"/>
        <v/>
      </c>
      <c r="CR789" s="1331" t="str">
        <f t="shared" si="2428"/>
        <v/>
      </c>
      <c r="CS789" s="1330" t="str">
        <f t="shared" si="2428"/>
        <v/>
      </c>
      <c r="CT789" s="1333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9" t="str">
        <f t="shared" si="2450"/>
        <v/>
      </c>
      <c r="CE790" s="1330" t="str">
        <f t="shared" si="2428"/>
        <v/>
      </c>
      <c r="CF790" s="1331" t="str">
        <f t="shared" si="2428"/>
        <v/>
      </c>
      <c r="CG790" s="1331" t="str">
        <f t="shared" si="2428"/>
        <v/>
      </c>
      <c r="CH790" s="1331" t="str">
        <f t="shared" si="2428"/>
        <v/>
      </c>
      <c r="CI790" s="1331" t="str">
        <f t="shared" si="2428"/>
        <v/>
      </c>
      <c r="CJ790" s="1331" t="str">
        <f t="shared" si="2428"/>
        <v/>
      </c>
      <c r="CK790" s="1332">
        <f t="shared" si="2428"/>
        <v>600</v>
      </c>
      <c r="CL790" s="1332">
        <f t="shared" si="2428"/>
        <v>1000</v>
      </c>
      <c r="CM790" s="1332">
        <f t="shared" si="2428"/>
        <v>5000</v>
      </c>
      <c r="CN790" s="1331" t="str">
        <f t="shared" si="2428"/>
        <v/>
      </c>
      <c r="CO790" s="1331" t="str">
        <f t="shared" si="2428"/>
        <v/>
      </c>
      <c r="CP790" s="1331" t="str">
        <f t="shared" si="2428"/>
        <v/>
      </c>
      <c r="CQ790" s="1331" t="str">
        <f t="shared" si="2428"/>
        <v/>
      </c>
      <c r="CR790" s="1331" t="str">
        <f t="shared" si="2428"/>
        <v/>
      </c>
      <c r="CS790" s="1330" t="str">
        <f t="shared" si="2428"/>
        <v/>
      </c>
      <c r="CT790" s="1333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9" t="str">
        <f t="shared" si="2450"/>
        <v/>
      </c>
      <c r="CE791" s="1330" t="str">
        <f t="shared" si="2428"/>
        <v/>
      </c>
      <c r="CF791" s="1331" t="str">
        <f t="shared" si="2428"/>
        <v/>
      </c>
      <c r="CG791" s="1331" t="str">
        <f t="shared" si="2428"/>
        <v/>
      </c>
      <c r="CH791" s="1331" t="str">
        <f t="shared" si="2428"/>
        <v/>
      </c>
      <c r="CI791" s="1331">
        <f t="shared" si="2428"/>
        <v>200</v>
      </c>
      <c r="CJ791" s="1331">
        <f t="shared" si="2428"/>
        <v>1100</v>
      </c>
      <c r="CK791" s="1332">
        <f t="shared" si="2428"/>
        <v>1260</v>
      </c>
      <c r="CL791" s="1332">
        <f t="shared" si="2428"/>
        <v>5000</v>
      </c>
      <c r="CM791" s="1332">
        <f t="shared" si="2428"/>
        <v>5000</v>
      </c>
      <c r="CN791" s="1331">
        <f t="shared" si="2428"/>
        <v>8500</v>
      </c>
      <c r="CO791" s="1331">
        <f t="shared" si="2428"/>
        <v>10000</v>
      </c>
      <c r="CP791" s="1331" t="str">
        <f t="shared" si="2428"/>
        <v/>
      </c>
      <c r="CQ791" s="1331" t="str">
        <f t="shared" si="2428"/>
        <v/>
      </c>
      <c r="CR791" s="1331" t="str">
        <f t="shared" si="2428"/>
        <v/>
      </c>
      <c r="CS791" s="1330" t="str">
        <f t="shared" si="2428"/>
        <v/>
      </c>
      <c r="CT791" s="1333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9" t="str">
        <f t="shared" si="2450"/>
        <v/>
      </c>
      <c r="CE792" s="1330" t="str">
        <f t="shared" si="2428"/>
        <v/>
      </c>
      <c r="CF792" s="1331" t="str">
        <f t="shared" si="2428"/>
        <v/>
      </c>
      <c r="CG792" s="1331" t="str">
        <f t="shared" si="2428"/>
        <v/>
      </c>
      <c r="CH792" s="1331" t="str">
        <f t="shared" si="2428"/>
        <v/>
      </c>
      <c r="CI792" s="1331">
        <f t="shared" si="2428"/>
        <v>1000</v>
      </c>
      <c r="CJ792" s="1331">
        <f t="shared" si="2428"/>
        <v>2300</v>
      </c>
      <c r="CK792" s="1332">
        <f t="shared" si="2428"/>
        <v>2400</v>
      </c>
      <c r="CL792" s="1332">
        <f t="shared" si="2428"/>
        <v>3000</v>
      </c>
      <c r="CM792" s="1332">
        <f t="shared" si="2428"/>
        <v>3800</v>
      </c>
      <c r="CN792" s="1331">
        <f t="shared" si="2428"/>
        <v>5000</v>
      </c>
      <c r="CO792" s="1331">
        <f t="shared" si="2428"/>
        <v>5250</v>
      </c>
      <c r="CP792" s="1331">
        <f t="shared" si="2428"/>
        <v>6000</v>
      </c>
      <c r="CQ792" s="1331" t="str">
        <f t="shared" si="2428"/>
        <v/>
      </c>
      <c r="CR792" s="1331" t="str">
        <f t="shared" si="2428"/>
        <v/>
      </c>
      <c r="CS792" s="1330" t="str">
        <f t="shared" si="2428"/>
        <v/>
      </c>
      <c r="CT792" s="1333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9" t="str">
        <f t="shared" si="2450"/>
        <v/>
      </c>
      <c r="CE793" s="1330" t="str">
        <f t="shared" si="2428"/>
        <v/>
      </c>
      <c r="CF793" s="1331" t="str">
        <f t="shared" si="2428"/>
        <v/>
      </c>
      <c r="CG793" s="1331" t="str">
        <f t="shared" si="2428"/>
        <v/>
      </c>
      <c r="CH793" s="1331" t="str">
        <f t="shared" si="2428"/>
        <v/>
      </c>
      <c r="CI793" s="1331" t="str">
        <f t="shared" si="2428"/>
        <v/>
      </c>
      <c r="CJ793" s="1331" t="str">
        <f t="shared" si="2428"/>
        <v/>
      </c>
      <c r="CK793" s="1332">
        <f t="shared" si="2428"/>
        <v>500</v>
      </c>
      <c r="CL793" s="1332">
        <f t="shared" si="2428"/>
        <v>1200</v>
      </c>
      <c r="CM793" s="1332">
        <f t="shared" si="2428"/>
        <v>1500</v>
      </c>
      <c r="CN793" s="1331" t="str">
        <f t="shared" si="2428"/>
        <v/>
      </c>
      <c r="CO793" s="1331" t="str">
        <f t="shared" si="2428"/>
        <v/>
      </c>
      <c r="CP793" s="1331" t="str">
        <f t="shared" si="2428"/>
        <v/>
      </c>
      <c r="CQ793" s="1331" t="str">
        <f t="shared" si="2428"/>
        <v/>
      </c>
      <c r="CR793" s="1331" t="str">
        <f t="shared" si="2428"/>
        <v/>
      </c>
      <c r="CS793" s="1330" t="str">
        <f t="shared" si="2428"/>
        <v/>
      </c>
      <c r="CT793" s="1333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9" t="str">
        <f t="shared" si="2450"/>
        <v/>
      </c>
      <c r="CE794" s="1330" t="str">
        <f t="shared" si="2428"/>
        <v/>
      </c>
      <c r="CF794" s="1331" t="str">
        <f t="shared" si="2428"/>
        <v/>
      </c>
      <c r="CG794" s="1331" t="str">
        <f t="shared" si="2428"/>
        <v/>
      </c>
      <c r="CH794" s="1331">
        <f t="shared" si="2428"/>
        <v>200</v>
      </c>
      <c r="CI794" s="1331">
        <f t="shared" si="2428"/>
        <v>1900</v>
      </c>
      <c r="CJ794" s="1331">
        <f t="shared" si="2428"/>
        <v>3000</v>
      </c>
      <c r="CK794" s="1332">
        <f t="shared" si="2428"/>
        <v>4000</v>
      </c>
      <c r="CL794" s="1332">
        <f t="shared" si="2428"/>
        <v>4000</v>
      </c>
      <c r="CM794" s="1332">
        <f t="shared" si="2428"/>
        <v>5000</v>
      </c>
      <c r="CN794" s="1331">
        <f t="shared" si="2428"/>
        <v>5000</v>
      </c>
      <c r="CO794" s="1331">
        <f t="shared" si="2428"/>
        <v>6000</v>
      </c>
      <c r="CP794" s="1331">
        <f t="shared" si="2428"/>
        <v>7000</v>
      </c>
      <c r="CQ794" s="1331" t="str">
        <f t="shared" si="2428"/>
        <v/>
      </c>
      <c r="CR794" s="1331" t="str">
        <f t="shared" si="2428"/>
        <v/>
      </c>
      <c r="CS794" s="1330" t="str">
        <f t="shared" si="2428"/>
        <v/>
      </c>
      <c r="CT794" s="1333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9" t="str">
        <f t="shared" si="2450"/>
        <v/>
      </c>
      <c r="CE795" s="1330" t="str">
        <f t="shared" si="2428"/>
        <v/>
      </c>
      <c r="CF795" s="1331" t="str">
        <f t="shared" si="2428"/>
        <v/>
      </c>
      <c r="CG795" s="1331" t="str">
        <f t="shared" si="2428"/>
        <v/>
      </c>
      <c r="CH795" s="1331" t="str">
        <f t="shared" si="2428"/>
        <v/>
      </c>
      <c r="CI795" s="1331" t="str">
        <f t="shared" si="2428"/>
        <v/>
      </c>
      <c r="CJ795" s="1331" t="str">
        <f t="shared" si="2428"/>
        <v/>
      </c>
      <c r="CK795" s="1332" t="str">
        <f t="shared" si="2428"/>
        <v/>
      </c>
      <c r="CL795" s="1332" t="str">
        <f t="shared" si="2428"/>
        <v/>
      </c>
      <c r="CM795" s="1332" t="str">
        <f t="shared" si="2428"/>
        <v/>
      </c>
      <c r="CN795" s="1331" t="str">
        <f t="shared" si="2428"/>
        <v/>
      </c>
      <c r="CO795" s="1331" t="str">
        <f t="shared" si="2428"/>
        <v/>
      </c>
      <c r="CP795" s="1331" t="str">
        <f t="shared" si="2428"/>
        <v/>
      </c>
      <c r="CQ795" s="1331" t="str">
        <f t="shared" si="2428"/>
        <v/>
      </c>
      <c r="CR795" s="1331" t="str">
        <f t="shared" si="2428"/>
        <v/>
      </c>
      <c r="CS795" s="1330" t="str">
        <f t="shared" si="2428"/>
        <v/>
      </c>
      <c r="CT795" s="1333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9" t="str">
        <f t="shared" si="2450"/>
        <v/>
      </c>
      <c r="CE796" s="1330" t="str">
        <f t="shared" si="2428"/>
        <v/>
      </c>
      <c r="CF796" s="1331" t="str">
        <f t="shared" si="2428"/>
        <v/>
      </c>
      <c r="CG796" s="1331" t="str">
        <f t="shared" si="2428"/>
        <v/>
      </c>
      <c r="CH796" s="1331" t="str">
        <f t="shared" si="2428"/>
        <v/>
      </c>
      <c r="CI796" s="1331" t="str">
        <f t="shared" si="2428"/>
        <v/>
      </c>
      <c r="CJ796" s="1331" t="str">
        <f t="shared" si="2428"/>
        <v/>
      </c>
      <c r="CK796" s="1332">
        <f t="shared" si="2428"/>
        <v>300</v>
      </c>
      <c r="CL796" s="1332">
        <f t="shared" si="2428"/>
        <v>1000</v>
      </c>
      <c r="CM796" s="1332">
        <f t="shared" si="2428"/>
        <v>5000</v>
      </c>
      <c r="CN796" s="1331">
        <f t="shared" si="2428"/>
        <v>7000</v>
      </c>
      <c r="CO796" s="1331" t="str">
        <f t="shared" si="2428"/>
        <v/>
      </c>
      <c r="CP796" s="1331" t="str">
        <f t="shared" si="2428"/>
        <v/>
      </c>
      <c r="CQ796" s="1331" t="str">
        <f t="shared" si="2428"/>
        <v/>
      </c>
      <c r="CR796" s="1331" t="str">
        <f t="shared" si="2428"/>
        <v/>
      </c>
      <c r="CS796" s="1330" t="str">
        <f t="shared" si="2428"/>
        <v/>
      </c>
      <c r="CT796" s="1333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9" t="str">
        <f t="shared" si="2450"/>
        <v/>
      </c>
      <c r="CE797" s="1330" t="str">
        <f t="shared" si="2428"/>
        <v/>
      </c>
      <c r="CF797" s="1331" t="str">
        <f t="shared" si="2428"/>
        <v/>
      </c>
      <c r="CG797" s="1331" t="str">
        <f t="shared" si="2428"/>
        <v/>
      </c>
      <c r="CH797" s="1331" t="str">
        <f t="shared" si="2428"/>
        <v/>
      </c>
      <c r="CI797" s="1331" t="str">
        <f t="shared" si="2428"/>
        <v/>
      </c>
      <c r="CJ797" s="1331" t="str">
        <f t="shared" si="2428"/>
        <v/>
      </c>
      <c r="CK797" s="1332">
        <f t="shared" si="2428"/>
        <v>150</v>
      </c>
      <c r="CL797" s="1332">
        <f t="shared" si="2428"/>
        <v>200</v>
      </c>
      <c r="CM797" s="1332">
        <f t="shared" si="2428"/>
        <v>1200</v>
      </c>
      <c r="CN797" s="1331">
        <f t="shared" si="2428"/>
        <v>1400</v>
      </c>
      <c r="CO797" s="1331" t="str">
        <f t="shared" si="2428"/>
        <v/>
      </c>
      <c r="CP797" s="1331" t="str">
        <f t="shared" si="2428"/>
        <v/>
      </c>
      <c r="CQ797" s="1331" t="str">
        <f t="shared" si="2428"/>
        <v/>
      </c>
      <c r="CR797" s="1331" t="str">
        <f t="shared" si="2428"/>
        <v/>
      </c>
      <c r="CS797" s="1330" t="str">
        <f t="shared" si="2428"/>
        <v/>
      </c>
      <c r="CT797" s="1333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9">
        <v>40</v>
      </c>
      <c r="BW798" s="749">
        <v>150</v>
      </c>
      <c r="BX798" s="749">
        <v>120</v>
      </c>
      <c r="BY798" s="749">
        <v>480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9" t="str">
        <f t="shared" si="2450"/>
        <v/>
      </c>
      <c r="CE798" s="1330" t="str">
        <f t="shared" si="2428"/>
        <v/>
      </c>
      <c r="CF798" s="1331" t="str">
        <f t="shared" si="2428"/>
        <v/>
      </c>
      <c r="CG798" s="1331" t="str">
        <f t="shared" si="2428"/>
        <v/>
      </c>
      <c r="CH798" s="1331" t="str">
        <f t="shared" si="2428"/>
        <v/>
      </c>
      <c r="CI798" s="1331" t="str">
        <f t="shared" si="2428"/>
        <v/>
      </c>
      <c r="CJ798" s="1331">
        <f t="shared" si="2428"/>
        <v>250</v>
      </c>
      <c r="CK798" s="1332">
        <f t="shared" si="2428"/>
        <v>400</v>
      </c>
      <c r="CL798" s="1332">
        <f t="shared" si="2428"/>
        <v>480</v>
      </c>
      <c r="CM798" s="1332">
        <f t="shared" si="2428"/>
        <v>750</v>
      </c>
      <c r="CN798" s="1331">
        <f t="shared" si="2428"/>
        <v>1750</v>
      </c>
      <c r="CO798" s="1331">
        <f t="shared" si="2428"/>
        <v>3000</v>
      </c>
      <c r="CP798" s="1331" t="str">
        <f t="shared" si="2428"/>
        <v/>
      </c>
      <c r="CQ798" s="1331" t="str">
        <f t="shared" si="2428"/>
        <v/>
      </c>
      <c r="CR798" s="1331" t="str">
        <f t="shared" si="2428"/>
        <v/>
      </c>
      <c r="CS798" s="1330" t="str">
        <f t="shared" si="2428"/>
        <v/>
      </c>
      <c r="CT798" s="1333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9" t="str">
        <f t="shared" si="2450"/>
        <v/>
      </c>
      <c r="CE799" s="1330" t="str">
        <f t="shared" si="2428"/>
        <v/>
      </c>
      <c r="CF799" s="1331" t="str">
        <f t="shared" si="2428"/>
        <v/>
      </c>
      <c r="CG799" s="1331" t="str">
        <f t="shared" si="2428"/>
        <v/>
      </c>
      <c r="CH799" s="1331" t="str">
        <f t="shared" si="2428"/>
        <v/>
      </c>
      <c r="CI799" s="1331" t="str">
        <f t="shared" si="2428"/>
        <v/>
      </c>
      <c r="CJ799" s="1331">
        <f t="shared" si="2428"/>
        <v>0</v>
      </c>
      <c r="CK799" s="1332">
        <f t="shared" si="2428"/>
        <v>50</v>
      </c>
      <c r="CL799" s="1332">
        <f t="shared" si="2428"/>
        <v>150</v>
      </c>
      <c r="CM799" s="1332">
        <f t="shared" si="2428"/>
        <v>150</v>
      </c>
      <c r="CN799" s="1331">
        <f t="shared" si="2428"/>
        <v>150</v>
      </c>
      <c r="CO799" s="1331" t="str">
        <f t="shared" si="2428"/>
        <v/>
      </c>
      <c r="CP799" s="1331" t="str">
        <f t="shared" si="2428"/>
        <v/>
      </c>
      <c r="CQ799" s="1331" t="str">
        <f t="shared" si="2428"/>
        <v/>
      </c>
      <c r="CR799" s="1331" t="str">
        <f t="shared" si="2428"/>
        <v/>
      </c>
      <c r="CS799" s="1330" t="str">
        <f t="shared" si="2428"/>
        <v/>
      </c>
      <c r="CT799" s="1333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9" t="str">
        <f t="shared" si="2450"/>
        <v/>
      </c>
      <c r="CE800" s="1330" t="str">
        <f t="shared" si="2428"/>
        <v/>
      </c>
      <c r="CF800" s="1331" t="str">
        <f t="shared" si="2428"/>
        <v/>
      </c>
      <c r="CG800" s="1331" t="str">
        <f t="shared" si="2428"/>
        <v/>
      </c>
      <c r="CH800" s="1331" t="str">
        <f t="shared" si="2428"/>
        <v/>
      </c>
      <c r="CI800" s="1331" t="str">
        <f t="shared" si="2428"/>
        <v/>
      </c>
      <c r="CJ800" s="1331" t="str">
        <f t="shared" si="2428"/>
        <v/>
      </c>
      <c r="CK800" s="1332">
        <f t="shared" si="2428"/>
        <v>400</v>
      </c>
      <c r="CL800" s="1332">
        <f t="shared" si="2428"/>
        <v>500</v>
      </c>
      <c r="CM800" s="1332">
        <f t="shared" si="2428"/>
        <v>1000</v>
      </c>
      <c r="CN800" s="1331">
        <f t="shared" si="2428"/>
        <v>1500</v>
      </c>
      <c r="CO800" s="1331" t="str">
        <f t="shared" si="2428"/>
        <v/>
      </c>
      <c r="CP800" s="1331" t="str">
        <f t="shared" si="2428"/>
        <v/>
      </c>
      <c r="CQ800" s="1331" t="str">
        <f t="shared" si="2428"/>
        <v/>
      </c>
      <c r="CR800" s="1331" t="str">
        <f t="shared" si="2428"/>
        <v/>
      </c>
      <c r="CS800" s="1330" t="str">
        <f t="shared" si="2428"/>
        <v/>
      </c>
      <c r="CT800" s="1333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9" t="str">
        <f t="shared" si="2450"/>
        <v/>
      </c>
      <c r="CE801" s="1330" t="str">
        <f t="shared" si="2428"/>
        <v/>
      </c>
      <c r="CF801" s="1331" t="str">
        <f t="shared" si="2428"/>
        <v/>
      </c>
      <c r="CG801" s="1331" t="str">
        <f t="shared" si="2428"/>
        <v/>
      </c>
      <c r="CH801" s="1331" t="str">
        <f t="shared" si="2428"/>
        <v/>
      </c>
      <c r="CI801" s="1331">
        <f t="shared" si="2428"/>
        <v>50</v>
      </c>
      <c r="CJ801" s="1331">
        <f t="shared" si="2428"/>
        <v>100</v>
      </c>
      <c r="CK801" s="1332">
        <f t="shared" si="2428"/>
        <v>150</v>
      </c>
      <c r="CL801" s="1332">
        <f t="shared" si="2428"/>
        <v>200</v>
      </c>
      <c r="CM801" s="1332">
        <f t="shared" si="2428"/>
        <v>400</v>
      </c>
      <c r="CN801" s="1331">
        <f t="shared" si="2428"/>
        <v>500</v>
      </c>
      <c r="CO801" s="1331">
        <f t="shared" si="2428"/>
        <v>1000</v>
      </c>
      <c r="CP801" s="1331" t="str">
        <f t="shared" si="2428"/>
        <v/>
      </c>
      <c r="CQ801" s="1331" t="str">
        <f t="shared" si="2428"/>
        <v/>
      </c>
      <c r="CR801" s="1331" t="str">
        <f t="shared" si="2428"/>
        <v/>
      </c>
      <c r="CS801" s="1330" t="str">
        <f t="shared" si="2428"/>
        <v/>
      </c>
      <c r="CT801" s="1333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9" t="str">
        <f t="shared" si="2450"/>
        <v/>
      </c>
      <c r="CE802" s="1330" t="str">
        <f t="shared" si="2428"/>
        <v/>
      </c>
      <c r="CF802" s="1331" t="str">
        <f t="shared" si="2428"/>
        <v/>
      </c>
      <c r="CG802" s="1331" t="str">
        <f t="shared" si="2428"/>
        <v/>
      </c>
      <c r="CH802" s="1331">
        <f t="shared" si="2428"/>
        <v>200</v>
      </c>
      <c r="CI802" s="1331">
        <f t="shared" si="2428"/>
        <v>350</v>
      </c>
      <c r="CJ802" s="1331">
        <f t="shared" si="2428"/>
        <v>400</v>
      </c>
      <c r="CK802" s="1332">
        <f t="shared" si="2428"/>
        <v>700</v>
      </c>
      <c r="CL802" s="1332">
        <f t="shared" si="2428"/>
        <v>1000</v>
      </c>
      <c r="CM802" s="1332">
        <f t="shared" si="2428"/>
        <v>1000</v>
      </c>
      <c r="CN802" s="1331">
        <f t="shared" si="2428"/>
        <v>2000</v>
      </c>
      <c r="CO802" s="1331">
        <f t="shared" si="2428"/>
        <v>3000</v>
      </c>
      <c r="CP802" s="1331">
        <f t="shared" si="2428"/>
        <v>5000</v>
      </c>
      <c r="CQ802" s="1331" t="str">
        <f t="shared" si="2428"/>
        <v/>
      </c>
      <c r="CR802" s="1331" t="str">
        <f t="shared" si="2428"/>
        <v/>
      </c>
      <c r="CS802" s="1330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3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9" t="str">
        <f t="shared" si="2450"/>
        <v/>
      </c>
      <c r="CE803" s="1330" t="str">
        <f t="shared" si="2463"/>
        <v/>
      </c>
      <c r="CF803" s="1331" t="str">
        <f t="shared" si="2463"/>
        <v/>
      </c>
      <c r="CG803" s="1331" t="str">
        <f t="shared" si="2463"/>
        <v/>
      </c>
      <c r="CH803" s="1331" t="str">
        <f t="shared" si="2463"/>
        <v/>
      </c>
      <c r="CI803" s="1331" t="str">
        <f t="shared" si="2463"/>
        <v/>
      </c>
      <c r="CJ803" s="1331">
        <f t="shared" si="2463"/>
        <v>200</v>
      </c>
      <c r="CK803" s="1332">
        <f t="shared" si="2463"/>
        <v>250</v>
      </c>
      <c r="CL803" s="1332">
        <f t="shared" si="2463"/>
        <v>400</v>
      </c>
      <c r="CM803" s="1332">
        <f t="shared" si="2463"/>
        <v>400</v>
      </c>
      <c r="CN803" s="1331">
        <f t="shared" si="2463"/>
        <v>600</v>
      </c>
      <c r="CO803" s="1331">
        <f t="shared" si="2463"/>
        <v>1350</v>
      </c>
      <c r="CP803" s="1331" t="str">
        <f t="shared" si="2463"/>
        <v/>
      </c>
      <c r="CQ803" s="1331" t="str">
        <f t="shared" si="2463"/>
        <v/>
      </c>
      <c r="CR803" s="1331" t="str">
        <f t="shared" si="2463"/>
        <v/>
      </c>
      <c r="CS803" s="1330" t="str">
        <f t="shared" si="2463"/>
        <v/>
      </c>
      <c r="CT803" s="1333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9" t="str">
        <f t="shared" si="2450"/>
        <v/>
      </c>
      <c r="CE804" s="1330" t="str">
        <f t="shared" si="2463"/>
        <v/>
      </c>
      <c r="CF804" s="1331" t="str">
        <f t="shared" si="2463"/>
        <v/>
      </c>
      <c r="CG804" s="1331" t="str">
        <f t="shared" si="2463"/>
        <v/>
      </c>
      <c r="CH804" s="1331" t="str">
        <f t="shared" si="2463"/>
        <v/>
      </c>
      <c r="CI804" s="1331" t="str">
        <f t="shared" si="2463"/>
        <v/>
      </c>
      <c r="CJ804" s="1331">
        <f t="shared" si="2463"/>
        <v>70</v>
      </c>
      <c r="CK804" s="1332">
        <f t="shared" si="2463"/>
        <v>100</v>
      </c>
      <c r="CL804" s="1332">
        <f t="shared" si="2463"/>
        <v>200</v>
      </c>
      <c r="CM804" s="1332">
        <f t="shared" si="2463"/>
        <v>1000</v>
      </c>
      <c r="CN804" s="1331">
        <f t="shared" si="2463"/>
        <v>2500</v>
      </c>
      <c r="CO804" s="1331" t="str">
        <f t="shared" si="2463"/>
        <v/>
      </c>
      <c r="CP804" s="1331" t="str">
        <f t="shared" si="2463"/>
        <v/>
      </c>
      <c r="CQ804" s="1331" t="str">
        <f t="shared" si="2463"/>
        <v/>
      </c>
      <c r="CR804" s="1331" t="str">
        <f t="shared" si="2463"/>
        <v/>
      </c>
      <c r="CS804" s="1330" t="str">
        <f t="shared" si="2463"/>
        <v/>
      </c>
      <c r="CT804" s="1333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9" t="str">
        <f t="shared" si="2450"/>
        <v/>
      </c>
      <c r="CE805" s="1330" t="str">
        <f t="shared" si="2463"/>
        <v/>
      </c>
      <c r="CF805" s="1331" t="str">
        <f t="shared" si="2463"/>
        <v/>
      </c>
      <c r="CG805" s="1331" t="str">
        <f t="shared" si="2463"/>
        <v/>
      </c>
      <c r="CH805" s="1331" t="str">
        <f t="shared" si="2463"/>
        <v/>
      </c>
      <c r="CI805" s="1331" t="str">
        <f t="shared" si="2463"/>
        <v/>
      </c>
      <c r="CJ805" s="1331" t="str">
        <f t="shared" si="2463"/>
        <v/>
      </c>
      <c r="CK805" s="1332" t="str">
        <f t="shared" si="2463"/>
        <v/>
      </c>
      <c r="CL805" s="1332">
        <f t="shared" si="2463"/>
        <v>20</v>
      </c>
      <c r="CM805" s="1332" t="str">
        <f t="shared" si="2463"/>
        <v/>
      </c>
      <c r="CN805" s="1331" t="str">
        <f t="shared" si="2463"/>
        <v/>
      </c>
      <c r="CO805" s="1331" t="str">
        <f t="shared" si="2463"/>
        <v/>
      </c>
      <c r="CP805" s="1331" t="str">
        <f t="shared" si="2463"/>
        <v/>
      </c>
      <c r="CQ805" s="1331" t="str">
        <f t="shared" si="2463"/>
        <v/>
      </c>
      <c r="CR805" s="1331" t="str">
        <f t="shared" si="2463"/>
        <v/>
      </c>
      <c r="CS805" s="1330" t="str">
        <f t="shared" si="2463"/>
        <v/>
      </c>
      <c r="CT805" s="1333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4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9"/>
      <c r="CE806" s="1330"/>
      <c r="CF806" s="1331"/>
      <c r="CG806" s="1331"/>
      <c r="CH806" s="1331"/>
      <c r="CI806" s="1331"/>
      <c r="CJ806" s="1331"/>
      <c r="CK806" s="1332"/>
      <c r="CL806" s="1332"/>
      <c r="CM806" s="1332"/>
      <c r="CN806" s="1331"/>
      <c r="CO806" s="1331"/>
      <c r="CP806" s="1331"/>
      <c r="CQ806" s="1331"/>
      <c r="CR806" s="1331"/>
      <c r="CS806" s="1330"/>
      <c r="CT806" s="1333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4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9"/>
      <c r="CE807" s="1330"/>
      <c r="CF807" s="1331"/>
      <c r="CG807" s="1331"/>
      <c r="CH807" s="1331"/>
      <c r="CI807" s="1331"/>
      <c r="CJ807" s="1331"/>
      <c r="CK807" s="1332"/>
      <c r="CL807" s="1332"/>
      <c r="CM807" s="1332"/>
      <c r="CN807" s="1331"/>
      <c r="CO807" s="1331"/>
      <c r="CP807" s="1331"/>
      <c r="CQ807" s="1331"/>
      <c r="CR807" s="1331"/>
      <c r="CS807" s="1330"/>
      <c r="CT807" s="1333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9" t="str">
        <f t="shared" si="2450"/>
        <v/>
      </c>
      <c r="CE808" s="1330" t="str">
        <f t="shared" si="2463"/>
        <v/>
      </c>
      <c r="CF808" s="1331" t="str">
        <f t="shared" si="2463"/>
        <v/>
      </c>
      <c r="CG808" s="1331" t="str">
        <f t="shared" si="2463"/>
        <v/>
      </c>
      <c r="CH808" s="1331" t="str">
        <f t="shared" si="2463"/>
        <v/>
      </c>
      <c r="CI808" s="1331" t="str">
        <f t="shared" si="2463"/>
        <v/>
      </c>
      <c r="CJ808" s="1331" t="str">
        <f t="shared" si="2463"/>
        <v/>
      </c>
      <c r="CK808" s="1332" t="str">
        <f t="shared" si="2463"/>
        <v/>
      </c>
      <c r="CL808" s="1332" t="str">
        <f t="shared" si="2463"/>
        <v/>
      </c>
      <c r="CM808" s="1332" t="str">
        <f t="shared" si="2463"/>
        <v/>
      </c>
      <c r="CN808" s="1331" t="str">
        <f t="shared" si="2463"/>
        <v/>
      </c>
      <c r="CO808" s="1331" t="str">
        <f t="shared" si="2463"/>
        <v/>
      </c>
      <c r="CP808" s="1331" t="str">
        <f t="shared" si="2463"/>
        <v/>
      </c>
      <c r="CQ808" s="1331" t="str">
        <f t="shared" si="2463"/>
        <v/>
      </c>
      <c r="CR808" s="1331" t="str">
        <f t="shared" si="2463"/>
        <v/>
      </c>
      <c r="CS808" s="1330" t="str">
        <f t="shared" si="2463"/>
        <v/>
      </c>
      <c r="CT808" s="1333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9" t="str">
        <f t="shared" si="2450"/>
        <v/>
      </c>
      <c r="CE809" s="1330" t="str">
        <f t="shared" si="2463"/>
        <v/>
      </c>
      <c r="CF809" s="1331" t="str">
        <f t="shared" si="2463"/>
        <v/>
      </c>
      <c r="CG809" s="1331" t="str">
        <f t="shared" si="2463"/>
        <v/>
      </c>
      <c r="CH809" s="1331" t="str">
        <f t="shared" si="2463"/>
        <v/>
      </c>
      <c r="CI809" s="1331">
        <f t="shared" si="2463"/>
        <v>1743</v>
      </c>
      <c r="CJ809" s="1331">
        <f t="shared" si="2463"/>
        <v>2634</v>
      </c>
      <c r="CK809" s="1332">
        <f t="shared" si="2463"/>
        <v>3774</v>
      </c>
      <c r="CL809" s="1332">
        <f t="shared" si="2463"/>
        <v>4580</v>
      </c>
      <c r="CM809" s="1332">
        <f t="shared" si="2463"/>
        <v>7295</v>
      </c>
      <c r="CN809" s="1331">
        <f t="shared" si="2463"/>
        <v>9204</v>
      </c>
      <c r="CO809" s="1331">
        <f t="shared" si="2463"/>
        <v>13220</v>
      </c>
      <c r="CP809" s="1331">
        <f t="shared" si="2463"/>
        <v>14310</v>
      </c>
      <c r="CQ809" s="1331" t="str">
        <f t="shared" si="2463"/>
        <v/>
      </c>
      <c r="CR809" s="1331" t="str">
        <f t="shared" si="2463"/>
        <v/>
      </c>
      <c r="CS809" s="1330" t="str">
        <f t="shared" si="2463"/>
        <v/>
      </c>
      <c r="CT809" s="1333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5"/>
      <c r="U810" s="1515"/>
      <c r="V810" s="1515"/>
      <c r="W810" s="1515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4"/>
      <c r="CE810" s="1354"/>
      <c r="CF810" s="1354"/>
      <c r="CG810" s="1354"/>
      <c r="CH810" s="1354"/>
      <c r="CI810" s="1354"/>
      <c r="CJ810" s="1354"/>
      <c r="CK810" s="1354"/>
      <c r="CL810" s="1354"/>
      <c r="CM810" s="1354"/>
      <c r="CN810" s="1354"/>
      <c r="CO810" s="1354"/>
      <c r="CP810" s="1354"/>
      <c r="CQ810" s="1354"/>
      <c r="CR810" s="1354"/>
      <c r="CS810" s="1354"/>
      <c r="CT810" s="1355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0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1">
        <f t="shared" si="2468"/>
        <v>0</v>
      </c>
      <c r="CG811" s="1331">
        <f t="shared" si="2468"/>
        <v>0</v>
      </c>
      <c r="CH811" s="1331">
        <f t="shared" si="2468"/>
        <v>0</v>
      </c>
      <c r="CI811" s="1331">
        <f t="shared" si="2468"/>
        <v>0</v>
      </c>
      <c r="CJ811" s="1331">
        <f t="shared" si="2468"/>
        <v>0</v>
      </c>
      <c r="CK811" s="1332">
        <f t="shared" si="2468"/>
        <v>0</v>
      </c>
      <c r="CL811" s="1332">
        <f t="shared" si="2468"/>
        <v>3771</v>
      </c>
      <c r="CM811" s="1332">
        <f t="shared" si="2468"/>
        <v>18647</v>
      </c>
      <c r="CN811" s="1331">
        <f t="shared" si="2468"/>
        <v>21639</v>
      </c>
      <c r="CO811" s="1331">
        <f t="shared" si="2468"/>
        <v>21924</v>
      </c>
      <c r="CP811" s="1331">
        <f t="shared" si="2468"/>
        <v>22758</v>
      </c>
      <c r="CQ811" s="1331">
        <f t="shared" si="2468"/>
        <v>32322</v>
      </c>
      <c r="CR811" s="1331">
        <f t="shared" si="2468"/>
        <v>33234</v>
      </c>
      <c r="CS811" s="1330">
        <f t="shared" si="2468"/>
        <v>34304</v>
      </c>
      <c r="CT811" s="1333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6"/>
      <c r="CE812" s="1376"/>
      <c r="CF812" s="1376"/>
      <c r="CG812" s="1376"/>
      <c r="CH812" s="1376"/>
      <c r="CI812" s="1376"/>
      <c r="CJ812" s="1376"/>
      <c r="CK812" s="1376"/>
      <c r="CL812" s="1376"/>
      <c r="CM812" s="1376"/>
      <c r="CN812" s="1376"/>
      <c r="CO812" s="1376"/>
      <c r="CP812" s="1376"/>
      <c r="CQ812" s="1376"/>
      <c r="CR812" s="1376"/>
      <c r="CS812" s="1376"/>
      <c r="CT812" s="1376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6"/>
      <c r="CE813" s="1376"/>
      <c r="CF813" s="1376"/>
      <c r="CG813" s="1376"/>
      <c r="CH813" s="1376"/>
      <c r="CI813" s="1376"/>
      <c r="CJ813" s="1376"/>
      <c r="CK813" s="1376"/>
      <c r="CL813" s="1376"/>
      <c r="CM813" s="1376"/>
      <c r="CN813" s="1376"/>
      <c r="CO813" s="1376"/>
      <c r="CP813" s="1376"/>
      <c r="CQ813" s="1376"/>
      <c r="CR813" s="1376"/>
      <c r="CS813" s="1376"/>
      <c r="CT813" s="1376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6"/>
      <c r="CE814" s="1376"/>
      <c r="CF814" s="1376"/>
      <c r="CG814" s="1376"/>
      <c r="CH814" s="1376"/>
      <c r="CI814" s="1376"/>
      <c r="CJ814" s="1376"/>
      <c r="CK814" s="1376"/>
      <c r="CL814" s="1376"/>
      <c r="CM814" s="1376"/>
      <c r="CN814" s="1376"/>
      <c r="CO814" s="1376"/>
      <c r="CP814" s="1376"/>
      <c r="CQ814" s="1376"/>
      <c r="CR814" s="1376"/>
      <c r="CS814" s="1376"/>
      <c r="CT814" s="1376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6"/>
      <c r="CE815" s="1376"/>
      <c r="CF815" s="1376"/>
      <c r="CG815" s="1376"/>
      <c r="CH815" s="1376"/>
      <c r="CI815" s="1376"/>
      <c r="CJ815" s="1376"/>
      <c r="CK815" s="1376"/>
      <c r="CL815" s="1376"/>
      <c r="CM815" s="1376"/>
      <c r="CN815" s="1376"/>
      <c r="CO815" s="1376"/>
      <c r="CP815" s="1376"/>
      <c r="CQ815" s="1376"/>
      <c r="CR815" s="1376"/>
      <c r="CS815" s="1376"/>
      <c r="CT815" s="1376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6"/>
      <c r="CE816" s="1376"/>
      <c r="CF816" s="1376"/>
      <c r="CG816" s="1376"/>
      <c r="CH816" s="1376"/>
      <c r="CI816" s="1376"/>
      <c r="CJ816" s="1376"/>
      <c r="CK816" s="1376"/>
      <c r="CL816" s="1376"/>
      <c r="CM816" s="1376"/>
      <c r="CN816" s="1376"/>
      <c r="CO816" s="1376"/>
      <c r="CP816" s="1376"/>
      <c r="CQ816" s="1376"/>
      <c r="CR816" s="1376"/>
      <c r="CS816" s="1376"/>
      <c r="CT816" s="1376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9"/>
      <c r="CE817" s="1376"/>
      <c r="CF817" s="1376"/>
      <c r="CG817" s="1376"/>
      <c r="CH817" s="1376"/>
      <c r="CI817" s="1376"/>
      <c r="CJ817" s="1376"/>
      <c r="CK817" s="1376"/>
      <c r="CL817" s="1376"/>
      <c r="CM817" s="1376"/>
      <c r="CN817" s="1376"/>
      <c r="CO817" s="1376"/>
      <c r="CP817" s="1376"/>
      <c r="CQ817" s="1376"/>
      <c r="CR817" s="1376"/>
      <c r="CS817" s="1376"/>
      <c r="CT817" s="1341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9"/>
      <c r="CE818" s="1376"/>
      <c r="CF818" s="1376"/>
      <c r="CG818" s="1376"/>
      <c r="CH818" s="1376"/>
      <c r="CI818" s="1376"/>
      <c r="CJ818" s="1376"/>
      <c r="CK818" s="1376"/>
      <c r="CL818" s="1376"/>
      <c r="CM818" s="1376"/>
      <c r="CN818" s="1376"/>
      <c r="CO818" s="1376"/>
      <c r="CP818" s="1376"/>
      <c r="CQ818" s="1376"/>
      <c r="CR818" s="1376"/>
      <c r="CS818" s="1376"/>
      <c r="CT818" s="1341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4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5">
        <f t="shared" si="2474"/>
        <v>0</v>
      </c>
      <c r="CF819" s="1336">
        <f t="shared" si="2474"/>
        <v>0</v>
      </c>
      <c r="CG819" s="1336">
        <f t="shared" si="2474"/>
        <v>0</v>
      </c>
      <c r="CH819" s="1336">
        <f t="shared" si="2474"/>
        <v>0</v>
      </c>
      <c r="CI819" s="1336">
        <f t="shared" si="2474"/>
        <v>0</v>
      </c>
      <c r="CJ819" s="1336">
        <f t="shared" si="2474"/>
        <v>0</v>
      </c>
      <c r="CK819" s="1337">
        <f t="shared" si="2474"/>
        <v>0</v>
      </c>
      <c r="CL819" s="1337">
        <f t="shared" si="2474"/>
        <v>0</v>
      </c>
      <c r="CM819" s="1337">
        <f t="shared" si="2474"/>
        <v>0</v>
      </c>
      <c r="CN819" s="1336">
        <f t="shared" si="2474"/>
        <v>0</v>
      </c>
      <c r="CO819" s="1336">
        <f t="shared" si="2474"/>
        <v>0</v>
      </c>
      <c r="CP819" s="1336">
        <f t="shared" si="2474"/>
        <v>0</v>
      </c>
      <c r="CQ819" s="1336">
        <f t="shared" si="2474"/>
        <v>0</v>
      </c>
      <c r="CR819" s="1336">
        <f t="shared" si="2474"/>
        <v>0</v>
      </c>
      <c r="CS819" s="1335">
        <f t="shared" si="2474"/>
        <v>0</v>
      </c>
      <c r="CT819" s="1338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4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5">
        <f t="shared" si="2475"/>
        <v>0</v>
      </c>
      <c r="CF820" s="1336">
        <f t="shared" si="2475"/>
        <v>0</v>
      </c>
      <c r="CG820" s="1336">
        <f t="shared" si="2475"/>
        <v>0</v>
      </c>
      <c r="CH820" s="1336">
        <f t="shared" si="2475"/>
        <v>0</v>
      </c>
      <c r="CI820" s="1336">
        <f t="shared" si="2475"/>
        <v>0</v>
      </c>
      <c r="CJ820" s="1336">
        <f t="shared" si="2475"/>
        <v>0</v>
      </c>
      <c r="CK820" s="1337">
        <f t="shared" si="2475"/>
        <v>0</v>
      </c>
      <c r="CL820" s="1337">
        <f t="shared" si="2475"/>
        <v>0</v>
      </c>
      <c r="CM820" s="1337">
        <f t="shared" si="2475"/>
        <v>0</v>
      </c>
      <c r="CN820" s="1336">
        <f t="shared" si="2475"/>
        <v>0</v>
      </c>
      <c r="CO820" s="1336">
        <f t="shared" si="2475"/>
        <v>0</v>
      </c>
      <c r="CP820" s="1336">
        <f t="shared" si="2475"/>
        <v>0</v>
      </c>
      <c r="CQ820" s="1336">
        <f t="shared" si="2475"/>
        <v>0</v>
      </c>
      <c r="CR820" s="1336">
        <f t="shared" si="2475"/>
        <v>0</v>
      </c>
      <c r="CS820" s="1335">
        <f t="shared" si="2475"/>
        <v>0</v>
      </c>
      <c r="CT820" s="1338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4">
        <f t="shared" si="2497"/>
        <v>0</v>
      </c>
      <c r="CE821" s="1335">
        <f t="shared" si="2475"/>
        <v>0</v>
      </c>
      <c r="CF821" s="1336">
        <f t="shared" si="2475"/>
        <v>0</v>
      </c>
      <c r="CG821" s="1336">
        <f t="shared" si="2475"/>
        <v>0</v>
      </c>
      <c r="CH821" s="1336">
        <f t="shared" si="2475"/>
        <v>0</v>
      </c>
      <c r="CI821" s="1336">
        <f t="shared" si="2475"/>
        <v>0</v>
      </c>
      <c r="CJ821" s="1336">
        <f t="shared" si="2475"/>
        <v>0</v>
      </c>
      <c r="CK821" s="1337">
        <f t="shared" si="2475"/>
        <v>0</v>
      </c>
      <c r="CL821" s="1337">
        <f t="shared" si="2475"/>
        <v>1.7395085888236572E-3</v>
      </c>
      <c r="CM821" s="1337">
        <f t="shared" si="2475"/>
        <v>3.7952914665243431E-3</v>
      </c>
      <c r="CN821" s="1336">
        <f t="shared" si="2475"/>
        <v>2.0874103065883887E-2</v>
      </c>
      <c r="CO821" s="1336">
        <f t="shared" si="2475"/>
        <v>3.3398564905414221E-2</v>
      </c>
      <c r="CP821" s="1336">
        <f t="shared" si="2475"/>
        <v>3.3398564905414221E-2</v>
      </c>
      <c r="CQ821" s="1336">
        <f t="shared" si="2475"/>
        <v>4.3139813002826703E-2</v>
      </c>
      <c r="CR821" s="1336">
        <f t="shared" si="2475"/>
        <v>7.5146771037181995E-2</v>
      </c>
      <c r="CS821" s="1335">
        <f t="shared" si="2475"/>
        <v>7.5146771037181995E-2</v>
      </c>
      <c r="CT821" s="1338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4">
        <f t="shared" si="2497"/>
        <v>0</v>
      </c>
      <c r="CE822" s="1335">
        <f t="shared" si="2475"/>
        <v>0</v>
      </c>
      <c r="CF822" s="1336">
        <f t="shared" si="2475"/>
        <v>0</v>
      </c>
      <c r="CG822" s="1336">
        <f t="shared" si="2475"/>
        <v>0</v>
      </c>
      <c r="CH822" s="1336">
        <f t="shared" si="2475"/>
        <v>0</v>
      </c>
      <c r="CI822" s="1336">
        <f t="shared" si="2475"/>
        <v>0</v>
      </c>
      <c r="CJ822" s="1336">
        <f t="shared" si="2475"/>
        <v>0</v>
      </c>
      <c r="CK822" s="1337">
        <f t="shared" si="2475"/>
        <v>0</v>
      </c>
      <c r="CL822" s="1337">
        <f t="shared" si="2475"/>
        <v>0</v>
      </c>
      <c r="CM822" s="1337">
        <f t="shared" si="2475"/>
        <v>0</v>
      </c>
      <c r="CN822" s="1336">
        <f t="shared" si="2475"/>
        <v>0</v>
      </c>
      <c r="CO822" s="1336">
        <f t="shared" si="2475"/>
        <v>8.3496412263535554E-3</v>
      </c>
      <c r="CP822" s="1336">
        <f t="shared" si="2475"/>
        <v>2.5048923679060666E-2</v>
      </c>
      <c r="CQ822" s="1336">
        <f t="shared" si="2475"/>
        <v>2.7832137421178516E-2</v>
      </c>
      <c r="CR822" s="1336">
        <f t="shared" si="2475"/>
        <v>2.9975212002609265E-2</v>
      </c>
      <c r="CS822" s="1335">
        <f t="shared" si="2475"/>
        <v>3.0058708414872799E-2</v>
      </c>
      <c r="CT822" s="1338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4">
        <f t="shared" si="2497"/>
        <v>0</v>
      </c>
      <c r="CE823" s="1335">
        <f t="shared" si="2475"/>
        <v>0</v>
      </c>
      <c r="CF823" s="1336">
        <f t="shared" si="2475"/>
        <v>0</v>
      </c>
      <c r="CG823" s="1336">
        <f t="shared" si="2475"/>
        <v>0</v>
      </c>
      <c r="CH823" s="1336">
        <f t="shared" si="2475"/>
        <v>0</v>
      </c>
      <c r="CI823" s="1336">
        <f t="shared" si="2475"/>
        <v>0</v>
      </c>
      <c r="CJ823" s="1336">
        <f t="shared" si="2475"/>
        <v>0</v>
      </c>
      <c r="CK823" s="1337">
        <f t="shared" si="2475"/>
        <v>0</v>
      </c>
      <c r="CL823" s="1337">
        <f t="shared" si="2475"/>
        <v>0</v>
      </c>
      <c r="CM823" s="1337">
        <f t="shared" si="2475"/>
        <v>0</v>
      </c>
      <c r="CN823" s="1336">
        <f t="shared" si="2475"/>
        <v>0</v>
      </c>
      <c r="CO823" s="1336">
        <f t="shared" si="2475"/>
        <v>0</v>
      </c>
      <c r="CP823" s="1336">
        <f t="shared" si="2475"/>
        <v>0</v>
      </c>
      <c r="CQ823" s="1336">
        <f t="shared" si="2475"/>
        <v>0</v>
      </c>
      <c r="CR823" s="1336">
        <f t="shared" si="2475"/>
        <v>0</v>
      </c>
      <c r="CS823" s="1335">
        <f t="shared" si="2475"/>
        <v>0</v>
      </c>
      <c r="CT823" s="1338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4">
        <f t="shared" si="2497"/>
        <v>0</v>
      </c>
      <c r="CE824" s="1335">
        <f t="shared" si="2475"/>
        <v>0</v>
      </c>
      <c r="CF824" s="1336">
        <f t="shared" si="2475"/>
        <v>0</v>
      </c>
      <c r="CG824" s="1336">
        <f t="shared" si="2475"/>
        <v>0</v>
      </c>
      <c r="CH824" s="1336">
        <f t="shared" si="2475"/>
        <v>0</v>
      </c>
      <c r="CI824" s="1336">
        <f t="shared" si="2475"/>
        <v>0</v>
      </c>
      <c r="CJ824" s="1336">
        <f t="shared" si="2475"/>
        <v>0</v>
      </c>
      <c r="CK824" s="1337">
        <f t="shared" si="2475"/>
        <v>0</v>
      </c>
      <c r="CL824" s="1337">
        <f t="shared" si="2475"/>
        <v>0</v>
      </c>
      <c r="CM824" s="1337">
        <f t="shared" si="2475"/>
        <v>0</v>
      </c>
      <c r="CN824" s="1336">
        <f t="shared" si="2475"/>
        <v>0</v>
      </c>
      <c r="CO824" s="1336">
        <f t="shared" si="2475"/>
        <v>0</v>
      </c>
      <c r="CP824" s="1336">
        <f t="shared" si="2475"/>
        <v>0</v>
      </c>
      <c r="CQ824" s="1336">
        <f t="shared" si="2475"/>
        <v>0</v>
      </c>
      <c r="CR824" s="1336">
        <f t="shared" si="2475"/>
        <v>0</v>
      </c>
      <c r="CS824" s="1335">
        <f t="shared" si="2475"/>
        <v>0</v>
      </c>
      <c r="CT824" s="1338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4">
        <f t="shared" si="2497"/>
        <v>0</v>
      </c>
      <c r="CE825" s="1335">
        <f t="shared" si="2475"/>
        <v>0</v>
      </c>
      <c r="CF825" s="1336">
        <f t="shared" si="2475"/>
        <v>0</v>
      </c>
      <c r="CG825" s="1336">
        <f t="shared" si="2475"/>
        <v>0</v>
      </c>
      <c r="CH825" s="1336">
        <f t="shared" si="2475"/>
        <v>0</v>
      </c>
      <c r="CI825" s="1336">
        <f t="shared" si="2475"/>
        <v>0</v>
      </c>
      <c r="CJ825" s="1336">
        <f t="shared" si="2475"/>
        <v>0</v>
      </c>
      <c r="CK825" s="1337">
        <f t="shared" si="2475"/>
        <v>0</v>
      </c>
      <c r="CL825" s="1337">
        <f t="shared" si="2475"/>
        <v>0</v>
      </c>
      <c r="CM825" s="1337">
        <f t="shared" si="2475"/>
        <v>0</v>
      </c>
      <c r="CN825" s="1336">
        <f t="shared" si="2475"/>
        <v>0</v>
      </c>
      <c r="CO825" s="1336">
        <f t="shared" si="2475"/>
        <v>0</v>
      </c>
      <c r="CP825" s="1336">
        <f t="shared" si="2475"/>
        <v>0</v>
      </c>
      <c r="CQ825" s="1336">
        <f t="shared" si="2475"/>
        <v>0</v>
      </c>
      <c r="CR825" s="1336">
        <f t="shared" si="2475"/>
        <v>0</v>
      </c>
      <c r="CS825" s="1335">
        <f t="shared" si="2475"/>
        <v>0</v>
      </c>
      <c r="CT825" s="1338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4">
        <f t="shared" si="2497"/>
        <v>0</v>
      </c>
      <c r="CE826" s="1335">
        <f t="shared" si="2475"/>
        <v>0</v>
      </c>
      <c r="CF826" s="1336">
        <f t="shared" si="2475"/>
        <v>0</v>
      </c>
      <c r="CG826" s="1336">
        <f t="shared" si="2475"/>
        <v>0</v>
      </c>
      <c r="CH826" s="1336">
        <f t="shared" si="2475"/>
        <v>0</v>
      </c>
      <c r="CI826" s="1336">
        <f t="shared" si="2475"/>
        <v>0</v>
      </c>
      <c r="CJ826" s="1336">
        <f t="shared" si="2475"/>
        <v>0</v>
      </c>
      <c r="CK826" s="1337">
        <f t="shared" si="2475"/>
        <v>0</v>
      </c>
      <c r="CL826" s="1337">
        <f t="shared" si="2475"/>
        <v>0</v>
      </c>
      <c r="CM826" s="1337">
        <f t="shared" si="2475"/>
        <v>0</v>
      </c>
      <c r="CN826" s="1336">
        <f t="shared" si="2475"/>
        <v>0</v>
      </c>
      <c r="CO826" s="1336">
        <f t="shared" si="2475"/>
        <v>0</v>
      </c>
      <c r="CP826" s="1336">
        <f t="shared" si="2475"/>
        <v>0</v>
      </c>
      <c r="CQ826" s="1336">
        <f t="shared" si="2475"/>
        <v>0</v>
      </c>
      <c r="CR826" s="1336">
        <f t="shared" si="2475"/>
        <v>0</v>
      </c>
      <c r="CS826" s="1335">
        <f t="shared" si="2475"/>
        <v>0</v>
      </c>
      <c r="CT826" s="1338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4">
        <f t="shared" si="2497"/>
        <v>0</v>
      </c>
      <c r="CE827" s="1335">
        <f t="shared" si="2475"/>
        <v>0</v>
      </c>
      <c r="CF827" s="1336">
        <f t="shared" si="2475"/>
        <v>0</v>
      </c>
      <c r="CG827" s="1336">
        <f t="shared" si="2475"/>
        <v>0</v>
      </c>
      <c r="CH827" s="1336">
        <f t="shared" si="2475"/>
        <v>0</v>
      </c>
      <c r="CI827" s="1336">
        <f t="shared" si="2475"/>
        <v>0</v>
      </c>
      <c r="CJ827" s="1336">
        <f t="shared" si="2475"/>
        <v>0</v>
      </c>
      <c r="CK827" s="1337">
        <f t="shared" si="2475"/>
        <v>0</v>
      </c>
      <c r="CL827" s="1337">
        <f t="shared" si="2475"/>
        <v>3.9320142059868085E-2</v>
      </c>
      <c r="CM827" s="1337">
        <f t="shared" si="2475"/>
        <v>5.4305283757338549E-2</v>
      </c>
      <c r="CN827" s="1336">
        <f t="shared" si="2475"/>
        <v>8.4909762991954768E-2</v>
      </c>
      <c r="CO827" s="1336">
        <f t="shared" si="2475"/>
        <v>9.1215481626440525E-2</v>
      </c>
      <c r="CP827" s="1336">
        <f t="shared" si="2475"/>
        <v>9.6513075965130757E-2</v>
      </c>
      <c r="CQ827" s="1336">
        <f t="shared" si="2475"/>
        <v>0.10616438356164384</v>
      </c>
      <c r="CR827" s="1336">
        <f t="shared" si="2475"/>
        <v>0.11401935203305066</v>
      </c>
      <c r="CS827" s="1335">
        <f t="shared" si="2475"/>
        <v>0.16992824527071101</v>
      </c>
      <c r="CT827" s="1338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9"/>
      <c r="CE828" s="1376"/>
      <c r="CF828" s="1376"/>
      <c r="CG828" s="1376"/>
      <c r="CH828" s="1376"/>
      <c r="CI828" s="1376"/>
      <c r="CJ828" s="1376"/>
      <c r="CK828" s="1376"/>
      <c r="CL828" s="1376"/>
      <c r="CM828" s="1376"/>
      <c r="CN828" s="1376"/>
      <c r="CO828" s="1376"/>
      <c r="CP828" s="1376"/>
      <c r="CQ828" s="1376"/>
      <c r="CR828" s="1376"/>
      <c r="CS828" s="1376"/>
      <c r="CT828" s="1341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4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5">
        <f t="shared" si="2506"/>
        <v>0</v>
      </c>
      <c r="CF829" s="1336">
        <f t="shared" si="2506"/>
        <v>0</v>
      </c>
      <c r="CG829" s="1336">
        <f t="shared" si="2506"/>
        <v>0</v>
      </c>
      <c r="CH829" s="1336">
        <f t="shared" si="2506"/>
        <v>0</v>
      </c>
      <c r="CI829" s="1336">
        <f t="shared" si="2506"/>
        <v>0</v>
      </c>
      <c r="CJ829" s="1336">
        <f t="shared" si="2506"/>
        <v>0</v>
      </c>
      <c r="CK829" s="1337">
        <f t="shared" si="2506"/>
        <v>0</v>
      </c>
      <c r="CL829" s="1337">
        <f t="shared" si="2506"/>
        <v>9.9999999999999985E-3</v>
      </c>
      <c r="CM829" s="1337">
        <f t="shared" si="2506"/>
        <v>9.9999999999999985E-3</v>
      </c>
      <c r="CN829" s="1336">
        <f t="shared" si="2506"/>
        <v>9.9999999999999985E-3</v>
      </c>
      <c r="CO829" s="1336">
        <f t="shared" si="2506"/>
        <v>9.9999999999999985E-3</v>
      </c>
      <c r="CP829" s="1336">
        <f t="shared" si="2506"/>
        <v>1.9999999999999997E-2</v>
      </c>
      <c r="CQ829" s="1336">
        <f t="shared" si="2506"/>
        <v>1.9999999999999997E-2</v>
      </c>
      <c r="CR829" s="1336">
        <f t="shared" si="2506"/>
        <v>1.9999999999999997E-2</v>
      </c>
      <c r="CS829" s="1335">
        <f t="shared" si="2506"/>
        <v>1.9999999999999997E-2</v>
      </c>
      <c r="CT829" s="1338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4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5">
        <f t="shared" si="2507"/>
        <v>0</v>
      </c>
      <c r="CF830" s="1336">
        <f t="shared" si="2507"/>
        <v>0</v>
      </c>
      <c r="CG830" s="1336">
        <f t="shared" si="2507"/>
        <v>0</v>
      </c>
      <c r="CH830" s="1336">
        <f t="shared" si="2507"/>
        <v>0</v>
      </c>
      <c r="CI830" s="1336">
        <f t="shared" si="2507"/>
        <v>0</v>
      </c>
      <c r="CJ830" s="1336">
        <f t="shared" si="2507"/>
        <v>0</v>
      </c>
      <c r="CK830" s="1337">
        <f t="shared" si="2507"/>
        <v>0</v>
      </c>
      <c r="CL830" s="1337">
        <f t="shared" si="2507"/>
        <v>0</v>
      </c>
      <c r="CM830" s="1337">
        <f t="shared" si="2507"/>
        <v>0</v>
      </c>
      <c r="CN830" s="1336">
        <f t="shared" si="2507"/>
        <v>0</v>
      </c>
      <c r="CO830" s="1336">
        <f t="shared" si="2507"/>
        <v>0</v>
      </c>
      <c r="CP830" s="1336">
        <f t="shared" si="2507"/>
        <v>0</v>
      </c>
      <c r="CQ830" s="1336">
        <f t="shared" si="2507"/>
        <v>0</v>
      </c>
      <c r="CR830" s="1336">
        <f t="shared" si="2507"/>
        <v>0</v>
      </c>
      <c r="CS830" s="1335">
        <f t="shared" si="2507"/>
        <v>0</v>
      </c>
      <c r="CT830" s="1338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4">
        <f t="shared" si="2533"/>
        <v>0</v>
      </c>
      <c r="CE831" s="1335">
        <f t="shared" si="2507"/>
        <v>0</v>
      </c>
      <c r="CF831" s="1336">
        <f t="shared" si="2507"/>
        <v>0</v>
      </c>
      <c r="CG831" s="1336">
        <f t="shared" si="2507"/>
        <v>0</v>
      </c>
      <c r="CH831" s="1336">
        <f t="shared" si="2507"/>
        <v>0</v>
      </c>
      <c r="CI831" s="1336">
        <f t="shared" si="2507"/>
        <v>0</v>
      </c>
      <c r="CJ831" s="1336">
        <f t="shared" si="2507"/>
        <v>0</v>
      </c>
      <c r="CK831" s="1337">
        <f t="shared" si="2507"/>
        <v>0</v>
      </c>
      <c r="CL831" s="1337">
        <f t="shared" si="2507"/>
        <v>0.21311154598825832</v>
      </c>
      <c r="CM831" s="1337">
        <f t="shared" si="2507"/>
        <v>0.23679060665362037</v>
      </c>
      <c r="CN831" s="1336">
        <f t="shared" si="2507"/>
        <v>0.39465101108936723</v>
      </c>
      <c r="CO831" s="1336">
        <f t="shared" si="2507"/>
        <v>0.41043705153294191</v>
      </c>
      <c r="CP831" s="1336">
        <f t="shared" si="2507"/>
        <v>0.42622309197651664</v>
      </c>
      <c r="CQ831" s="1336">
        <f t="shared" si="2507"/>
        <v>0.43052837573385516</v>
      </c>
      <c r="CR831" s="1336">
        <f t="shared" si="2507"/>
        <v>0.47358121330724073</v>
      </c>
      <c r="CS831" s="1335">
        <f t="shared" si="2507"/>
        <v>0.52620134811915631</v>
      </c>
      <c r="CT831" s="1338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4">
        <f t="shared" si="2533"/>
        <v>0</v>
      </c>
      <c r="CE832" s="1335">
        <f t="shared" si="2507"/>
        <v>0</v>
      </c>
      <c r="CF832" s="1336">
        <f t="shared" si="2507"/>
        <v>0</v>
      </c>
      <c r="CG832" s="1336">
        <f t="shared" si="2507"/>
        <v>0</v>
      </c>
      <c r="CH832" s="1336">
        <f t="shared" si="2507"/>
        <v>0</v>
      </c>
      <c r="CI832" s="1336">
        <f t="shared" si="2507"/>
        <v>0</v>
      </c>
      <c r="CJ832" s="1336">
        <f t="shared" si="2507"/>
        <v>0</v>
      </c>
      <c r="CK832" s="1337">
        <f t="shared" si="2507"/>
        <v>0</v>
      </c>
      <c r="CL832" s="1337">
        <f t="shared" si="2507"/>
        <v>0</v>
      </c>
      <c r="CM832" s="1337">
        <f t="shared" si="2507"/>
        <v>0</v>
      </c>
      <c r="CN832" s="1336">
        <f t="shared" si="2507"/>
        <v>0</v>
      </c>
      <c r="CO832" s="1336">
        <f t="shared" si="2507"/>
        <v>0</v>
      </c>
      <c r="CP832" s="1336">
        <f t="shared" si="2507"/>
        <v>0</v>
      </c>
      <c r="CQ832" s="1336">
        <f t="shared" si="2507"/>
        <v>0</v>
      </c>
      <c r="CR832" s="1336">
        <f t="shared" si="2507"/>
        <v>0</v>
      </c>
      <c r="CS832" s="1335">
        <f t="shared" si="2507"/>
        <v>0</v>
      </c>
      <c r="CT832" s="1338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4">
        <f t="shared" si="2533"/>
        <v>0</v>
      </c>
      <c r="CE833" s="1335">
        <f t="shared" si="2507"/>
        <v>0</v>
      </c>
      <c r="CF833" s="1336">
        <f t="shared" si="2507"/>
        <v>0</v>
      </c>
      <c r="CG833" s="1336">
        <f t="shared" si="2507"/>
        <v>0</v>
      </c>
      <c r="CH833" s="1336">
        <f t="shared" si="2507"/>
        <v>0</v>
      </c>
      <c r="CI833" s="1336">
        <f t="shared" si="2507"/>
        <v>0</v>
      </c>
      <c r="CJ833" s="1336">
        <f t="shared" si="2507"/>
        <v>0</v>
      </c>
      <c r="CK833" s="1337">
        <f t="shared" si="2507"/>
        <v>0</v>
      </c>
      <c r="CL833" s="1337">
        <f t="shared" si="2507"/>
        <v>0</v>
      </c>
      <c r="CM833" s="1337">
        <f t="shared" si="2507"/>
        <v>0</v>
      </c>
      <c r="CN833" s="1336">
        <f t="shared" si="2507"/>
        <v>0</v>
      </c>
      <c r="CO833" s="1336">
        <f t="shared" si="2507"/>
        <v>0</v>
      </c>
      <c r="CP833" s="1336">
        <f t="shared" si="2507"/>
        <v>0</v>
      </c>
      <c r="CQ833" s="1336">
        <f t="shared" si="2507"/>
        <v>0</v>
      </c>
      <c r="CR833" s="1336">
        <f t="shared" si="2507"/>
        <v>0</v>
      </c>
      <c r="CS833" s="1335">
        <f t="shared" si="2507"/>
        <v>0</v>
      </c>
      <c r="CT833" s="1338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4">
        <f t="shared" si="2533"/>
        <v>0</v>
      </c>
      <c r="CE834" s="1335">
        <f t="shared" si="2507"/>
        <v>0</v>
      </c>
      <c r="CF834" s="1336">
        <f t="shared" si="2507"/>
        <v>0</v>
      </c>
      <c r="CG834" s="1336">
        <f t="shared" si="2507"/>
        <v>0</v>
      </c>
      <c r="CH834" s="1336">
        <f t="shared" si="2507"/>
        <v>0</v>
      </c>
      <c r="CI834" s="1336">
        <f t="shared" si="2507"/>
        <v>0</v>
      </c>
      <c r="CJ834" s="1336">
        <f t="shared" si="2507"/>
        <v>0</v>
      </c>
      <c r="CK834" s="1337">
        <f t="shared" si="2507"/>
        <v>0</v>
      </c>
      <c r="CL834" s="1337">
        <f t="shared" si="2507"/>
        <v>0</v>
      </c>
      <c r="CM834" s="1337">
        <f t="shared" si="2507"/>
        <v>0</v>
      </c>
      <c r="CN834" s="1336">
        <f t="shared" si="2507"/>
        <v>0</v>
      </c>
      <c r="CO834" s="1336">
        <f t="shared" si="2507"/>
        <v>0</v>
      </c>
      <c r="CP834" s="1336">
        <f t="shared" si="2507"/>
        <v>0</v>
      </c>
      <c r="CQ834" s="1336">
        <f t="shared" si="2507"/>
        <v>0</v>
      </c>
      <c r="CR834" s="1336">
        <f t="shared" si="2507"/>
        <v>0</v>
      </c>
      <c r="CS834" s="1335">
        <f t="shared" si="2507"/>
        <v>0</v>
      </c>
      <c r="CT834" s="1338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4">
        <f t="shared" si="2533"/>
        <v>0</v>
      </c>
      <c r="CE835" s="1335">
        <f t="shared" si="2507"/>
        <v>0</v>
      </c>
      <c r="CF835" s="1336">
        <f t="shared" si="2507"/>
        <v>0</v>
      </c>
      <c r="CG835" s="1336">
        <f t="shared" si="2507"/>
        <v>0</v>
      </c>
      <c r="CH835" s="1336">
        <f t="shared" si="2507"/>
        <v>0</v>
      </c>
      <c r="CI835" s="1336">
        <f t="shared" si="2507"/>
        <v>0</v>
      </c>
      <c r="CJ835" s="1336">
        <f t="shared" si="2507"/>
        <v>0</v>
      </c>
      <c r="CK835" s="1337">
        <f t="shared" si="2507"/>
        <v>0</v>
      </c>
      <c r="CL835" s="1337">
        <f t="shared" si="2507"/>
        <v>0</v>
      </c>
      <c r="CM835" s="1337">
        <f t="shared" si="2507"/>
        <v>0</v>
      </c>
      <c r="CN835" s="1336">
        <f t="shared" si="2507"/>
        <v>0</v>
      </c>
      <c r="CO835" s="1336">
        <f t="shared" si="2507"/>
        <v>0</v>
      </c>
      <c r="CP835" s="1336">
        <f t="shared" si="2507"/>
        <v>0</v>
      </c>
      <c r="CQ835" s="1336">
        <f t="shared" si="2507"/>
        <v>0</v>
      </c>
      <c r="CR835" s="1336">
        <f t="shared" si="2507"/>
        <v>0</v>
      </c>
      <c r="CS835" s="1335">
        <f t="shared" si="2507"/>
        <v>0</v>
      </c>
      <c r="CT835" s="1338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4">
        <f t="shared" si="2533"/>
        <v>0</v>
      </c>
      <c r="CE836" s="1335">
        <f t="shared" si="2507"/>
        <v>0</v>
      </c>
      <c r="CF836" s="1336">
        <f t="shared" si="2507"/>
        <v>0</v>
      </c>
      <c r="CG836" s="1336">
        <f t="shared" si="2507"/>
        <v>0</v>
      </c>
      <c r="CH836" s="1336">
        <f t="shared" si="2507"/>
        <v>0</v>
      </c>
      <c r="CI836" s="1336">
        <f t="shared" si="2507"/>
        <v>0</v>
      </c>
      <c r="CJ836" s="1336">
        <f t="shared" si="2507"/>
        <v>0</v>
      </c>
      <c r="CK836" s="1337">
        <f t="shared" si="2507"/>
        <v>0</v>
      </c>
      <c r="CL836" s="1337">
        <f t="shared" si="2507"/>
        <v>0</v>
      </c>
      <c r="CM836" s="1337">
        <f t="shared" si="2507"/>
        <v>0</v>
      </c>
      <c r="CN836" s="1336">
        <f t="shared" si="2507"/>
        <v>0</v>
      </c>
      <c r="CO836" s="1336">
        <f t="shared" si="2507"/>
        <v>0</v>
      </c>
      <c r="CP836" s="1336">
        <f t="shared" si="2507"/>
        <v>0</v>
      </c>
      <c r="CQ836" s="1336">
        <f t="shared" si="2507"/>
        <v>0</v>
      </c>
      <c r="CR836" s="1336">
        <f t="shared" si="2507"/>
        <v>0</v>
      </c>
      <c r="CS836" s="1335">
        <f t="shared" si="2507"/>
        <v>0</v>
      </c>
      <c r="CT836" s="1338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4">
        <f t="shared" si="2533"/>
        <v>0</v>
      </c>
      <c r="CE837" s="1335">
        <f t="shared" si="2507"/>
        <v>0</v>
      </c>
      <c r="CF837" s="1336">
        <f t="shared" si="2507"/>
        <v>0</v>
      </c>
      <c r="CG837" s="1336">
        <f t="shared" si="2507"/>
        <v>0</v>
      </c>
      <c r="CH837" s="1336">
        <f t="shared" si="2507"/>
        <v>0</v>
      </c>
      <c r="CI837" s="1336">
        <f t="shared" si="2507"/>
        <v>0</v>
      </c>
      <c r="CJ837" s="1336">
        <f t="shared" si="2507"/>
        <v>0</v>
      </c>
      <c r="CK837" s="1337">
        <f t="shared" si="2507"/>
        <v>0</v>
      </c>
      <c r="CL837" s="1337">
        <f t="shared" si="2507"/>
        <v>0</v>
      </c>
      <c r="CM837" s="1337">
        <f t="shared" si="2507"/>
        <v>0</v>
      </c>
      <c r="CN837" s="1336">
        <f t="shared" si="2507"/>
        <v>0</v>
      </c>
      <c r="CO837" s="1336">
        <f t="shared" si="2507"/>
        <v>0</v>
      </c>
      <c r="CP837" s="1336">
        <f t="shared" si="2507"/>
        <v>0</v>
      </c>
      <c r="CQ837" s="1336">
        <f t="shared" si="2507"/>
        <v>0</v>
      </c>
      <c r="CR837" s="1336">
        <f t="shared" si="2507"/>
        <v>0</v>
      </c>
      <c r="CS837" s="1335">
        <f t="shared" si="2507"/>
        <v>0</v>
      </c>
      <c r="CT837" s="1338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4">
        <f t="shared" si="2533"/>
        <v>0</v>
      </c>
      <c r="CE838" s="1335">
        <f t="shared" si="2507"/>
        <v>0</v>
      </c>
      <c r="CF838" s="1336">
        <f t="shared" si="2507"/>
        <v>0</v>
      </c>
      <c r="CG838" s="1336">
        <f t="shared" si="2507"/>
        <v>0</v>
      </c>
      <c r="CH838" s="1336">
        <f t="shared" si="2507"/>
        <v>0</v>
      </c>
      <c r="CI838" s="1336">
        <f t="shared" si="2507"/>
        <v>0</v>
      </c>
      <c r="CJ838" s="1336">
        <f t="shared" si="2507"/>
        <v>0</v>
      </c>
      <c r="CK838" s="1337">
        <f t="shared" si="2507"/>
        <v>0</v>
      </c>
      <c r="CL838" s="1337">
        <f t="shared" si="2507"/>
        <v>0</v>
      </c>
      <c r="CM838" s="1337">
        <f t="shared" si="2507"/>
        <v>0</v>
      </c>
      <c r="CN838" s="1336">
        <f t="shared" si="2507"/>
        <v>0</v>
      </c>
      <c r="CO838" s="1336">
        <f t="shared" si="2507"/>
        <v>0</v>
      </c>
      <c r="CP838" s="1336">
        <f t="shared" si="2507"/>
        <v>0</v>
      </c>
      <c r="CQ838" s="1336">
        <f t="shared" si="2507"/>
        <v>0</v>
      </c>
      <c r="CR838" s="1336">
        <f t="shared" si="2507"/>
        <v>0</v>
      </c>
      <c r="CS838" s="1335">
        <f t="shared" si="2507"/>
        <v>0</v>
      </c>
      <c r="CT838" s="1338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4">
        <f t="shared" si="2533"/>
        <v>0</v>
      </c>
      <c r="CE839" s="1335">
        <f t="shared" si="2507"/>
        <v>0</v>
      </c>
      <c r="CF839" s="1336">
        <f t="shared" si="2507"/>
        <v>0</v>
      </c>
      <c r="CG839" s="1336">
        <f t="shared" si="2507"/>
        <v>0</v>
      </c>
      <c r="CH839" s="1336">
        <f t="shared" si="2507"/>
        <v>0</v>
      </c>
      <c r="CI839" s="1336">
        <f t="shared" si="2507"/>
        <v>0</v>
      </c>
      <c r="CJ839" s="1336">
        <f t="shared" si="2507"/>
        <v>0</v>
      </c>
      <c r="CK839" s="1337">
        <f t="shared" si="2507"/>
        <v>0</v>
      </c>
      <c r="CL839" s="1337">
        <f t="shared" si="2507"/>
        <v>0</v>
      </c>
      <c r="CM839" s="1337">
        <f t="shared" si="2507"/>
        <v>0</v>
      </c>
      <c r="CN839" s="1336">
        <f t="shared" si="2507"/>
        <v>0</v>
      </c>
      <c r="CO839" s="1336">
        <f t="shared" si="2507"/>
        <v>0</v>
      </c>
      <c r="CP839" s="1336">
        <f t="shared" si="2507"/>
        <v>0</v>
      </c>
      <c r="CQ839" s="1336">
        <f t="shared" si="2507"/>
        <v>0</v>
      </c>
      <c r="CR839" s="1336">
        <f t="shared" si="2507"/>
        <v>0</v>
      </c>
      <c r="CS839" s="1335">
        <f t="shared" si="2507"/>
        <v>0</v>
      </c>
      <c r="CT839" s="1338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4">
        <f t="shared" si="2533"/>
        <v>0</v>
      </c>
      <c r="CE840" s="1335">
        <f t="shared" si="2507"/>
        <v>0</v>
      </c>
      <c r="CF840" s="1336">
        <f t="shared" si="2507"/>
        <v>0</v>
      </c>
      <c r="CG840" s="1336">
        <f t="shared" si="2507"/>
        <v>0</v>
      </c>
      <c r="CH840" s="1336">
        <f t="shared" si="2507"/>
        <v>0</v>
      </c>
      <c r="CI840" s="1336">
        <f t="shared" si="2507"/>
        <v>0</v>
      </c>
      <c r="CJ840" s="1336">
        <f t="shared" si="2507"/>
        <v>0</v>
      </c>
      <c r="CK840" s="1337">
        <f t="shared" si="2507"/>
        <v>0</v>
      </c>
      <c r="CL840" s="1337">
        <f t="shared" si="2507"/>
        <v>0</v>
      </c>
      <c r="CM840" s="1337">
        <f t="shared" si="2507"/>
        <v>0</v>
      </c>
      <c r="CN840" s="1336">
        <f t="shared" si="2507"/>
        <v>0</v>
      </c>
      <c r="CO840" s="1336">
        <f t="shared" si="2507"/>
        <v>0</v>
      </c>
      <c r="CP840" s="1336">
        <f t="shared" si="2507"/>
        <v>0</v>
      </c>
      <c r="CQ840" s="1336">
        <f t="shared" si="2507"/>
        <v>0</v>
      </c>
      <c r="CR840" s="1336">
        <f t="shared" si="2507"/>
        <v>0</v>
      </c>
      <c r="CS840" s="1335">
        <f t="shared" si="2507"/>
        <v>0</v>
      </c>
      <c r="CT840" s="1338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4">
        <f t="shared" si="2533"/>
        <v>0</v>
      </c>
      <c r="CE841" s="1335">
        <f t="shared" si="2507"/>
        <v>0</v>
      </c>
      <c r="CF841" s="1336">
        <f t="shared" si="2507"/>
        <v>0</v>
      </c>
      <c r="CG841" s="1336">
        <f t="shared" si="2507"/>
        <v>0</v>
      </c>
      <c r="CH841" s="1336">
        <f t="shared" si="2507"/>
        <v>0</v>
      </c>
      <c r="CI841" s="1336">
        <f t="shared" si="2507"/>
        <v>0</v>
      </c>
      <c r="CJ841" s="1336">
        <f t="shared" si="2507"/>
        <v>0</v>
      </c>
      <c r="CK841" s="1337">
        <f t="shared" si="2507"/>
        <v>0</v>
      </c>
      <c r="CL841" s="1337">
        <f t="shared" si="2507"/>
        <v>0</v>
      </c>
      <c r="CM841" s="1337">
        <f t="shared" si="2507"/>
        <v>0</v>
      </c>
      <c r="CN841" s="1336">
        <f t="shared" si="2507"/>
        <v>0</v>
      </c>
      <c r="CO841" s="1336">
        <f t="shared" si="2507"/>
        <v>0</v>
      </c>
      <c r="CP841" s="1336">
        <f t="shared" si="2507"/>
        <v>0</v>
      </c>
      <c r="CQ841" s="1336">
        <f t="shared" si="2507"/>
        <v>0</v>
      </c>
      <c r="CR841" s="1336">
        <f t="shared" si="2507"/>
        <v>0</v>
      </c>
      <c r="CS841" s="1335">
        <f t="shared" si="2507"/>
        <v>0</v>
      </c>
      <c r="CT841" s="1338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4">
        <f t="shared" si="2533"/>
        <v>0</v>
      </c>
      <c r="CE842" s="1335">
        <f t="shared" si="2507"/>
        <v>0</v>
      </c>
      <c r="CF842" s="1336">
        <f t="shared" si="2507"/>
        <v>0</v>
      </c>
      <c r="CG842" s="1336">
        <f t="shared" si="2507"/>
        <v>0</v>
      </c>
      <c r="CH842" s="1336">
        <f t="shared" si="2507"/>
        <v>0</v>
      </c>
      <c r="CI842" s="1336">
        <f t="shared" si="2507"/>
        <v>0</v>
      </c>
      <c r="CJ842" s="1336">
        <f t="shared" si="2507"/>
        <v>0</v>
      </c>
      <c r="CK842" s="1337">
        <f t="shared" si="2507"/>
        <v>0</v>
      </c>
      <c r="CL842" s="1337">
        <f t="shared" si="2507"/>
        <v>0</v>
      </c>
      <c r="CM842" s="1337">
        <f t="shared" si="2507"/>
        <v>0</v>
      </c>
      <c r="CN842" s="1336">
        <f t="shared" si="2507"/>
        <v>0</v>
      </c>
      <c r="CO842" s="1336">
        <f t="shared" si="2507"/>
        <v>0</v>
      </c>
      <c r="CP842" s="1336">
        <f t="shared" si="2507"/>
        <v>0</v>
      </c>
      <c r="CQ842" s="1336">
        <f t="shared" si="2507"/>
        <v>0</v>
      </c>
      <c r="CR842" s="1336">
        <f t="shared" si="2507"/>
        <v>0</v>
      </c>
      <c r="CS842" s="1335">
        <f t="shared" si="2507"/>
        <v>0</v>
      </c>
      <c r="CT842" s="1338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4">
        <f t="shared" si="2533"/>
        <v>0</v>
      </c>
      <c r="CE843" s="1335">
        <f t="shared" si="2507"/>
        <v>0</v>
      </c>
      <c r="CF843" s="1336">
        <f t="shared" si="2507"/>
        <v>0</v>
      </c>
      <c r="CG843" s="1336">
        <f t="shared" si="2507"/>
        <v>0</v>
      </c>
      <c r="CH843" s="1336">
        <f t="shared" si="2507"/>
        <v>0</v>
      </c>
      <c r="CI843" s="1336">
        <f t="shared" si="2507"/>
        <v>0</v>
      </c>
      <c r="CJ843" s="1336">
        <f t="shared" si="2507"/>
        <v>0</v>
      </c>
      <c r="CK843" s="1337">
        <f t="shared" si="2507"/>
        <v>0</v>
      </c>
      <c r="CL843" s="1337">
        <f t="shared" si="2507"/>
        <v>0</v>
      </c>
      <c r="CM843" s="1337">
        <f t="shared" si="2507"/>
        <v>0</v>
      </c>
      <c r="CN843" s="1336">
        <f t="shared" si="2507"/>
        <v>0</v>
      </c>
      <c r="CO843" s="1336">
        <f t="shared" si="2507"/>
        <v>0</v>
      </c>
      <c r="CP843" s="1336">
        <f t="shared" si="2507"/>
        <v>0</v>
      </c>
      <c r="CQ843" s="1336">
        <f t="shared" si="2507"/>
        <v>0</v>
      </c>
      <c r="CR843" s="1336">
        <f t="shared" si="2507"/>
        <v>1.3520725849492973E-2</v>
      </c>
      <c r="CS843" s="1335">
        <f t="shared" si="2507"/>
        <v>1.7847358121330724E-2</v>
      </c>
      <c r="CT843" s="1338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4">
        <f t="shared" si="2533"/>
        <v>0</v>
      </c>
      <c r="CE844" s="1335">
        <f t="shared" si="2507"/>
        <v>0</v>
      </c>
      <c r="CF844" s="1336">
        <f t="shared" si="2507"/>
        <v>0</v>
      </c>
      <c r="CG844" s="1336">
        <f t="shared" si="2507"/>
        <v>0</v>
      </c>
      <c r="CH844" s="1336">
        <f t="shared" si="2507"/>
        <v>0</v>
      </c>
      <c r="CI844" s="1336">
        <f t="shared" si="2507"/>
        <v>0</v>
      </c>
      <c r="CJ844" s="1336">
        <f t="shared" si="2507"/>
        <v>0</v>
      </c>
      <c r="CK844" s="1337">
        <f t="shared" si="2507"/>
        <v>0</v>
      </c>
      <c r="CL844" s="1337">
        <f t="shared" si="2507"/>
        <v>2.7193737769080236E-2</v>
      </c>
      <c r="CM844" s="1337">
        <f t="shared" si="2507"/>
        <v>5.0358773646444879E-2</v>
      </c>
      <c r="CN844" s="1336">
        <f t="shared" si="2507"/>
        <v>7.5538160469667326E-2</v>
      </c>
      <c r="CO844" s="1336">
        <f t="shared" si="2507"/>
        <v>7.5538160469667326E-2</v>
      </c>
      <c r="CP844" s="1336">
        <f t="shared" si="2507"/>
        <v>0.11330724070450097</v>
      </c>
      <c r="CQ844" s="1336">
        <f t="shared" si="2507"/>
        <v>0.2060131649172745</v>
      </c>
      <c r="CR844" s="1336">
        <f t="shared" si="2507"/>
        <v>0.25179386823222438</v>
      </c>
      <c r="CS844" s="1335">
        <f t="shared" si="2507"/>
        <v>0.31474233529028051</v>
      </c>
      <c r="CT844" s="1338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4">
        <f t="shared" si="2533"/>
        <v>0</v>
      </c>
      <c r="CE845" s="1335">
        <f t="shared" si="2507"/>
        <v>0</v>
      </c>
      <c r="CF845" s="1336">
        <f t="shared" si="2507"/>
        <v>0</v>
      </c>
      <c r="CG845" s="1336">
        <f t="shared" si="2507"/>
        <v>0</v>
      </c>
      <c r="CH845" s="1336">
        <f t="shared" si="2507"/>
        <v>0</v>
      </c>
      <c r="CI845" s="1336">
        <f t="shared" si="2507"/>
        <v>0</v>
      </c>
      <c r="CJ845" s="1336">
        <f t="shared" si="2507"/>
        <v>0</v>
      </c>
      <c r="CK845" s="1337">
        <f t="shared" si="2507"/>
        <v>0</v>
      </c>
      <c r="CL845" s="1337">
        <f t="shared" si="2507"/>
        <v>0</v>
      </c>
      <c r="CM845" s="1337">
        <f t="shared" si="2507"/>
        <v>0</v>
      </c>
      <c r="CN845" s="1336">
        <f t="shared" si="2507"/>
        <v>0</v>
      </c>
      <c r="CO845" s="1336">
        <f t="shared" si="2507"/>
        <v>0</v>
      </c>
      <c r="CP845" s="1336">
        <f t="shared" si="2507"/>
        <v>0</v>
      </c>
      <c r="CQ845" s="1336">
        <f t="shared" si="2507"/>
        <v>0</v>
      </c>
      <c r="CR845" s="1336">
        <f t="shared" si="2507"/>
        <v>0</v>
      </c>
      <c r="CS845" s="1335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8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4">
        <f t="shared" si="2533"/>
        <v>0</v>
      </c>
      <c r="CE846" s="1335">
        <f t="shared" si="2594"/>
        <v>0</v>
      </c>
      <c r="CF846" s="1336">
        <f t="shared" si="2594"/>
        <v>0</v>
      </c>
      <c r="CG846" s="1336">
        <f t="shared" si="2594"/>
        <v>0</v>
      </c>
      <c r="CH846" s="1336">
        <f t="shared" si="2594"/>
        <v>0</v>
      </c>
      <c r="CI846" s="1336">
        <f t="shared" si="2594"/>
        <v>0</v>
      </c>
      <c r="CJ846" s="1336">
        <f t="shared" si="2594"/>
        <v>0</v>
      </c>
      <c r="CK846" s="1337">
        <f t="shared" si="2594"/>
        <v>0</v>
      </c>
      <c r="CL846" s="1337">
        <f t="shared" si="2594"/>
        <v>0</v>
      </c>
      <c r="CM846" s="1337">
        <f t="shared" si="2594"/>
        <v>0</v>
      </c>
      <c r="CN846" s="1336">
        <f t="shared" si="2594"/>
        <v>0</v>
      </c>
      <c r="CO846" s="1336">
        <f t="shared" si="2594"/>
        <v>0</v>
      </c>
      <c r="CP846" s="1336">
        <f t="shared" si="2594"/>
        <v>0</v>
      </c>
      <c r="CQ846" s="1336">
        <f t="shared" si="2594"/>
        <v>0</v>
      </c>
      <c r="CR846" s="1336">
        <f t="shared" si="2594"/>
        <v>0</v>
      </c>
      <c r="CS846" s="1335">
        <f t="shared" si="2594"/>
        <v>0</v>
      </c>
      <c r="CT846" s="1338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4">
        <f t="shared" si="2533"/>
        <v>0</v>
      </c>
      <c r="CE847" s="1335">
        <f t="shared" si="2594"/>
        <v>0</v>
      </c>
      <c r="CF847" s="1336">
        <f t="shared" si="2594"/>
        <v>0</v>
      </c>
      <c r="CG847" s="1336">
        <f t="shared" si="2594"/>
        <v>0</v>
      </c>
      <c r="CH847" s="1336">
        <f t="shared" si="2594"/>
        <v>0</v>
      </c>
      <c r="CI847" s="1336">
        <f t="shared" si="2594"/>
        <v>0</v>
      </c>
      <c r="CJ847" s="1336">
        <f t="shared" si="2594"/>
        <v>0</v>
      </c>
      <c r="CK847" s="1337">
        <f t="shared" si="2594"/>
        <v>0</v>
      </c>
      <c r="CL847" s="1337">
        <f t="shared" si="2594"/>
        <v>0</v>
      </c>
      <c r="CM847" s="1337">
        <f t="shared" si="2594"/>
        <v>0</v>
      </c>
      <c r="CN847" s="1336">
        <f t="shared" si="2594"/>
        <v>0</v>
      </c>
      <c r="CO847" s="1336">
        <f t="shared" si="2594"/>
        <v>0</v>
      </c>
      <c r="CP847" s="1336">
        <f t="shared" si="2594"/>
        <v>0</v>
      </c>
      <c r="CQ847" s="1336">
        <f t="shared" si="2594"/>
        <v>0</v>
      </c>
      <c r="CR847" s="1336">
        <f t="shared" si="2594"/>
        <v>0</v>
      </c>
      <c r="CS847" s="1335">
        <f t="shared" si="2594"/>
        <v>0</v>
      </c>
      <c r="CT847" s="1338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4">
        <f t="shared" si="2533"/>
        <v>0</v>
      </c>
      <c r="CE848" s="1335">
        <f t="shared" si="2594"/>
        <v>0</v>
      </c>
      <c r="CF848" s="1336">
        <f t="shared" si="2594"/>
        <v>0</v>
      </c>
      <c r="CG848" s="1336">
        <f t="shared" si="2594"/>
        <v>0</v>
      </c>
      <c r="CH848" s="1336">
        <f t="shared" si="2594"/>
        <v>0</v>
      </c>
      <c r="CI848" s="1336">
        <f t="shared" si="2594"/>
        <v>0</v>
      </c>
      <c r="CJ848" s="1336">
        <f t="shared" si="2594"/>
        <v>0</v>
      </c>
      <c r="CK848" s="1337">
        <f t="shared" si="2594"/>
        <v>0</v>
      </c>
      <c r="CL848" s="1337">
        <f t="shared" si="2594"/>
        <v>0</v>
      </c>
      <c r="CM848" s="1337">
        <f t="shared" si="2594"/>
        <v>0</v>
      </c>
      <c r="CN848" s="1336">
        <f t="shared" si="2594"/>
        <v>0</v>
      </c>
      <c r="CO848" s="1336">
        <f t="shared" si="2594"/>
        <v>0</v>
      </c>
      <c r="CP848" s="1336">
        <f t="shared" si="2594"/>
        <v>0</v>
      </c>
      <c r="CQ848" s="1336">
        <f t="shared" si="2594"/>
        <v>0</v>
      </c>
      <c r="CR848" s="1336">
        <f t="shared" si="2594"/>
        <v>2.0832354859752121E-2</v>
      </c>
      <c r="CS848" s="1335">
        <f t="shared" si="2594"/>
        <v>4.4357469015003259E-2</v>
      </c>
      <c r="CT848" s="1338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3"/>
      <c r="CE849" s="1343"/>
      <c r="CF849" s="1343"/>
      <c r="CG849" s="1343"/>
      <c r="CH849" s="1343"/>
      <c r="CI849" s="1343"/>
      <c r="CJ849" s="1343"/>
      <c r="CK849" s="1343"/>
      <c r="CL849" s="1343"/>
      <c r="CM849" s="1343"/>
      <c r="CN849" s="1343"/>
      <c r="CO849" s="1343"/>
      <c r="CP849" s="1343"/>
      <c r="CQ849" s="1343"/>
      <c r="CR849" s="1343"/>
      <c r="CS849" s="1343"/>
      <c r="CT849" s="1344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4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5">
        <f t="shared" si="2611"/>
        <v>0</v>
      </c>
      <c r="CF850" s="1336">
        <f t="shared" si="2611"/>
        <v>0</v>
      </c>
      <c r="CG850" s="1336">
        <f t="shared" si="2611"/>
        <v>0</v>
      </c>
      <c r="CH850" s="1336">
        <f t="shared" si="2611"/>
        <v>0</v>
      </c>
      <c r="CI850" s="1336">
        <f t="shared" si="2611"/>
        <v>0</v>
      </c>
      <c r="CJ850" s="1336">
        <f t="shared" si="2611"/>
        <v>0</v>
      </c>
      <c r="CK850" s="1337">
        <f t="shared" si="2611"/>
        <v>0</v>
      </c>
      <c r="CL850" s="1337">
        <f t="shared" si="2611"/>
        <v>0</v>
      </c>
      <c r="CM850" s="1337">
        <f t="shared" si="2611"/>
        <v>0</v>
      </c>
      <c r="CN850" s="1336">
        <f t="shared" si="2611"/>
        <v>0</v>
      </c>
      <c r="CO850" s="1336">
        <f t="shared" si="2611"/>
        <v>0</v>
      </c>
      <c r="CP850" s="1336">
        <f t="shared" si="2611"/>
        <v>0</v>
      </c>
      <c r="CQ850" s="1336">
        <f t="shared" si="2611"/>
        <v>0</v>
      </c>
      <c r="CR850" s="1336">
        <f t="shared" si="2611"/>
        <v>0</v>
      </c>
      <c r="CS850" s="1335">
        <f t="shared" si="2611"/>
        <v>0</v>
      </c>
      <c r="CT850" s="1338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4">
        <f t="shared" si="2611"/>
        <v>0</v>
      </c>
      <c r="CE851" s="1335">
        <f t="shared" si="2612"/>
        <v>0</v>
      </c>
      <c r="CF851" s="1336">
        <f t="shared" si="2612"/>
        <v>0</v>
      </c>
      <c r="CG851" s="1336">
        <f t="shared" si="2612"/>
        <v>0</v>
      </c>
      <c r="CH851" s="1336">
        <f t="shared" si="2612"/>
        <v>0</v>
      </c>
      <c r="CI851" s="1336">
        <f t="shared" si="2612"/>
        <v>0</v>
      </c>
      <c r="CJ851" s="1336">
        <f t="shared" si="2612"/>
        <v>0</v>
      </c>
      <c r="CK851" s="1337">
        <f t="shared" si="2612"/>
        <v>0</v>
      </c>
      <c r="CL851" s="1337">
        <f t="shared" si="2612"/>
        <v>0</v>
      </c>
      <c r="CM851" s="1337">
        <f t="shared" si="2612"/>
        <v>0</v>
      </c>
      <c r="CN851" s="1336">
        <f t="shared" si="2612"/>
        <v>0</v>
      </c>
      <c r="CO851" s="1336">
        <f t="shared" si="2612"/>
        <v>0</v>
      </c>
      <c r="CP851" s="1336">
        <f t="shared" si="2612"/>
        <v>0</v>
      </c>
      <c r="CQ851" s="1336">
        <f t="shared" si="2612"/>
        <v>0</v>
      </c>
      <c r="CR851" s="1336">
        <f t="shared" si="2612"/>
        <v>0</v>
      </c>
      <c r="CS851" s="1335">
        <f t="shared" si="2612"/>
        <v>0</v>
      </c>
      <c r="CT851" s="1338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9"/>
      <c r="CE852" s="1376"/>
      <c r="CF852" s="1376"/>
      <c r="CG852" s="1376"/>
      <c r="CH852" s="1376"/>
      <c r="CI852" s="1376"/>
      <c r="CJ852" s="1376"/>
      <c r="CK852" s="1376"/>
      <c r="CL852" s="1376"/>
      <c r="CM852" s="1376"/>
      <c r="CN852" s="1376"/>
      <c r="CO852" s="1376"/>
      <c r="CP852" s="1376"/>
      <c r="CQ852" s="1376"/>
      <c r="CR852" s="1376"/>
      <c r="CS852" s="1376"/>
      <c r="CT852" s="1341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4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5">
        <f t="shared" si="2623"/>
        <v>0</v>
      </c>
      <c r="CF853" s="1336">
        <f t="shared" si="2623"/>
        <v>0</v>
      </c>
      <c r="CG853" s="1336">
        <f t="shared" si="2623"/>
        <v>0</v>
      </c>
      <c r="CH853" s="1336">
        <f t="shared" si="2623"/>
        <v>0</v>
      </c>
      <c r="CI853" s="1336">
        <f t="shared" si="2623"/>
        <v>0</v>
      </c>
      <c r="CJ853" s="1336">
        <f t="shared" si="2623"/>
        <v>0</v>
      </c>
      <c r="CK853" s="1337">
        <f t="shared" si="2623"/>
        <v>0</v>
      </c>
      <c r="CL853" s="1337">
        <f t="shared" si="2623"/>
        <v>0</v>
      </c>
      <c r="CM853" s="1337">
        <f t="shared" si="2623"/>
        <v>0</v>
      </c>
      <c r="CN853" s="1336">
        <f t="shared" si="2623"/>
        <v>0</v>
      </c>
      <c r="CO853" s="1336">
        <f t="shared" si="2623"/>
        <v>0</v>
      </c>
      <c r="CP853" s="1336">
        <f t="shared" si="2623"/>
        <v>0</v>
      </c>
      <c r="CQ853" s="1336">
        <f t="shared" si="2623"/>
        <v>0</v>
      </c>
      <c r="CR853" s="1336">
        <f t="shared" si="2623"/>
        <v>0</v>
      </c>
      <c r="CS853" s="1335">
        <f t="shared" si="2623"/>
        <v>0</v>
      </c>
      <c r="CT853" s="1338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5">
        <f t="shared" si="2624"/>
        <v>0</v>
      </c>
      <c r="CF854" s="1336">
        <f t="shared" si="2624"/>
        <v>0</v>
      </c>
      <c r="CG854" s="1336">
        <f t="shared" si="2624"/>
        <v>0</v>
      </c>
      <c r="CH854" s="1336">
        <f t="shared" si="2624"/>
        <v>0</v>
      </c>
      <c r="CI854" s="1336">
        <f t="shared" si="2624"/>
        <v>0</v>
      </c>
      <c r="CJ854" s="1336">
        <f t="shared" si="2624"/>
        <v>0</v>
      </c>
      <c r="CK854" s="1337">
        <f t="shared" si="2624"/>
        <v>0</v>
      </c>
      <c r="CL854" s="1337">
        <f t="shared" si="2624"/>
        <v>0</v>
      </c>
      <c r="CM854" s="1337">
        <f t="shared" si="2624"/>
        <v>0</v>
      </c>
      <c r="CN854" s="1336">
        <f t="shared" si="2624"/>
        <v>0</v>
      </c>
      <c r="CO854" s="1336">
        <f t="shared" si="2624"/>
        <v>0</v>
      </c>
      <c r="CP854" s="1336">
        <f t="shared" si="2624"/>
        <v>0</v>
      </c>
      <c r="CQ854" s="1336">
        <f t="shared" si="2624"/>
        <v>0</v>
      </c>
      <c r="CR854" s="1336">
        <f t="shared" si="2624"/>
        <v>0</v>
      </c>
      <c r="CS854" s="1335">
        <f t="shared" si="2624"/>
        <v>0</v>
      </c>
      <c r="CT854" s="1338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5">
        <f t="shared" si="2624"/>
        <v>0</v>
      </c>
      <c r="CF855" s="1336">
        <f t="shared" si="2624"/>
        <v>0</v>
      </c>
      <c r="CG855" s="1336">
        <f t="shared" si="2624"/>
        <v>0</v>
      </c>
      <c r="CH855" s="1336">
        <f t="shared" si="2624"/>
        <v>0</v>
      </c>
      <c r="CI855" s="1336">
        <f t="shared" si="2624"/>
        <v>0</v>
      </c>
      <c r="CJ855" s="1336">
        <f t="shared" si="2624"/>
        <v>0</v>
      </c>
      <c r="CK855" s="1337">
        <f t="shared" si="2624"/>
        <v>0</v>
      </c>
      <c r="CL855" s="1337">
        <f t="shared" si="2624"/>
        <v>0</v>
      </c>
      <c r="CM855" s="1337">
        <f t="shared" si="2624"/>
        <v>0</v>
      </c>
      <c r="CN855" s="1336">
        <f t="shared" si="2624"/>
        <v>0</v>
      </c>
      <c r="CO855" s="1336">
        <f t="shared" si="2624"/>
        <v>0</v>
      </c>
      <c r="CP855" s="1336">
        <f t="shared" si="2624"/>
        <v>0</v>
      </c>
      <c r="CQ855" s="1336">
        <f t="shared" si="2624"/>
        <v>0</v>
      </c>
      <c r="CR855" s="1336">
        <f t="shared" si="2624"/>
        <v>0</v>
      </c>
      <c r="CS855" s="1335">
        <f t="shared" si="2624"/>
        <v>0</v>
      </c>
      <c r="CT855" s="1338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5">
        <f t="shared" si="2624"/>
        <v>0</v>
      </c>
      <c r="CF856" s="1336">
        <f t="shared" si="2624"/>
        <v>0</v>
      </c>
      <c r="CG856" s="1336">
        <f t="shared" si="2624"/>
        <v>0</v>
      </c>
      <c r="CH856" s="1336">
        <f t="shared" si="2624"/>
        <v>0</v>
      </c>
      <c r="CI856" s="1336">
        <f t="shared" si="2624"/>
        <v>0</v>
      </c>
      <c r="CJ856" s="1336">
        <f t="shared" si="2624"/>
        <v>0</v>
      </c>
      <c r="CK856" s="1337">
        <f t="shared" si="2624"/>
        <v>0</v>
      </c>
      <c r="CL856" s="1337">
        <f t="shared" si="2624"/>
        <v>0</v>
      </c>
      <c r="CM856" s="1337">
        <f t="shared" si="2624"/>
        <v>0</v>
      </c>
      <c r="CN856" s="1336">
        <f t="shared" si="2624"/>
        <v>0</v>
      </c>
      <c r="CO856" s="1336">
        <f t="shared" si="2624"/>
        <v>0</v>
      </c>
      <c r="CP856" s="1336">
        <f t="shared" si="2624"/>
        <v>0</v>
      </c>
      <c r="CQ856" s="1336">
        <f t="shared" si="2624"/>
        <v>0</v>
      </c>
      <c r="CR856" s="1336">
        <f t="shared" si="2624"/>
        <v>0</v>
      </c>
      <c r="CS856" s="1335">
        <f t="shared" si="2624"/>
        <v>0</v>
      </c>
      <c r="CT856" s="1338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9"/>
      <c r="CE857" s="1376"/>
      <c r="CF857" s="1376"/>
      <c r="CG857" s="1376"/>
      <c r="CH857" s="1376"/>
      <c r="CI857" s="1376"/>
      <c r="CJ857" s="1376"/>
      <c r="CK857" s="1376"/>
      <c r="CL857" s="1376"/>
      <c r="CM857" s="1376"/>
      <c r="CN857" s="1376"/>
      <c r="CO857" s="1376"/>
      <c r="CP857" s="1376"/>
      <c r="CQ857" s="1376"/>
      <c r="CR857" s="1376"/>
      <c r="CS857" s="1376"/>
      <c r="CT857" s="1341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4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5">
        <f t="shared" si="2647"/>
        <v>0</v>
      </c>
      <c r="CF858" s="1336">
        <f t="shared" si="2647"/>
        <v>0</v>
      </c>
      <c r="CG858" s="1336">
        <f t="shared" si="2647"/>
        <v>0</v>
      </c>
      <c r="CH858" s="1336">
        <f t="shared" si="2647"/>
        <v>0</v>
      </c>
      <c r="CI858" s="1336">
        <f t="shared" si="2647"/>
        <v>0</v>
      </c>
      <c r="CJ858" s="1336">
        <f t="shared" si="2647"/>
        <v>0</v>
      </c>
      <c r="CK858" s="1337">
        <f t="shared" si="2647"/>
        <v>0</v>
      </c>
      <c r="CL858" s="1337">
        <f t="shared" si="2647"/>
        <v>0</v>
      </c>
      <c r="CM858" s="1337">
        <f t="shared" si="2647"/>
        <v>0</v>
      </c>
      <c r="CN858" s="1336">
        <f t="shared" si="2647"/>
        <v>0</v>
      </c>
      <c r="CO858" s="1336">
        <f t="shared" si="2647"/>
        <v>0</v>
      </c>
      <c r="CP858" s="1336">
        <f t="shared" si="2647"/>
        <v>0</v>
      </c>
      <c r="CQ858" s="1336">
        <f t="shared" si="2647"/>
        <v>9.3933463796477493E-3</v>
      </c>
      <c r="CR858" s="1336">
        <f t="shared" si="2647"/>
        <v>1.5786040443574692E-2</v>
      </c>
      <c r="CS858" s="1335">
        <f t="shared" si="2647"/>
        <v>5.6360078277886499E-2</v>
      </c>
      <c r="CT858" s="1366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0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9">
        <f t="shared" si="2649"/>
        <v>0</v>
      </c>
      <c r="CW858" s="1350">
        <f t="shared" si="2649"/>
        <v>0</v>
      </c>
      <c r="CX858" s="1350">
        <f t="shared" si="2649"/>
        <v>0</v>
      </c>
      <c r="CY858" s="1350">
        <f t="shared" si="2649"/>
        <v>0</v>
      </c>
      <c r="CZ858" s="1350">
        <f t="shared" si="2649"/>
        <v>0</v>
      </c>
      <c r="DA858" s="1350">
        <f t="shared" si="2649"/>
        <v>0</v>
      </c>
      <c r="DB858" s="1351">
        <f t="shared" si="2649"/>
        <v>0</v>
      </c>
      <c r="DC858" s="1351">
        <f t="shared" si="2649"/>
        <v>0</v>
      </c>
      <c r="DD858" s="1351">
        <f t="shared" si="2649"/>
        <v>0</v>
      </c>
      <c r="DE858" s="1350">
        <f t="shared" si="2649"/>
        <v>0</v>
      </c>
      <c r="DF858" s="1350">
        <f t="shared" si="2649"/>
        <v>0</v>
      </c>
      <c r="DG858" s="1350">
        <f t="shared" si="2649"/>
        <v>0</v>
      </c>
      <c r="DH858" s="1350">
        <f t="shared" si="2649"/>
        <v>0</v>
      </c>
      <c r="DI858" s="1350">
        <f t="shared" si="2649"/>
        <v>0</v>
      </c>
      <c r="DJ858" s="1349">
        <f t="shared" si="2649"/>
        <v>0</v>
      </c>
      <c r="DK858" s="1420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4">
        <f t="shared" si="2647"/>
        <v>0</v>
      </c>
      <c r="CE859" s="1335">
        <f t="shared" si="2647"/>
        <v>0</v>
      </c>
      <c r="CF859" s="1336">
        <f t="shared" si="2647"/>
        <v>0</v>
      </c>
      <c r="CG859" s="1336">
        <f t="shared" si="2647"/>
        <v>0</v>
      </c>
      <c r="CH859" s="1336">
        <f t="shared" si="2647"/>
        <v>0</v>
      </c>
      <c r="CI859" s="1336">
        <f t="shared" si="2647"/>
        <v>0</v>
      </c>
      <c r="CJ859" s="1336">
        <f t="shared" si="2647"/>
        <v>0</v>
      </c>
      <c r="CK859" s="1337">
        <f t="shared" si="2647"/>
        <v>0</v>
      </c>
      <c r="CL859" s="1337">
        <f t="shared" si="2647"/>
        <v>0</v>
      </c>
      <c r="CM859" s="1337">
        <f t="shared" si="2647"/>
        <v>0</v>
      </c>
      <c r="CN859" s="1336">
        <f t="shared" si="2647"/>
        <v>0</v>
      </c>
      <c r="CO859" s="1336">
        <f t="shared" si="2647"/>
        <v>0</v>
      </c>
      <c r="CP859" s="1336">
        <f t="shared" si="2647"/>
        <v>0</v>
      </c>
      <c r="CQ859" s="1336">
        <f t="shared" si="2647"/>
        <v>0</v>
      </c>
      <c r="CR859" s="1336">
        <f t="shared" si="2647"/>
        <v>0</v>
      </c>
      <c r="CS859" s="1335">
        <f t="shared" si="2647"/>
        <v>0</v>
      </c>
      <c r="CT859" s="1366">
        <f t="shared" si="2648"/>
        <v>0</v>
      </c>
      <c r="CU859" s="1420">
        <f t="shared" si="2649"/>
        <v>0</v>
      </c>
      <c r="CV859" s="1349">
        <f t="shared" si="2649"/>
        <v>0</v>
      </c>
      <c r="CW859" s="1350">
        <f t="shared" si="2649"/>
        <v>0</v>
      </c>
      <c r="CX859" s="1350">
        <f t="shared" si="2649"/>
        <v>0</v>
      </c>
      <c r="CY859" s="1350">
        <f t="shared" si="2649"/>
        <v>0</v>
      </c>
      <c r="CZ859" s="1350">
        <f t="shared" si="2649"/>
        <v>0</v>
      </c>
      <c r="DA859" s="1350">
        <f t="shared" si="2649"/>
        <v>0</v>
      </c>
      <c r="DB859" s="1351">
        <f t="shared" si="2649"/>
        <v>0</v>
      </c>
      <c r="DC859" s="1351">
        <f t="shared" si="2649"/>
        <v>0</v>
      </c>
      <c r="DD859" s="1351">
        <f t="shared" si="2649"/>
        <v>0</v>
      </c>
      <c r="DE859" s="1350">
        <f t="shared" si="2649"/>
        <v>0</v>
      </c>
      <c r="DF859" s="1350">
        <f t="shared" si="2649"/>
        <v>0</v>
      </c>
      <c r="DG859" s="1350">
        <f t="shared" si="2649"/>
        <v>0</v>
      </c>
      <c r="DH859" s="1350">
        <f t="shared" si="2649"/>
        <v>0</v>
      </c>
      <c r="DI859" s="1350">
        <f t="shared" si="2649"/>
        <v>0</v>
      </c>
      <c r="DJ859" s="1349">
        <f t="shared" si="2649"/>
        <v>0</v>
      </c>
      <c r="DK859" s="1420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4">
        <f t="shared" si="2647"/>
        <v>0</v>
      </c>
      <c r="CE860" s="1335">
        <f t="shared" si="2647"/>
        <v>0</v>
      </c>
      <c r="CF860" s="1336">
        <f t="shared" si="2647"/>
        <v>0</v>
      </c>
      <c r="CG860" s="1336">
        <f t="shared" si="2647"/>
        <v>0</v>
      </c>
      <c r="CH860" s="1336">
        <f t="shared" si="2647"/>
        <v>0</v>
      </c>
      <c r="CI860" s="1336">
        <f t="shared" si="2647"/>
        <v>0</v>
      </c>
      <c r="CJ860" s="1336">
        <f t="shared" si="2647"/>
        <v>0</v>
      </c>
      <c r="CK860" s="1337">
        <f t="shared" si="2647"/>
        <v>0</v>
      </c>
      <c r="CL860" s="1337">
        <f t="shared" si="2647"/>
        <v>0</v>
      </c>
      <c r="CM860" s="1337">
        <f t="shared" si="2647"/>
        <v>0</v>
      </c>
      <c r="CN860" s="1336">
        <f t="shared" si="2647"/>
        <v>0</v>
      </c>
      <c r="CO860" s="1336">
        <f t="shared" si="2647"/>
        <v>0</v>
      </c>
      <c r="CP860" s="1336">
        <f t="shared" si="2647"/>
        <v>0</v>
      </c>
      <c r="CQ860" s="1336">
        <f t="shared" si="2647"/>
        <v>9.2367906066536196E-3</v>
      </c>
      <c r="CR860" s="1336">
        <f t="shared" si="2647"/>
        <v>1.1545988258317026E-2</v>
      </c>
      <c r="CS860" s="1335">
        <f t="shared" si="2647"/>
        <v>1.5394651011089366E-2</v>
      </c>
      <c r="CT860" s="1366">
        <f t="shared" si="2648"/>
        <v>6.1578604044357464E-2</v>
      </c>
      <c r="CU860" s="1420">
        <f t="shared" si="2649"/>
        <v>0</v>
      </c>
      <c r="CV860" s="1349">
        <f t="shared" si="2649"/>
        <v>0</v>
      </c>
      <c r="CW860" s="1350">
        <f t="shared" si="2649"/>
        <v>0</v>
      </c>
      <c r="CX860" s="1350">
        <f t="shared" si="2649"/>
        <v>0</v>
      </c>
      <c r="CY860" s="1350">
        <f t="shared" si="2649"/>
        <v>0</v>
      </c>
      <c r="CZ860" s="1350">
        <f t="shared" si="2649"/>
        <v>0</v>
      </c>
      <c r="DA860" s="1350">
        <f t="shared" si="2649"/>
        <v>0</v>
      </c>
      <c r="DB860" s="1351">
        <f t="shared" si="2649"/>
        <v>0</v>
      </c>
      <c r="DC860" s="1351">
        <f t="shared" si="2649"/>
        <v>0</v>
      </c>
      <c r="DD860" s="1351">
        <f t="shared" si="2649"/>
        <v>0</v>
      </c>
      <c r="DE860" s="1350">
        <f t="shared" si="2649"/>
        <v>2.7710371819960861E-2</v>
      </c>
      <c r="DF860" s="1350">
        <f t="shared" si="2649"/>
        <v>3.6947162426614479E-2</v>
      </c>
      <c r="DG860" s="1350">
        <f t="shared" si="2649"/>
        <v>3.6947162426614479E-2</v>
      </c>
      <c r="DH860" s="1350">
        <f t="shared" si="2649"/>
        <v>5.5420743639921721E-2</v>
      </c>
      <c r="DI860" s="1350">
        <f t="shared" si="2649"/>
        <v>5.5420743639921721E-2</v>
      </c>
      <c r="DJ860" s="1349">
        <f t="shared" si="2649"/>
        <v>6.1578604044357464E-2</v>
      </c>
      <c r="DK860" s="1420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4">
        <f t="shared" si="2647"/>
        <v>0</v>
      </c>
      <c r="CE861" s="1335">
        <f t="shared" si="2647"/>
        <v>0</v>
      </c>
      <c r="CF861" s="1336">
        <f t="shared" si="2647"/>
        <v>0</v>
      </c>
      <c r="CG861" s="1336">
        <f t="shared" si="2647"/>
        <v>0</v>
      </c>
      <c r="CH861" s="1336">
        <f t="shared" si="2647"/>
        <v>0</v>
      </c>
      <c r="CI861" s="1336">
        <f t="shared" si="2647"/>
        <v>0</v>
      </c>
      <c r="CJ861" s="1336">
        <f t="shared" si="2647"/>
        <v>0</v>
      </c>
      <c r="CK861" s="1337">
        <f t="shared" si="2647"/>
        <v>0</v>
      </c>
      <c r="CL861" s="1337">
        <f t="shared" si="2647"/>
        <v>0</v>
      </c>
      <c r="CM861" s="1337">
        <f t="shared" si="2647"/>
        <v>0</v>
      </c>
      <c r="CN861" s="1336">
        <f t="shared" si="2647"/>
        <v>0</v>
      </c>
      <c r="CO861" s="1336">
        <f t="shared" si="2647"/>
        <v>0</v>
      </c>
      <c r="CP861" s="1336">
        <f t="shared" si="2647"/>
        <v>0</v>
      </c>
      <c r="CQ861" s="1336">
        <f t="shared" si="2647"/>
        <v>0</v>
      </c>
      <c r="CR861" s="1336">
        <f t="shared" si="2647"/>
        <v>0</v>
      </c>
      <c r="CS861" s="1335">
        <f t="shared" si="2647"/>
        <v>0</v>
      </c>
      <c r="CT861" s="1366">
        <f t="shared" si="2648"/>
        <v>0</v>
      </c>
      <c r="CU861" s="1420">
        <f t="shared" si="2649"/>
        <v>0</v>
      </c>
      <c r="CV861" s="1349">
        <f t="shared" si="2649"/>
        <v>0</v>
      </c>
      <c r="CW861" s="1350">
        <f t="shared" si="2649"/>
        <v>0</v>
      </c>
      <c r="CX861" s="1350">
        <f t="shared" si="2649"/>
        <v>0</v>
      </c>
      <c r="CY861" s="1350">
        <f t="shared" si="2649"/>
        <v>0</v>
      </c>
      <c r="CZ861" s="1350">
        <f t="shared" si="2649"/>
        <v>0</v>
      </c>
      <c r="DA861" s="1350">
        <f t="shared" si="2649"/>
        <v>0</v>
      </c>
      <c r="DB861" s="1351">
        <f t="shared" si="2649"/>
        <v>0</v>
      </c>
      <c r="DC861" s="1351">
        <f t="shared" si="2649"/>
        <v>0</v>
      </c>
      <c r="DD861" s="1351">
        <f t="shared" si="2649"/>
        <v>0</v>
      </c>
      <c r="DE861" s="1350">
        <f t="shared" si="2649"/>
        <v>0</v>
      </c>
      <c r="DF861" s="1350">
        <f t="shared" si="2649"/>
        <v>0</v>
      </c>
      <c r="DG861" s="1350">
        <f t="shared" si="2649"/>
        <v>0</v>
      </c>
      <c r="DH861" s="1350">
        <f t="shared" si="2649"/>
        <v>0</v>
      </c>
      <c r="DI861" s="1350">
        <f t="shared" si="2649"/>
        <v>0</v>
      </c>
      <c r="DJ861" s="1349">
        <f t="shared" si="2649"/>
        <v>0</v>
      </c>
      <c r="DK861" s="1420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4">
        <f t="shared" si="2647"/>
        <v>0</v>
      </c>
      <c r="CE862" s="1335">
        <f t="shared" si="2647"/>
        <v>0</v>
      </c>
      <c r="CF862" s="1336">
        <f t="shared" si="2647"/>
        <v>0</v>
      </c>
      <c r="CG862" s="1336">
        <f t="shared" si="2647"/>
        <v>0</v>
      </c>
      <c r="CH862" s="1336">
        <f t="shared" si="2647"/>
        <v>0</v>
      </c>
      <c r="CI862" s="1336">
        <f t="shared" si="2647"/>
        <v>0</v>
      </c>
      <c r="CJ862" s="1336">
        <f t="shared" si="2647"/>
        <v>0</v>
      </c>
      <c r="CK862" s="1337">
        <f t="shared" si="2647"/>
        <v>0</v>
      </c>
      <c r="CL862" s="1337">
        <f t="shared" si="2647"/>
        <v>0</v>
      </c>
      <c r="CM862" s="1337">
        <f t="shared" si="2647"/>
        <v>0</v>
      </c>
      <c r="CN862" s="1336">
        <f t="shared" si="2647"/>
        <v>0</v>
      </c>
      <c r="CO862" s="1336">
        <f t="shared" si="2647"/>
        <v>0</v>
      </c>
      <c r="CP862" s="1336">
        <f t="shared" si="2647"/>
        <v>0</v>
      </c>
      <c r="CQ862" s="1336">
        <f t="shared" si="2647"/>
        <v>0</v>
      </c>
      <c r="CR862" s="1336">
        <f t="shared" si="2647"/>
        <v>0</v>
      </c>
      <c r="CS862" s="1335">
        <f t="shared" si="2647"/>
        <v>0</v>
      </c>
      <c r="CT862" s="1366">
        <f t="shared" si="2648"/>
        <v>0</v>
      </c>
      <c r="CU862" s="1420">
        <f t="shared" si="2649"/>
        <v>0</v>
      </c>
      <c r="CV862" s="1349">
        <f t="shared" si="2649"/>
        <v>0</v>
      </c>
      <c r="CW862" s="1350">
        <f t="shared" si="2649"/>
        <v>0</v>
      </c>
      <c r="CX862" s="1350">
        <f t="shared" si="2649"/>
        <v>0</v>
      </c>
      <c r="CY862" s="1350">
        <f t="shared" si="2649"/>
        <v>0</v>
      </c>
      <c r="CZ862" s="1350">
        <f t="shared" si="2649"/>
        <v>0</v>
      </c>
      <c r="DA862" s="1350">
        <f t="shared" si="2649"/>
        <v>0</v>
      </c>
      <c r="DB862" s="1351">
        <f t="shared" si="2649"/>
        <v>0</v>
      </c>
      <c r="DC862" s="1351">
        <f t="shared" si="2649"/>
        <v>0</v>
      </c>
      <c r="DD862" s="1351">
        <f t="shared" si="2649"/>
        <v>0</v>
      </c>
      <c r="DE862" s="1350">
        <f t="shared" si="2649"/>
        <v>0</v>
      </c>
      <c r="DF862" s="1350">
        <f t="shared" si="2649"/>
        <v>0</v>
      </c>
      <c r="DG862" s="1350">
        <f t="shared" si="2649"/>
        <v>0</v>
      </c>
      <c r="DH862" s="1350">
        <f t="shared" si="2649"/>
        <v>0</v>
      </c>
      <c r="DI862" s="1350">
        <f t="shared" si="2649"/>
        <v>0</v>
      </c>
      <c r="DJ862" s="1349">
        <f t="shared" si="2649"/>
        <v>0</v>
      </c>
      <c r="DK862" s="1420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4">
        <f t="shared" si="2647"/>
        <v>0</v>
      </c>
      <c r="CE863" s="1335">
        <f t="shared" si="2647"/>
        <v>0</v>
      </c>
      <c r="CF863" s="1336">
        <f t="shared" si="2647"/>
        <v>0</v>
      </c>
      <c r="CG863" s="1336">
        <f t="shared" si="2647"/>
        <v>0</v>
      </c>
      <c r="CH863" s="1336">
        <f t="shared" si="2647"/>
        <v>0</v>
      </c>
      <c r="CI863" s="1336">
        <f t="shared" si="2647"/>
        <v>0</v>
      </c>
      <c r="CJ863" s="1336">
        <f t="shared" si="2647"/>
        <v>0</v>
      </c>
      <c r="CK863" s="1337">
        <f t="shared" si="2647"/>
        <v>0</v>
      </c>
      <c r="CL863" s="1337">
        <f t="shared" si="2647"/>
        <v>0</v>
      </c>
      <c r="CM863" s="1337">
        <f t="shared" si="2647"/>
        <v>0</v>
      </c>
      <c r="CN863" s="1336">
        <f t="shared" si="2647"/>
        <v>0</v>
      </c>
      <c r="CO863" s="1336">
        <f t="shared" si="2647"/>
        <v>8.0365296803652959E-3</v>
      </c>
      <c r="CP863" s="1336">
        <f t="shared" si="2647"/>
        <v>9.6438356164383551E-3</v>
      </c>
      <c r="CQ863" s="1336">
        <f t="shared" si="2647"/>
        <v>1.0126027397260274E-2</v>
      </c>
      <c r="CR863" s="1336">
        <f t="shared" si="2647"/>
        <v>1.928767123287671E-2</v>
      </c>
      <c r="CS863" s="1335">
        <f t="shared" si="2647"/>
        <v>2.4109589041095891E-2</v>
      </c>
      <c r="CT863" s="1366">
        <f t="shared" si="2648"/>
        <v>3.3064579256360069E-2</v>
      </c>
      <c r="CU863" s="1420">
        <f t="shared" si="2649"/>
        <v>0</v>
      </c>
      <c r="CV863" s="1349">
        <f t="shared" si="2649"/>
        <v>0</v>
      </c>
      <c r="CW863" s="1350">
        <f t="shared" si="2649"/>
        <v>0</v>
      </c>
      <c r="CX863" s="1350">
        <f t="shared" si="2649"/>
        <v>0</v>
      </c>
      <c r="CY863" s="1350">
        <f t="shared" si="2649"/>
        <v>0</v>
      </c>
      <c r="CZ863" s="1350">
        <f t="shared" si="2649"/>
        <v>0</v>
      </c>
      <c r="DA863" s="1350">
        <f t="shared" si="2649"/>
        <v>0</v>
      </c>
      <c r="DB863" s="1351">
        <f t="shared" si="2649"/>
        <v>0</v>
      </c>
      <c r="DC863" s="1351">
        <f t="shared" si="2649"/>
        <v>0</v>
      </c>
      <c r="DD863" s="1351">
        <f t="shared" si="2649"/>
        <v>0</v>
      </c>
      <c r="DE863" s="1350">
        <f t="shared" si="2649"/>
        <v>0</v>
      </c>
      <c r="DF863" s="1350">
        <f t="shared" si="2649"/>
        <v>0</v>
      </c>
      <c r="DG863" s="1350">
        <f t="shared" si="2649"/>
        <v>8.6794520547945186E-3</v>
      </c>
      <c r="DH863" s="1350">
        <f t="shared" si="2649"/>
        <v>1.2858447488584474E-2</v>
      </c>
      <c r="DI863" s="1350">
        <f t="shared" si="2649"/>
        <v>1.5430136986301369E-2</v>
      </c>
      <c r="DJ863" s="1349">
        <f t="shared" si="2649"/>
        <v>1.928767123287671E-2</v>
      </c>
      <c r="DK863" s="1420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4">
        <f t="shared" si="2647"/>
        <v>0</v>
      </c>
      <c r="CE864" s="1335">
        <f t="shared" si="2647"/>
        <v>0</v>
      </c>
      <c r="CF864" s="1336">
        <f t="shared" si="2647"/>
        <v>0</v>
      </c>
      <c r="CG864" s="1336">
        <f t="shared" si="2647"/>
        <v>0</v>
      </c>
      <c r="CH864" s="1336">
        <f t="shared" si="2647"/>
        <v>0</v>
      </c>
      <c r="CI864" s="1336">
        <f t="shared" si="2647"/>
        <v>0</v>
      </c>
      <c r="CJ864" s="1336">
        <f t="shared" si="2647"/>
        <v>0</v>
      </c>
      <c r="CK864" s="1337">
        <f t="shared" si="2647"/>
        <v>0</v>
      </c>
      <c r="CL864" s="1337">
        <f t="shared" si="2647"/>
        <v>0</v>
      </c>
      <c r="CM864" s="1337">
        <f t="shared" si="2647"/>
        <v>0</v>
      </c>
      <c r="CN864" s="1336">
        <f t="shared" si="2647"/>
        <v>0</v>
      </c>
      <c r="CO864" s="1336">
        <f t="shared" si="2647"/>
        <v>0</v>
      </c>
      <c r="CP864" s="1336">
        <f t="shared" si="2647"/>
        <v>0</v>
      </c>
      <c r="CQ864" s="1336">
        <f t="shared" si="2647"/>
        <v>0</v>
      </c>
      <c r="CR864" s="1336">
        <f t="shared" si="2647"/>
        <v>0</v>
      </c>
      <c r="CS864" s="1335">
        <f t="shared" si="2647"/>
        <v>4.9575994781474229E-4</v>
      </c>
      <c r="CT864" s="1366">
        <f t="shared" si="2648"/>
        <v>6.1969993476842788E-3</v>
      </c>
      <c r="CU864" s="1420">
        <f t="shared" si="2649"/>
        <v>0</v>
      </c>
      <c r="CV864" s="1349">
        <f t="shared" si="2649"/>
        <v>0</v>
      </c>
      <c r="CW864" s="1350">
        <f t="shared" si="2649"/>
        <v>0</v>
      </c>
      <c r="CX864" s="1350">
        <f t="shared" si="2649"/>
        <v>0</v>
      </c>
      <c r="CY864" s="1350">
        <f t="shared" si="2649"/>
        <v>0</v>
      </c>
      <c r="CZ864" s="1350">
        <f t="shared" si="2649"/>
        <v>0</v>
      </c>
      <c r="DA864" s="1350">
        <f t="shared" si="2649"/>
        <v>0</v>
      </c>
      <c r="DB864" s="1351">
        <f t="shared" si="2649"/>
        <v>0</v>
      </c>
      <c r="DC864" s="1351">
        <f t="shared" si="2649"/>
        <v>0</v>
      </c>
      <c r="DD864" s="1351">
        <f t="shared" si="2649"/>
        <v>0</v>
      </c>
      <c r="DE864" s="1350">
        <f t="shared" si="2649"/>
        <v>0</v>
      </c>
      <c r="DF864" s="1350">
        <f t="shared" si="2649"/>
        <v>0</v>
      </c>
      <c r="DG864" s="1350">
        <f t="shared" si="2649"/>
        <v>0</v>
      </c>
      <c r="DH864" s="1350">
        <f t="shared" si="2649"/>
        <v>8.923679060665362E-3</v>
      </c>
      <c r="DI864" s="1350">
        <f t="shared" si="2649"/>
        <v>1.1898238747553816E-2</v>
      </c>
      <c r="DJ864" s="1349">
        <f t="shared" si="2649"/>
        <v>1.4277886497064581E-2</v>
      </c>
      <c r="DK864" s="1420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4">
        <f t="shared" si="2647"/>
        <v>0</v>
      </c>
      <c r="CE865" s="1335">
        <f t="shared" si="2647"/>
        <v>0</v>
      </c>
      <c r="CF865" s="1336">
        <f t="shared" si="2647"/>
        <v>0</v>
      </c>
      <c r="CG865" s="1336">
        <f t="shared" si="2647"/>
        <v>0</v>
      </c>
      <c r="CH865" s="1336">
        <f t="shared" si="2647"/>
        <v>0</v>
      </c>
      <c r="CI865" s="1336">
        <f t="shared" si="2647"/>
        <v>0</v>
      </c>
      <c r="CJ865" s="1336">
        <f t="shared" si="2647"/>
        <v>0</v>
      </c>
      <c r="CK865" s="1337">
        <f t="shared" si="2647"/>
        <v>0</v>
      </c>
      <c r="CL865" s="1337">
        <f t="shared" si="2647"/>
        <v>0</v>
      </c>
      <c r="CM865" s="1337">
        <f t="shared" si="2647"/>
        <v>5.2185257664709717E-3</v>
      </c>
      <c r="CN865" s="1336">
        <f t="shared" si="2647"/>
        <v>1.0437051532941943E-2</v>
      </c>
      <c r="CO865" s="1336">
        <f t="shared" si="2647"/>
        <v>1.789208834218619E-2</v>
      </c>
      <c r="CP865" s="1336">
        <f t="shared" si="2647"/>
        <v>2.0874103065883887E-2</v>
      </c>
      <c r="CQ865" s="1336">
        <f t="shared" si="2647"/>
        <v>2.0874103065883887E-2</v>
      </c>
      <c r="CR865" s="1336">
        <f t="shared" si="2647"/>
        <v>6.2622309197651674E-2</v>
      </c>
      <c r="CS865" s="1335">
        <f t="shared" si="2647"/>
        <v>6.2622309197651674E-2</v>
      </c>
      <c r="CT865" s="1366">
        <f t="shared" si="2648"/>
        <v>6.9580343552946289E-2</v>
      </c>
      <c r="CU865" s="1420">
        <f t="shared" si="2649"/>
        <v>0</v>
      </c>
      <c r="CV865" s="1349">
        <f t="shared" si="2649"/>
        <v>0</v>
      </c>
      <c r="CW865" s="1350">
        <f t="shared" si="2649"/>
        <v>0</v>
      </c>
      <c r="CX865" s="1350">
        <f t="shared" si="2649"/>
        <v>0</v>
      </c>
      <c r="CY865" s="1350">
        <f t="shared" si="2649"/>
        <v>0</v>
      </c>
      <c r="CZ865" s="1350">
        <f t="shared" si="2649"/>
        <v>0</v>
      </c>
      <c r="DA865" s="1350">
        <f t="shared" si="2649"/>
        <v>0</v>
      </c>
      <c r="DB865" s="1351">
        <f t="shared" si="2649"/>
        <v>0</v>
      </c>
      <c r="DC865" s="1351">
        <f t="shared" si="2649"/>
        <v>4.1748206131767773E-2</v>
      </c>
      <c r="DD865" s="1351">
        <f t="shared" si="2649"/>
        <v>4.1748206131767773E-2</v>
      </c>
      <c r="DE865" s="1350">
        <f t="shared" si="2649"/>
        <v>5.6929371997865151E-2</v>
      </c>
      <c r="DF865" s="1350">
        <f t="shared" si="2649"/>
        <v>6.2622309197651674E-2</v>
      </c>
      <c r="DG865" s="1350">
        <f t="shared" si="2649"/>
        <v>6.2622309197651674E-2</v>
      </c>
      <c r="DH865" s="1350">
        <f t="shared" si="2649"/>
        <v>6.2622309197651674E-2</v>
      </c>
      <c r="DI865" s="1350">
        <f t="shared" si="2649"/>
        <v>6.9580343552946289E-2</v>
      </c>
      <c r="DJ865" s="1349">
        <f t="shared" si="2649"/>
        <v>0.10437051532941943</v>
      </c>
      <c r="DK865" s="1420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4">
        <f t="shared" si="2647"/>
        <v>0</v>
      </c>
      <c r="CE866" s="1335">
        <f t="shared" si="2647"/>
        <v>0</v>
      </c>
      <c r="CF866" s="1336">
        <f t="shared" si="2647"/>
        <v>0</v>
      </c>
      <c r="CG866" s="1336">
        <f t="shared" si="2647"/>
        <v>0</v>
      </c>
      <c r="CH866" s="1336">
        <f t="shared" si="2647"/>
        <v>0</v>
      </c>
      <c r="CI866" s="1336">
        <f t="shared" si="2647"/>
        <v>0</v>
      </c>
      <c r="CJ866" s="1336">
        <f t="shared" si="2647"/>
        <v>0</v>
      </c>
      <c r="CK866" s="1337">
        <f t="shared" si="2647"/>
        <v>0</v>
      </c>
      <c r="CL866" s="1337">
        <f t="shared" si="2647"/>
        <v>0</v>
      </c>
      <c r="CM866" s="1337">
        <f t="shared" si="2647"/>
        <v>0</v>
      </c>
      <c r="CN866" s="1336">
        <f t="shared" si="2647"/>
        <v>7.0450097847358124E-3</v>
      </c>
      <c r="CO866" s="1336">
        <f t="shared" si="2647"/>
        <v>1.0064299692479732E-2</v>
      </c>
      <c r="CP866" s="1336">
        <f t="shared" si="2647"/>
        <v>3.9135029354207436E-2</v>
      </c>
      <c r="CQ866" s="1336">
        <f t="shared" si="2647"/>
        <v>5.8708414872798438E-2</v>
      </c>
      <c r="CR866" s="1336">
        <f t="shared" si="2647"/>
        <v>0.1043600782778865</v>
      </c>
      <c r="CS866" s="1335">
        <f t="shared" si="2647"/>
        <v>0.14090019569471623</v>
      </c>
      <c r="CT866" s="1366">
        <f t="shared" si="2648"/>
        <v>0.19568688845401178</v>
      </c>
      <c r="CU866" s="1420">
        <f t="shared" si="2649"/>
        <v>0</v>
      </c>
      <c r="CV866" s="1349">
        <f t="shared" si="2649"/>
        <v>0</v>
      </c>
      <c r="CW866" s="1350">
        <f t="shared" si="2649"/>
        <v>0</v>
      </c>
      <c r="CX866" s="1350">
        <f t="shared" si="2649"/>
        <v>0</v>
      </c>
      <c r="CY866" s="1350">
        <f t="shared" si="2649"/>
        <v>0</v>
      </c>
      <c r="CZ866" s="1350">
        <f t="shared" si="2649"/>
        <v>0</v>
      </c>
      <c r="DA866" s="1350">
        <f t="shared" si="2649"/>
        <v>0</v>
      </c>
      <c r="DB866" s="1351">
        <f t="shared" si="2649"/>
        <v>0</v>
      </c>
      <c r="DC866" s="1351">
        <f t="shared" si="2649"/>
        <v>0</v>
      </c>
      <c r="DD866" s="1351">
        <f t="shared" si="2649"/>
        <v>5.8708414872798438E-2</v>
      </c>
      <c r="DE866" s="1350">
        <f t="shared" si="2649"/>
        <v>7.0450097847358117E-2</v>
      </c>
      <c r="DF866" s="1350">
        <f t="shared" si="2649"/>
        <v>7.8274755381604694E-2</v>
      </c>
      <c r="DG866" s="1350">
        <f t="shared" si="2649"/>
        <v>9.393346379647749E-2</v>
      </c>
      <c r="DH866" s="1350">
        <f t="shared" si="2649"/>
        <v>0.1169471624266145</v>
      </c>
      <c r="DI866" s="1350">
        <f t="shared" si="2649"/>
        <v>0.12809108699519656</v>
      </c>
      <c r="DJ866" s="1349">
        <f t="shared" si="2649"/>
        <v>0.14350945857795175</v>
      </c>
      <c r="DK866" s="1420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4">
        <f t="shared" si="2647"/>
        <v>0</v>
      </c>
      <c r="CE867" s="1335">
        <f t="shared" si="2647"/>
        <v>0</v>
      </c>
      <c r="CF867" s="1336">
        <f t="shared" si="2647"/>
        <v>0</v>
      </c>
      <c r="CG867" s="1336">
        <f t="shared" si="2647"/>
        <v>0</v>
      </c>
      <c r="CH867" s="1336">
        <f t="shared" si="2647"/>
        <v>0</v>
      </c>
      <c r="CI867" s="1336">
        <f t="shared" si="2647"/>
        <v>0</v>
      </c>
      <c r="CJ867" s="1336">
        <f t="shared" si="2647"/>
        <v>0</v>
      </c>
      <c r="CK867" s="1337">
        <f t="shared" si="2647"/>
        <v>0</v>
      </c>
      <c r="CL867" s="1337">
        <f t="shared" si="2647"/>
        <v>0</v>
      </c>
      <c r="CM867" s="1337">
        <f t="shared" si="2647"/>
        <v>0</v>
      </c>
      <c r="CN867" s="1336">
        <f t="shared" si="2647"/>
        <v>0</v>
      </c>
      <c r="CO867" s="1336">
        <f t="shared" si="2647"/>
        <v>0</v>
      </c>
      <c r="CP867" s="1336">
        <f t="shared" si="2647"/>
        <v>0</v>
      </c>
      <c r="CQ867" s="1336">
        <f t="shared" si="2647"/>
        <v>0</v>
      </c>
      <c r="CR867" s="1336">
        <f t="shared" si="2647"/>
        <v>0</v>
      </c>
      <c r="CS867" s="1335">
        <f t="shared" si="2647"/>
        <v>0</v>
      </c>
      <c r="CT867" s="1366">
        <f t="shared" si="2648"/>
        <v>3.4790171776473151E-4</v>
      </c>
      <c r="CU867" s="1420">
        <f t="shared" si="2649"/>
        <v>0</v>
      </c>
      <c r="CV867" s="1349">
        <f t="shared" si="2649"/>
        <v>0</v>
      </c>
      <c r="CW867" s="1350">
        <f t="shared" si="2649"/>
        <v>0</v>
      </c>
      <c r="CX867" s="1350">
        <f t="shared" si="2649"/>
        <v>0</v>
      </c>
      <c r="CY867" s="1350">
        <f t="shared" si="2649"/>
        <v>0</v>
      </c>
      <c r="CZ867" s="1350">
        <f t="shared" si="2649"/>
        <v>0</v>
      </c>
      <c r="DA867" s="1350">
        <f t="shared" si="2649"/>
        <v>0</v>
      </c>
      <c r="DB867" s="1351">
        <f t="shared" si="2649"/>
        <v>0</v>
      </c>
      <c r="DC867" s="1351">
        <f t="shared" si="2649"/>
        <v>0</v>
      </c>
      <c r="DD867" s="1351">
        <f t="shared" si="2649"/>
        <v>0</v>
      </c>
      <c r="DE867" s="1350">
        <f t="shared" si="2649"/>
        <v>0</v>
      </c>
      <c r="DF867" s="1350">
        <f t="shared" si="2649"/>
        <v>0</v>
      </c>
      <c r="DG867" s="1350">
        <f t="shared" si="2649"/>
        <v>0</v>
      </c>
      <c r="DH867" s="1350">
        <f t="shared" si="2649"/>
        <v>0</v>
      </c>
      <c r="DI867" s="1350">
        <f t="shared" si="2649"/>
        <v>0</v>
      </c>
      <c r="DJ867" s="1349">
        <f t="shared" si="2649"/>
        <v>0</v>
      </c>
      <c r="DK867" s="1420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4">
        <f t="shared" si="2647"/>
        <v>0</v>
      </c>
      <c r="CE868" s="1335">
        <f t="shared" si="2647"/>
        <v>0</v>
      </c>
      <c r="CF868" s="1336">
        <f t="shared" si="2647"/>
        <v>0</v>
      </c>
      <c r="CG868" s="1336">
        <f t="shared" si="2647"/>
        <v>0</v>
      </c>
      <c r="CH868" s="1336">
        <f t="shared" si="2647"/>
        <v>0</v>
      </c>
      <c r="CI868" s="1336">
        <f t="shared" si="2647"/>
        <v>0</v>
      </c>
      <c r="CJ868" s="1336">
        <f t="shared" si="2647"/>
        <v>0</v>
      </c>
      <c r="CK868" s="1337">
        <f t="shared" si="2647"/>
        <v>0</v>
      </c>
      <c r="CL868" s="1337">
        <f t="shared" si="2647"/>
        <v>0</v>
      </c>
      <c r="CM868" s="1337">
        <f t="shared" si="2647"/>
        <v>0</v>
      </c>
      <c r="CN868" s="1336">
        <f t="shared" si="2647"/>
        <v>0</v>
      </c>
      <c r="CO868" s="1336">
        <f t="shared" si="2647"/>
        <v>0</v>
      </c>
      <c r="CP868" s="1336">
        <f t="shared" si="2647"/>
        <v>0</v>
      </c>
      <c r="CQ868" s="1336">
        <f t="shared" si="2647"/>
        <v>0</v>
      </c>
      <c r="CR868" s="1336">
        <f t="shared" si="2647"/>
        <v>0</v>
      </c>
      <c r="CS868" s="1335">
        <f t="shared" si="2647"/>
        <v>0</v>
      </c>
      <c r="CT868" s="1366">
        <f t="shared" si="2648"/>
        <v>1.2367906066536203E-3</v>
      </c>
      <c r="CU868" s="1420">
        <f t="shared" si="2649"/>
        <v>0</v>
      </c>
      <c r="CV868" s="1349">
        <f t="shared" si="2649"/>
        <v>0</v>
      </c>
      <c r="CW868" s="1350">
        <f t="shared" si="2649"/>
        <v>0</v>
      </c>
      <c r="CX868" s="1350">
        <f t="shared" si="2649"/>
        <v>0</v>
      </c>
      <c r="CY868" s="1350">
        <f t="shared" si="2649"/>
        <v>0</v>
      </c>
      <c r="CZ868" s="1350">
        <f t="shared" si="2649"/>
        <v>0</v>
      </c>
      <c r="DA868" s="1350">
        <f t="shared" si="2649"/>
        <v>0</v>
      </c>
      <c r="DB868" s="1351">
        <f t="shared" si="2649"/>
        <v>0</v>
      </c>
      <c r="DC868" s="1351">
        <f t="shared" si="2649"/>
        <v>0</v>
      </c>
      <c r="DD868" s="1351">
        <f t="shared" si="2649"/>
        <v>0</v>
      </c>
      <c r="DE868" s="1350">
        <f t="shared" si="2649"/>
        <v>0</v>
      </c>
      <c r="DF868" s="1350">
        <f t="shared" si="2649"/>
        <v>0</v>
      </c>
      <c r="DG868" s="1350">
        <f t="shared" si="2649"/>
        <v>0</v>
      </c>
      <c r="DH868" s="1350">
        <f t="shared" si="2649"/>
        <v>0</v>
      </c>
      <c r="DI868" s="1350">
        <f t="shared" si="2649"/>
        <v>0</v>
      </c>
      <c r="DJ868" s="1349">
        <f t="shared" si="2649"/>
        <v>0</v>
      </c>
      <c r="DK868" s="1420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4">
        <f t="shared" si="2647"/>
        <v>0</v>
      </c>
      <c r="CE869" s="1335">
        <f t="shared" si="2647"/>
        <v>0</v>
      </c>
      <c r="CF869" s="1336">
        <f t="shared" si="2647"/>
        <v>0</v>
      </c>
      <c r="CG869" s="1336">
        <f t="shared" si="2647"/>
        <v>0</v>
      </c>
      <c r="CH869" s="1336">
        <f t="shared" si="2647"/>
        <v>0</v>
      </c>
      <c r="CI869" s="1336">
        <f t="shared" si="2647"/>
        <v>0</v>
      </c>
      <c r="CJ869" s="1336">
        <f t="shared" si="2647"/>
        <v>0</v>
      </c>
      <c r="CK869" s="1337">
        <f t="shared" si="2647"/>
        <v>0</v>
      </c>
      <c r="CL869" s="1337">
        <f t="shared" si="2647"/>
        <v>0</v>
      </c>
      <c r="CM869" s="1337">
        <f t="shared" si="2647"/>
        <v>0</v>
      </c>
      <c r="CN869" s="1336">
        <f t="shared" si="2647"/>
        <v>0</v>
      </c>
      <c r="CO869" s="1336">
        <f t="shared" si="2647"/>
        <v>0</v>
      </c>
      <c r="CP869" s="1336">
        <f t="shared" si="2647"/>
        <v>0</v>
      </c>
      <c r="CQ869" s="1336">
        <f t="shared" si="2647"/>
        <v>0</v>
      </c>
      <c r="CR869" s="1336">
        <f t="shared" si="2647"/>
        <v>0</v>
      </c>
      <c r="CS869" s="1335">
        <f t="shared" si="2647"/>
        <v>2.7984344422700585E-3</v>
      </c>
      <c r="CT869" s="1366">
        <f t="shared" si="2648"/>
        <v>6.2187432050445756E-3</v>
      </c>
      <c r="CU869" s="1420">
        <f t="shared" si="2649"/>
        <v>0</v>
      </c>
      <c r="CV869" s="1349">
        <f t="shared" si="2649"/>
        <v>0</v>
      </c>
      <c r="CW869" s="1350">
        <f t="shared" si="2649"/>
        <v>0</v>
      </c>
      <c r="CX869" s="1350">
        <f t="shared" si="2649"/>
        <v>0</v>
      </c>
      <c r="CY869" s="1350">
        <f t="shared" si="2649"/>
        <v>0</v>
      </c>
      <c r="CZ869" s="1350">
        <f t="shared" si="2649"/>
        <v>0</v>
      </c>
      <c r="DA869" s="1350">
        <f t="shared" si="2649"/>
        <v>0</v>
      </c>
      <c r="DB869" s="1351">
        <f t="shared" si="2649"/>
        <v>0</v>
      </c>
      <c r="DC869" s="1351">
        <f t="shared" si="2649"/>
        <v>0</v>
      </c>
      <c r="DD869" s="1351">
        <f t="shared" si="2649"/>
        <v>0</v>
      </c>
      <c r="DE869" s="1350">
        <f t="shared" si="2649"/>
        <v>0</v>
      </c>
      <c r="DF869" s="1350">
        <f t="shared" si="2649"/>
        <v>0</v>
      </c>
      <c r="DG869" s="1350">
        <f t="shared" si="2649"/>
        <v>5.596868884540117E-3</v>
      </c>
      <c r="DH869" s="1350">
        <f t="shared" si="2649"/>
        <v>8.3953033268101759E-3</v>
      </c>
      <c r="DI869" s="1350">
        <f t="shared" si="2649"/>
        <v>9.3281148075668625E-3</v>
      </c>
      <c r="DJ869" s="1349">
        <f t="shared" si="2649"/>
        <v>1.2720156555772995E-2</v>
      </c>
      <c r="DK869" s="1420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4">
        <f t="shared" si="2647"/>
        <v>0</v>
      </c>
      <c r="CE870" s="1335">
        <f t="shared" si="2647"/>
        <v>0</v>
      </c>
      <c r="CF870" s="1336">
        <f t="shared" si="2647"/>
        <v>0</v>
      </c>
      <c r="CG870" s="1336">
        <f t="shared" si="2647"/>
        <v>0</v>
      </c>
      <c r="CH870" s="1336">
        <f t="shared" si="2647"/>
        <v>0</v>
      </c>
      <c r="CI870" s="1336">
        <f t="shared" si="2647"/>
        <v>0</v>
      </c>
      <c r="CJ870" s="1336">
        <f t="shared" si="2647"/>
        <v>0</v>
      </c>
      <c r="CK870" s="1337">
        <f t="shared" si="2647"/>
        <v>0</v>
      </c>
      <c r="CL870" s="1337">
        <f t="shared" si="2647"/>
        <v>0</v>
      </c>
      <c r="CM870" s="1337">
        <f t="shared" si="2647"/>
        <v>0</v>
      </c>
      <c r="CN870" s="1336">
        <f t="shared" si="2647"/>
        <v>0</v>
      </c>
      <c r="CO870" s="1336">
        <f t="shared" si="2647"/>
        <v>0</v>
      </c>
      <c r="CP870" s="1336">
        <f t="shared" si="2647"/>
        <v>0</v>
      </c>
      <c r="CQ870" s="1336">
        <f t="shared" si="2647"/>
        <v>0</v>
      </c>
      <c r="CR870" s="1336">
        <f t="shared" si="2647"/>
        <v>1.2263535551206787E-3</v>
      </c>
      <c r="CS870" s="1335">
        <f t="shared" si="2647"/>
        <v>1.0219612959338986E-2</v>
      </c>
      <c r="CT870" s="1366">
        <f t="shared" si="2648"/>
        <v>2.4527071102413568E-2</v>
      </c>
      <c r="CU870" s="1420">
        <f t="shared" si="2649"/>
        <v>0</v>
      </c>
      <c r="CV870" s="1349">
        <f t="shared" si="2649"/>
        <v>0</v>
      </c>
      <c r="CW870" s="1350">
        <f t="shared" si="2649"/>
        <v>0</v>
      </c>
      <c r="CX870" s="1350">
        <f t="shared" si="2649"/>
        <v>0</v>
      </c>
      <c r="CY870" s="1350">
        <f t="shared" si="2649"/>
        <v>0</v>
      </c>
      <c r="CZ870" s="1350">
        <f t="shared" si="2649"/>
        <v>0</v>
      </c>
      <c r="DA870" s="1350">
        <f t="shared" si="2649"/>
        <v>0</v>
      </c>
      <c r="DB870" s="1351">
        <f t="shared" si="2649"/>
        <v>0</v>
      </c>
      <c r="DC870" s="1351">
        <f t="shared" si="2649"/>
        <v>0</v>
      </c>
      <c r="DD870" s="1351">
        <f t="shared" si="2649"/>
        <v>0</v>
      </c>
      <c r="DE870" s="1350">
        <f t="shared" si="2649"/>
        <v>0</v>
      </c>
      <c r="DF870" s="1350">
        <f t="shared" si="2649"/>
        <v>0</v>
      </c>
      <c r="DG870" s="1350">
        <f t="shared" si="2649"/>
        <v>9.810828440965428E-3</v>
      </c>
      <c r="DH870" s="1350">
        <f t="shared" si="2649"/>
        <v>1.1037181996086104E-2</v>
      </c>
      <c r="DI870" s="1350">
        <f t="shared" si="2649"/>
        <v>1.635138073494238E-2</v>
      </c>
      <c r="DJ870" s="1349">
        <f t="shared" si="2649"/>
        <v>1.6555772994129157E-2</v>
      </c>
      <c r="DK870" s="1420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4">
        <f t="shared" si="2647"/>
        <v>0</v>
      </c>
      <c r="CE871" s="1335">
        <f t="shared" si="2647"/>
        <v>0</v>
      </c>
      <c r="CF871" s="1336">
        <f t="shared" si="2647"/>
        <v>0</v>
      </c>
      <c r="CG871" s="1336">
        <f t="shared" si="2647"/>
        <v>0</v>
      </c>
      <c r="CH871" s="1336">
        <f t="shared" si="2647"/>
        <v>0</v>
      </c>
      <c r="CI871" s="1336">
        <f t="shared" si="2647"/>
        <v>0</v>
      </c>
      <c r="CJ871" s="1336">
        <f t="shared" si="2647"/>
        <v>0</v>
      </c>
      <c r="CK871" s="1337">
        <f t="shared" si="2647"/>
        <v>0</v>
      </c>
      <c r="CL871" s="1337">
        <f t="shared" si="2647"/>
        <v>0</v>
      </c>
      <c r="CM871" s="1337">
        <f t="shared" si="2647"/>
        <v>0</v>
      </c>
      <c r="CN871" s="1336">
        <f t="shared" si="2647"/>
        <v>0</v>
      </c>
      <c r="CO871" s="1336">
        <f t="shared" si="2647"/>
        <v>0</v>
      </c>
      <c r="CP871" s="1336">
        <f t="shared" si="2647"/>
        <v>0</v>
      </c>
      <c r="CQ871" s="1336">
        <f t="shared" si="2647"/>
        <v>0</v>
      </c>
      <c r="CR871" s="1336">
        <f t="shared" si="2647"/>
        <v>0</v>
      </c>
      <c r="CS871" s="1335">
        <f t="shared" si="2647"/>
        <v>0</v>
      </c>
      <c r="CT871" s="1366">
        <f t="shared" si="2648"/>
        <v>0</v>
      </c>
      <c r="CU871" s="1420">
        <f t="shared" si="2649"/>
        <v>0</v>
      </c>
      <c r="CV871" s="1349">
        <f t="shared" si="2649"/>
        <v>0</v>
      </c>
      <c r="CW871" s="1350">
        <f t="shared" si="2649"/>
        <v>0</v>
      </c>
      <c r="CX871" s="1350">
        <f t="shared" si="2649"/>
        <v>0</v>
      </c>
      <c r="CY871" s="1350">
        <f t="shared" si="2649"/>
        <v>0</v>
      </c>
      <c r="CZ871" s="1350">
        <f t="shared" si="2649"/>
        <v>0</v>
      </c>
      <c r="DA871" s="1350">
        <f t="shared" si="2649"/>
        <v>0</v>
      </c>
      <c r="DB871" s="1351">
        <f t="shared" si="2649"/>
        <v>0</v>
      </c>
      <c r="DC871" s="1351">
        <f t="shared" si="2649"/>
        <v>0</v>
      </c>
      <c r="DD871" s="1351">
        <f t="shared" si="2649"/>
        <v>0</v>
      </c>
      <c r="DE871" s="1350">
        <f t="shared" si="2649"/>
        <v>0</v>
      </c>
      <c r="DF871" s="1350">
        <f t="shared" si="2649"/>
        <v>0</v>
      </c>
      <c r="DG871" s="1350">
        <f t="shared" si="2649"/>
        <v>0</v>
      </c>
      <c r="DH871" s="1350">
        <f t="shared" si="2649"/>
        <v>0</v>
      </c>
      <c r="DI871" s="1350">
        <f t="shared" si="2649"/>
        <v>0</v>
      </c>
      <c r="DJ871" s="1349">
        <f t="shared" si="2649"/>
        <v>0</v>
      </c>
      <c r="DK871" s="1420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4">
        <f t="shared" si="2647"/>
        <v>0</v>
      </c>
      <c r="CE872" s="1335">
        <f t="shared" si="2647"/>
        <v>0</v>
      </c>
      <c r="CF872" s="1336">
        <f t="shared" si="2647"/>
        <v>0</v>
      </c>
      <c r="CG872" s="1336">
        <f t="shared" si="2647"/>
        <v>0</v>
      </c>
      <c r="CH872" s="1336">
        <f t="shared" si="2647"/>
        <v>0</v>
      </c>
      <c r="CI872" s="1336">
        <f t="shared" si="2647"/>
        <v>0</v>
      </c>
      <c r="CJ872" s="1336">
        <f t="shared" si="2647"/>
        <v>0</v>
      </c>
      <c r="CK872" s="1337">
        <f t="shared" si="2647"/>
        <v>0</v>
      </c>
      <c r="CL872" s="1337">
        <f t="shared" si="2647"/>
        <v>0</v>
      </c>
      <c r="CM872" s="1337">
        <f t="shared" si="2647"/>
        <v>0</v>
      </c>
      <c r="CN872" s="1336">
        <f t="shared" si="2647"/>
        <v>0</v>
      </c>
      <c r="CO872" s="1336">
        <f t="shared" si="2647"/>
        <v>0</v>
      </c>
      <c r="CP872" s="1336">
        <f t="shared" si="2647"/>
        <v>0</v>
      </c>
      <c r="CQ872" s="1336">
        <f t="shared" si="2647"/>
        <v>0</v>
      </c>
      <c r="CR872" s="1336">
        <f t="shared" si="2647"/>
        <v>0</v>
      </c>
      <c r="CS872" s="1335">
        <f t="shared" si="2647"/>
        <v>0</v>
      </c>
      <c r="CT872" s="1366">
        <f t="shared" si="2648"/>
        <v>0</v>
      </c>
      <c r="CU872" s="1420">
        <f t="shared" si="2649"/>
        <v>0</v>
      </c>
      <c r="CV872" s="1349">
        <f t="shared" si="2649"/>
        <v>0</v>
      </c>
      <c r="CW872" s="1350">
        <f t="shared" si="2649"/>
        <v>0</v>
      </c>
      <c r="CX872" s="1350">
        <f t="shared" si="2649"/>
        <v>0</v>
      </c>
      <c r="CY872" s="1350">
        <f t="shared" si="2649"/>
        <v>0</v>
      </c>
      <c r="CZ872" s="1350">
        <f t="shared" si="2649"/>
        <v>0</v>
      </c>
      <c r="DA872" s="1350">
        <f t="shared" si="2649"/>
        <v>0</v>
      </c>
      <c r="DB872" s="1351">
        <f t="shared" si="2649"/>
        <v>0</v>
      </c>
      <c r="DC872" s="1351">
        <f t="shared" si="2649"/>
        <v>0</v>
      </c>
      <c r="DD872" s="1351">
        <f t="shared" si="2649"/>
        <v>0</v>
      </c>
      <c r="DE872" s="1350">
        <f t="shared" si="2649"/>
        <v>0</v>
      </c>
      <c r="DF872" s="1350">
        <f t="shared" si="2649"/>
        <v>0</v>
      </c>
      <c r="DG872" s="1350">
        <f t="shared" si="2649"/>
        <v>0</v>
      </c>
      <c r="DH872" s="1350">
        <f t="shared" si="2649"/>
        <v>0</v>
      </c>
      <c r="DI872" s="1350">
        <f t="shared" si="2649"/>
        <v>0</v>
      </c>
      <c r="DJ872" s="1349">
        <f t="shared" si="2649"/>
        <v>0</v>
      </c>
      <c r="DK872" s="1420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4">
        <f t="shared" si="2647"/>
        <v>0</v>
      </c>
      <c r="CE873" s="1335">
        <f t="shared" si="2647"/>
        <v>0</v>
      </c>
      <c r="CF873" s="1336">
        <f t="shared" si="2647"/>
        <v>0</v>
      </c>
      <c r="CG873" s="1336">
        <f t="shared" si="2647"/>
        <v>0</v>
      </c>
      <c r="CH873" s="1336">
        <f t="shared" si="2647"/>
        <v>0</v>
      </c>
      <c r="CI873" s="1336">
        <f t="shared" si="2647"/>
        <v>0</v>
      </c>
      <c r="CJ873" s="1336">
        <f t="shared" si="2647"/>
        <v>0</v>
      </c>
      <c r="CK873" s="1337">
        <f t="shared" si="2647"/>
        <v>0</v>
      </c>
      <c r="CL873" s="1337">
        <f t="shared" si="2647"/>
        <v>0</v>
      </c>
      <c r="CM873" s="1337">
        <f t="shared" si="2647"/>
        <v>0</v>
      </c>
      <c r="CN873" s="1336">
        <f t="shared" si="2647"/>
        <v>0</v>
      </c>
      <c r="CO873" s="1336">
        <f t="shared" si="2647"/>
        <v>0</v>
      </c>
      <c r="CP873" s="1336">
        <f t="shared" si="2647"/>
        <v>2.609262883235486E-4</v>
      </c>
      <c r="CQ873" s="1336">
        <f t="shared" si="2647"/>
        <v>3.4790171776473151E-4</v>
      </c>
      <c r="CR873" s="1336">
        <f t="shared" si="2647"/>
        <v>1.0437051532941944E-3</v>
      </c>
      <c r="CS873" s="1335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6">
        <f t="shared" si="2648"/>
        <v>1.5655577299412914E-3</v>
      </c>
      <c r="CU873" s="1420">
        <f t="shared" si="2649"/>
        <v>0</v>
      </c>
      <c r="CV873" s="1349">
        <f t="shared" si="2649"/>
        <v>0</v>
      </c>
      <c r="CW873" s="1350">
        <f t="shared" si="2649"/>
        <v>0</v>
      </c>
      <c r="CX873" s="1350">
        <f t="shared" si="2649"/>
        <v>0</v>
      </c>
      <c r="CY873" s="1350">
        <f t="shared" si="2649"/>
        <v>0</v>
      </c>
      <c r="CZ873" s="1350">
        <f t="shared" si="2649"/>
        <v>0</v>
      </c>
      <c r="DA873" s="1350">
        <f t="shared" si="2649"/>
        <v>0</v>
      </c>
      <c r="DB873" s="1351">
        <f t="shared" si="2649"/>
        <v>0</v>
      </c>
      <c r="DC873" s="1351">
        <f t="shared" si="2649"/>
        <v>0</v>
      </c>
      <c r="DD873" s="1351">
        <f t="shared" si="2649"/>
        <v>0</v>
      </c>
      <c r="DE873" s="1350">
        <f t="shared" si="2649"/>
        <v>0</v>
      </c>
      <c r="DF873" s="1350">
        <f t="shared" si="2649"/>
        <v>0</v>
      </c>
      <c r="DG873" s="1350">
        <f t="shared" si="2649"/>
        <v>8.3496412263535543E-4</v>
      </c>
      <c r="DH873" s="1350">
        <f t="shared" si="2649"/>
        <v>1.391606871058926E-3</v>
      </c>
      <c r="DI873" s="1350">
        <f t="shared" si="2649"/>
        <v>2.8464685998932579E-3</v>
      </c>
      <c r="DJ873" s="1349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0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4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5">
        <f t="shared" si="2728"/>
        <v>0</v>
      </c>
      <c r="CF874" s="1336">
        <f t="shared" si="2728"/>
        <v>0</v>
      </c>
      <c r="CG874" s="1336">
        <f t="shared" si="2728"/>
        <v>0</v>
      </c>
      <c r="CH874" s="1336">
        <f t="shared" si="2728"/>
        <v>0</v>
      </c>
      <c r="CI874" s="1336">
        <f t="shared" si="2728"/>
        <v>0</v>
      </c>
      <c r="CJ874" s="1336">
        <f t="shared" si="2728"/>
        <v>0</v>
      </c>
      <c r="CK874" s="1337">
        <f t="shared" si="2728"/>
        <v>0</v>
      </c>
      <c r="CL874" s="1337">
        <f t="shared" si="2728"/>
        <v>0</v>
      </c>
      <c r="CM874" s="1337">
        <f t="shared" si="2728"/>
        <v>0</v>
      </c>
      <c r="CN874" s="1336">
        <f t="shared" si="2728"/>
        <v>0</v>
      </c>
      <c r="CO874" s="1336">
        <f t="shared" si="2728"/>
        <v>0</v>
      </c>
      <c r="CP874" s="1336">
        <f t="shared" si="2728"/>
        <v>0</v>
      </c>
      <c r="CQ874" s="1336">
        <f t="shared" si="2728"/>
        <v>0</v>
      </c>
      <c r="CR874" s="1336">
        <f t="shared" si="2728"/>
        <v>0</v>
      </c>
      <c r="CS874" s="1335">
        <f t="shared" si="2721"/>
        <v>0</v>
      </c>
      <c r="CT874" s="1366">
        <f t="shared" si="2648"/>
        <v>2.3483365949119373E-3</v>
      </c>
      <c r="CU874" s="1420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9">
        <f t="shared" si="2729"/>
        <v>0</v>
      </c>
      <c r="CW874" s="1350">
        <f t="shared" si="2729"/>
        <v>0</v>
      </c>
      <c r="CX874" s="1350">
        <f t="shared" si="2729"/>
        <v>0</v>
      </c>
      <c r="CY874" s="1350">
        <f t="shared" si="2729"/>
        <v>0</v>
      </c>
      <c r="CZ874" s="1350">
        <f t="shared" si="2729"/>
        <v>0</v>
      </c>
      <c r="DA874" s="1350">
        <f t="shared" si="2729"/>
        <v>0</v>
      </c>
      <c r="DB874" s="1351">
        <f t="shared" si="2729"/>
        <v>0</v>
      </c>
      <c r="DC874" s="1351">
        <f t="shared" si="2729"/>
        <v>0</v>
      </c>
      <c r="DD874" s="1351">
        <f t="shared" si="2729"/>
        <v>0</v>
      </c>
      <c r="DE874" s="1350">
        <f t="shared" si="2729"/>
        <v>0</v>
      </c>
      <c r="DF874" s="1350">
        <f t="shared" si="2729"/>
        <v>0</v>
      </c>
      <c r="DG874" s="1350">
        <f t="shared" si="2729"/>
        <v>0</v>
      </c>
      <c r="DH874" s="1350">
        <f t="shared" si="2729"/>
        <v>0</v>
      </c>
      <c r="DI874" s="1350">
        <f t="shared" si="2729"/>
        <v>6.8315246397438172E-4</v>
      </c>
      <c r="DJ874" s="1349">
        <f t="shared" si="2722"/>
        <v>2.0039138943248529E-3</v>
      </c>
      <c r="DK874" s="1420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4">
        <f t="shared" si="2728"/>
        <v>0</v>
      </c>
      <c r="CE875" s="1335">
        <f t="shared" si="2728"/>
        <v>0</v>
      </c>
      <c r="CF875" s="1336">
        <f t="shared" si="2728"/>
        <v>0</v>
      </c>
      <c r="CG875" s="1336">
        <f t="shared" si="2728"/>
        <v>0</v>
      </c>
      <c r="CH875" s="1336">
        <f t="shared" si="2728"/>
        <v>0</v>
      </c>
      <c r="CI875" s="1336">
        <f t="shared" si="2728"/>
        <v>0</v>
      </c>
      <c r="CJ875" s="1336">
        <f t="shared" si="2728"/>
        <v>0</v>
      </c>
      <c r="CK875" s="1337">
        <f t="shared" si="2728"/>
        <v>0</v>
      </c>
      <c r="CL875" s="1337">
        <f t="shared" si="2728"/>
        <v>0</v>
      </c>
      <c r="CM875" s="1337">
        <f t="shared" si="2728"/>
        <v>0</v>
      </c>
      <c r="CN875" s="1336">
        <f t="shared" si="2728"/>
        <v>0</v>
      </c>
      <c r="CO875" s="1336">
        <f t="shared" si="2728"/>
        <v>0</v>
      </c>
      <c r="CP875" s="1336">
        <f t="shared" si="2728"/>
        <v>0</v>
      </c>
      <c r="CQ875" s="1336">
        <f t="shared" si="2728"/>
        <v>0</v>
      </c>
      <c r="CR875" s="1336">
        <f t="shared" si="2728"/>
        <v>0</v>
      </c>
      <c r="CS875" s="1335">
        <f t="shared" si="2721"/>
        <v>0</v>
      </c>
      <c r="CT875" s="1366">
        <f t="shared" si="2648"/>
        <v>0</v>
      </c>
      <c r="CU875" s="1420">
        <f t="shared" si="2729"/>
        <v>0</v>
      </c>
      <c r="CV875" s="1349">
        <f t="shared" si="2729"/>
        <v>0</v>
      </c>
      <c r="CW875" s="1350">
        <f t="shared" si="2729"/>
        <v>0</v>
      </c>
      <c r="CX875" s="1350">
        <f t="shared" si="2729"/>
        <v>0</v>
      </c>
      <c r="CY875" s="1350">
        <f t="shared" si="2729"/>
        <v>0</v>
      </c>
      <c r="CZ875" s="1350">
        <f t="shared" si="2729"/>
        <v>0</v>
      </c>
      <c r="DA875" s="1350">
        <f t="shared" si="2729"/>
        <v>0</v>
      </c>
      <c r="DB875" s="1351">
        <f t="shared" si="2729"/>
        <v>0</v>
      </c>
      <c r="DC875" s="1351">
        <f t="shared" si="2729"/>
        <v>0</v>
      </c>
      <c r="DD875" s="1351">
        <f t="shared" si="2729"/>
        <v>0</v>
      </c>
      <c r="DE875" s="1350">
        <f t="shared" si="2729"/>
        <v>0</v>
      </c>
      <c r="DF875" s="1350">
        <f t="shared" si="2729"/>
        <v>0</v>
      </c>
      <c r="DG875" s="1350">
        <f t="shared" si="2729"/>
        <v>0</v>
      </c>
      <c r="DH875" s="1350">
        <f t="shared" si="2729"/>
        <v>0</v>
      </c>
      <c r="DI875" s="1350">
        <f t="shared" si="2729"/>
        <v>0</v>
      </c>
      <c r="DJ875" s="1349">
        <f t="shared" si="2722"/>
        <v>2.0178299630354424E-4</v>
      </c>
      <c r="DK875" s="1420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0</v>
      </c>
      <c r="BW876" s="1119">
        <f t="shared" si="2739"/>
        <v>0</v>
      </c>
      <c r="BX876" s="1119">
        <f t="shared" si="2739"/>
        <v>0</v>
      </c>
      <c r="BY876" s="1119">
        <f t="shared" si="2739"/>
        <v>0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4">
        <f t="shared" si="2728"/>
        <v>0</v>
      </c>
      <c r="CE876" s="1335">
        <f t="shared" si="2728"/>
        <v>0</v>
      </c>
      <c r="CF876" s="1336">
        <f t="shared" si="2728"/>
        <v>0</v>
      </c>
      <c r="CG876" s="1336">
        <f t="shared" si="2728"/>
        <v>0</v>
      </c>
      <c r="CH876" s="1336">
        <f t="shared" si="2728"/>
        <v>0</v>
      </c>
      <c r="CI876" s="1336">
        <f t="shared" si="2728"/>
        <v>0</v>
      </c>
      <c r="CJ876" s="1336">
        <f t="shared" si="2728"/>
        <v>0</v>
      </c>
      <c r="CK876" s="1337">
        <f t="shared" si="2728"/>
        <v>0</v>
      </c>
      <c r="CL876" s="1337">
        <f t="shared" si="2728"/>
        <v>0</v>
      </c>
      <c r="CM876" s="1337">
        <f t="shared" si="2728"/>
        <v>0</v>
      </c>
      <c r="CN876" s="1336">
        <f t="shared" si="2728"/>
        <v>0</v>
      </c>
      <c r="CO876" s="1336">
        <f t="shared" si="2728"/>
        <v>0</v>
      </c>
      <c r="CP876" s="1336">
        <f t="shared" si="2728"/>
        <v>0</v>
      </c>
      <c r="CQ876" s="1336">
        <f t="shared" si="2728"/>
        <v>0</v>
      </c>
      <c r="CR876" s="1336">
        <f t="shared" si="2728"/>
        <v>0</v>
      </c>
      <c r="CS876" s="1335">
        <f t="shared" si="2721"/>
        <v>0</v>
      </c>
      <c r="CT876" s="1366">
        <f t="shared" si="2648"/>
        <v>0</v>
      </c>
      <c r="CU876" s="1420">
        <f t="shared" si="2729"/>
        <v>0</v>
      </c>
      <c r="CV876" s="1349">
        <f t="shared" si="2729"/>
        <v>0</v>
      </c>
      <c r="CW876" s="1350">
        <f t="shared" si="2729"/>
        <v>0</v>
      </c>
      <c r="CX876" s="1350">
        <f t="shared" si="2729"/>
        <v>0</v>
      </c>
      <c r="CY876" s="1350">
        <f t="shared" si="2729"/>
        <v>0</v>
      </c>
      <c r="CZ876" s="1350">
        <f t="shared" si="2729"/>
        <v>0</v>
      </c>
      <c r="DA876" s="1350">
        <f t="shared" si="2729"/>
        <v>0</v>
      </c>
      <c r="DB876" s="1351">
        <f t="shared" si="2729"/>
        <v>0</v>
      </c>
      <c r="DC876" s="1351">
        <f t="shared" si="2729"/>
        <v>0</v>
      </c>
      <c r="DD876" s="1351">
        <f t="shared" si="2729"/>
        <v>0</v>
      </c>
      <c r="DE876" s="1350">
        <f t="shared" si="2729"/>
        <v>0</v>
      </c>
      <c r="DF876" s="1350">
        <f t="shared" si="2729"/>
        <v>0</v>
      </c>
      <c r="DG876" s="1350">
        <f t="shared" si="2729"/>
        <v>0</v>
      </c>
      <c r="DH876" s="1350">
        <f t="shared" si="2729"/>
        <v>0</v>
      </c>
      <c r="DI876" s="1350">
        <f t="shared" si="2729"/>
        <v>0</v>
      </c>
      <c r="DJ876" s="1349">
        <f t="shared" si="2722"/>
        <v>0</v>
      </c>
      <c r="DK876" s="1420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4">
        <f t="shared" si="2728"/>
        <v>0</v>
      </c>
      <c r="CE877" s="1335">
        <f t="shared" si="2728"/>
        <v>0</v>
      </c>
      <c r="CF877" s="1336">
        <f t="shared" si="2728"/>
        <v>0</v>
      </c>
      <c r="CG877" s="1336">
        <f t="shared" si="2728"/>
        <v>0</v>
      </c>
      <c r="CH877" s="1336">
        <f t="shared" si="2728"/>
        <v>0</v>
      </c>
      <c r="CI877" s="1336">
        <f t="shared" si="2728"/>
        <v>0</v>
      </c>
      <c r="CJ877" s="1336">
        <f t="shared" si="2728"/>
        <v>0</v>
      </c>
      <c r="CK877" s="1337">
        <f t="shared" si="2728"/>
        <v>0</v>
      </c>
      <c r="CL877" s="1337">
        <f t="shared" si="2728"/>
        <v>0</v>
      </c>
      <c r="CM877" s="1337">
        <f t="shared" si="2728"/>
        <v>0</v>
      </c>
      <c r="CN877" s="1336">
        <f t="shared" si="2728"/>
        <v>0</v>
      </c>
      <c r="CO877" s="1336">
        <f t="shared" si="2728"/>
        <v>0</v>
      </c>
      <c r="CP877" s="1336">
        <f t="shared" si="2728"/>
        <v>0</v>
      </c>
      <c r="CQ877" s="1336">
        <f t="shared" si="2728"/>
        <v>0</v>
      </c>
      <c r="CR877" s="1336">
        <f t="shared" si="2728"/>
        <v>0</v>
      </c>
      <c r="CS877" s="1335">
        <f t="shared" si="2721"/>
        <v>0</v>
      </c>
      <c r="CT877" s="1366">
        <f t="shared" si="2648"/>
        <v>0</v>
      </c>
      <c r="CU877" s="1420">
        <f t="shared" si="2729"/>
        <v>0</v>
      </c>
      <c r="CV877" s="1349">
        <f t="shared" si="2729"/>
        <v>0</v>
      </c>
      <c r="CW877" s="1350">
        <f t="shared" si="2729"/>
        <v>0</v>
      </c>
      <c r="CX877" s="1350">
        <f t="shared" si="2729"/>
        <v>0</v>
      </c>
      <c r="CY877" s="1350">
        <f t="shared" si="2729"/>
        <v>0</v>
      </c>
      <c r="CZ877" s="1350">
        <f t="shared" si="2729"/>
        <v>0</v>
      </c>
      <c r="DA877" s="1350">
        <f t="shared" si="2729"/>
        <v>0</v>
      </c>
      <c r="DB877" s="1351">
        <f t="shared" si="2729"/>
        <v>0</v>
      </c>
      <c r="DC877" s="1351">
        <f t="shared" si="2729"/>
        <v>0</v>
      </c>
      <c r="DD877" s="1351">
        <f t="shared" si="2729"/>
        <v>0</v>
      </c>
      <c r="DE877" s="1350">
        <f t="shared" si="2729"/>
        <v>0</v>
      </c>
      <c r="DF877" s="1350">
        <f t="shared" si="2729"/>
        <v>0</v>
      </c>
      <c r="DG877" s="1350">
        <f t="shared" si="2729"/>
        <v>0</v>
      </c>
      <c r="DH877" s="1350">
        <f t="shared" si="2729"/>
        <v>0</v>
      </c>
      <c r="DI877" s="1350">
        <f t="shared" si="2729"/>
        <v>0</v>
      </c>
      <c r="DJ877" s="1349">
        <f t="shared" si="2722"/>
        <v>0</v>
      </c>
      <c r="DK877" s="1420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4">
        <f t="shared" si="2728"/>
        <v>0</v>
      </c>
      <c r="CE878" s="1335">
        <f t="shared" si="2728"/>
        <v>0</v>
      </c>
      <c r="CF878" s="1336">
        <f t="shared" si="2728"/>
        <v>0</v>
      </c>
      <c r="CG878" s="1336">
        <f t="shared" si="2728"/>
        <v>0</v>
      </c>
      <c r="CH878" s="1336">
        <f t="shared" si="2728"/>
        <v>0</v>
      </c>
      <c r="CI878" s="1336">
        <f t="shared" si="2728"/>
        <v>0</v>
      </c>
      <c r="CJ878" s="1336">
        <f t="shared" si="2728"/>
        <v>0</v>
      </c>
      <c r="CK878" s="1337">
        <f t="shared" si="2728"/>
        <v>0</v>
      </c>
      <c r="CL878" s="1337">
        <f t="shared" si="2728"/>
        <v>0</v>
      </c>
      <c r="CM878" s="1337">
        <f t="shared" si="2728"/>
        <v>0</v>
      </c>
      <c r="CN878" s="1336">
        <f t="shared" si="2728"/>
        <v>0</v>
      </c>
      <c r="CO878" s="1336">
        <f t="shared" si="2728"/>
        <v>0</v>
      </c>
      <c r="CP878" s="1336">
        <f t="shared" si="2728"/>
        <v>0</v>
      </c>
      <c r="CQ878" s="1336">
        <f t="shared" si="2728"/>
        <v>0</v>
      </c>
      <c r="CR878" s="1336">
        <f t="shared" si="2728"/>
        <v>0</v>
      </c>
      <c r="CS878" s="1335">
        <f t="shared" si="2721"/>
        <v>0</v>
      </c>
      <c r="CT878" s="1366">
        <f t="shared" si="2648"/>
        <v>0</v>
      </c>
      <c r="CU878" s="1420">
        <f t="shared" si="2729"/>
        <v>0</v>
      </c>
      <c r="CV878" s="1349">
        <f t="shared" si="2729"/>
        <v>0</v>
      </c>
      <c r="CW878" s="1350">
        <f t="shared" si="2729"/>
        <v>0</v>
      </c>
      <c r="CX878" s="1350">
        <f t="shared" si="2729"/>
        <v>0</v>
      </c>
      <c r="CY878" s="1350">
        <f t="shared" si="2729"/>
        <v>0</v>
      </c>
      <c r="CZ878" s="1350">
        <f t="shared" si="2729"/>
        <v>0</v>
      </c>
      <c r="DA878" s="1350">
        <f t="shared" si="2729"/>
        <v>0</v>
      </c>
      <c r="DB878" s="1351">
        <f t="shared" si="2729"/>
        <v>0</v>
      </c>
      <c r="DC878" s="1351">
        <f t="shared" si="2729"/>
        <v>0</v>
      </c>
      <c r="DD878" s="1351">
        <f t="shared" si="2729"/>
        <v>0</v>
      </c>
      <c r="DE878" s="1350">
        <f t="shared" si="2729"/>
        <v>0</v>
      </c>
      <c r="DF878" s="1350">
        <f t="shared" si="2729"/>
        <v>0</v>
      </c>
      <c r="DG878" s="1350">
        <f t="shared" si="2729"/>
        <v>0</v>
      </c>
      <c r="DH878" s="1350">
        <f t="shared" si="2729"/>
        <v>0</v>
      </c>
      <c r="DI878" s="1350">
        <f t="shared" si="2729"/>
        <v>0</v>
      </c>
      <c r="DJ878" s="1349">
        <f t="shared" si="2722"/>
        <v>0</v>
      </c>
      <c r="DK878" s="1420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4">
        <f t="shared" si="2728"/>
        <v>0</v>
      </c>
      <c r="CE879" s="1335">
        <f t="shared" si="2728"/>
        <v>0</v>
      </c>
      <c r="CF879" s="1336">
        <f t="shared" si="2728"/>
        <v>0</v>
      </c>
      <c r="CG879" s="1336">
        <f t="shared" si="2728"/>
        <v>0</v>
      </c>
      <c r="CH879" s="1336">
        <f t="shared" si="2728"/>
        <v>0</v>
      </c>
      <c r="CI879" s="1336">
        <f t="shared" si="2728"/>
        <v>0</v>
      </c>
      <c r="CJ879" s="1336">
        <f t="shared" si="2728"/>
        <v>0</v>
      </c>
      <c r="CK879" s="1337">
        <f t="shared" si="2728"/>
        <v>0</v>
      </c>
      <c r="CL879" s="1337">
        <f t="shared" si="2728"/>
        <v>0</v>
      </c>
      <c r="CM879" s="1337">
        <f t="shared" si="2728"/>
        <v>0</v>
      </c>
      <c r="CN879" s="1336">
        <f t="shared" si="2728"/>
        <v>0</v>
      </c>
      <c r="CO879" s="1336">
        <f t="shared" si="2728"/>
        <v>8.6105675146771034E-4</v>
      </c>
      <c r="CP879" s="1336">
        <f t="shared" si="2728"/>
        <v>2.1526418786692761E-3</v>
      </c>
      <c r="CQ879" s="1336">
        <f t="shared" si="2728"/>
        <v>2.2961513372472277E-3</v>
      </c>
      <c r="CR879" s="1336">
        <f t="shared" si="2728"/>
        <v>4.1330724070450095E-3</v>
      </c>
      <c r="CS879" s="1335">
        <f t="shared" si="2721"/>
        <v>4.3052837573385521E-3</v>
      </c>
      <c r="CT879" s="1366">
        <f t="shared" si="2648"/>
        <v>8.6105675146771043E-3</v>
      </c>
      <c r="CU879" s="1420">
        <f t="shared" si="2729"/>
        <v>0</v>
      </c>
      <c r="CV879" s="1349">
        <f t="shared" si="2729"/>
        <v>0</v>
      </c>
      <c r="CW879" s="1350">
        <f t="shared" si="2729"/>
        <v>0</v>
      </c>
      <c r="CX879" s="1350">
        <f t="shared" si="2729"/>
        <v>0</v>
      </c>
      <c r="CY879" s="1350">
        <f t="shared" si="2729"/>
        <v>0</v>
      </c>
      <c r="CZ879" s="1350">
        <f t="shared" si="2729"/>
        <v>0</v>
      </c>
      <c r="DA879" s="1350">
        <f t="shared" si="2729"/>
        <v>0</v>
      </c>
      <c r="DB879" s="1351">
        <f t="shared" si="2729"/>
        <v>0</v>
      </c>
      <c r="DC879" s="1351">
        <f t="shared" si="2729"/>
        <v>0</v>
      </c>
      <c r="DD879" s="1351">
        <f t="shared" si="2729"/>
        <v>0</v>
      </c>
      <c r="DE879" s="1350">
        <f t="shared" si="2729"/>
        <v>0</v>
      </c>
      <c r="DF879" s="1350">
        <f t="shared" si="2729"/>
        <v>0</v>
      </c>
      <c r="DG879" s="1350">
        <f t="shared" si="2729"/>
        <v>0</v>
      </c>
      <c r="DH879" s="1350">
        <f t="shared" si="2729"/>
        <v>0</v>
      </c>
      <c r="DI879" s="1350">
        <f t="shared" si="2729"/>
        <v>1.8786692759295497E-3</v>
      </c>
      <c r="DJ879" s="1349">
        <f t="shared" si="2722"/>
        <v>7.2328767123287672E-3</v>
      </c>
      <c r="DK879" s="1420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4">
        <f t="shared" si="2728"/>
        <v>0</v>
      </c>
      <c r="CE880" s="1335">
        <f t="shared" si="2728"/>
        <v>0</v>
      </c>
      <c r="CF880" s="1336">
        <f t="shared" si="2728"/>
        <v>0</v>
      </c>
      <c r="CG880" s="1336">
        <f t="shared" si="2728"/>
        <v>0</v>
      </c>
      <c r="CH880" s="1336">
        <f t="shared" si="2728"/>
        <v>0</v>
      </c>
      <c r="CI880" s="1336">
        <f t="shared" si="2728"/>
        <v>0</v>
      </c>
      <c r="CJ880" s="1336">
        <f t="shared" si="2728"/>
        <v>0</v>
      </c>
      <c r="CK880" s="1337">
        <f t="shared" si="2728"/>
        <v>0</v>
      </c>
      <c r="CL880" s="1337">
        <f t="shared" si="2728"/>
        <v>0</v>
      </c>
      <c r="CM880" s="1337">
        <f t="shared" si="2728"/>
        <v>0</v>
      </c>
      <c r="CN880" s="1336">
        <f t="shared" si="2728"/>
        <v>0</v>
      </c>
      <c r="CO880" s="1336">
        <f t="shared" si="2728"/>
        <v>0</v>
      </c>
      <c r="CP880" s="1336">
        <f t="shared" si="2728"/>
        <v>0</v>
      </c>
      <c r="CQ880" s="1336">
        <f t="shared" si="2728"/>
        <v>0</v>
      </c>
      <c r="CR880" s="1336">
        <f t="shared" si="2728"/>
        <v>0</v>
      </c>
      <c r="CS880" s="1335">
        <f t="shared" si="2721"/>
        <v>1.2393998695368559E-3</v>
      </c>
      <c r="CT880" s="1366">
        <f t="shared" si="2648"/>
        <v>1.2393998695368558E-2</v>
      </c>
      <c r="CU880" s="1420">
        <f t="shared" si="2729"/>
        <v>0</v>
      </c>
      <c r="CV880" s="1349">
        <f t="shared" si="2729"/>
        <v>0</v>
      </c>
      <c r="CW880" s="1350">
        <f t="shared" si="2729"/>
        <v>0</v>
      </c>
      <c r="CX880" s="1350">
        <f t="shared" si="2729"/>
        <v>0</v>
      </c>
      <c r="CY880" s="1350">
        <f t="shared" si="2729"/>
        <v>0</v>
      </c>
      <c r="CZ880" s="1350">
        <f t="shared" si="2729"/>
        <v>0</v>
      </c>
      <c r="DA880" s="1350">
        <f t="shared" si="2729"/>
        <v>0</v>
      </c>
      <c r="DB880" s="1351">
        <f t="shared" si="2729"/>
        <v>0</v>
      </c>
      <c r="DC880" s="1351">
        <f t="shared" si="2729"/>
        <v>0</v>
      </c>
      <c r="DD880" s="1351">
        <f t="shared" si="2729"/>
        <v>0</v>
      </c>
      <c r="DE880" s="1350">
        <f t="shared" si="2729"/>
        <v>9.9151989562948459E-4</v>
      </c>
      <c r="DF880" s="1350">
        <f t="shared" si="2729"/>
        <v>2.4787997390737118E-3</v>
      </c>
      <c r="DG880" s="1350">
        <f t="shared" si="2729"/>
        <v>2.974559686888454E-3</v>
      </c>
      <c r="DH880" s="1350">
        <f t="shared" si="2729"/>
        <v>3.9660795825179384E-3</v>
      </c>
      <c r="DI880" s="1350">
        <f t="shared" si="2729"/>
        <v>6.6101326375298981E-3</v>
      </c>
      <c r="DJ880" s="1349">
        <f t="shared" si="2722"/>
        <v>1.3520725849492973E-2</v>
      </c>
      <c r="DK880" s="1420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4">
        <f t="shared" si="2728"/>
        <v>0</v>
      </c>
      <c r="CE881" s="1335">
        <f t="shared" si="2728"/>
        <v>0</v>
      </c>
      <c r="CF881" s="1336">
        <f t="shared" si="2728"/>
        <v>0</v>
      </c>
      <c r="CG881" s="1336">
        <f t="shared" si="2728"/>
        <v>0</v>
      </c>
      <c r="CH881" s="1336">
        <f t="shared" si="2728"/>
        <v>0</v>
      </c>
      <c r="CI881" s="1336">
        <f t="shared" si="2728"/>
        <v>0</v>
      </c>
      <c r="CJ881" s="1336">
        <f t="shared" si="2728"/>
        <v>0</v>
      </c>
      <c r="CK881" s="1337">
        <f t="shared" si="2728"/>
        <v>0</v>
      </c>
      <c r="CL881" s="1337">
        <f t="shared" si="2728"/>
        <v>0</v>
      </c>
      <c r="CM881" s="1337">
        <f t="shared" si="2728"/>
        <v>3.6281800391389433E-3</v>
      </c>
      <c r="CN881" s="1336">
        <f t="shared" si="2728"/>
        <v>6.7188519243313767E-3</v>
      </c>
      <c r="CO881" s="1336">
        <f t="shared" si="2728"/>
        <v>6.9108191221694155E-3</v>
      </c>
      <c r="CP881" s="1336">
        <f t="shared" si="2728"/>
        <v>8.0626223091976503E-3</v>
      </c>
      <c r="CQ881" s="1336">
        <f t="shared" si="2728"/>
        <v>1.4512720156555773E-2</v>
      </c>
      <c r="CR881" s="1336">
        <f t="shared" si="2728"/>
        <v>2.6875407697325507E-2</v>
      </c>
      <c r="CS881" s="1335">
        <f t="shared" si="2721"/>
        <v>4.0313111545988253E-2</v>
      </c>
      <c r="CT881" s="1366">
        <f t="shared" si="2648"/>
        <v>4.0313111545988253E-2</v>
      </c>
      <c r="CU881" s="1420">
        <f t="shared" si="2729"/>
        <v>0</v>
      </c>
      <c r="CV881" s="1349">
        <f t="shared" si="2729"/>
        <v>0</v>
      </c>
      <c r="CW881" s="1350">
        <f t="shared" si="2729"/>
        <v>0</v>
      </c>
      <c r="CX881" s="1350">
        <f t="shared" si="2729"/>
        <v>0</v>
      </c>
      <c r="CY881" s="1350">
        <f t="shared" si="2729"/>
        <v>0</v>
      </c>
      <c r="CZ881" s="1350">
        <f t="shared" si="2729"/>
        <v>0</v>
      </c>
      <c r="DA881" s="1350">
        <f t="shared" si="2729"/>
        <v>0</v>
      </c>
      <c r="DB881" s="1351">
        <f t="shared" si="2729"/>
        <v>0</v>
      </c>
      <c r="DC881" s="1351">
        <f t="shared" si="2729"/>
        <v>0</v>
      </c>
      <c r="DD881" s="1351">
        <f t="shared" si="2729"/>
        <v>0</v>
      </c>
      <c r="DE881" s="1350">
        <f t="shared" si="2729"/>
        <v>0</v>
      </c>
      <c r="DF881" s="1350">
        <f t="shared" si="2729"/>
        <v>4.8375733855185914E-3</v>
      </c>
      <c r="DG881" s="1350">
        <f t="shared" si="2729"/>
        <v>2.1500326157860405E-2</v>
      </c>
      <c r="DH881" s="1350">
        <f t="shared" si="2729"/>
        <v>2.1988969934175415E-2</v>
      </c>
      <c r="DI881" s="1350">
        <f t="shared" si="2729"/>
        <v>2.4187866927592953E-2</v>
      </c>
      <c r="DJ881" s="1349">
        <f t="shared" si="2722"/>
        <v>2.4187866927592953E-2</v>
      </c>
      <c r="DK881" s="1420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4">
        <f t="shared" si="2728"/>
        <v>0</v>
      </c>
      <c r="CE882" s="1335">
        <f t="shared" si="2728"/>
        <v>0</v>
      </c>
      <c r="CF882" s="1336">
        <f t="shared" si="2728"/>
        <v>0</v>
      </c>
      <c r="CG882" s="1336">
        <f t="shared" si="2728"/>
        <v>0</v>
      </c>
      <c r="CH882" s="1336">
        <f t="shared" si="2728"/>
        <v>0</v>
      </c>
      <c r="CI882" s="1336">
        <f t="shared" si="2728"/>
        <v>0</v>
      </c>
      <c r="CJ882" s="1336">
        <f t="shared" si="2728"/>
        <v>0</v>
      </c>
      <c r="CK882" s="1337">
        <f t="shared" si="2728"/>
        <v>0</v>
      </c>
      <c r="CL882" s="1337">
        <f t="shared" si="2728"/>
        <v>0</v>
      </c>
      <c r="CM882" s="1337">
        <f t="shared" si="2728"/>
        <v>0</v>
      </c>
      <c r="CN882" s="1336">
        <f t="shared" si="2728"/>
        <v>0</v>
      </c>
      <c r="CO882" s="1336">
        <f t="shared" si="2728"/>
        <v>0</v>
      </c>
      <c r="CP882" s="1336">
        <f t="shared" si="2728"/>
        <v>0</v>
      </c>
      <c r="CQ882" s="1336">
        <f t="shared" si="2728"/>
        <v>0</v>
      </c>
      <c r="CR882" s="1336">
        <f t="shared" si="2728"/>
        <v>5.4794520547945206E-3</v>
      </c>
      <c r="CS882" s="1335">
        <f t="shared" si="2721"/>
        <v>5.4794520547945206E-3</v>
      </c>
      <c r="CT882" s="1366">
        <f t="shared" si="2648"/>
        <v>6.5753424657534251E-3</v>
      </c>
      <c r="CU882" s="1420">
        <f t="shared" si="2729"/>
        <v>0</v>
      </c>
      <c r="CV882" s="1349">
        <f t="shared" si="2729"/>
        <v>0</v>
      </c>
      <c r="CW882" s="1350">
        <f t="shared" si="2729"/>
        <v>0</v>
      </c>
      <c r="CX882" s="1350">
        <f t="shared" si="2729"/>
        <v>0</v>
      </c>
      <c r="CY882" s="1350">
        <f t="shared" si="2729"/>
        <v>0</v>
      </c>
      <c r="CZ882" s="1350">
        <f t="shared" si="2729"/>
        <v>0</v>
      </c>
      <c r="DA882" s="1350">
        <f t="shared" si="2729"/>
        <v>0</v>
      </c>
      <c r="DB882" s="1351">
        <f t="shared" si="2729"/>
        <v>0</v>
      </c>
      <c r="DC882" s="1351">
        <f t="shared" si="2729"/>
        <v>0</v>
      </c>
      <c r="DD882" s="1351">
        <f t="shared" si="2729"/>
        <v>0</v>
      </c>
      <c r="DE882" s="1350">
        <f t="shared" si="2729"/>
        <v>0</v>
      </c>
      <c r="DF882" s="1350">
        <f t="shared" si="2729"/>
        <v>0</v>
      </c>
      <c r="DG882" s="1350">
        <f t="shared" si="2729"/>
        <v>0</v>
      </c>
      <c r="DH882" s="1350">
        <f t="shared" si="2729"/>
        <v>0</v>
      </c>
      <c r="DI882" s="1350">
        <f t="shared" si="2729"/>
        <v>0</v>
      </c>
      <c r="DJ882" s="1349">
        <f t="shared" si="2722"/>
        <v>6.5753424657534251E-3</v>
      </c>
      <c r="DK882" s="1420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4">
        <f t="shared" si="2728"/>
        <v>0</v>
      </c>
      <c r="CE883" s="1335">
        <f t="shared" si="2728"/>
        <v>0</v>
      </c>
      <c r="CF883" s="1336">
        <f t="shared" si="2728"/>
        <v>0</v>
      </c>
      <c r="CG883" s="1336">
        <f t="shared" si="2728"/>
        <v>0</v>
      </c>
      <c r="CH883" s="1336">
        <f t="shared" si="2728"/>
        <v>0</v>
      </c>
      <c r="CI883" s="1336">
        <f t="shared" si="2728"/>
        <v>0</v>
      </c>
      <c r="CJ883" s="1336">
        <f t="shared" si="2728"/>
        <v>0</v>
      </c>
      <c r="CK883" s="1337">
        <f t="shared" si="2728"/>
        <v>0</v>
      </c>
      <c r="CL883" s="1337">
        <f t="shared" si="2728"/>
        <v>0</v>
      </c>
      <c r="CM883" s="1337">
        <f t="shared" si="2728"/>
        <v>0</v>
      </c>
      <c r="CN883" s="1336">
        <f t="shared" si="2728"/>
        <v>0</v>
      </c>
      <c r="CO883" s="1336">
        <f t="shared" si="2728"/>
        <v>0</v>
      </c>
      <c r="CP883" s="1336">
        <f t="shared" si="2728"/>
        <v>0</v>
      </c>
      <c r="CQ883" s="1336">
        <f t="shared" si="2728"/>
        <v>0</v>
      </c>
      <c r="CR883" s="1336">
        <f t="shared" si="2728"/>
        <v>0</v>
      </c>
      <c r="CS883" s="1335">
        <f t="shared" si="2721"/>
        <v>0</v>
      </c>
      <c r="CT883" s="1366">
        <f t="shared" si="2648"/>
        <v>1.258969341161122E-2</v>
      </c>
      <c r="CU883" s="1420">
        <f t="shared" si="2729"/>
        <v>0</v>
      </c>
      <c r="CV883" s="1349">
        <f t="shared" si="2729"/>
        <v>0</v>
      </c>
      <c r="CW883" s="1350">
        <f t="shared" si="2729"/>
        <v>0</v>
      </c>
      <c r="CX883" s="1350">
        <f t="shared" si="2729"/>
        <v>0</v>
      </c>
      <c r="CY883" s="1350">
        <f t="shared" si="2729"/>
        <v>0</v>
      </c>
      <c r="CZ883" s="1350">
        <f t="shared" si="2729"/>
        <v>0</v>
      </c>
      <c r="DA883" s="1350">
        <f t="shared" si="2729"/>
        <v>0</v>
      </c>
      <c r="DB883" s="1351">
        <f t="shared" si="2729"/>
        <v>0</v>
      </c>
      <c r="DC883" s="1351">
        <f t="shared" si="2729"/>
        <v>0</v>
      </c>
      <c r="DD883" s="1351">
        <f t="shared" si="2729"/>
        <v>0</v>
      </c>
      <c r="DE883" s="1350">
        <f t="shared" si="2729"/>
        <v>0</v>
      </c>
      <c r="DF883" s="1350">
        <f t="shared" si="2729"/>
        <v>0</v>
      </c>
      <c r="DG883" s="1350">
        <f t="shared" si="2729"/>
        <v>0</v>
      </c>
      <c r="DH883" s="1350">
        <f t="shared" si="2729"/>
        <v>0</v>
      </c>
      <c r="DI883" s="1350">
        <f t="shared" si="2729"/>
        <v>0</v>
      </c>
      <c r="DJ883" s="1349">
        <f t="shared" si="2722"/>
        <v>0</v>
      </c>
      <c r="DK883" s="1420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4">
        <f t="shared" si="2728"/>
        <v>0</v>
      </c>
      <c r="CE884" s="1335">
        <f t="shared" si="2728"/>
        <v>0</v>
      </c>
      <c r="CF884" s="1336">
        <f t="shared" si="2728"/>
        <v>0</v>
      </c>
      <c r="CG884" s="1336">
        <f t="shared" si="2728"/>
        <v>0</v>
      </c>
      <c r="CH884" s="1336">
        <f t="shared" si="2728"/>
        <v>0</v>
      </c>
      <c r="CI884" s="1336">
        <f t="shared" si="2728"/>
        <v>0</v>
      </c>
      <c r="CJ884" s="1336">
        <f t="shared" si="2728"/>
        <v>0</v>
      </c>
      <c r="CK884" s="1337">
        <f t="shared" si="2728"/>
        <v>0</v>
      </c>
      <c r="CL884" s="1337">
        <f t="shared" si="2728"/>
        <v>0</v>
      </c>
      <c r="CM884" s="1337">
        <f t="shared" si="2728"/>
        <v>0</v>
      </c>
      <c r="CN884" s="1336">
        <f t="shared" si="2728"/>
        <v>0</v>
      </c>
      <c r="CO884" s="1336">
        <f t="shared" si="2728"/>
        <v>7.5817724350013983E-3</v>
      </c>
      <c r="CP884" s="1336">
        <f t="shared" si="2728"/>
        <v>1.3268101761252446E-2</v>
      </c>
      <c r="CQ884" s="1336">
        <f t="shared" si="2728"/>
        <v>1.7690802348336598E-2</v>
      </c>
      <c r="CR884" s="1336">
        <f t="shared" si="2728"/>
        <v>1.9902152641878668E-2</v>
      </c>
      <c r="CS884" s="1335">
        <f t="shared" si="2721"/>
        <v>2.2113502935420744E-2</v>
      </c>
      <c r="CT884" s="1366">
        <f t="shared" si="2648"/>
        <v>2.6536203522504891E-2</v>
      </c>
      <c r="CU884" s="1420">
        <f t="shared" si="2729"/>
        <v>0</v>
      </c>
      <c r="CV884" s="1349">
        <f t="shared" si="2729"/>
        <v>0</v>
      </c>
      <c r="CW884" s="1350">
        <f t="shared" si="2729"/>
        <v>0</v>
      </c>
      <c r="CX884" s="1350">
        <f t="shared" si="2729"/>
        <v>0</v>
      </c>
      <c r="CY884" s="1350">
        <f t="shared" si="2729"/>
        <v>0</v>
      </c>
      <c r="CZ884" s="1350">
        <f t="shared" si="2729"/>
        <v>0</v>
      </c>
      <c r="DA884" s="1350">
        <f t="shared" si="2729"/>
        <v>0</v>
      </c>
      <c r="DB884" s="1351">
        <f t="shared" si="2729"/>
        <v>0</v>
      </c>
      <c r="DC884" s="1351">
        <f t="shared" si="2729"/>
        <v>0</v>
      </c>
      <c r="DD884" s="1351">
        <f t="shared" si="2729"/>
        <v>0</v>
      </c>
      <c r="DE884" s="1350">
        <f t="shared" si="2729"/>
        <v>3.6855838225701241E-3</v>
      </c>
      <c r="DF884" s="1350">
        <f t="shared" si="2729"/>
        <v>8.8454011741682988E-3</v>
      </c>
      <c r="DG884" s="1350">
        <f t="shared" si="2729"/>
        <v>2.6536203522504891E-2</v>
      </c>
      <c r="DH884" s="1350">
        <f t="shared" si="2729"/>
        <v>2.830528375733855E-2</v>
      </c>
      <c r="DI884" s="1350">
        <f t="shared" si="2729"/>
        <v>5.3072407045009783E-2</v>
      </c>
      <c r="DJ884" s="1349">
        <f t="shared" si="2722"/>
        <v>8.8454011741682978E-2</v>
      </c>
      <c r="DK884" s="1420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4">
        <f t="shared" si="2728"/>
        <v>0</v>
      </c>
      <c r="CE885" s="1335">
        <f t="shared" si="2728"/>
        <v>0</v>
      </c>
      <c r="CF885" s="1336">
        <f t="shared" si="2728"/>
        <v>0</v>
      </c>
      <c r="CG885" s="1336">
        <f t="shared" si="2728"/>
        <v>0</v>
      </c>
      <c r="CH885" s="1336">
        <f t="shared" si="2728"/>
        <v>0</v>
      </c>
      <c r="CI885" s="1336">
        <f t="shared" si="2728"/>
        <v>0</v>
      </c>
      <c r="CJ885" s="1336">
        <f t="shared" si="2728"/>
        <v>0</v>
      </c>
      <c r="CK885" s="1337">
        <f t="shared" si="2728"/>
        <v>0</v>
      </c>
      <c r="CL885" s="1337">
        <f t="shared" si="2728"/>
        <v>0</v>
      </c>
      <c r="CM885" s="1337">
        <f t="shared" si="2728"/>
        <v>0</v>
      </c>
      <c r="CN885" s="1336">
        <f t="shared" si="2728"/>
        <v>0</v>
      </c>
      <c r="CO885" s="1336">
        <f t="shared" si="2728"/>
        <v>0</v>
      </c>
      <c r="CP885" s="1336">
        <f t="shared" si="2728"/>
        <v>0</v>
      </c>
      <c r="CQ885" s="1336">
        <f t="shared" si="2728"/>
        <v>0</v>
      </c>
      <c r="CR885" s="1336">
        <f t="shared" si="2728"/>
        <v>0</v>
      </c>
      <c r="CS885" s="1335">
        <f t="shared" si="2721"/>
        <v>1.5329419439008481E-4</v>
      </c>
      <c r="CT885" s="1366">
        <f t="shared" si="2648"/>
        <v>2.0439225918677975E-3</v>
      </c>
      <c r="CU885" s="1420">
        <f t="shared" si="2729"/>
        <v>0</v>
      </c>
      <c r="CV885" s="1349">
        <f t="shared" si="2729"/>
        <v>0</v>
      </c>
      <c r="CW885" s="1350">
        <f t="shared" si="2729"/>
        <v>0</v>
      </c>
      <c r="CX885" s="1350">
        <f t="shared" si="2729"/>
        <v>0</v>
      </c>
      <c r="CY885" s="1350">
        <f t="shared" si="2729"/>
        <v>0</v>
      </c>
      <c r="CZ885" s="1350">
        <f t="shared" si="2729"/>
        <v>0</v>
      </c>
      <c r="DA885" s="1350">
        <f t="shared" si="2729"/>
        <v>0</v>
      </c>
      <c r="DB885" s="1351">
        <f t="shared" si="2729"/>
        <v>0</v>
      </c>
      <c r="DC885" s="1351">
        <f t="shared" si="2729"/>
        <v>0</v>
      </c>
      <c r="DD885" s="1351">
        <f t="shared" si="2729"/>
        <v>0</v>
      </c>
      <c r="DE885" s="1350">
        <f t="shared" si="2729"/>
        <v>0</v>
      </c>
      <c r="DF885" s="1350">
        <f t="shared" si="2729"/>
        <v>0</v>
      </c>
      <c r="DG885" s="1350">
        <f t="shared" si="2729"/>
        <v>0</v>
      </c>
      <c r="DH885" s="1350">
        <f t="shared" si="2729"/>
        <v>0</v>
      </c>
      <c r="DI885" s="1350">
        <f t="shared" si="2729"/>
        <v>0</v>
      </c>
      <c r="DJ885" s="1349">
        <f t="shared" si="2722"/>
        <v>0</v>
      </c>
      <c r="DK885" s="1420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4">
        <f t="shared" si="2728"/>
        <v>0</v>
      </c>
      <c r="CE886" s="1335">
        <f t="shared" si="2728"/>
        <v>0</v>
      </c>
      <c r="CF886" s="1336">
        <f t="shared" si="2728"/>
        <v>0</v>
      </c>
      <c r="CG886" s="1336">
        <f t="shared" si="2728"/>
        <v>0</v>
      </c>
      <c r="CH886" s="1336">
        <f t="shared" si="2728"/>
        <v>0</v>
      </c>
      <c r="CI886" s="1336">
        <f t="shared" si="2728"/>
        <v>0</v>
      </c>
      <c r="CJ886" s="1336">
        <f t="shared" si="2728"/>
        <v>0</v>
      </c>
      <c r="CK886" s="1337">
        <f t="shared" si="2728"/>
        <v>0</v>
      </c>
      <c r="CL886" s="1337">
        <f t="shared" si="2728"/>
        <v>0</v>
      </c>
      <c r="CM886" s="1337">
        <f t="shared" si="2728"/>
        <v>0</v>
      </c>
      <c r="CN886" s="1336">
        <f t="shared" si="2728"/>
        <v>0</v>
      </c>
      <c r="CO886" s="1336">
        <f t="shared" si="2728"/>
        <v>0</v>
      </c>
      <c r="CP886" s="1336">
        <f t="shared" si="2728"/>
        <v>0</v>
      </c>
      <c r="CQ886" s="1336">
        <f t="shared" si="2728"/>
        <v>0</v>
      </c>
      <c r="CR886" s="1336">
        <f t="shared" si="2728"/>
        <v>1.1512067840834963E-2</v>
      </c>
      <c r="CS886" s="1335">
        <f t="shared" si="2721"/>
        <v>1.1741682974559686E-2</v>
      </c>
      <c r="CT886" s="1366">
        <f t="shared" si="2648"/>
        <v>1.3902152641878669E-2</v>
      </c>
      <c r="CU886" s="1420">
        <f t="shared" si="2729"/>
        <v>0</v>
      </c>
      <c r="CV886" s="1349">
        <f t="shared" si="2729"/>
        <v>0</v>
      </c>
      <c r="CW886" s="1350">
        <f t="shared" si="2729"/>
        <v>0</v>
      </c>
      <c r="CX886" s="1350">
        <f t="shared" si="2729"/>
        <v>0</v>
      </c>
      <c r="CY886" s="1350">
        <f t="shared" si="2729"/>
        <v>0</v>
      </c>
      <c r="CZ886" s="1350">
        <f t="shared" si="2729"/>
        <v>0</v>
      </c>
      <c r="DA886" s="1350">
        <f t="shared" si="2729"/>
        <v>0</v>
      </c>
      <c r="DB886" s="1351">
        <f t="shared" si="2729"/>
        <v>0</v>
      </c>
      <c r="DC886" s="1351">
        <f t="shared" si="2729"/>
        <v>0</v>
      </c>
      <c r="DD886" s="1351">
        <f t="shared" si="2729"/>
        <v>0</v>
      </c>
      <c r="DE886" s="1350">
        <f t="shared" si="2729"/>
        <v>0</v>
      </c>
      <c r="DF886" s="1350">
        <f t="shared" si="2729"/>
        <v>0</v>
      </c>
      <c r="DG886" s="1350">
        <f t="shared" si="2729"/>
        <v>0</v>
      </c>
      <c r="DH886" s="1350">
        <f t="shared" si="2729"/>
        <v>0</v>
      </c>
      <c r="DI886" s="1350">
        <f t="shared" si="2729"/>
        <v>0</v>
      </c>
      <c r="DJ886" s="1349">
        <f t="shared" si="2722"/>
        <v>0</v>
      </c>
      <c r="DK886" s="1420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9"/>
      <c r="CE887" s="1376"/>
      <c r="CF887" s="1376"/>
      <c r="CG887" s="1376"/>
      <c r="CH887" s="1376"/>
      <c r="CI887" s="1376"/>
      <c r="CJ887" s="1376"/>
      <c r="CK887" s="1376"/>
      <c r="CL887" s="1376"/>
      <c r="CM887" s="1376"/>
      <c r="CN887" s="1376"/>
      <c r="CO887" s="1376"/>
      <c r="CP887" s="1376"/>
      <c r="CQ887" s="1376"/>
      <c r="CR887" s="1376"/>
      <c r="CS887" s="1376"/>
      <c r="CT887" s="1341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4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5">
        <f t="shared" si="2791"/>
        <v>0</v>
      </c>
      <c r="CF888" s="1336">
        <f t="shared" si="2791"/>
        <v>0</v>
      </c>
      <c r="CG888" s="1336">
        <f t="shared" si="2791"/>
        <v>0</v>
      </c>
      <c r="CH888" s="1336">
        <f t="shared" si="2791"/>
        <v>0</v>
      </c>
      <c r="CI888" s="1336">
        <f t="shared" si="2791"/>
        <v>0</v>
      </c>
      <c r="CJ888" s="1336">
        <f t="shared" si="2791"/>
        <v>0</v>
      </c>
      <c r="CK888" s="1337">
        <f t="shared" si="2791"/>
        <v>0</v>
      </c>
      <c r="CL888" s="1337">
        <f t="shared" si="2791"/>
        <v>0</v>
      </c>
      <c r="CM888" s="1337">
        <f t="shared" si="2791"/>
        <v>0</v>
      </c>
      <c r="CN888" s="1336">
        <f t="shared" si="2791"/>
        <v>0</v>
      </c>
      <c r="CO888" s="1336">
        <f t="shared" si="2791"/>
        <v>0</v>
      </c>
      <c r="CP888" s="1336">
        <f t="shared" si="2791"/>
        <v>0</v>
      </c>
      <c r="CQ888" s="1336">
        <f t="shared" si="2791"/>
        <v>0</v>
      </c>
      <c r="CR888" s="1336">
        <f t="shared" si="2791"/>
        <v>0</v>
      </c>
      <c r="CS888" s="1335">
        <f t="shared" si="2791"/>
        <v>0</v>
      </c>
      <c r="CT888" s="1338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5">
        <f t="shared" si="2792"/>
        <v>0</v>
      </c>
      <c r="CF889" s="1336">
        <f t="shared" si="2792"/>
        <v>0</v>
      </c>
      <c r="CG889" s="1336">
        <f t="shared" si="2792"/>
        <v>0</v>
      </c>
      <c r="CH889" s="1336">
        <f t="shared" si="2792"/>
        <v>0</v>
      </c>
      <c r="CI889" s="1336">
        <f t="shared" si="2792"/>
        <v>0</v>
      </c>
      <c r="CJ889" s="1336">
        <f t="shared" si="2792"/>
        <v>0</v>
      </c>
      <c r="CK889" s="1337">
        <f t="shared" si="2792"/>
        <v>0</v>
      </c>
      <c r="CL889" s="1337">
        <f t="shared" si="2792"/>
        <v>0</v>
      </c>
      <c r="CM889" s="1337">
        <f t="shared" si="2792"/>
        <v>0</v>
      </c>
      <c r="CN889" s="1336">
        <f t="shared" si="2792"/>
        <v>0</v>
      </c>
      <c r="CO889" s="1336">
        <f t="shared" si="2792"/>
        <v>0</v>
      </c>
      <c r="CP889" s="1336">
        <f t="shared" si="2792"/>
        <v>0</v>
      </c>
      <c r="CQ889" s="1336">
        <f t="shared" si="2792"/>
        <v>0</v>
      </c>
      <c r="CR889" s="1336">
        <f t="shared" si="2792"/>
        <v>0</v>
      </c>
      <c r="CS889" s="1335">
        <f t="shared" si="2792"/>
        <v>0</v>
      </c>
      <c r="CT889" s="1338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5">
        <f t="shared" si="2792"/>
        <v>0</v>
      </c>
      <c r="CF890" s="1336">
        <f t="shared" si="2792"/>
        <v>0</v>
      </c>
      <c r="CG890" s="1336">
        <f t="shared" si="2792"/>
        <v>0</v>
      </c>
      <c r="CH890" s="1336">
        <f t="shared" si="2792"/>
        <v>0</v>
      </c>
      <c r="CI890" s="1336">
        <f t="shared" si="2792"/>
        <v>0</v>
      </c>
      <c r="CJ890" s="1336">
        <f t="shared" si="2792"/>
        <v>0</v>
      </c>
      <c r="CK890" s="1337">
        <f t="shared" si="2792"/>
        <v>0</v>
      </c>
      <c r="CL890" s="1337">
        <f t="shared" si="2792"/>
        <v>0</v>
      </c>
      <c r="CM890" s="1337">
        <f t="shared" si="2792"/>
        <v>0</v>
      </c>
      <c r="CN890" s="1336">
        <f t="shared" si="2792"/>
        <v>0</v>
      </c>
      <c r="CO890" s="1336">
        <f t="shared" si="2792"/>
        <v>0</v>
      </c>
      <c r="CP890" s="1336">
        <f t="shared" si="2792"/>
        <v>0</v>
      </c>
      <c r="CQ890" s="1336">
        <f t="shared" si="2792"/>
        <v>0</v>
      </c>
      <c r="CR890" s="1336">
        <f t="shared" si="2792"/>
        <v>0</v>
      </c>
      <c r="CS890" s="1335">
        <f t="shared" si="2792"/>
        <v>0</v>
      </c>
      <c r="CT890" s="1338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5">
        <f t="shared" si="2792"/>
        <v>0</v>
      </c>
      <c r="CF891" s="1336">
        <f t="shared" si="2792"/>
        <v>0</v>
      </c>
      <c r="CG891" s="1336">
        <f t="shared" si="2792"/>
        <v>0</v>
      </c>
      <c r="CH891" s="1336">
        <f t="shared" si="2792"/>
        <v>0</v>
      </c>
      <c r="CI891" s="1336">
        <f t="shared" si="2792"/>
        <v>0</v>
      </c>
      <c r="CJ891" s="1336">
        <f t="shared" si="2792"/>
        <v>0</v>
      </c>
      <c r="CK891" s="1337">
        <f t="shared" si="2792"/>
        <v>0</v>
      </c>
      <c r="CL891" s="1337">
        <f t="shared" si="2792"/>
        <v>0</v>
      </c>
      <c r="CM891" s="1337">
        <f t="shared" si="2792"/>
        <v>0</v>
      </c>
      <c r="CN891" s="1336">
        <f t="shared" si="2792"/>
        <v>0</v>
      </c>
      <c r="CO891" s="1336">
        <f t="shared" si="2792"/>
        <v>0</v>
      </c>
      <c r="CP891" s="1336">
        <f t="shared" si="2792"/>
        <v>0</v>
      </c>
      <c r="CQ891" s="1336">
        <f t="shared" si="2792"/>
        <v>0</v>
      </c>
      <c r="CR891" s="1336">
        <f t="shared" si="2792"/>
        <v>0</v>
      </c>
      <c r="CS891" s="1335">
        <f t="shared" si="2792"/>
        <v>0</v>
      </c>
      <c r="CT891" s="1338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5">
        <f t="shared" si="2792"/>
        <v>0</v>
      </c>
      <c r="CF892" s="1336">
        <f t="shared" si="2792"/>
        <v>0</v>
      </c>
      <c r="CG892" s="1336">
        <f t="shared" si="2792"/>
        <v>0</v>
      </c>
      <c r="CH892" s="1336">
        <f t="shared" si="2792"/>
        <v>0</v>
      </c>
      <c r="CI892" s="1336">
        <f t="shared" si="2792"/>
        <v>0</v>
      </c>
      <c r="CJ892" s="1336">
        <f t="shared" si="2792"/>
        <v>0</v>
      </c>
      <c r="CK892" s="1337">
        <f t="shared" si="2792"/>
        <v>0</v>
      </c>
      <c r="CL892" s="1337">
        <f t="shared" si="2792"/>
        <v>0</v>
      </c>
      <c r="CM892" s="1337">
        <f t="shared" si="2792"/>
        <v>0</v>
      </c>
      <c r="CN892" s="1336">
        <f t="shared" si="2792"/>
        <v>0</v>
      </c>
      <c r="CO892" s="1336">
        <f t="shared" si="2792"/>
        <v>0</v>
      </c>
      <c r="CP892" s="1336">
        <f t="shared" si="2792"/>
        <v>0</v>
      </c>
      <c r="CQ892" s="1336">
        <f t="shared" si="2792"/>
        <v>0</v>
      </c>
      <c r="CR892" s="1336">
        <f t="shared" si="2792"/>
        <v>0</v>
      </c>
      <c r="CS892" s="1335">
        <f t="shared" si="2792"/>
        <v>0</v>
      </c>
      <c r="CT892" s="1338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5">
        <f t="shared" si="2792"/>
        <v>0</v>
      </c>
      <c r="CF893" s="1336">
        <f t="shared" si="2792"/>
        <v>0</v>
      </c>
      <c r="CG893" s="1336">
        <f t="shared" si="2792"/>
        <v>0</v>
      </c>
      <c r="CH893" s="1336">
        <f t="shared" si="2792"/>
        <v>0</v>
      </c>
      <c r="CI893" s="1336">
        <f t="shared" si="2792"/>
        <v>0</v>
      </c>
      <c r="CJ893" s="1336">
        <f t="shared" si="2792"/>
        <v>0</v>
      </c>
      <c r="CK893" s="1337">
        <f t="shared" si="2792"/>
        <v>0</v>
      </c>
      <c r="CL893" s="1337">
        <f t="shared" si="2792"/>
        <v>0</v>
      </c>
      <c r="CM893" s="1337">
        <f t="shared" si="2792"/>
        <v>0</v>
      </c>
      <c r="CN893" s="1336">
        <f t="shared" si="2792"/>
        <v>0</v>
      </c>
      <c r="CO893" s="1336">
        <f t="shared" si="2792"/>
        <v>0</v>
      </c>
      <c r="CP893" s="1336">
        <f t="shared" si="2792"/>
        <v>0</v>
      </c>
      <c r="CQ893" s="1336">
        <f t="shared" si="2792"/>
        <v>0</v>
      </c>
      <c r="CR893" s="1336">
        <f t="shared" si="2792"/>
        <v>0</v>
      </c>
      <c r="CS893" s="1335">
        <f t="shared" si="2792"/>
        <v>0</v>
      </c>
      <c r="CT893" s="1338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9"/>
      <c r="CE894" s="1376"/>
      <c r="CF894" s="1376"/>
      <c r="CG894" s="1376"/>
      <c r="CH894" s="1376"/>
      <c r="CI894" s="1376"/>
      <c r="CJ894" s="1376"/>
      <c r="CK894" s="1376"/>
      <c r="CL894" s="1376"/>
      <c r="CM894" s="1376"/>
      <c r="CN894" s="1376"/>
      <c r="CO894" s="1376"/>
      <c r="CP894" s="1376"/>
      <c r="CQ894" s="1376"/>
      <c r="CR894" s="1376"/>
      <c r="CS894" s="1376"/>
      <c r="CT894" s="1341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4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5">
        <f t="shared" si="2838"/>
        <v>0</v>
      </c>
      <c r="CF895" s="1336">
        <f t="shared" si="2838"/>
        <v>0</v>
      </c>
      <c r="CG895" s="1336">
        <f t="shared" si="2838"/>
        <v>0</v>
      </c>
      <c r="CH895" s="1336">
        <f t="shared" si="2838"/>
        <v>0</v>
      </c>
      <c r="CI895" s="1336">
        <f t="shared" si="2838"/>
        <v>0</v>
      </c>
      <c r="CJ895" s="1336">
        <f t="shared" si="2838"/>
        <v>0</v>
      </c>
      <c r="CK895" s="1337">
        <f t="shared" si="2838"/>
        <v>0</v>
      </c>
      <c r="CL895" s="1337">
        <f t="shared" si="2838"/>
        <v>0</v>
      </c>
      <c r="CM895" s="1337">
        <f t="shared" si="2838"/>
        <v>0</v>
      </c>
      <c r="CN895" s="1336">
        <f t="shared" si="2838"/>
        <v>0</v>
      </c>
      <c r="CO895" s="1336">
        <f t="shared" si="2838"/>
        <v>0</v>
      </c>
      <c r="CP895" s="1336">
        <f t="shared" si="2838"/>
        <v>0</v>
      </c>
      <c r="CQ895" s="1336">
        <f t="shared" si="2838"/>
        <v>0</v>
      </c>
      <c r="CR895" s="1336">
        <f t="shared" si="2838"/>
        <v>0</v>
      </c>
      <c r="CS895" s="1335">
        <f t="shared" si="2838"/>
        <v>0</v>
      </c>
      <c r="CT895" s="1338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5">
        <f t="shared" si="2839"/>
        <v>0</v>
      </c>
      <c r="CF896" s="1336">
        <f t="shared" si="2839"/>
        <v>0</v>
      </c>
      <c r="CG896" s="1336">
        <f t="shared" si="2839"/>
        <v>0</v>
      </c>
      <c r="CH896" s="1336">
        <f t="shared" si="2839"/>
        <v>0</v>
      </c>
      <c r="CI896" s="1336">
        <f t="shared" si="2839"/>
        <v>0</v>
      </c>
      <c r="CJ896" s="1336">
        <f t="shared" si="2839"/>
        <v>0</v>
      </c>
      <c r="CK896" s="1337">
        <f t="shared" si="2839"/>
        <v>0</v>
      </c>
      <c r="CL896" s="1337">
        <f t="shared" si="2839"/>
        <v>0</v>
      </c>
      <c r="CM896" s="1337">
        <f t="shared" si="2839"/>
        <v>0</v>
      </c>
      <c r="CN896" s="1336">
        <f t="shared" si="2839"/>
        <v>0</v>
      </c>
      <c r="CO896" s="1336">
        <f t="shared" si="2839"/>
        <v>0</v>
      </c>
      <c r="CP896" s="1336">
        <f t="shared" si="2839"/>
        <v>0</v>
      </c>
      <c r="CQ896" s="1336">
        <f t="shared" si="2839"/>
        <v>0</v>
      </c>
      <c r="CR896" s="1336">
        <f t="shared" si="2839"/>
        <v>0</v>
      </c>
      <c r="CS896" s="1335">
        <f t="shared" si="2839"/>
        <v>0</v>
      </c>
      <c r="CT896" s="1338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5">
        <f t="shared" si="2839"/>
        <v>0</v>
      </c>
      <c r="CF897" s="1336">
        <f t="shared" si="2839"/>
        <v>0</v>
      </c>
      <c r="CG897" s="1336">
        <f t="shared" si="2839"/>
        <v>0</v>
      </c>
      <c r="CH897" s="1336">
        <f t="shared" si="2839"/>
        <v>0</v>
      </c>
      <c r="CI897" s="1336">
        <f t="shared" si="2839"/>
        <v>0</v>
      </c>
      <c r="CJ897" s="1336">
        <f t="shared" si="2839"/>
        <v>0</v>
      </c>
      <c r="CK897" s="1337">
        <f t="shared" si="2839"/>
        <v>0</v>
      </c>
      <c r="CL897" s="1337">
        <f t="shared" si="2839"/>
        <v>0</v>
      </c>
      <c r="CM897" s="1337">
        <f t="shared" si="2839"/>
        <v>0</v>
      </c>
      <c r="CN897" s="1336">
        <f t="shared" si="2839"/>
        <v>0</v>
      </c>
      <c r="CO897" s="1336">
        <f t="shared" si="2839"/>
        <v>0</v>
      </c>
      <c r="CP897" s="1336">
        <f t="shared" si="2839"/>
        <v>0</v>
      </c>
      <c r="CQ897" s="1336">
        <f t="shared" si="2839"/>
        <v>0</v>
      </c>
      <c r="CR897" s="1336">
        <f t="shared" si="2839"/>
        <v>0</v>
      </c>
      <c r="CS897" s="1335">
        <f t="shared" si="2839"/>
        <v>0</v>
      </c>
      <c r="CT897" s="1338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9"/>
      <c r="CE898" s="1340"/>
      <c r="CF898" s="1340"/>
      <c r="CG898" s="1340"/>
      <c r="CH898" s="1340"/>
      <c r="CI898" s="1340"/>
      <c r="CJ898" s="1340"/>
      <c r="CK898" s="1340"/>
      <c r="CL898" s="1340"/>
      <c r="CM898" s="1340"/>
      <c r="CN898" s="1340"/>
      <c r="CO898" s="1340"/>
      <c r="CP898" s="1340"/>
      <c r="CQ898" s="1340"/>
      <c r="CR898" s="1340"/>
      <c r="CS898" s="1340"/>
      <c r="CT898" s="1341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1.1197706023048488</v>
      </c>
      <c r="BW899" s="797">
        <f>SUM(BW819:BW898)</f>
        <v>1.1861130136986298</v>
      </c>
      <c r="BX899" s="797">
        <f>SUM(BX819:BX898)</f>
        <v>0.98804970645792578</v>
      </c>
      <c r="BY899" s="797">
        <f>SUM(BY819:BY898)</f>
        <v>1.0300217043230744</v>
      </c>
      <c r="BZ899" s="800"/>
      <c r="CA899" s="800"/>
      <c r="CB899" s="800"/>
      <c r="CC899" s="800"/>
      <c r="CD899" s="1339"/>
      <c r="CE899" s="1340"/>
      <c r="CF899" s="1340"/>
      <c r="CG899" s="1340"/>
      <c r="CH899" s="1340"/>
      <c r="CI899" s="1340"/>
      <c r="CJ899" s="1340"/>
      <c r="CK899" s="1340"/>
      <c r="CL899" s="1340"/>
      <c r="CM899" s="1340"/>
      <c r="CN899" s="1340"/>
      <c r="CO899" s="1340"/>
      <c r="CP899" s="1340"/>
      <c r="CQ899" s="1340"/>
      <c r="CR899" s="1340"/>
      <c r="CS899" s="1340"/>
      <c r="CT899" s="1341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9"/>
      <c r="CE900" s="1340"/>
      <c r="CF900" s="1340"/>
      <c r="CG900" s="1340"/>
      <c r="CH900" s="1340"/>
      <c r="CI900" s="1340"/>
      <c r="CJ900" s="1340"/>
      <c r="CK900" s="1340"/>
      <c r="CL900" s="1340"/>
      <c r="CM900" s="1340"/>
      <c r="CN900" s="1340"/>
      <c r="CO900" s="1340"/>
      <c r="CP900" s="1340"/>
      <c r="CQ900" s="1340"/>
      <c r="CR900" s="1340"/>
      <c r="CS900" s="1340"/>
      <c r="CT900" s="1341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9"/>
      <c r="CE901" s="1340"/>
      <c r="CF901" s="1340"/>
      <c r="CG901" s="1340"/>
      <c r="CH901" s="1340"/>
      <c r="CI901" s="1340"/>
      <c r="CJ901" s="1340"/>
      <c r="CK901" s="1340"/>
      <c r="CL901" s="1340"/>
      <c r="CM901" s="1340"/>
      <c r="CN901" s="1340"/>
      <c r="CO901" s="1340"/>
      <c r="CP901" s="1340"/>
      <c r="CQ901" s="1340"/>
      <c r="CR901" s="1340"/>
      <c r="CS901" s="1340"/>
      <c r="CT901" s="1341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9"/>
      <c r="CE902" s="1340"/>
      <c r="CF902" s="1340"/>
      <c r="CG902" s="1340"/>
      <c r="CH902" s="1340"/>
      <c r="CI902" s="1340"/>
      <c r="CJ902" s="1340"/>
      <c r="CK902" s="1340"/>
      <c r="CL902" s="1340"/>
      <c r="CM902" s="1340"/>
      <c r="CN902" s="1340"/>
      <c r="CO902" s="1340"/>
      <c r="CP902" s="1340"/>
      <c r="CQ902" s="1340"/>
      <c r="CR902" s="1340"/>
      <c r="CS902" s="1340"/>
      <c r="CT902" s="1341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9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0">
        <f t="shared" si="2859"/>
        <v>0</v>
      </c>
      <c r="CF903" s="1331">
        <f t="shared" si="2859"/>
        <v>0</v>
      </c>
      <c r="CG903" s="1331">
        <f t="shared" si="2859"/>
        <v>0</v>
      </c>
      <c r="CH903" s="1331">
        <f t="shared" si="2859"/>
        <v>0</v>
      </c>
      <c r="CI903" s="1331">
        <f t="shared" si="2859"/>
        <v>0</v>
      </c>
      <c r="CJ903" s="1331">
        <f t="shared" si="2859"/>
        <v>0</v>
      </c>
      <c r="CK903" s="1332">
        <f t="shared" si="2859"/>
        <v>0</v>
      </c>
      <c r="CL903" s="1332">
        <f t="shared" si="2859"/>
        <v>0</v>
      </c>
      <c r="CM903" s="1332">
        <f t="shared" si="2859"/>
        <v>0</v>
      </c>
      <c r="CN903" s="1331">
        <f t="shared" si="2859"/>
        <v>0</v>
      </c>
      <c r="CO903" s="1331">
        <f t="shared" si="2859"/>
        <v>0</v>
      </c>
      <c r="CP903" s="1331">
        <f t="shared" si="2859"/>
        <v>0</v>
      </c>
      <c r="CQ903" s="1331">
        <f t="shared" si="2859"/>
        <v>0</v>
      </c>
      <c r="CR903" s="1331">
        <f t="shared" si="2859"/>
        <v>0</v>
      </c>
      <c r="CS903" s="1330">
        <f t="shared" si="2859"/>
        <v>0</v>
      </c>
      <c r="CT903" s="1333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9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2860"/>
        <v>0</v>
      </c>
      <c r="CF904" s="1331">
        <f t="shared" si="2860"/>
        <v>0</v>
      </c>
      <c r="CG904" s="1331">
        <f t="shared" si="2860"/>
        <v>0</v>
      </c>
      <c r="CH904" s="1331">
        <f t="shared" si="2860"/>
        <v>0</v>
      </c>
      <c r="CI904" s="1331">
        <f t="shared" si="2860"/>
        <v>0</v>
      </c>
      <c r="CJ904" s="1331">
        <f t="shared" si="2860"/>
        <v>0</v>
      </c>
      <c r="CK904" s="1332">
        <f t="shared" si="2860"/>
        <v>0</v>
      </c>
      <c r="CL904" s="1332">
        <f t="shared" si="2860"/>
        <v>0</v>
      </c>
      <c r="CM904" s="1332">
        <f t="shared" si="2860"/>
        <v>0</v>
      </c>
      <c r="CN904" s="1331">
        <f t="shared" si="2860"/>
        <v>0</v>
      </c>
      <c r="CO904" s="1331">
        <f t="shared" si="2860"/>
        <v>0</v>
      </c>
      <c r="CP904" s="1331">
        <f t="shared" si="2860"/>
        <v>0</v>
      </c>
      <c r="CQ904" s="1331">
        <f t="shared" si="2860"/>
        <v>0</v>
      </c>
      <c r="CR904" s="1331">
        <f t="shared" si="2860"/>
        <v>0</v>
      </c>
      <c r="CS904" s="1330">
        <f t="shared" si="2860"/>
        <v>0</v>
      </c>
      <c r="CT904" s="1333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9">
        <f t="shared" si="2882"/>
        <v>0</v>
      </c>
      <c r="CE905" s="1330">
        <f t="shared" si="2860"/>
        <v>0</v>
      </c>
      <c r="CF905" s="1331">
        <f t="shared" si="2860"/>
        <v>0</v>
      </c>
      <c r="CG905" s="1331">
        <f t="shared" si="2860"/>
        <v>0</v>
      </c>
      <c r="CH905" s="1331">
        <f t="shared" si="2860"/>
        <v>0</v>
      </c>
      <c r="CI905" s="1331">
        <f t="shared" si="2860"/>
        <v>0</v>
      </c>
      <c r="CJ905" s="1331">
        <f t="shared" si="2860"/>
        <v>0</v>
      </c>
      <c r="CK905" s="1332">
        <f t="shared" si="2860"/>
        <v>0</v>
      </c>
      <c r="CL905" s="1332">
        <f t="shared" si="2860"/>
        <v>0</v>
      </c>
      <c r="CM905" s="1332">
        <f t="shared" si="2860"/>
        <v>0</v>
      </c>
      <c r="CN905" s="1331">
        <f t="shared" si="2860"/>
        <v>0</v>
      </c>
      <c r="CO905" s="1331">
        <f t="shared" si="2860"/>
        <v>0</v>
      </c>
      <c r="CP905" s="1331">
        <f t="shared" si="2860"/>
        <v>0</v>
      </c>
      <c r="CQ905" s="1331">
        <f t="shared" si="2860"/>
        <v>0</v>
      </c>
      <c r="CR905" s="1331">
        <f t="shared" si="2860"/>
        <v>0</v>
      </c>
      <c r="CS905" s="1330">
        <f t="shared" si="2860"/>
        <v>0</v>
      </c>
      <c r="CT905" s="1333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9">
        <f t="shared" si="2882"/>
        <v>0</v>
      </c>
      <c r="CE906" s="1330">
        <f t="shared" si="2860"/>
        <v>0</v>
      </c>
      <c r="CF906" s="1331">
        <f t="shared" si="2860"/>
        <v>0</v>
      </c>
      <c r="CG906" s="1331">
        <f t="shared" si="2860"/>
        <v>0</v>
      </c>
      <c r="CH906" s="1331">
        <f t="shared" si="2860"/>
        <v>0</v>
      </c>
      <c r="CI906" s="1331">
        <f t="shared" si="2860"/>
        <v>0</v>
      </c>
      <c r="CJ906" s="1331">
        <f t="shared" si="2860"/>
        <v>0</v>
      </c>
      <c r="CK906" s="1332">
        <f t="shared" si="2860"/>
        <v>0</v>
      </c>
      <c r="CL906" s="1332">
        <f t="shared" si="2860"/>
        <v>0</v>
      </c>
      <c r="CM906" s="1332">
        <f t="shared" si="2860"/>
        <v>0</v>
      </c>
      <c r="CN906" s="1331">
        <f t="shared" si="2860"/>
        <v>0</v>
      </c>
      <c r="CO906" s="1331">
        <f t="shared" si="2860"/>
        <v>1120</v>
      </c>
      <c r="CP906" s="1331">
        <f t="shared" si="2860"/>
        <v>2600</v>
      </c>
      <c r="CQ906" s="1331">
        <f t="shared" si="2860"/>
        <v>7000</v>
      </c>
      <c r="CR906" s="1331">
        <f t="shared" si="2860"/>
        <v>7000</v>
      </c>
      <c r="CS906" s="1330">
        <f t="shared" si="2860"/>
        <v>14000</v>
      </c>
      <c r="CT906" s="1333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9">
        <f t="shared" si="2882"/>
        <v>0</v>
      </c>
      <c r="CE907" s="1330">
        <f t="shared" si="2860"/>
        <v>0</v>
      </c>
      <c r="CF907" s="1331">
        <f t="shared" si="2860"/>
        <v>0</v>
      </c>
      <c r="CG907" s="1331">
        <f t="shared" si="2860"/>
        <v>0</v>
      </c>
      <c r="CH907" s="1331">
        <f t="shared" si="2860"/>
        <v>0</v>
      </c>
      <c r="CI907" s="1331">
        <f t="shared" si="2860"/>
        <v>0</v>
      </c>
      <c r="CJ907" s="1331">
        <f t="shared" si="2860"/>
        <v>0</v>
      </c>
      <c r="CK907" s="1332">
        <f t="shared" si="2860"/>
        <v>0</v>
      </c>
      <c r="CL907" s="1332">
        <f t="shared" si="2860"/>
        <v>0</v>
      </c>
      <c r="CM907" s="1332">
        <f t="shared" si="2860"/>
        <v>0</v>
      </c>
      <c r="CN907" s="1331">
        <f t="shared" si="2860"/>
        <v>0</v>
      </c>
      <c r="CO907" s="1331">
        <f t="shared" si="2860"/>
        <v>0</v>
      </c>
      <c r="CP907" s="1331">
        <f t="shared" si="2860"/>
        <v>0</v>
      </c>
      <c r="CQ907" s="1331">
        <f t="shared" si="2860"/>
        <v>0</v>
      </c>
      <c r="CR907" s="1331">
        <f t="shared" si="2860"/>
        <v>2800</v>
      </c>
      <c r="CS907" s="1330">
        <f t="shared" si="2860"/>
        <v>2870</v>
      </c>
      <c r="CT907" s="1333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9">
        <f t="shared" si="2882"/>
        <v>0</v>
      </c>
      <c r="CE908" s="1330">
        <f t="shared" si="2860"/>
        <v>0</v>
      </c>
      <c r="CF908" s="1331">
        <f t="shared" si="2860"/>
        <v>0</v>
      </c>
      <c r="CG908" s="1331">
        <f t="shared" si="2860"/>
        <v>0</v>
      </c>
      <c r="CH908" s="1331">
        <f t="shared" si="2860"/>
        <v>0</v>
      </c>
      <c r="CI908" s="1331">
        <f t="shared" si="2860"/>
        <v>0</v>
      </c>
      <c r="CJ908" s="1331">
        <f t="shared" si="2860"/>
        <v>0</v>
      </c>
      <c r="CK908" s="1332">
        <f t="shared" si="2860"/>
        <v>0</v>
      </c>
      <c r="CL908" s="1332">
        <f t="shared" si="2860"/>
        <v>0</v>
      </c>
      <c r="CM908" s="1332">
        <f t="shared" si="2860"/>
        <v>0</v>
      </c>
      <c r="CN908" s="1331">
        <f t="shared" si="2860"/>
        <v>0</v>
      </c>
      <c r="CO908" s="1331">
        <f t="shared" si="2860"/>
        <v>0</v>
      </c>
      <c r="CP908" s="1331">
        <f t="shared" si="2860"/>
        <v>0</v>
      </c>
      <c r="CQ908" s="1331">
        <f t="shared" si="2860"/>
        <v>0</v>
      </c>
      <c r="CR908" s="1331">
        <f t="shared" si="2860"/>
        <v>0</v>
      </c>
      <c r="CS908" s="1330">
        <f t="shared" si="2860"/>
        <v>0</v>
      </c>
      <c r="CT908" s="1333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9">
        <f t="shared" si="2882"/>
        <v>0</v>
      </c>
      <c r="CE909" s="1330">
        <f t="shared" si="2860"/>
        <v>0</v>
      </c>
      <c r="CF909" s="1331">
        <f t="shared" si="2860"/>
        <v>0</v>
      </c>
      <c r="CG909" s="1331">
        <f t="shared" si="2860"/>
        <v>0</v>
      </c>
      <c r="CH909" s="1331">
        <f t="shared" si="2860"/>
        <v>0</v>
      </c>
      <c r="CI909" s="1331">
        <f t="shared" si="2860"/>
        <v>0</v>
      </c>
      <c r="CJ909" s="1331">
        <f t="shared" si="2860"/>
        <v>0</v>
      </c>
      <c r="CK909" s="1332">
        <f t="shared" si="2860"/>
        <v>0</v>
      </c>
      <c r="CL909" s="1332">
        <f t="shared" si="2860"/>
        <v>0</v>
      </c>
      <c r="CM909" s="1332">
        <f t="shared" si="2860"/>
        <v>0</v>
      </c>
      <c r="CN909" s="1331">
        <f t="shared" si="2860"/>
        <v>0</v>
      </c>
      <c r="CO909" s="1331">
        <f t="shared" si="2860"/>
        <v>0</v>
      </c>
      <c r="CP909" s="1331">
        <f t="shared" si="2860"/>
        <v>0</v>
      </c>
      <c r="CQ909" s="1331">
        <f t="shared" si="2860"/>
        <v>0</v>
      </c>
      <c r="CR909" s="1331">
        <f t="shared" si="2860"/>
        <v>0</v>
      </c>
      <c r="CS909" s="1330">
        <f t="shared" si="2860"/>
        <v>0</v>
      </c>
      <c r="CT909" s="1333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9">
        <f t="shared" si="2882"/>
        <v>0</v>
      </c>
      <c r="CE910" s="1330">
        <f t="shared" si="2860"/>
        <v>0</v>
      </c>
      <c r="CF910" s="1331">
        <f t="shared" si="2860"/>
        <v>0</v>
      </c>
      <c r="CG910" s="1331">
        <f t="shared" si="2860"/>
        <v>0</v>
      </c>
      <c r="CH910" s="1331">
        <f t="shared" si="2860"/>
        <v>0</v>
      </c>
      <c r="CI910" s="1331">
        <f t="shared" si="2860"/>
        <v>0</v>
      </c>
      <c r="CJ910" s="1331">
        <f t="shared" si="2860"/>
        <v>0</v>
      </c>
      <c r="CK910" s="1332">
        <f t="shared" si="2860"/>
        <v>0</v>
      </c>
      <c r="CL910" s="1332">
        <f t="shared" si="2860"/>
        <v>0</v>
      </c>
      <c r="CM910" s="1332">
        <f t="shared" si="2860"/>
        <v>0</v>
      </c>
      <c r="CN910" s="1331">
        <f t="shared" si="2860"/>
        <v>0</v>
      </c>
      <c r="CO910" s="1331">
        <f t="shared" si="2860"/>
        <v>0</v>
      </c>
      <c r="CP910" s="1331">
        <f t="shared" si="2860"/>
        <v>0</v>
      </c>
      <c r="CQ910" s="1331">
        <f t="shared" si="2860"/>
        <v>0</v>
      </c>
      <c r="CR910" s="1331">
        <f t="shared" si="2860"/>
        <v>0</v>
      </c>
      <c r="CS910" s="1330">
        <f t="shared" si="2860"/>
        <v>0</v>
      </c>
      <c r="CT910" s="1333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9">
        <f t="shared" si="2882"/>
        <v>0</v>
      </c>
      <c r="CE911" s="1330">
        <f t="shared" si="2860"/>
        <v>0</v>
      </c>
      <c r="CF911" s="1331">
        <f t="shared" si="2860"/>
        <v>0</v>
      </c>
      <c r="CG911" s="1331">
        <f t="shared" si="2860"/>
        <v>0</v>
      </c>
      <c r="CH911" s="1331">
        <f t="shared" si="2860"/>
        <v>0</v>
      </c>
      <c r="CI911" s="1331">
        <f t="shared" si="2860"/>
        <v>0</v>
      </c>
      <c r="CJ911" s="1331">
        <f t="shared" si="2860"/>
        <v>0</v>
      </c>
      <c r="CK911" s="1332">
        <f t="shared" si="2860"/>
        <v>0</v>
      </c>
      <c r="CL911" s="1332">
        <f t="shared" si="2860"/>
        <v>0</v>
      </c>
      <c r="CM911" s="1332">
        <f t="shared" si="2860"/>
        <v>0</v>
      </c>
      <c r="CN911" s="1331">
        <f t="shared" si="2860"/>
        <v>0</v>
      </c>
      <c r="CO911" s="1331">
        <f t="shared" si="2860"/>
        <v>0</v>
      </c>
      <c r="CP911" s="1331">
        <f t="shared" si="2860"/>
        <v>0</v>
      </c>
      <c r="CQ911" s="1331">
        <f t="shared" si="2860"/>
        <v>0</v>
      </c>
      <c r="CR911" s="1331">
        <f t="shared" si="2860"/>
        <v>0</v>
      </c>
      <c r="CS911" s="1330">
        <f t="shared" si="2860"/>
        <v>0</v>
      </c>
      <c r="CT911" s="1333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9">
        <f t="shared" si="2882"/>
        <v>0</v>
      </c>
      <c r="CE912" s="1330">
        <f t="shared" si="2860"/>
        <v>0</v>
      </c>
      <c r="CF912" s="1331">
        <f t="shared" si="2860"/>
        <v>0</v>
      </c>
      <c r="CG912" s="1331">
        <f t="shared" si="2860"/>
        <v>0</v>
      </c>
      <c r="CH912" s="1331">
        <f t="shared" si="2860"/>
        <v>0</v>
      </c>
      <c r="CI912" s="1331">
        <f t="shared" si="2860"/>
        <v>0</v>
      </c>
      <c r="CJ912" s="1331">
        <f t="shared" si="2860"/>
        <v>0</v>
      </c>
      <c r="CK912" s="1332">
        <f t="shared" si="2860"/>
        <v>0</v>
      </c>
      <c r="CL912" s="1332">
        <f t="shared" si="2860"/>
        <v>0</v>
      </c>
      <c r="CM912" s="1332">
        <f t="shared" si="2860"/>
        <v>0</v>
      </c>
      <c r="CN912" s="1331">
        <f t="shared" si="2860"/>
        <v>0</v>
      </c>
      <c r="CO912" s="1331">
        <f t="shared" si="2860"/>
        <v>0</v>
      </c>
      <c r="CP912" s="1331">
        <f t="shared" si="2860"/>
        <v>0</v>
      </c>
      <c r="CQ912" s="1331">
        <f t="shared" si="2860"/>
        <v>0</v>
      </c>
      <c r="CR912" s="1331">
        <f t="shared" si="2860"/>
        <v>0</v>
      </c>
      <c r="CS912" s="1330">
        <f t="shared" si="2860"/>
        <v>0</v>
      </c>
      <c r="CT912" s="1333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9">
        <f t="shared" si="2882"/>
        <v>0</v>
      </c>
      <c r="CE913" s="1330">
        <f t="shared" si="2860"/>
        <v>0</v>
      </c>
      <c r="CF913" s="1331">
        <f t="shared" si="2860"/>
        <v>0</v>
      </c>
      <c r="CG913" s="1331">
        <f t="shared" si="2860"/>
        <v>0</v>
      </c>
      <c r="CH913" s="1331">
        <f t="shared" si="2860"/>
        <v>0</v>
      </c>
      <c r="CI913" s="1331">
        <f t="shared" si="2860"/>
        <v>0</v>
      </c>
      <c r="CJ913" s="1331">
        <f t="shared" si="2860"/>
        <v>0</v>
      </c>
      <c r="CK913" s="1332">
        <f t="shared" si="2860"/>
        <v>0</v>
      </c>
      <c r="CL913" s="1332">
        <f t="shared" si="2860"/>
        <v>0</v>
      </c>
      <c r="CM913" s="1332">
        <f t="shared" si="2860"/>
        <v>0</v>
      </c>
      <c r="CN913" s="1331">
        <f t="shared" si="2860"/>
        <v>0</v>
      </c>
      <c r="CO913" s="1331">
        <f t="shared" si="2860"/>
        <v>0</v>
      </c>
      <c r="CP913" s="1331">
        <f t="shared" si="2860"/>
        <v>0</v>
      </c>
      <c r="CQ913" s="1331">
        <f t="shared" si="2860"/>
        <v>0</v>
      </c>
      <c r="CR913" s="1331">
        <f t="shared" si="2860"/>
        <v>0</v>
      </c>
      <c r="CS913" s="1330">
        <f t="shared" si="2860"/>
        <v>0</v>
      </c>
      <c r="CT913" s="1333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9">
        <f t="shared" si="2882"/>
        <v>0</v>
      </c>
      <c r="CE914" s="1330">
        <f t="shared" si="2860"/>
        <v>0</v>
      </c>
      <c r="CF914" s="1331">
        <f t="shared" si="2860"/>
        <v>0</v>
      </c>
      <c r="CG914" s="1331">
        <f t="shared" si="2860"/>
        <v>0</v>
      </c>
      <c r="CH914" s="1331">
        <f t="shared" si="2860"/>
        <v>0</v>
      </c>
      <c r="CI914" s="1331">
        <f t="shared" si="2860"/>
        <v>0</v>
      </c>
      <c r="CJ914" s="1331">
        <f t="shared" si="2860"/>
        <v>0</v>
      </c>
      <c r="CK914" s="1332">
        <f t="shared" si="2860"/>
        <v>0</v>
      </c>
      <c r="CL914" s="1332">
        <f t="shared" si="2860"/>
        <v>0</v>
      </c>
      <c r="CM914" s="1332">
        <f t="shared" si="2860"/>
        <v>0</v>
      </c>
      <c r="CN914" s="1331">
        <f t="shared" si="2860"/>
        <v>0</v>
      </c>
      <c r="CO914" s="1331">
        <f t="shared" si="2860"/>
        <v>0</v>
      </c>
      <c r="CP914" s="1331">
        <f t="shared" si="2860"/>
        <v>0</v>
      </c>
      <c r="CQ914" s="1331">
        <f t="shared" si="2860"/>
        <v>0</v>
      </c>
      <c r="CR914" s="1331">
        <f t="shared" si="2860"/>
        <v>0</v>
      </c>
      <c r="CS914" s="1330">
        <f t="shared" si="2860"/>
        <v>0</v>
      </c>
      <c r="CT914" s="1333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9">
        <f t="shared" si="2882"/>
        <v>0</v>
      </c>
      <c r="CE915" s="1330">
        <f t="shared" si="2860"/>
        <v>0</v>
      </c>
      <c r="CF915" s="1331">
        <f t="shared" si="2860"/>
        <v>0</v>
      </c>
      <c r="CG915" s="1331">
        <f t="shared" si="2860"/>
        <v>0</v>
      </c>
      <c r="CH915" s="1331">
        <f t="shared" si="2860"/>
        <v>0</v>
      </c>
      <c r="CI915" s="1331">
        <f t="shared" si="2860"/>
        <v>0</v>
      </c>
      <c r="CJ915" s="1331">
        <f t="shared" si="2860"/>
        <v>0</v>
      </c>
      <c r="CK915" s="1332">
        <f t="shared" si="2860"/>
        <v>0</v>
      </c>
      <c r="CL915" s="1332">
        <f t="shared" si="2860"/>
        <v>0</v>
      </c>
      <c r="CM915" s="1332">
        <f t="shared" si="2860"/>
        <v>0</v>
      </c>
      <c r="CN915" s="1331">
        <f t="shared" si="2860"/>
        <v>0</v>
      </c>
      <c r="CO915" s="1331">
        <f t="shared" si="2860"/>
        <v>0</v>
      </c>
      <c r="CP915" s="1331">
        <f t="shared" si="2860"/>
        <v>0</v>
      </c>
      <c r="CQ915" s="1331">
        <f t="shared" si="2860"/>
        <v>0</v>
      </c>
      <c r="CR915" s="1331">
        <f t="shared" si="2860"/>
        <v>0</v>
      </c>
      <c r="CS915" s="1330">
        <f t="shared" si="2860"/>
        <v>0</v>
      </c>
      <c r="CT915" s="1333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9">
        <f t="shared" si="2882"/>
        <v>0</v>
      </c>
      <c r="CE916" s="1330">
        <f t="shared" si="2860"/>
        <v>0</v>
      </c>
      <c r="CF916" s="1331">
        <f t="shared" si="2860"/>
        <v>0</v>
      </c>
      <c r="CG916" s="1331">
        <f t="shared" si="2860"/>
        <v>0</v>
      </c>
      <c r="CH916" s="1331">
        <f t="shared" si="2860"/>
        <v>0</v>
      </c>
      <c r="CI916" s="1331">
        <f t="shared" si="2860"/>
        <v>0</v>
      </c>
      <c r="CJ916" s="1331">
        <f t="shared" si="2860"/>
        <v>0</v>
      </c>
      <c r="CK916" s="1332">
        <f t="shared" si="2860"/>
        <v>0</v>
      </c>
      <c r="CL916" s="1332">
        <f t="shared" si="2860"/>
        <v>400</v>
      </c>
      <c r="CM916" s="1332">
        <f t="shared" si="2860"/>
        <v>540</v>
      </c>
      <c r="CN916" s="1331">
        <f t="shared" si="2860"/>
        <v>3000</v>
      </c>
      <c r="CO916" s="1331">
        <f t="shared" si="2860"/>
        <v>3600</v>
      </c>
      <c r="CP916" s="1331">
        <f t="shared" si="2860"/>
        <v>5500</v>
      </c>
      <c r="CQ916" s="1331">
        <f t="shared" si="2860"/>
        <v>8000</v>
      </c>
      <c r="CR916" s="1331">
        <f t="shared" si="2860"/>
        <v>15000</v>
      </c>
      <c r="CS916" s="1330">
        <f t="shared" si="2860"/>
        <v>18600</v>
      </c>
      <c r="CT916" s="1333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9">
        <f t="shared" si="2882"/>
        <v>0</v>
      </c>
      <c r="CE917" s="1330">
        <f t="shared" si="2860"/>
        <v>0</v>
      </c>
      <c r="CF917" s="1331">
        <f t="shared" si="2860"/>
        <v>0</v>
      </c>
      <c r="CG917" s="1331">
        <f t="shared" si="2860"/>
        <v>0</v>
      </c>
      <c r="CH917" s="1331">
        <f t="shared" si="2860"/>
        <v>0</v>
      </c>
      <c r="CI917" s="1331">
        <f t="shared" si="2860"/>
        <v>0</v>
      </c>
      <c r="CJ917" s="1331">
        <f t="shared" si="2860"/>
        <v>0</v>
      </c>
      <c r="CK917" s="1332">
        <f t="shared" si="2860"/>
        <v>0</v>
      </c>
      <c r="CL917" s="1332">
        <f t="shared" si="2860"/>
        <v>0</v>
      </c>
      <c r="CM917" s="1332">
        <f t="shared" si="2860"/>
        <v>150</v>
      </c>
      <c r="CN917" s="1331">
        <f t="shared" si="2860"/>
        <v>250</v>
      </c>
      <c r="CO917" s="1331">
        <f t="shared" si="2860"/>
        <v>300</v>
      </c>
      <c r="CP917" s="1331">
        <f t="shared" si="2860"/>
        <v>600</v>
      </c>
      <c r="CQ917" s="1331">
        <f t="shared" si="2860"/>
        <v>720</v>
      </c>
      <c r="CR917" s="1331">
        <f t="shared" si="2860"/>
        <v>1200</v>
      </c>
      <c r="CS917" s="1330">
        <f t="shared" si="2860"/>
        <v>1800</v>
      </c>
      <c r="CT917" s="1333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9"/>
      <c r="CE918" s="1340"/>
      <c r="CF918" s="1340"/>
      <c r="CG918" s="1340"/>
      <c r="CH918" s="1340"/>
      <c r="CI918" s="1340"/>
      <c r="CJ918" s="1340"/>
      <c r="CK918" s="1340"/>
      <c r="CL918" s="1340"/>
      <c r="CM918" s="1340"/>
      <c r="CN918" s="1340"/>
      <c r="CO918" s="1340"/>
      <c r="CP918" s="1340"/>
      <c r="CQ918" s="1340"/>
      <c r="CR918" s="1340"/>
      <c r="CS918" s="1340"/>
      <c r="CT918" s="1341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9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0">
        <f t="shared" si="2899"/>
        <v>0</v>
      </c>
      <c r="CF919" s="1331">
        <f t="shared" si="2899"/>
        <v>0</v>
      </c>
      <c r="CG919" s="1331">
        <f t="shared" si="2899"/>
        <v>0</v>
      </c>
      <c r="CH919" s="1331">
        <f t="shared" si="2899"/>
        <v>0</v>
      </c>
      <c r="CI919" s="1331">
        <f t="shared" si="2899"/>
        <v>0</v>
      </c>
      <c r="CJ919" s="1331">
        <f t="shared" si="2899"/>
        <v>0</v>
      </c>
      <c r="CK919" s="1332">
        <f t="shared" si="2899"/>
        <v>0</v>
      </c>
      <c r="CL919" s="1332">
        <f t="shared" si="2899"/>
        <v>0</v>
      </c>
      <c r="CM919" s="1332">
        <f t="shared" si="2899"/>
        <v>400</v>
      </c>
      <c r="CN919" s="1331">
        <f t="shared" si="2899"/>
        <v>600</v>
      </c>
      <c r="CO919" s="1331">
        <f t="shared" si="2899"/>
        <v>750</v>
      </c>
      <c r="CP919" s="1331">
        <f t="shared" si="2899"/>
        <v>750</v>
      </c>
      <c r="CQ919" s="1331">
        <f t="shared" si="2899"/>
        <v>1500</v>
      </c>
      <c r="CR919" s="1331">
        <f t="shared" si="2899"/>
        <v>1800</v>
      </c>
      <c r="CS919" s="1330">
        <f t="shared" si="2899"/>
        <v>1900</v>
      </c>
      <c r="CT919" s="1333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9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2900"/>
        <v>0</v>
      </c>
      <c r="CF920" s="1331">
        <f t="shared" si="2900"/>
        <v>0</v>
      </c>
      <c r="CG920" s="1331">
        <f t="shared" si="2900"/>
        <v>0</v>
      </c>
      <c r="CH920" s="1331">
        <f t="shared" si="2900"/>
        <v>0</v>
      </c>
      <c r="CI920" s="1331">
        <f t="shared" si="2900"/>
        <v>0</v>
      </c>
      <c r="CJ920" s="1331">
        <f t="shared" si="2900"/>
        <v>0</v>
      </c>
      <c r="CK920" s="1332">
        <f t="shared" si="2900"/>
        <v>0</v>
      </c>
      <c r="CL920" s="1332">
        <f t="shared" si="2900"/>
        <v>0</v>
      </c>
      <c r="CM920" s="1332">
        <f t="shared" si="2900"/>
        <v>0</v>
      </c>
      <c r="CN920" s="1331">
        <f t="shared" si="2900"/>
        <v>0</v>
      </c>
      <c r="CO920" s="1331">
        <f t="shared" si="2900"/>
        <v>0</v>
      </c>
      <c r="CP920" s="1331">
        <f t="shared" si="2900"/>
        <v>0</v>
      </c>
      <c r="CQ920" s="1331">
        <f t="shared" si="2900"/>
        <v>0</v>
      </c>
      <c r="CR920" s="1331">
        <f t="shared" si="2900"/>
        <v>0</v>
      </c>
      <c r="CS920" s="1330">
        <f t="shared" si="2900"/>
        <v>400</v>
      </c>
      <c r="CT920" s="1333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9">
        <f t="shared" si="2922"/>
        <v>0</v>
      </c>
      <c r="CE921" s="1330">
        <f t="shared" si="2900"/>
        <v>0</v>
      </c>
      <c r="CF921" s="1331">
        <f t="shared" si="2900"/>
        <v>0</v>
      </c>
      <c r="CG921" s="1331">
        <f t="shared" si="2900"/>
        <v>0</v>
      </c>
      <c r="CH921" s="1331">
        <f t="shared" si="2900"/>
        <v>0</v>
      </c>
      <c r="CI921" s="1331">
        <f t="shared" si="2900"/>
        <v>0</v>
      </c>
      <c r="CJ921" s="1331">
        <f t="shared" si="2900"/>
        <v>0</v>
      </c>
      <c r="CK921" s="1332">
        <f t="shared" si="2900"/>
        <v>0</v>
      </c>
      <c r="CL921" s="1332">
        <f t="shared" si="2900"/>
        <v>0</v>
      </c>
      <c r="CM921" s="1332">
        <f t="shared" si="2900"/>
        <v>0</v>
      </c>
      <c r="CN921" s="1331">
        <f t="shared" si="2900"/>
        <v>0</v>
      </c>
      <c r="CO921" s="1331">
        <f t="shared" si="2900"/>
        <v>0</v>
      </c>
      <c r="CP921" s="1331">
        <f t="shared" si="2900"/>
        <v>0</v>
      </c>
      <c r="CQ921" s="1331">
        <f t="shared" si="2900"/>
        <v>0</v>
      </c>
      <c r="CR921" s="1331">
        <f t="shared" si="2900"/>
        <v>0</v>
      </c>
      <c r="CS921" s="1330">
        <f t="shared" si="2900"/>
        <v>0</v>
      </c>
      <c r="CT921" s="1333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9">
        <f t="shared" si="2922"/>
        <v>0</v>
      </c>
      <c r="CE922" s="1330">
        <f t="shared" si="2900"/>
        <v>0</v>
      </c>
      <c r="CF922" s="1331">
        <f t="shared" si="2900"/>
        <v>0</v>
      </c>
      <c r="CG922" s="1331">
        <f t="shared" si="2900"/>
        <v>0</v>
      </c>
      <c r="CH922" s="1331">
        <f t="shared" si="2900"/>
        <v>0</v>
      </c>
      <c r="CI922" s="1331">
        <f t="shared" si="2900"/>
        <v>0</v>
      </c>
      <c r="CJ922" s="1331">
        <f t="shared" si="2900"/>
        <v>0</v>
      </c>
      <c r="CK922" s="1332">
        <f t="shared" si="2900"/>
        <v>0</v>
      </c>
      <c r="CL922" s="1332">
        <f t="shared" si="2900"/>
        <v>0</v>
      </c>
      <c r="CM922" s="1332">
        <f t="shared" si="2900"/>
        <v>0</v>
      </c>
      <c r="CN922" s="1331">
        <f t="shared" si="2900"/>
        <v>0</v>
      </c>
      <c r="CO922" s="1331">
        <f t="shared" si="2900"/>
        <v>0</v>
      </c>
      <c r="CP922" s="1331">
        <f t="shared" si="2900"/>
        <v>0</v>
      </c>
      <c r="CQ922" s="1331">
        <f t="shared" si="2900"/>
        <v>0</v>
      </c>
      <c r="CR922" s="1331">
        <f t="shared" si="2900"/>
        <v>0</v>
      </c>
      <c r="CS922" s="1330">
        <f t="shared" si="2900"/>
        <v>0</v>
      </c>
      <c r="CT922" s="1333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9">
        <f t="shared" si="2922"/>
        <v>0</v>
      </c>
      <c r="CE923" s="1330">
        <f t="shared" si="2900"/>
        <v>0</v>
      </c>
      <c r="CF923" s="1331">
        <f t="shared" si="2900"/>
        <v>0</v>
      </c>
      <c r="CG923" s="1331">
        <f t="shared" si="2900"/>
        <v>0</v>
      </c>
      <c r="CH923" s="1331">
        <f t="shared" si="2900"/>
        <v>0</v>
      </c>
      <c r="CI923" s="1331">
        <f t="shared" si="2900"/>
        <v>0</v>
      </c>
      <c r="CJ923" s="1331">
        <f t="shared" si="2900"/>
        <v>0</v>
      </c>
      <c r="CK923" s="1332">
        <f t="shared" si="2900"/>
        <v>0</v>
      </c>
      <c r="CL923" s="1332">
        <f t="shared" si="2900"/>
        <v>9</v>
      </c>
      <c r="CM923" s="1332">
        <f t="shared" si="2900"/>
        <v>16</v>
      </c>
      <c r="CN923" s="1331">
        <f t="shared" si="2900"/>
        <v>1500</v>
      </c>
      <c r="CO923" s="1331">
        <f t="shared" si="2900"/>
        <v>2400</v>
      </c>
      <c r="CP923" s="1331">
        <f t="shared" si="2900"/>
        <v>3600</v>
      </c>
      <c r="CQ923" s="1331">
        <f t="shared" si="2900"/>
        <v>4500</v>
      </c>
      <c r="CR923" s="1331">
        <f t="shared" si="2900"/>
        <v>4800</v>
      </c>
      <c r="CS923" s="1330">
        <f t="shared" si="2900"/>
        <v>4800</v>
      </c>
      <c r="CT923" s="1333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9">
        <f t="shared" si="2922"/>
        <v>0</v>
      </c>
      <c r="CE924" s="1330">
        <f t="shared" si="2900"/>
        <v>0</v>
      </c>
      <c r="CF924" s="1331">
        <f t="shared" si="2900"/>
        <v>0</v>
      </c>
      <c r="CG924" s="1331">
        <f t="shared" si="2900"/>
        <v>0</v>
      </c>
      <c r="CH924" s="1331">
        <f t="shared" si="2900"/>
        <v>0</v>
      </c>
      <c r="CI924" s="1331">
        <f t="shared" si="2900"/>
        <v>0</v>
      </c>
      <c r="CJ924" s="1331">
        <f t="shared" si="2900"/>
        <v>0</v>
      </c>
      <c r="CK924" s="1332">
        <f t="shared" si="2900"/>
        <v>0</v>
      </c>
      <c r="CL924" s="1332">
        <f t="shared" si="2900"/>
        <v>0</v>
      </c>
      <c r="CM924" s="1332">
        <f t="shared" si="2900"/>
        <v>0</v>
      </c>
      <c r="CN924" s="1331">
        <f t="shared" si="2900"/>
        <v>0</v>
      </c>
      <c r="CO924" s="1331">
        <f t="shared" si="2900"/>
        <v>0</v>
      </c>
      <c r="CP924" s="1331">
        <f t="shared" si="2900"/>
        <v>0</v>
      </c>
      <c r="CQ924" s="1331">
        <f t="shared" si="2900"/>
        <v>0</v>
      </c>
      <c r="CR924" s="1331">
        <f t="shared" si="2900"/>
        <v>0</v>
      </c>
      <c r="CS924" s="1330">
        <f t="shared" si="2900"/>
        <v>0</v>
      </c>
      <c r="CT924" s="1333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9">
        <f t="shared" si="2922"/>
        <v>0</v>
      </c>
      <c r="CE925" s="1330">
        <f t="shared" si="2900"/>
        <v>0</v>
      </c>
      <c r="CF925" s="1331">
        <f t="shared" si="2900"/>
        <v>0</v>
      </c>
      <c r="CG925" s="1331">
        <f t="shared" si="2900"/>
        <v>0</v>
      </c>
      <c r="CH925" s="1331">
        <f t="shared" si="2900"/>
        <v>0</v>
      </c>
      <c r="CI925" s="1331">
        <f t="shared" si="2900"/>
        <v>0</v>
      </c>
      <c r="CJ925" s="1331">
        <f t="shared" si="2900"/>
        <v>0</v>
      </c>
      <c r="CK925" s="1332">
        <f t="shared" si="2900"/>
        <v>0</v>
      </c>
      <c r="CL925" s="1332">
        <f t="shared" si="2900"/>
        <v>140</v>
      </c>
      <c r="CM925" s="1332">
        <f t="shared" si="2900"/>
        <v>150</v>
      </c>
      <c r="CN925" s="1331">
        <f t="shared" si="2900"/>
        <v>160</v>
      </c>
      <c r="CO925" s="1331">
        <f t="shared" si="2900"/>
        <v>280</v>
      </c>
      <c r="CP925" s="1331">
        <f t="shared" si="2900"/>
        <v>600</v>
      </c>
      <c r="CQ925" s="1331">
        <f t="shared" si="2900"/>
        <v>600</v>
      </c>
      <c r="CR925" s="1331">
        <f t="shared" si="2900"/>
        <v>750</v>
      </c>
      <c r="CS925" s="1330">
        <f t="shared" si="2900"/>
        <v>900</v>
      </c>
      <c r="CT925" s="1333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9">
        <f t="shared" si="2922"/>
        <v>0</v>
      </c>
      <c r="CE926" s="1330">
        <f t="shared" si="2900"/>
        <v>0</v>
      </c>
      <c r="CF926" s="1331">
        <f t="shared" si="2900"/>
        <v>0</v>
      </c>
      <c r="CG926" s="1331">
        <f t="shared" si="2900"/>
        <v>0</v>
      </c>
      <c r="CH926" s="1331">
        <f t="shared" si="2900"/>
        <v>0</v>
      </c>
      <c r="CI926" s="1331">
        <f t="shared" si="2900"/>
        <v>0</v>
      </c>
      <c r="CJ926" s="1331">
        <f t="shared" si="2900"/>
        <v>0</v>
      </c>
      <c r="CK926" s="1332">
        <f t="shared" si="2900"/>
        <v>0</v>
      </c>
      <c r="CL926" s="1332">
        <f t="shared" si="2900"/>
        <v>0</v>
      </c>
      <c r="CM926" s="1332">
        <f t="shared" si="2900"/>
        <v>0</v>
      </c>
      <c r="CN926" s="1331">
        <f t="shared" si="2900"/>
        <v>0</v>
      </c>
      <c r="CO926" s="1331">
        <f t="shared" si="2900"/>
        <v>0</v>
      </c>
      <c r="CP926" s="1331">
        <f t="shared" si="2900"/>
        <v>0</v>
      </c>
      <c r="CQ926" s="1331">
        <f t="shared" si="2900"/>
        <v>0</v>
      </c>
      <c r="CR926" s="1331">
        <f t="shared" si="2900"/>
        <v>0</v>
      </c>
      <c r="CS926" s="1330">
        <f t="shared" si="2900"/>
        <v>0</v>
      </c>
      <c r="CT926" s="1333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9">
        <f t="shared" si="2922"/>
        <v>0</v>
      </c>
      <c r="CE927" s="1330">
        <f t="shared" si="2900"/>
        <v>0</v>
      </c>
      <c r="CF927" s="1331">
        <f t="shared" si="2900"/>
        <v>0</v>
      </c>
      <c r="CG927" s="1331">
        <f t="shared" si="2900"/>
        <v>0</v>
      </c>
      <c r="CH927" s="1331">
        <f t="shared" si="2900"/>
        <v>0</v>
      </c>
      <c r="CI927" s="1331">
        <f t="shared" si="2900"/>
        <v>0</v>
      </c>
      <c r="CJ927" s="1331">
        <f t="shared" si="2900"/>
        <v>0</v>
      </c>
      <c r="CK927" s="1332">
        <f t="shared" si="2900"/>
        <v>0</v>
      </c>
      <c r="CL927" s="1332">
        <f t="shared" si="2900"/>
        <v>0</v>
      </c>
      <c r="CM927" s="1332">
        <f t="shared" si="2900"/>
        <v>0</v>
      </c>
      <c r="CN927" s="1331">
        <f t="shared" si="2900"/>
        <v>0</v>
      </c>
      <c r="CO927" s="1331">
        <f t="shared" si="2900"/>
        <v>0</v>
      </c>
      <c r="CP927" s="1331">
        <f t="shared" si="2900"/>
        <v>0</v>
      </c>
      <c r="CQ927" s="1331">
        <f t="shared" si="2900"/>
        <v>0</v>
      </c>
      <c r="CR927" s="1331">
        <f t="shared" si="2900"/>
        <v>0</v>
      </c>
      <c r="CS927" s="1330">
        <f t="shared" si="2900"/>
        <v>0</v>
      </c>
      <c r="CT927" s="1333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9">
        <f t="shared" si="2922"/>
        <v>0</v>
      </c>
      <c r="CE928" s="1330">
        <f t="shared" si="2900"/>
        <v>0</v>
      </c>
      <c r="CF928" s="1331">
        <f t="shared" si="2900"/>
        <v>0</v>
      </c>
      <c r="CG928" s="1331">
        <f t="shared" si="2900"/>
        <v>0</v>
      </c>
      <c r="CH928" s="1331">
        <f t="shared" si="2900"/>
        <v>0</v>
      </c>
      <c r="CI928" s="1331">
        <f t="shared" si="2900"/>
        <v>0</v>
      </c>
      <c r="CJ928" s="1331">
        <f t="shared" si="2900"/>
        <v>0</v>
      </c>
      <c r="CK928" s="1332">
        <f t="shared" si="2900"/>
        <v>0</v>
      </c>
      <c r="CL928" s="1332">
        <f t="shared" si="2900"/>
        <v>375</v>
      </c>
      <c r="CM928" s="1332">
        <f t="shared" si="2900"/>
        <v>1050</v>
      </c>
      <c r="CN928" s="1331">
        <f t="shared" si="2900"/>
        <v>1200</v>
      </c>
      <c r="CO928" s="1331">
        <f t="shared" si="2900"/>
        <v>1350</v>
      </c>
      <c r="CP928" s="1331">
        <f t="shared" si="2900"/>
        <v>1350</v>
      </c>
      <c r="CQ928" s="1331">
        <f t="shared" si="2900"/>
        <v>1500</v>
      </c>
      <c r="CR928" s="1331">
        <f t="shared" si="2900"/>
        <v>1950</v>
      </c>
      <c r="CS928" s="1330">
        <f t="shared" si="2900"/>
        <v>2100</v>
      </c>
      <c r="CT928" s="1333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9"/>
      <c r="CE929" s="1340"/>
      <c r="CF929" s="1340"/>
      <c r="CG929" s="1340"/>
      <c r="CH929" s="1340"/>
      <c r="CI929" s="1340"/>
      <c r="CJ929" s="1340"/>
      <c r="CK929" s="1340"/>
      <c r="CL929" s="1340"/>
      <c r="CM929" s="1340"/>
      <c r="CN929" s="1340"/>
      <c r="CO929" s="1340"/>
      <c r="CP929" s="1340"/>
      <c r="CQ929" s="1340"/>
      <c r="CR929" s="1340"/>
      <c r="CS929" s="1340"/>
      <c r="CT929" s="1341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9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0">
        <f t="shared" si="2963"/>
        <v>0</v>
      </c>
      <c r="CF930" s="1331">
        <f t="shared" si="2963"/>
        <v>0</v>
      </c>
      <c r="CG930" s="1331">
        <f t="shared" si="2963"/>
        <v>0</v>
      </c>
      <c r="CH930" s="1331">
        <f t="shared" si="2963"/>
        <v>0</v>
      </c>
      <c r="CI930" s="1331">
        <f t="shared" si="2963"/>
        <v>0</v>
      </c>
      <c r="CJ930" s="1331">
        <f t="shared" si="2963"/>
        <v>0</v>
      </c>
      <c r="CK930" s="1332">
        <f t="shared" si="2963"/>
        <v>0</v>
      </c>
      <c r="CL930" s="1332">
        <f t="shared" si="2963"/>
        <v>0</v>
      </c>
      <c r="CM930" s="1332">
        <f t="shared" si="2963"/>
        <v>0</v>
      </c>
      <c r="CN930" s="1331">
        <f t="shared" si="2963"/>
        <v>0</v>
      </c>
      <c r="CO930" s="1331">
        <f t="shared" si="2963"/>
        <v>0</v>
      </c>
      <c r="CP930" s="1331">
        <f t="shared" si="2963"/>
        <v>0</v>
      </c>
      <c r="CQ930" s="1331">
        <f t="shared" si="2963"/>
        <v>0</v>
      </c>
      <c r="CR930" s="1331">
        <f t="shared" si="2963"/>
        <v>0</v>
      </c>
      <c r="CS930" s="1330">
        <f t="shared" si="2963"/>
        <v>3000</v>
      </c>
      <c r="CT930" s="1333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9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2964"/>
        <v>0</v>
      </c>
      <c r="CF931" s="1331">
        <f t="shared" si="2964"/>
        <v>0</v>
      </c>
      <c r="CG931" s="1331">
        <f t="shared" si="2964"/>
        <v>0</v>
      </c>
      <c r="CH931" s="1331">
        <f t="shared" si="2964"/>
        <v>0</v>
      </c>
      <c r="CI931" s="1331">
        <f t="shared" si="2964"/>
        <v>0</v>
      </c>
      <c r="CJ931" s="1331">
        <f t="shared" si="2964"/>
        <v>0</v>
      </c>
      <c r="CK931" s="1332">
        <f t="shared" si="2964"/>
        <v>0</v>
      </c>
      <c r="CL931" s="1332">
        <f t="shared" si="2964"/>
        <v>1800</v>
      </c>
      <c r="CM931" s="1332">
        <f t="shared" si="2964"/>
        <v>6500</v>
      </c>
      <c r="CN931" s="1331">
        <f t="shared" si="2964"/>
        <v>6500</v>
      </c>
      <c r="CO931" s="1331">
        <f t="shared" si="2964"/>
        <v>7800</v>
      </c>
      <c r="CP931" s="1331">
        <f t="shared" si="2964"/>
        <v>8190</v>
      </c>
      <c r="CQ931" s="1331">
        <f t="shared" si="2964"/>
        <v>9100</v>
      </c>
      <c r="CR931" s="1331">
        <f t="shared" si="2964"/>
        <v>11700</v>
      </c>
      <c r="CS931" s="1330">
        <f t="shared" si="2964"/>
        <v>22750</v>
      </c>
      <c r="CT931" s="1333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9">
        <f t="shared" si="2990"/>
        <v>0</v>
      </c>
      <c r="CE932" s="1330">
        <f t="shared" si="2964"/>
        <v>0</v>
      </c>
      <c r="CF932" s="1331">
        <f t="shared" si="2964"/>
        <v>0</v>
      </c>
      <c r="CG932" s="1331">
        <f t="shared" si="2964"/>
        <v>0</v>
      </c>
      <c r="CH932" s="1331">
        <f t="shared" si="2964"/>
        <v>0</v>
      </c>
      <c r="CI932" s="1331">
        <f t="shared" si="2964"/>
        <v>0</v>
      </c>
      <c r="CJ932" s="1331">
        <f t="shared" si="2964"/>
        <v>0</v>
      </c>
      <c r="CK932" s="1332">
        <f t="shared" si="2964"/>
        <v>0</v>
      </c>
      <c r="CL932" s="1332">
        <f t="shared" si="2964"/>
        <v>0</v>
      </c>
      <c r="CM932" s="1332">
        <f t="shared" si="2964"/>
        <v>0</v>
      </c>
      <c r="CN932" s="1331">
        <f t="shared" si="2964"/>
        <v>0</v>
      </c>
      <c r="CO932" s="1331">
        <f t="shared" si="2964"/>
        <v>0</v>
      </c>
      <c r="CP932" s="1331">
        <f t="shared" si="2964"/>
        <v>0</v>
      </c>
      <c r="CQ932" s="1331">
        <f t="shared" si="2964"/>
        <v>0</v>
      </c>
      <c r="CR932" s="1331">
        <f t="shared" si="2964"/>
        <v>0</v>
      </c>
      <c r="CS932" s="1330">
        <f t="shared" si="2964"/>
        <v>0</v>
      </c>
      <c r="CT932" s="1333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9">
        <f t="shared" si="2990"/>
        <v>0</v>
      </c>
      <c r="CE933" s="1330">
        <f t="shared" si="2964"/>
        <v>0</v>
      </c>
      <c r="CF933" s="1331">
        <f t="shared" si="2964"/>
        <v>0</v>
      </c>
      <c r="CG933" s="1331">
        <f t="shared" si="2964"/>
        <v>0</v>
      </c>
      <c r="CH933" s="1331">
        <f t="shared" si="2964"/>
        <v>0</v>
      </c>
      <c r="CI933" s="1331">
        <f t="shared" si="2964"/>
        <v>0</v>
      </c>
      <c r="CJ933" s="1331">
        <f t="shared" si="2964"/>
        <v>0</v>
      </c>
      <c r="CK933" s="1332">
        <f t="shared" si="2964"/>
        <v>0</v>
      </c>
      <c r="CL933" s="1332">
        <f t="shared" si="2964"/>
        <v>0</v>
      </c>
      <c r="CM933" s="1332">
        <f t="shared" si="2964"/>
        <v>0</v>
      </c>
      <c r="CN933" s="1331">
        <f t="shared" si="2964"/>
        <v>0</v>
      </c>
      <c r="CO933" s="1331">
        <f t="shared" si="2964"/>
        <v>0</v>
      </c>
      <c r="CP933" s="1331">
        <f t="shared" si="2964"/>
        <v>0</v>
      </c>
      <c r="CQ933" s="1331">
        <f t="shared" si="2964"/>
        <v>0</v>
      </c>
      <c r="CR933" s="1331">
        <f t="shared" si="2964"/>
        <v>0</v>
      </c>
      <c r="CS933" s="1330">
        <f t="shared" si="2964"/>
        <v>0</v>
      </c>
      <c r="CT933" s="1333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9">
        <f t="shared" si="2990"/>
        <v>0</v>
      </c>
      <c r="CE934" s="1330">
        <f t="shared" si="2964"/>
        <v>0</v>
      </c>
      <c r="CF934" s="1331">
        <f t="shared" si="2964"/>
        <v>0</v>
      </c>
      <c r="CG934" s="1331">
        <f t="shared" si="2964"/>
        <v>0</v>
      </c>
      <c r="CH934" s="1331">
        <f t="shared" si="2964"/>
        <v>0</v>
      </c>
      <c r="CI934" s="1331">
        <f t="shared" si="2964"/>
        <v>0</v>
      </c>
      <c r="CJ934" s="1331">
        <f t="shared" si="2964"/>
        <v>0</v>
      </c>
      <c r="CK934" s="1332">
        <f t="shared" si="2964"/>
        <v>0</v>
      </c>
      <c r="CL934" s="1332">
        <f t="shared" si="2964"/>
        <v>0</v>
      </c>
      <c r="CM934" s="1332">
        <f t="shared" si="2964"/>
        <v>0</v>
      </c>
      <c r="CN934" s="1331">
        <f t="shared" si="2964"/>
        <v>0</v>
      </c>
      <c r="CO934" s="1331">
        <f t="shared" si="2964"/>
        <v>0</v>
      </c>
      <c r="CP934" s="1331">
        <f t="shared" si="2964"/>
        <v>0</v>
      </c>
      <c r="CQ934" s="1331">
        <f t="shared" si="2964"/>
        <v>0</v>
      </c>
      <c r="CR934" s="1331">
        <f t="shared" si="2964"/>
        <v>0</v>
      </c>
      <c r="CS934" s="1330">
        <f t="shared" si="2964"/>
        <v>0</v>
      </c>
      <c r="CT934" s="1333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9">
        <f t="shared" si="2990"/>
        <v>0</v>
      </c>
      <c r="CE935" s="1330">
        <f t="shared" si="2964"/>
        <v>0</v>
      </c>
      <c r="CF935" s="1331">
        <f t="shared" si="2964"/>
        <v>0</v>
      </c>
      <c r="CG935" s="1331">
        <f t="shared" si="2964"/>
        <v>0</v>
      </c>
      <c r="CH935" s="1331">
        <f t="shared" si="2964"/>
        <v>0</v>
      </c>
      <c r="CI935" s="1331">
        <f t="shared" si="2964"/>
        <v>0</v>
      </c>
      <c r="CJ935" s="1331">
        <f t="shared" si="2964"/>
        <v>0</v>
      </c>
      <c r="CK935" s="1332">
        <f t="shared" si="2964"/>
        <v>0</v>
      </c>
      <c r="CL935" s="1332">
        <f t="shared" si="2964"/>
        <v>0</v>
      </c>
      <c r="CM935" s="1332">
        <f t="shared" si="2964"/>
        <v>0</v>
      </c>
      <c r="CN935" s="1331">
        <f t="shared" si="2964"/>
        <v>0</v>
      </c>
      <c r="CO935" s="1331">
        <f t="shared" si="2964"/>
        <v>0</v>
      </c>
      <c r="CP935" s="1331">
        <f t="shared" si="2964"/>
        <v>0</v>
      </c>
      <c r="CQ935" s="1331">
        <f t="shared" si="2964"/>
        <v>0</v>
      </c>
      <c r="CR935" s="1331">
        <f t="shared" si="2964"/>
        <v>0</v>
      </c>
      <c r="CS935" s="1330">
        <f t="shared" si="2964"/>
        <v>0</v>
      </c>
      <c r="CT935" s="1333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9">
        <f t="shared" si="2990"/>
        <v>0</v>
      </c>
      <c r="CE936" s="1330">
        <f t="shared" si="2964"/>
        <v>0</v>
      </c>
      <c r="CF936" s="1331">
        <f t="shared" si="2964"/>
        <v>0</v>
      </c>
      <c r="CG936" s="1331">
        <f t="shared" si="2964"/>
        <v>0</v>
      </c>
      <c r="CH936" s="1331">
        <f t="shared" si="2964"/>
        <v>0</v>
      </c>
      <c r="CI936" s="1331">
        <f t="shared" si="2964"/>
        <v>0</v>
      </c>
      <c r="CJ936" s="1331">
        <f t="shared" si="2964"/>
        <v>0</v>
      </c>
      <c r="CK936" s="1332">
        <f t="shared" si="2964"/>
        <v>0</v>
      </c>
      <c r="CL936" s="1332">
        <f t="shared" si="2964"/>
        <v>0</v>
      </c>
      <c r="CM936" s="1332">
        <f t="shared" si="2964"/>
        <v>0</v>
      </c>
      <c r="CN936" s="1331">
        <f t="shared" si="2964"/>
        <v>0</v>
      </c>
      <c r="CO936" s="1331">
        <f t="shared" si="2964"/>
        <v>0</v>
      </c>
      <c r="CP936" s="1331">
        <f t="shared" si="2964"/>
        <v>0</v>
      </c>
      <c r="CQ936" s="1331">
        <f t="shared" si="2964"/>
        <v>0</v>
      </c>
      <c r="CR936" s="1331">
        <f t="shared" si="2964"/>
        <v>0</v>
      </c>
      <c r="CS936" s="1330">
        <f t="shared" si="2964"/>
        <v>1500</v>
      </c>
      <c r="CT936" s="1333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9">
        <f t="shared" si="2990"/>
        <v>0</v>
      </c>
      <c r="CE937" s="1330">
        <f t="shared" si="2964"/>
        <v>0</v>
      </c>
      <c r="CF937" s="1331">
        <f t="shared" si="2964"/>
        <v>0</v>
      </c>
      <c r="CG937" s="1331">
        <f t="shared" si="2964"/>
        <v>0</v>
      </c>
      <c r="CH937" s="1331">
        <f t="shared" si="2964"/>
        <v>0</v>
      </c>
      <c r="CI937" s="1331">
        <f t="shared" si="2964"/>
        <v>0</v>
      </c>
      <c r="CJ937" s="1331">
        <f t="shared" si="2964"/>
        <v>0</v>
      </c>
      <c r="CK937" s="1332">
        <f t="shared" si="2964"/>
        <v>0</v>
      </c>
      <c r="CL937" s="1332">
        <f t="shared" si="2964"/>
        <v>0</v>
      </c>
      <c r="CM937" s="1332">
        <f t="shared" si="2964"/>
        <v>0</v>
      </c>
      <c r="CN937" s="1331">
        <f t="shared" si="2964"/>
        <v>0</v>
      </c>
      <c r="CO937" s="1331">
        <f t="shared" si="2964"/>
        <v>0</v>
      </c>
      <c r="CP937" s="1331">
        <f t="shared" si="2964"/>
        <v>0</v>
      </c>
      <c r="CQ937" s="1331">
        <f t="shared" si="2964"/>
        <v>0</v>
      </c>
      <c r="CR937" s="1331">
        <f t="shared" si="2964"/>
        <v>0</v>
      </c>
      <c r="CS937" s="1330">
        <f t="shared" si="2964"/>
        <v>0</v>
      </c>
      <c r="CT937" s="1333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9">
        <f t="shared" si="2990"/>
        <v>0</v>
      </c>
      <c r="CE938" s="1330">
        <f t="shared" si="2964"/>
        <v>0</v>
      </c>
      <c r="CF938" s="1331">
        <f t="shared" si="2964"/>
        <v>0</v>
      </c>
      <c r="CG938" s="1331">
        <f t="shared" si="2964"/>
        <v>0</v>
      </c>
      <c r="CH938" s="1331">
        <f t="shared" si="2964"/>
        <v>0</v>
      </c>
      <c r="CI938" s="1331">
        <f t="shared" si="2964"/>
        <v>0</v>
      </c>
      <c r="CJ938" s="1331">
        <f t="shared" si="2964"/>
        <v>0</v>
      </c>
      <c r="CK938" s="1332">
        <f t="shared" si="2964"/>
        <v>0</v>
      </c>
      <c r="CL938" s="1332">
        <f t="shared" si="2964"/>
        <v>0</v>
      </c>
      <c r="CM938" s="1332">
        <f t="shared" si="2964"/>
        <v>0</v>
      </c>
      <c r="CN938" s="1331">
        <f t="shared" si="2964"/>
        <v>0</v>
      </c>
      <c r="CO938" s="1331">
        <f t="shared" si="2964"/>
        <v>0</v>
      </c>
      <c r="CP938" s="1331">
        <f t="shared" si="2964"/>
        <v>0</v>
      </c>
      <c r="CQ938" s="1331">
        <f t="shared" si="2964"/>
        <v>0</v>
      </c>
      <c r="CR938" s="1331">
        <f t="shared" si="2964"/>
        <v>0</v>
      </c>
      <c r="CS938" s="1330">
        <f t="shared" si="2964"/>
        <v>0</v>
      </c>
      <c r="CT938" s="1333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9">
        <f t="shared" si="2990"/>
        <v>0</v>
      </c>
      <c r="CE939" s="1330">
        <f t="shared" si="2964"/>
        <v>0</v>
      </c>
      <c r="CF939" s="1331">
        <f t="shared" si="2964"/>
        <v>0</v>
      </c>
      <c r="CG939" s="1331">
        <f t="shared" si="2964"/>
        <v>0</v>
      </c>
      <c r="CH939" s="1331">
        <f t="shared" si="2964"/>
        <v>0</v>
      </c>
      <c r="CI939" s="1331">
        <f t="shared" si="2964"/>
        <v>0</v>
      </c>
      <c r="CJ939" s="1331">
        <f t="shared" si="2964"/>
        <v>0</v>
      </c>
      <c r="CK939" s="1332">
        <f t="shared" si="2964"/>
        <v>0</v>
      </c>
      <c r="CL939" s="1332">
        <f t="shared" si="2964"/>
        <v>0</v>
      </c>
      <c r="CM939" s="1332">
        <f t="shared" si="2964"/>
        <v>0</v>
      </c>
      <c r="CN939" s="1331">
        <f t="shared" si="2964"/>
        <v>0</v>
      </c>
      <c r="CO939" s="1331">
        <f t="shared" si="2964"/>
        <v>0</v>
      </c>
      <c r="CP939" s="1331">
        <f t="shared" si="2964"/>
        <v>0</v>
      </c>
      <c r="CQ939" s="1331">
        <f t="shared" si="2964"/>
        <v>0</v>
      </c>
      <c r="CR939" s="1331">
        <f t="shared" si="2964"/>
        <v>0</v>
      </c>
      <c r="CS939" s="1330">
        <f t="shared" si="2964"/>
        <v>0</v>
      </c>
      <c r="CT939" s="1333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9">
        <f t="shared" si="2990"/>
        <v>0</v>
      </c>
      <c r="CE940" s="1330">
        <f t="shared" si="2964"/>
        <v>0</v>
      </c>
      <c r="CF940" s="1331">
        <f t="shared" si="2964"/>
        <v>0</v>
      </c>
      <c r="CG940" s="1331">
        <f t="shared" si="2964"/>
        <v>0</v>
      </c>
      <c r="CH940" s="1331">
        <f t="shared" si="2964"/>
        <v>0</v>
      </c>
      <c r="CI940" s="1331">
        <f t="shared" si="2964"/>
        <v>0</v>
      </c>
      <c r="CJ940" s="1331">
        <f t="shared" si="2964"/>
        <v>0</v>
      </c>
      <c r="CK940" s="1332">
        <f t="shared" si="2964"/>
        <v>0</v>
      </c>
      <c r="CL940" s="1332">
        <f t="shared" si="2964"/>
        <v>0</v>
      </c>
      <c r="CM940" s="1332">
        <f t="shared" si="2964"/>
        <v>0</v>
      </c>
      <c r="CN940" s="1331">
        <f t="shared" si="2964"/>
        <v>0</v>
      </c>
      <c r="CO940" s="1331">
        <f t="shared" si="2964"/>
        <v>0</v>
      </c>
      <c r="CP940" s="1331">
        <f t="shared" si="2964"/>
        <v>0</v>
      </c>
      <c r="CQ940" s="1331">
        <f t="shared" si="2964"/>
        <v>0</v>
      </c>
      <c r="CR940" s="1331">
        <f t="shared" si="2964"/>
        <v>0</v>
      </c>
      <c r="CS940" s="1330">
        <f t="shared" si="2964"/>
        <v>0</v>
      </c>
      <c r="CT940" s="1333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9">
        <f t="shared" si="2990"/>
        <v>0</v>
      </c>
      <c r="CE941" s="1330">
        <f t="shared" si="2964"/>
        <v>0</v>
      </c>
      <c r="CF941" s="1331">
        <f t="shared" si="2964"/>
        <v>0</v>
      </c>
      <c r="CG941" s="1331">
        <f t="shared" si="2964"/>
        <v>0</v>
      </c>
      <c r="CH941" s="1331">
        <f t="shared" si="2964"/>
        <v>0</v>
      </c>
      <c r="CI941" s="1331">
        <f t="shared" si="2964"/>
        <v>0</v>
      </c>
      <c r="CJ941" s="1331">
        <f t="shared" si="2964"/>
        <v>0</v>
      </c>
      <c r="CK941" s="1332">
        <f t="shared" si="2964"/>
        <v>0</v>
      </c>
      <c r="CL941" s="1332">
        <f t="shared" si="2964"/>
        <v>0</v>
      </c>
      <c r="CM941" s="1332">
        <f t="shared" si="2964"/>
        <v>0</v>
      </c>
      <c r="CN941" s="1331">
        <f t="shared" si="2964"/>
        <v>0</v>
      </c>
      <c r="CO941" s="1331">
        <f t="shared" si="2964"/>
        <v>0</v>
      </c>
      <c r="CP941" s="1331">
        <f t="shared" si="2964"/>
        <v>0</v>
      </c>
      <c r="CQ941" s="1331">
        <f t="shared" si="2964"/>
        <v>0</v>
      </c>
      <c r="CR941" s="1331">
        <f t="shared" si="2964"/>
        <v>0</v>
      </c>
      <c r="CS941" s="1330">
        <f t="shared" si="2964"/>
        <v>0</v>
      </c>
      <c r="CT941" s="1333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9">
        <f t="shared" si="2990"/>
        <v>0</v>
      </c>
      <c r="CE942" s="1330">
        <f t="shared" si="2964"/>
        <v>0</v>
      </c>
      <c r="CF942" s="1331">
        <f t="shared" si="2964"/>
        <v>0</v>
      </c>
      <c r="CG942" s="1331">
        <f t="shared" si="2964"/>
        <v>0</v>
      </c>
      <c r="CH942" s="1331">
        <f t="shared" si="2964"/>
        <v>0</v>
      </c>
      <c r="CI942" s="1331">
        <f t="shared" si="2964"/>
        <v>0</v>
      </c>
      <c r="CJ942" s="1331">
        <f t="shared" si="2964"/>
        <v>0</v>
      </c>
      <c r="CK942" s="1332">
        <f t="shared" si="2964"/>
        <v>0</v>
      </c>
      <c r="CL942" s="1332">
        <f t="shared" si="2964"/>
        <v>0</v>
      </c>
      <c r="CM942" s="1332">
        <f t="shared" si="2964"/>
        <v>0</v>
      </c>
      <c r="CN942" s="1331">
        <f t="shared" si="2964"/>
        <v>0</v>
      </c>
      <c r="CO942" s="1331">
        <f t="shared" si="2964"/>
        <v>0</v>
      </c>
      <c r="CP942" s="1331">
        <f t="shared" si="2964"/>
        <v>0</v>
      </c>
      <c r="CQ942" s="1331">
        <f t="shared" si="2964"/>
        <v>0</v>
      </c>
      <c r="CR942" s="1331">
        <f t="shared" si="2964"/>
        <v>0</v>
      </c>
      <c r="CS942" s="1330">
        <f t="shared" si="2964"/>
        <v>0</v>
      </c>
      <c r="CT942" s="1333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9">
        <f t="shared" si="2990"/>
        <v>0</v>
      </c>
      <c r="CE943" s="1330">
        <f t="shared" si="2964"/>
        <v>0</v>
      </c>
      <c r="CF943" s="1331">
        <f t="shared" si="2964"/>
        <v>0</v>
      </c>
      <c r="CG943" s="1331">
        <f t="shared" si="2964"/>
        <v>0</v>
      </c>
      <c r="CH943" s="1331">
        <f t="shared" si="2964"/>
        <v>0</v>
      </c>
      <c r="CI943" s="1331">
        <f t="shared" si="2964"/>
        <v>0</v>
      </c>
      <c r="CJ943" s="1331">
        <f t="shared" si="2964"/>
        <v>0</v>
      </c>
      <c r="CK943" s="1332">
        <f t="shared" si="2964"/>
        <v>0</v>
      </c>
      <c r="CL943" s="1332">
        <f t="shared" si="2964"/>
        <v>0</v>
      </c>
      <c r="CM943" s="1332">
        <f t="shared" si="2964"/>
        <v>0</v>
      </c>
      <c r="CN943" s="1331">
        <f t="shared" si="2964"/>
        <v>0</v>
      </c>
      <c r="CO943" s="1331">
        <f t="shared" si="2964"/>
        <v>0</v>
      </c>
      <c r="CP943" s="1331">
        <f t="shared" si="2964"/>
        <v>0</v>
      </c>
      <c r="CQ943" s="1331">
        <f t="shared" si="2964"/>
        <v>0</v>
      </c>
      <c r="CR943" s="1331">
        <f t="shared" si="2964"/>
        <v>0</v>
      </c>
      <c r="CS943" s="1330">
        <f t="shared" si="2964"/>
        <v>0</v>
      </c>
      <c r="CT943" s="1333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9">
        <f t="shared" si="2990"/>
        <v>0</v>
      </c>
      <c r="CE944" s="1330">
        <f t="shared" si="2964"/>
        <v>0</v>
      </c>
      <c r="CF944" s="1331">
        <f t="shared" si="2964"/>
        <v>0</v>
      </c>
      <c r="CG944" s="1331">
        <f t="shared" si="2964"/>
        <v>0</v>
      </c>
      <c r="CH944" s="1331">
        <f t="shared" si="2964"/>
        <v>0</v>
      </c>
      <c r="CI944" s="1331">
        <f t="shared" si="2964"/>
        <v>0</v>
      </c>
      <c r="CJ944" s="1331">
        <f t="shared" si="2964"/>
        <v>0</v>
      </c>
      <c r="CK944" s="1332">
        <f t="shared" si="2964"/>
        <v>0</v>
      </c>
      <c r="CL944" s="1332">
        <f t="shared" si="2964"/>
        <v>0</v>
      </c>
      <c r="CM944" s="1332">
        <f t="shared" si="2964"/>
        <v>0</v>
      </c>
      <c r="CN944" s="1331">
        <f t="shared" si="2964"/>
        <v>0</v>
      </c>
      <c r="CO944" s="1331">
        <f t="shared" si="2964"/>
        <v>800</v>
      </c>
      <c r="CP944" s="1331">
        <f t="shared" si="2964"/>
        <v>1500</v>
      </c>
      <c r="CQ944" s="1331">
        <f t="shared" si="2964"/>
        <v>1540.0000000000002</v>
      </c>
      <c r="CR944" s="1331">
        <f t="shared" si="2964"/>
        <v>2500</v>
      </c>
      <c r="CS944" s="1330">
        <f t="shared" si="2964"/>
        <v>3000</v>
      </c>
      <c r="CT944" s="1333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9">
        <f t="shared" si="2990"/>
        <v>0</v>
      </c>
      <c r="CE945" s="1330">
        <f t="shared" si="2964"/>
        <v>0</v>
      </c>
      <c r="CF945" s="1331">
        <f t="shared" si="2964"/>
        <v>0</v>
      </c>
      <c r="CG945" s="1331">
        <f t="shared" si="2964"/>
        <v>0</v>
      </c>
      <c r="CH945" s="1331">
        <f t="shared" si="2964"/>
        <v>0</v>
      </c>
      <c r="CI945" s="1331">
        <f t="shared" si="2964"/>
        <v>0</v>
      </c>
      <c r="CJ945" s="1331">
        <f t="shared" si="2964"/>
        <v>0</v>
      </c>
      <c r="CK945" s="1332">
        <f t="shared" si="2964"/>
        <v>0</v>
      </c>
      <c r="CL945" s="1332">
        <f t="shared" si="2964"/>
        <v>0</v>
      </c>
      <c r="CM945" s="1332">
        <f t="shared" si="2964"/>
        <v>0</v>
      </c>
      <c r="CN945" s="1331">
        <f t="shared" si="2964"/>
        <v>0</v>
      </c>
      <c r="CO945" s="1331">
        <f t="shared" si="2964"/>
        <v>0</v>
      </c>
      <c r="CP945" s="1331">
        <f t="shared" si="2964"/>
        <v>0</v>
      </c>
      <c r="CQ945" s="1331">
        <f t="shared" si="2964"/>
        <v>0</v>
      </c>
      <c r="CR945" s="1331">
        <f t="shared" si="2964"/>
        <v>0</v>
      </c>
      <c r="CS945" s="1330">
        <f t="shared" si="2964"/>
        <v>0</v>
      </c>
      <c r="CT945" s="1333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9">
        <f t="shared" si="2990"/>
        <v>0</v>
      </c>
      <c r="CE946" s="1330">
        <f t="shared" si="2964"/>
        <v>0</v>
      </c>
      <c r="CF946" s="1331">
        <f t="shared" si="2964"/>
        <v>0</v>
      </c>
      <c r="CG946" s="1331">
        <f t="shared" si="2964"/>
        <v>0</v>
      </c>
      <c r="CH946" s="1331">
        <f t="shared" si="2964"/>
        <v>0</v>
      </c>
      <c r="CI946" s="1331">
        <f t="shared" si="2964"/>
        <v>0</v>
      </c>
      <c r="CJ946" s="1331">
        <f t="shared" si="2964"/>
        <v>0</v>
      </c>
      <c r="CK946" s="1332">
        <f t="shared" si="2964"/>
        <v>0</v>
      </c>
      <c r="CL946" s="1332">
        <f t="shared" si="2964"/>
        <v>0</v>
      </c>
      <c r="CM946" s="1332">
        <f t="shared" si="2964"/>
        <v>0</v>
      </c>
      <c r="CN946" s="1331">
        <f t="shared" si="2964"/>
        <v>0</v>
      </c>
      <c r="CO946" s="1331">
        <f t="shared" si="2964"/>
        <v>0</v>
      </c>
      <c r="CP946" s="1331">
        <f t="shared" si="2964"/>
        <v>0</v>
      </c>
      <c r="CQ946" s="1331">
        <f t="shared" si="2964"/>
        <v>0</v>
      </c>
      <c r="CR946" s="1331">
        <f t="shared" si="2964"/>
        <v>0</v>
      </c>
      <c r="CS946" s="1330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3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9">
        <f t="shared" si="2990"/>
        <v>0</v>
      </c>
      <c r="CE947" s="1330">
        <f t="shared" si="3051"/>
        <v>0</v>
      </c>
      <c r="CF947" s="1331">
        <f t="shared" si="3051"/>
        <v>0</v>
      </c>
      <c r="CG947" s="1331">
        <f t="shared" si="3051"/>
        <v>0</v>
      </c>
      <c r="CH947" s="1331">
        <f t="shared" si="3051"/>
        <v>0</v>
      </c>
      <c r="CI947" s="1331">
        <f t="shared" si="3051"/>
        <v>0</v>
      </c>
      <c r="CJ947" s="1331">
        <f t="shared" si="3051"/>
        <v>0</v>
      </c>
      <c r="CK947" s="1332">
        <f t="shared" si="3051"/>
        <v>0</v>
      </c>
      <c r="CL947" s="1332">
        <f t="shared" si="3051"/>
        <v>0</v>
      </c>
      <c r="CM947" s="1332">
        <f t="shared" si="3051"/>
        <v>0</v>
      </c>
      <c r="CN947" s="1331">
        <f t="shared" si="3051"/>
        <v>0</v>
      </c>
      <c r="CO947" s="1331">
        <f t="shared" si="3051"/>
        <v>0</v>
      </c>
      <c r="CP947" s="1331">
        <f t="shared" si="3051"/>
        <v>0</v>
      </c>
      <c r="CQ947" s="1331">
        <f t="shared" si="3051"/>
        <v>0</v>
      </c>
      <c r="CR947" s="1331">
        <f t="shared" si="3051"/>
        <v>0</v>
      </c>
      <c r="CS947" s="1330">
        <f t="shared" si="3051"/>
        <v>0</v>
      </c>
      <c r="CT947" s="1333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9">
        <f t="shared" si="2990"/>
        <v>0</v>
      </c>
      <c r="CE948" s="1330">
        <f t="shared" si="3051"/>
        <v>0</v>
      </c>
      <c r="CF948" s="1331">
        <f t="shared" si="3051"/>
        <v>0</v>
      </c>
      <c r="CG948" s="1331">
        <f t="shared" si="3051"/>
        <v>0</v>
      </c>
      <c r="CH948" s="1331">
        <f t="shared" si="3051"/>
        <v>0</v>
      </c>
      <c r="CI948" s="1331">
        <f t="shared" si="3051"/>
        <v>0</v>
      </c>
      <c r="CJ948" s="1331">
        <f t="shared" si="3051"/>
        <v>0</v>
      </c>
      <c r="CK948" s="1332">
        <f t="shared" si="3051"/>
        <v>0</v>
      </c>
      <c r="CL948" s="1332">
        <f t="shared" si="3051"/>
        <v>0</v>
      </c>
      <c r="CM948" s="1332">
        <f t="shared" si="3051"/>
        <v>0</v>
      </c>
      <c r="CN948" s="1331">
        <f t="shared" si="3051"/>
        <v>0</v>
      </c>
      <c r="CO948" s="1331">
        <f t="shared" si="3051"/>
        <v>0</v>
      </c>
      <c r="CP948" s="1331">
        <f t="shared" si="3051"/>
        <v>0</v>
      </c>
      <c r="CQ948" s="1331">
        <f t="shared" si="3051"/>
        <v>0</v>
      </c>
      <c r="CR948" s="1331">
        <f t="shared" si="3051"/>
        <v>500</v>
      </c>
      <c r="CS948" s="1330">
        <f t="shared" si="3051"/>
        <v>500</v>
      </c>
      <c r="CT948" s="1333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9">
        <f t="shared" si="2990"/>
        <v>0</v>
      </c>
      <c r="CE949" s="1330">
        <f t="shared" si="3051"/>
        <v>0</v>
      </c>
      <c r="CF949" s="1331">
        <f t="shared" si="3051"/>
        <v>0</v>
      </c>
      <c r="CG949" s="1331">
        <f t="shared" si="3051"/>
        <v>0</v>
      </c>
      <c r="CH949" s="1331">
        <f t="shared" si="3051"/>
        <v>0</v>
      </c>
      <c r="CI949" s="1331">
        <f t="shared" si="3051"/>
        <v>0</v>
      </c>
      <c r="CJ949" s="1331">
        <f t="shared" si="3051"/>
        <v>0</v>
      </c>
      <c r="CK949" s="1332">
        <f t="shared" si="3051"/>
        <v>0</v>
      </c>
      <c r="CL949" s="1332">
        <f t="shared" si="3051"/>
        <v>0</v>
      </c>
      <c r="CM949" s="1332">
        <f t="shared" si="3051"/>
        <v>0</v>
      </c>
      <c r="CN949" s="1331">
        <f t="shared" si="3051"/>
        <v>0</v>
      </c>
      <c r="CO949" s="1331">
        <f t="shared" si="3051"/>
        <v>900</v>
      </c>
      <c r="CP949" s="1331">
        <f t="shared" si="3051"/>
        <v>2280</v>
      </c>
      <c r="CQ949" s="1331">
        <f t="shared" si="3051"/>
        <v>2399.904</v>
      </c>
      <c r="CR949" s="1331">
        <f t="shared" si="3051"/>
        <v>3600</v>
      </c>
      <c r="CS949" s="1330">
        <f t="shared" si="3051"/>
        <v>5400</v>
      </c>
      <c r="CT949" s="1333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9">
        <f t="shared" si="2990"/>
        <v>0</v>
      </c>
      <c r="CE950" s="1330">
        <f t="shared" si="3051"/>
        <v>0</v>
      </c>
      <c r="CF950" s="1331">
        <f t="shared" si="3051"/>
        <v>0</v>
      </c>
      <c r="CG950" s="1331">
        <f t="shared" si="3051"/>
        <v>0</v>
      </c>
      <c r="CH950" s="1331">
        <f t="shared" si="3051"/>
        <v>0</v>
      </c>
      <c r="CI950" s="1331">
        <f t="shared" si="3051"/>
        <v>0</v>
      </c>
      <c r="CJ950" s="1331">
        <f t="shared" si="3051"/>
        <v>0</v>
      </c>
      <c r="CK950" s="1332">
        <f t="shared" si="3051"/>
        <v>0</v>
      </c>
      <c r="CL950" s="1332">
        <f t="shared" si="3051"/>
        <v>0</v>
      </c>
      <c r="CM950" s="1332">
        <f t="shared" si="3051"/>
        <v>0</v>
      </c>
      <c r="CN950" s="1331">
        <f t="shared" si="3051"/>
        <v>0</v>
      </c>
      <c r="CO950" s="1331">
        <f t="shared" si="3051"/>
        <v>1000</v>
      </c>
      <c r="CP950" s="1331">
        <f t="shared" si="3051"/>
        <v>1760</v>
      </c>
      <c r="CQ950" s="1331">
        <f t="shared" si="3051"/>
        <v>2000</v>
      </c>
      <c r="CR950" s="1331">
        <f t="shared" si="3051"/>
        <v>2250</v>
      </c>
      <c r="CS950" s="1330">
        <f t="shared" si="3051"/>
        <v>10000</v>
      </c>
      <c r="CT950" s="1333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9">
        <f t="shared" si="2990"/>
        <v>0</v>
      </c>
      <c r="CE951" s="1330">
        <f t="shared" si="3051"/>
        <v>0</v>
      </c>
      <c r="CF951" s="1331">
        <f t="shared" si="3051"/>
        <v>0</v>
      </c>
      <c r="CG951" s="1331">
        <f t="shared" si="3051"/>
        <v>0</v>
      </c>
      <c r="CH951" s="1331">
        <f t="shared" si="3051"/>
        <v>0</v>
      </c>
      <c r="CI951" s="1331">
        <f t="shared" si="3051"/>
        <v>0</v>
      </c>
      <c r="CJ951" s="1331">
        <f t="shared" si="3051"/>
        <v>0</v>
      </c>
      <c r="CK951" s="1332">
        <f t="shared" si="3051"/>
        <v>0</v>
      </c>
      <c r="CL951" s="1332">
        <f t="shared" si="3051"/>
        <v>0</v>
      </c>
      <c r="CM951" s="1332">
        <f t="shared" si="3051"/>
        <v>0</v>
      </c>
      <c r="CN951" s="1331">
        <f t="shared" si="3051"/>
        <v>0</v>
      </c>
      <c r="CO951" s="1331">
        <f t="shared" si="3051"/>
        <v>0</v>
      </c>
      <c r="CP951" s="1331">
        <f t="shared" si="3051"/>
        <v>0</v>
      </c>
      <c r="CQ951" s="1331">
        <f t="shared" si="3051"/>
        <v>0</v>
      </c>
      <c r="CR951" s="1331">
        <f t="shared" si="3051"/>
        <v>0</v>
      </c>
      <c r="CS951" s="1330">
        <f t="shared" si="3051"/>
        <v>0</v>
      </c>
      <c r="CT951" s="1333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9">
        <f t="shared" si="2990"/>
        <v>0</v>
      </c>
      <c r="CE952" s="1330">
        <f t="shared" si="3051"/>
        <v>0</v>
      </c>
      <c r="CF952" s="1331">
        <f t="shared" si="3051"/>
        <v>0</v>
      </c>
      <c r="CG952" s="1331">
        <f t="shared" si="3051"/>
        <v>0</v>
      </c>
      <c r="CH952" s="1331">
        <f t="shared" si="3051"/>
        <v>0</v>
      </c>
      <c r="CI952" s="1331">
        <f t="shared" si="3051"/>
        <v>0</v>
      </c>
      <c r="CJ952" s="1331">
        <f t="shared" si="3051"/>
        <v>0</v>
      </c>
      <c r="CK952" s="1332">
        <f t="shared" si="3051"/>
        <v>0</v>
      </c>
      <c r="CL952" s="1332">
        <f t="shared" si="3051"/>
        <v>0</v>
      </c>
      <c r="CM952" s="1332">
        <f t="shared" si="3051"/>
        <v>0</v>
      </c>
      <c r="CN952" s="1331">
        <f t="shared" si="3051"/>
        <v>0</v>
      </c>
      <c r="CO952" s="1331">
        <f t="shared" si="3051"/>
        <v>0</v>
      </c>
      <c r="CP952" s="1331">
        <f t="shared" si="3051"/>
        <v>0</v>
      </c>
      <c r="CQ952" s="1331">
        <f t="shared" si="3051"/>
        <v>400</v>
      </c>
      <c r="CR952" s="1331">
        <f t="shared" si="3051"/>
        <v>1400</v>
      </c>
      <c r="CS952" s="1330">
        <f t="shared" si="3051"/>
        <v>1560</v>
      </c>
      <c r="CT952" s="1333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9">
        <f t="shared" si="2990"/>
        <v>0</v>
      </c>
      <c r="CE953" s="1330">
        <f t="shared" si="3051"/>
        <v>0</v>
      </c>
      <c r="CF953" s="1331">
        <f t="shared" si="3051"/>
        <v>0</v>
      </c>
      <c r="CG953" s="1331">
        <f t="shared" si="3051"/>
        <v>0</v>
      </c>
      <c r="CH953" s="1331">
        <f t="shared" si="3051"/>
        <v>0</v>
      </c>
      <c r="CI953" s="1331">
        <f t="shared" si="3051"/>
        <v>0</v>
      </c>
      <c r="CJ953" s="1331">
        <f t="shared" si="3051"/>
        <v>0</v>
      </c>
      <c r="CK953" s="1332">
        <f t="shared" si="3051"/>
        <v>0</v>
      </c>
      <c r="CL953" s="1332">
        <f t="shared" si="3051"/>
        <v>0</v>
      </c>
      <c r="CM953" s="1332">
        <f t="shared" si="3051"/>
        <v>0</v>
      </c>
      <c r="CN953" s="1331">
        <f t="shared" si="3051"/>
        <v>0</v>
      </c>
      <c r="CO953" s="1331">
        <f t="shared" si="3051"/>
        <v>0</v>
      </c>
      <c r="CP953" s="1331">
        <f t="shared" si="3051"/>
        <v>0</v>
      </c>
      <c r="CQ953" s="1331">
        <f t="shared" si="3051"/>
        <v>600</v>
      </c>
      <c r="CR953" s="1331">
        <f t="shared" si="3051"/>
        <v>1000</v>
      </c>
      <c r="CS953" s="1330">
        <f t="shared" si="3051"/>
        <v>1000</v>
      </c>
      <c r="CT953" s="1333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>
        <f>A406</f>
        <v>100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9">
        <f t="shared" si="2990"/>
        <v>0</v>
      </c>
      <c r="CE954" s="1330">
        <f t="shared" si="3051"/>
        <v>0</v>
      </c>
      <c r="CF954" s="1331">
        <f t="shared" si="3051"/>
        <v>0</v>
      </c>
      <c r="CG954" s="1331">
        <f t="shared" si="3051"/>
        <v>0</v>
      </c>
      <c r="CH954" s="1331">
        <f t="shared" si="3051"/>
        <v>0</v>
      </c>
      <c r="CI954" s="1331">
        <f t="shared" si="3051"/>
        <v>0</v>
      </c>
      <c r="CJ954" s="1331">
        <f t="shared" si="3051"/>
        <v>0</v>
      </c>
      <c r="CK954" s="1332">
        <f t="shared" si="3051"/>
        <v>0</v>
      </c>
      <c r="CL954" s="1332">
        <f t="shared" si="3051"/>
        <v>0</v>
      </c>
      <c r="CM954" s="1332">
        <f t="shared" si="3051"/>
        <v>0</v>
      </c>
      <c r="CN954" s="1331">
        <f t="shared" si="3051"/>
        <v>0</v>
      </c>
      <c r="CO954" s="1331">
        <f t="shared" si="3051"/>
        <v>0</v>
      </c>
      <c r="CP954" s="1331">
        <f t="shared" si="3051"/>
        <v>0</v>
      </c>
      <c r="CQ954" s="1331">
        <f t="shared" si="3051"/>
        <v>0</v>
      </c>
      <c r="CR954" s="1331">
        <f t="shared" si="3051"/>
        <v>0</v>
      </c>
      <c r="CS954" s="1330">
        <f t="shared" si="3051"/>
        <v>3600</v>
      </c>
      <c r="CT954" s="1333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9">
        <f t="shared" si="2990"/>
        <v>0</v>
      </c>
      <c r="CE955" s="1330">
        <f t="shared" si="3051"/>
        <v>0</v>
      </c>
      <c r="CF955" s="1331">
        <f t="shared" si="3051"/>
        <v>0</v>
      </c>
      <c r="CG955" s="1331">
        <f t="shared" si="3051"/>
        <v>0</v>
      </c>
      <c r="CH955" s="1331">
        <f t="shared" si="3051"/>
        <v>0</v>
      </c>
      <c r="CI955" s="1331">
        <f t="shared" si="3051"/>
        <v>0</v>
      </c>
      <c r="CJ955" s="1331">
        <f t="shared" si="3051"/>
        <v>0</v>
      </c>
      <c r="CK955" s="1332">
        <f t="shared" si="3051"/>
        <v>0</v>
      </c>
      <c r="CL955" s="1332">
        <f t="shared" si="3051"/>
        <v>0</v>
      </c>
      <c r="CM955" s="1332">
        <f t="shared" si="3051"/>
        <v>0</v>
      </c>
      <c r="CN955" s="1331">
        <f t="shared" si="3051"/>
        <v>0</v>
      </c>
      <c r="CO955" s="1331">
        <f t="shared" si="3051"/>
        <v>0</v>
      </c>
      <c r="CP955" s="1331">
        <f t="shared" si="3051"/>
        <v>0</v>
      </c>
      <c r="CQ955" s="1331">
        <f t="shared" si="3051"/>
        <v>0</v>
      </c>
      <c r="CR955" s="1331">
        <f t="shared" si="3051"/>
        <v>0</v>
      </c>
      <c r="CS955" s="1330">
        <f t="shared" si="3051"/>
        <v>650</v>
      </c>
      <c r="CT955" s="1333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9">
        <f t="shared" si="2990"/>
        <v>0</v>
      </c>
      <c r="CE956" s="1330">
        <f t="shared" si="3051"/>
        <v>0</v>
      </c>
      <c r="CF956" s="1331">
        <f t="shared" si="3051"/>
        <v>0</v>
      </c>
      <c r="CG956" s="1331">
        <f t="shared" si="3051"/>
        <v>0</v>
      </c>
      <c r="CH956" s="1331">
        <f t="shared" si="3051"/>
        <v>0</v>
      </c>
      <c r="CI956" s="1331">
        <f t="shared" si="3051"/>
        <v>0</v>
      </c>
      <c r="CJ956" s="1331">
        <f t="shared" si="3051"/>
        <v>0</v>
      </c>
      <c r="CK956" s="1332">
        <f t="shared" si="3051"/>
        <v>0</v>
      </c>
      <c r="CL956" s="1332">
        <f t="shared" si="3051"/>
        <v>0</v>
      </c>
      <c r="CM956" s="1332">
        <f t="shared" si="3051"/>
        <v>0</v>
      </c>
      <c r="CN956" s="1331">
        <f t="shared" si="3051"/>
        <v>0</v>
      </c>
      <c r="CO956" s="1331">
        <f t="shared" si="3051"/>
        <v>0</v>
      </c>
      <c r="CP956" s="1331">
        <f t="shared" si="3051"/>
        <v>0</v>
      </c>
      <c r="CQ956" s="1331">
        <f t="shared" si="3051"/>
        <v>0</v>
      </c>
      <c r="CR956" s="1331">
        <f t="shared" si="3051"/>
        <v>0</v>
      </c>
      <c r="CS956" s="1330">
        <f t="shared" si="3051"/>
        <v>0</v>
      </c>
      <c r="CT956" s="1333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9">
        <f t="shared" si="2990"/>
        <v>0</v>
      </c>
      <c r="CE957" s="1330">
        <f t="shared" si="3051"/>
        <v>0</v>
      </c>
      <c r="CF957" s="1331">
        <f t="shared" si="3051"/>
        <v>0</v>
      </c>
      <c r="CG957" s="1331">
        <f t="shared" si="3051"/>
        <v>0</v>
      </c>
      <c r="CH957" s="1331">
        <f t="shared" si="3051"/>
        <v>0</v>
      </c>
      <c r="CI957" s="1331">
        <f t="shared" si="3051"/>
        <v>0</v>
      </c>
      <c r="CJ957" s="1331">
        <f t="shared" si="3051"/>
        <v>0</v>
      </c>
      <c r="CK957" s="1332">
        <f t="shared" si="3051"/>
        <v>0</v>
      </c>
      <c r="CL957" s="1332">
        <f t="shared" si="3051"/>
        <v>0</v>
      </c>
      <c r="CM957" s="1332">
        <f t="shared" si="3051"/>
        <v>0</v>
      </c>
      <c r="CN957" s="1331">
        <f t="shared" si="3051"/>
        <v>0</v>
      </c>
      <c r="CO957" s="1331">
        <f t="shared" si="3051"/>
        <v>0</v>
      </c>
      <c r="CP957" s="1331">
        <f t="shared" si="3051"/>
        <v>0</v>
      </c>
      <c r="CQ957" s="1331">
        <f t="shared" si="3051"/>
        <v>0</v>
      </c>
      <c r="CR957" s="1331">
        <f t="shared" si="3051"/>
        <v>0</v>
      </c>
      <c r="CS957" s="1330">
        <f t="shared" si="3051"/>
        <v>0</v>
      </c>
      <c r="CT957" s="1333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9">
        <f t="shared" si="2990"/>
        <v>0</v>
      </c>
      <c r="CE958" s="1330">
        <f t="shared" si="3051"/>
        <v>0</v>
      </c>
      <c r="CF958" s="1331">
        <f t="shared" si="3051"/>
        <v>0</v>
      </c>
      <c r="CG958" s="1331">
        <f t="shared" si="3051"/>
        <v>0</v>
      </c>
      <c r="CH958" s="1331">
        <f t="shared" si="3051"/>
        <v>0</v>
      </c>
      <c r="CI958" s="1331">
        <f t="shared" si="3051"/>
        <v>0</v>
      </c>
      <c r="CJ958" s="1331">
        <f t="shared" si="3051"/>
        <v>0</v>
      </c>
      <c r="CK958" s="1332">
        <f t="shared" si="3051"/>
        <v>0</v>
      </c>
      <c r="CL958" s="1332">
        <f t="shared" si="3051"/>
        <v>0</v>
      </c>
      <c r="CM958" s="1332">
        <f t="shared" si="3051"/>
        <v>0</v>
      </c>
      <c r="CN958" s="1331">
        <f t="shared" si="3051"/>
        <v>0</v>
      </c>
      <c r="CO958" s="1331">
        <f t="shared" si="3051"/>
        <v>0</v>
      </c>
      <c r="CP958" s="1331">
        <f t="shared" si="3051"/>
        <v>0</v>
      </c>
      <c r="CQ958" s="1331">
        <f t="shared" si="3051"/>
        <v>0</v>
      </c>
      <c r="CR958" s="1331">
        <f t="shared" si="3051"/>
        <v>0</v>
      </c>
      <c r="CS958" s="1330">
        <f t="shared" si="3051"/>
        <v>1000.3000000000001</v>
      </c>
      <c r="CT958" s="1333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9">
        <f t="shared" si="2990"/>
        <v>0</v>
      </c>
      <c r="CE959" s="1330">
        <f t="shared" si="3051"/>
        <v>0</v>
      </c>
      <c r="CF959" s="1331">
        <f t="shared" si="3051"/>
        <v>0</v>
      </c>
      <c r="CG959" s="1331">
        <f t="shared" si="3051"/>
        <v>0</v>
      </c>
      <c r="CH959" s="1331">
        <f t="shared" si="3051"/>
        <v>0</v>
      </c>
      <c r="CI959" s="1331">
        <f t="shared" si="3051"/>
        <v>0</v>
      </c>
      <c r="CJ959" s="1331">
        <f t="shared" si="3051"/>
        <v>0</v>
      </c>
      <c r="CK959" s="1332">
        <f t="shared" si="3051"/>
        <v>0</v>
      </c>
      <c r="CL959" s="1332">
        <f t="shared" si="3051"/>
        <v>0</v>
      </c>
      <c r="CM959" s="1332">
        <f t="shared" si="3051"/>
        <v>0</v>
      </c>
      <c r="CN959" s="1331">
        <f t="shared" si="3051"/>
        <v>0</v>
      </c>
      <c r="CO959" s="1331">
        <f t="shared" si="3051"/>
        <v>0</v>
      </c>
      <c r="CP959" s="1331">
        <f t="shared" si="3051"/>
        <v>0</v>
      </c>
      <c r="CQ959" s="1331">
        <f t="shared" si="3051"/>
        <v>0</v>
      </c>
      <c r="CR959" s="1331">
        <f t="shared" si="3051"/>
        <v>0</v>
      </c>
      <c r="CS959" s="1330">
        <f t="shared" si="3051"/>
        <v>0</v>
      </c>
      <c r="CT959" s="1333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3"/>
      <c r="CE960" s="1354"/>
      <c r="CF960" s="1354"/>
      <c r="CG960" s="1354"/>
      <c r="CH960" s="1354"/>
      <c r="CI960" s="1354"/>
      <c r="CJ960" s="1354"/>
      <c r="CK960" s="1354"/>
      <c r="CL960" s="1354"/>
      <c r="CM960" s="1354"/>
      <c r="CN960" s="1354"/>
      <c r="CO960" s="1354"/>
      <c r="CP960" s="1354"/>
      <c r="CQ960" s="1354"/>
      <c r="CR960" s="1354"/>
      <c r="CS960" s="1354"/>
      <c r="CT960" s="1355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9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0">
        <f t="shared" si="3108"/>
        <v>0</v>
      </c>
      <c r="CF961" s="1331">
        <f t="shared" si="3108"/>
        <v>0</v>
      </c>
      <c r="CG961" s="1331">
        <f t="shared" si="3108"/>
        <v>0</v>
      </c>
      <c r="CH961" s="1331">
        <f t="shared" si="3108"/>
        <v>0</v>
      </c>
      <c r="CI961" s="1331">
        <f t="shared" si="3108"/>
        <v>0</v>
      </c>
      <c r="CJ961" s="1331">
        <f t="shared" si="3108"/>
        <v>0</v>
      </c>
      <c r="CK961" s="1332">
        <f t="shared" si="3108"/>
        <v>0</v>
      </c>
      <c r="CL961" s="1332">
        <f t="shared" si="3108"/>
        <v>0</v>
      </c>
      <c r="CM961" s="1332">
        <f t="shared" si="3108"/>
        <v>0</v>
      </c>
      <c r="CN961" s="1331">
        <f t="shared" si="3108"/>
        <v>0</v>
      </c>
      <c r="CO961" s="1331">
        <f t="shared" si="3108"/>
        <v>0</v>
      </c>
      <c r="CP961" s="1331">
        <f t="shared" si="3108"/>
        <v>0</v>
      </c>
      <c r="CQ961" s="1331">
        <f t="shared" si="3108"/>
        <v>0</v>
      </c>
      <c r="CR961" s="1331">
        <f t="shared" si="3108"/>
        <v>0</v>
      </c>
      <c r="CS961" s="1330">
        <f t="shared" si="3108"/>
        <v>0</v>
      </c>
      <c r="CT961" s="1333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9">
        <f t="shared" si="3108"/>
        <v>0</v>
      </c>
      <c r="CE962" s="1330">
        <f t="shared" si="3109"/>
        <v>0</v>
      </c>
      <c r="CF962" s="1331">
        <f t="shared" si="3109"/>
        <v>0</v>
      </c>
      <c r="CG962" s="1331">
        <f t="shared" si="3109"/>
        <v>0</v>
      </c>
      <c r="CH962" s="1331">
        <f t="shared" si="3109"/>
        <v>0</v>
      </c>
      <c r="CI962" s="1331">
        <f t="shared" si="3109"/>
        <v>0</v>
      </c>
      <c r="CJ962" s="1331">
        <f t="shared" si="3109"/>
        <v>0</v>
      </c>
      <c r="CK962" s="1332">
        <f t="shared" si="3109"/>
        <v>0</v>
      </c>
      <c r="CL962" s="1332">
        <f t="shared" si="3109"/>
        <v>0</v>
      </c>
      <c r="CM962" s="1332">
        <f t="shared" si="3109"/>
        <v>0</v>
      </c>
      <c r="CN962" s="1331">
        <f t="shared" si="3109"/>
        <v>0</v>
      </c>
      <c r="CO962" s="1331">
        <f t="shared" si="3109"/>
        <v>0</v>
      </c>
      <c r="CP962" s="1331">
        <f t="shared" si="3109"/>
        <v>0</v>
      </c>
      <c r="CQ962" s="1331">
        <f t="shared" si="3109"/>
        <v>0</v>
      </c>
      <c r="CR962" s="1331">
        <f t="shared" si="3109"/>
        <v>0</v>
      </c>
      <c r="CS962" s="1330">
        <f t="shared" si="3109"/>
        <v>0</v>
      </c>
      <c r="CT962" s="1333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9"/>
      <c r="CE963" s="1340"/>
      <c r="CF963" s="1340"/>
      <c r="CG963" s="1340"/>
      <c r="CH963" s="1340"/>
      <c r="CI963" s="1340"/>
      <c r="CJ963" s="1340"/>
      <c r="CK963" s="1340"/>
      <c r="CL963" s="1340"/>
      <c r="CM963" s="1340"/>
      <c r="CN963" s="1340"/>
      <c r="CO963" s="1340"/>
      <c r="CP963" s="1340"/>
      <c r="CQ963" s="1340"/>
      <c r="CR963" s="1340"/>
      <c r="CS963" s="1340"/>
      <c r="CT963" s="1341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9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0">
        <f t="shared" si="3120"/>
        <v>0</v>
      </c>
      <c r="CF964" s="1331">
        <f t="shared" si="3120"/>
        <v>0</v>
      </c>
      <c r="CG964" s="1331">
        <f t="shared" si="3120"/>
        <v>0</v>
      </c>
      <c r="CH964" s="1331">
        <f t="shared" si="3120"/>
        <v>0</v>
      </c>
      <c r="CI964" s="1331">
        <f t="shared" si="3120"/>
        <v>0</v>
      </c>
      <c r="CJ964" s="1331">
        <f t="shared" si="3120"/>
        <v>0</v>
      </c>
      <c r="CK964" s="1332">
        <f t="shared" si="3120"/>
        <v>0</v>
      </c>
      <c r="CL964" s="1332">
        <f t="shared" si="3120"/>
        <v>0</v>
      </c>
      <c r="CM964" s="1332">
        <f t="shared" si="3120"/>
        <v>0</v>
      </c>
      <c r="CN964" s="1331">
        <f t="shared" si="3120"/>
        <v>0</v>
      </c>
      <c r="CO964" s="1331">
        <f t="shared" si="3120"/>
        <v>0</v>
      </c>
      <c r="CP964" s="1331">
        <f t="shared" si="3120"/>
        <v>0</v>
      </c>
      <c r="CQ964" s="1331">
        <f t="shared" si="3120"/>
        <v>0</v>
      </c>
      <c r="CR964" s="1331">
        <f t="shared" si="3120"/>
        <v>0</v>
      </c>
      <c r="CS964" s="1330">
        <f t="shared" si="3120"/>
        <v>0</v>
      </c>
      <c r="CT964" s="1333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3121"/>
        <v>0</v>
      </c>
      <c r="CF965" s="1331">
        <f t="shared" si="3121"/>
        <v>0</v>
      </c>
      <c r="CG965" s="1331">
        <f t="shared" si="3121"/>
        <v>0</v>
      </c>
      <c r="CH965" s="1331">
        <f t="shared" si="3121"/>
        <v>0</v>
      </c>
      <c r="CI965" s="1331">
        <f t="shared" si="3121"/>
        <v>0</v>
      </c>
      <c r="CJ965" s="1331">
        <f t="shared" si="3121"/>
        <v>0</v>
      </c>
      <c r="CK965" s="1332">
        <f t="shared" si="3121"/>
        <v>0</v>
      </c>
      <c r="CL965" s="1332">
        <f t="shared" si="3121"/>
        <v>0</v>
      </c>
      <c r="CM965" s="1332">
        <f t="shared" si="3121"/>
        <v>0</v>
      </c>
      <c r="CN965" s="1331">
        <f t="shared" si="3121"/>
        <v>0</v>
      </c>
      <c r="CO965" s="1331">
        <f t="shared" si="3121"/>
        <v>0</v>
      </c>
      <c r="CP965" s="1331">
        <f t="shared" si="3121"/>
        <v>0</v>
      </c>
      <c r="CQ965" s="1331">
        <f t="shared" si="3121"/>
        <v>0</v>
      </c>
      <c r="CR965" s="1331">
        <f t="shared" si="3121"/>
        <v>0</v>
      </c>
      <c r="CS965" s="1330">
        <f t="shared" si="3121"/>
        <v>0</v>
      </c>
      <c r="CT965" s="1333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si="3121"/>
        <v>0</v>
      </c>
      <c r="CF966" s="1331">
        <f t="shared" si="3121"/>
        <v>0</v>
      </c>
      <c r="CG966" s="1331">
        <f t="shared" si="3121"/>
        <v>0</v>
      </c>
      <c r="CH966" s="1331">
        <f t="shared" si="3121"/>
        <v>0</v>
      </c>
      <c r="CI966" s="1331">
        <f t="shared" si="3121"/>
        <v>0</v>
      </c>
      <c r="CJ966" s="1331">
        <f t="shared" si="3121"/>
        <v>0</v>
      </c>
      <c r="CK966" s="1332">
        <f t="shared" si="3121"/>
        <v>0</v>
      </c>
      <c r="CL966" s="1332">
        <f t="shared" si="3121"/>
        <v>0</v>
      </c>
      <c r="CM966" s="1332">
        <f t="shared" si="3121"/>
        <v>0</v>
      </c>
      <c r="CN966" s="1331">
        <f t="shared" si="3121"/>
        <v>0</v>
      </c>
      <c r="CO966" s="1331">
        <f t="shared" si="3121"/>
        <v>0</v>
      </c>
      <c r="CP966" s="1331">
        <f t="shared" si="3121"/>
        <v>0</v>
      </c>
      <c r="CQ966" s="1331">
        <f t="shared" si="3121"/>
        <v>0</v>
      </c>
      <c r="CR966" s="1331">
        <f t="shared" si="3121"/>
        <v>0</v>
      </c>
      <c r="CS966" s="1330">
        <f t="shared" si="3121"/>
        <v>0</v>
      </c>
      <c r="CT966" s="1333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3"/>
      <c r="CE967" s="1354"/>
      <c r="CF967" s="1354"/>
      <c r="CG967" s="1354"/>
      <c r="CH967" s="1354"/>
      <c r="CI967" s="1354"/>
      <c r="CJ967" s="1354"/>
      <c r="CK967" s="1354"/>
      <c r="CL967" s="1354"/>
      <c r="CM967" s="1354"/>
      <c r="CN967" s="1354"/>
      <c r="CO967" s="1354"/>
      <c r="CP967" s="1354"/>
      <c r="CQ967" s="1354"/>
      <c r="CR967" s="1354"/>
      <c r="CS967" s="1354"/>
      <c r="CT967" s="1355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9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0">
        <f t="shared" si="3136"/>
        <v>0</v>
      </c>
      <c r="CF968" s="1331">
        <f t="shared" si="3136"/>
        <v>0</v>
      </c>
      <c r="CG968" s="1331">
        <f t="shared" si="3136"/>
        <v>0</v>
      </c>
      <c r="CH968" s="1331">
        <f t="shared" si="3136"/>
        <v>0</v>
      </c>
      <c r="CI968" s="1331">
        <f t="shared" si="3136"/>
        <v>0</v>
      </c>
      <c r="CJ968" s="1331">
        <f t="shared" si="3136"/>
        <v>0</v>
      </c>
      <c r="CK968" s="1332">
        <f t="shared" si="3136"/>
        <v>0</v>
      </c>
      <c r="CL968" s="1332">
        <f t="shared" si="3136"/>
        <v>0</v>
      </c>
      <c r="CM968" s="1332">
        <f t="shared" si="3136"/>
        <v>0</v>
      </c>
      <c r="CN968" s="1331">
        <f t="shared" si="3136"/>
        <v>0</v>
      </c>
      <c r="CO968" s="1331">
        <f t="shared" si="3136"/>
        <v>0</v>
      </c>
      <c r="CP968" s="1331">
        <f t="shared" si="3136"/>
        <v>0</v>
      </c>
      <c r="CQ968" s="1331">
        <f t="shared" si="3136"/>
        <v>0</v>
      </c>
      <c r="CR968" s="1331">
        <f t="shared" si="3136"/>
        <v>0</v>
      </c>
      <c r="CS968" s="1330">
        <f t="shared" si="3136"/>
        <v>0</v>
      </c>
      <c r="CT968" s="1333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9">
        <f t="shared" si="3136"/>
        <v>0</v>
      </c>
      <c r="CE969" s="1330">
        <f t="shared" si="3137"/>
        <v>0</v>
      </c>
      <c r="CF969" s="1331">
        <f t="shared" si="3137"/>
        <v>0</v>
      </c>
      <c r="CG969" s="1331">
        <f t="shared" si="3137"/>
        <v>0</v>
      </c>
      <c r="CH969" s="1331">
        <f t="shared" si="3137"/>
        <v>0</v>
      </c>
      <c r="CI969" s="1331">
        <f t="shared" si="3137"/>
        <v>0</v>
      </c>
      <c r="CJ969" s="1331">
        <f t="shared" si="3137"/>
        <v>0</v>
      </c>
      <c r="CK969" s="1332">
        <f t="shared" si="3137"/>
        <v>0</v>
      </c>
      <c r="CL969" s="1332">
        <f t="shared" si="3137"/>
        <v>0</v>
      </c>
      <c r="CM969" s="1332">
        <f t="shared" si="3137"/>
        <v>0</v>
      </c>
      <c r="CN969" s="1331">
        <f t="shared" si="3137"/>
        <v>0</v>
      </c>
      <c r="CO969" s="1331">
        <f t="shared" si="3137"/>
        <v>0</v>
      </c>
      <c r="CP969" s="1331">
        <f t="shared" si="3137"/>
        <v>0</v>
      </c>
      <c r="CQ969" s="1331">
        <f t="shared" si="3137"/>
        <v>0</v>
      </c>
      <c r="CR969" s="1331">
        <f t="shared" si="3137"/>
        <v>0</v>
      </c>
      <c r="CS969" s="1330">
        <f t="shared" si="3137"/>
        <v>0</v>
      </c>
      <c r="CT969" s="1333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9"/>
      <c r="CE970" s="1340"/>
      <c r="CF970" s="1340"/>
      <c r="CG970" s="1340"/>
      <c r="CH970" s="1340"/>
      <c r="CI970" s="1340"/>
      <c r="CJ970" s="1340"/>
      <c r="CK970" s="1340"/>
      <c r="CL970" s="1340"/>
      <c r="CM970" s="1340"/>
      <c r="CN970" s="1340"/>
      <c r="CO970" s="1340"/>
      <c r="CP970" s="1340"/>
      <c r="CQ970" s="1340"/>
      <c r="CR970" s="1340"/>
      <c r="CS970" s="1340"/>
      <c r="CT970" s="1341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9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0">
        <f t="shared" si="3149"/>
        <v>0</v>
      </c>
      <c r="CF971" s="1331">
        <f t="shared" si="3149"/>
        <v>0</v>
      </c>
      <c r="CG971" s="1331">
        <f t="shared" si="3149"/>
        <v>0</v>
      </c>
      <c r="CH971" s="1331">
        <f t="shared" si="3149"/>
        <v>0</v>
      </c>
      <c r="CI971" s="1331">
        <f t="shared" si="3149"/>
        <v>0</v>
      </c>
      <c r="CJ971" s="1331">
        <f t="shared" si="3149"/>
        <v>0</v>
      </c>
      <c r="CK971" s="1332">
        <f t="shared" si="3149"/>
        <v>0</v>
      </c>
      <c r="CL971" s="1332">
        <f t="shared" si="3149"/>
        <v>0</v>
      </c>
      <c r="CM971" s="1332">
        <f t="shared" si="3149"/>
        <v>0</v>
      </c>
      <c r="CN971" s="1331">
        <f t="shared" si="3149"/>
        <v>0</v>
      </c>
      <c r="CO971" s="1331">
        <f t="shared" si="3149"/>
        <v>0</v>
      </c>
      <c r="CP971" s="1331">
        <f t="shared" si="3149"/>
        <v>0</v>
      </c>
      <c r="CQ971" s="1331">
        <f t="shared" si="3149"/>
        <v>0</v>
      </c>
      <c r="CR971" s="1331">
        <f t="shared" si="3149"/>
        <v>0</v>
      </c>
      <c r="CS971" s="1330">
        <f t="shared" si="3149"/>
        <v>0</v>
      </c>
      <c r="CT971" s="1333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9">
        <f t="shared" si="3149"/>
        <v>0</v>
      </c>
      <c r="CE972" s="1330">
        <f t="shared" si="3150"/>
        <v>0</v>
      </c>
      <c r="CF972" s="1331">
        <f t="shared" si="3150"/>
        <v>0</v>
      </c>
      <c r="CG972" s="1331">
        <f t="shared" si="3150"/>
        <v>0</v>
      </c>
      <c r="CH972" s="1331">
        <f t="shared" si="3150"/>
        <v>0</v>
      </c>
      <c r="CI972" s="1331">
        <f t="shared" si="3150"/>
        <v>0</v>
      </c>
      <c r="CJ972" s="1331">
        <f t="shared" si="3150"/>
        <v>0</v>
      </c>
      <c r="CK972" s="1332">
        <f t="shared" si="3150"/>
        <v>0</v>
      </c>
      <c r="CL972" s="1332">
        <f t="shared" si="3150"/>
        <v>0</v>
      </c>
      <c r="CM972" s="1332">
        <f t="shared" si="3150"/>
        <v>0</v>
      </c>
      <c r="CN972" s="1331">
        <f t="shared" si="3150"/>
        <v>0</v>
      </c>
      <c r="CO972" s="1331">
        <f t="shared" si="3150"/>
        <v>0</v>
      </c>
      <c r="CP972" s="1331">
        <f t="shared" si="3150"/>
        <v>0</v>
      </c>
      <c r="CQ972" s="1331">
        <f t="shared" si="3150"/>
        <v>0</v>
      </c>
      <c r="CR972" s="1331">
        <f t="shared" si="3150"/>
        <v>0</v>
      </c>
      <c r="CS972" s="1330">
        <f t="shared" si="3150"/>
        <v>0</v>
      </c>
      <c r="CT972" s="1333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9"/>
      <c r="CE973" s="1340"/>
      <c r="CF973" s="1340"/>
      <c r="CG973" s="1340"/>
      <c r="CH973" s="1340"/>
      <c r="CI973" s="1340"/>
      <c r="CJ973" s="1340"/>
      <c r="CK973" s="1340"/>
      <c r="CL973" s="1340"/>
      <c r="CM973" s="1340"/>
      <c r="CN973" s="1340"/>
      <c r="CO973" s="1340"/>
      <c r="CP973" s="1340"/>
      <c r="CQ973" s="1340"/>
      <c r="CR973" s="1340"/>
      <c r="CS973" s="1340"/>
      <c r="CT973" s="1341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0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1">
        <f t="shared" si="3162"/>
        <v>0</v>
      </c>
      <c r="CG974" s="1331">
        <f t="shared" si="3162"/>
        <v>0</v>
      </c>
      <c r="CH974" s="1331">
        <f t="shared" si="3162"/>
        <v>0</v>
      </c>
      <c r="CI974" s="1331">
        <f t="shared" si="3162"/>
        <v>0</v>
      </c>
      <c r="CJ974" s="1331">
        <f t="shared" si="3162"/>
        <v>0</v>
      </c>
      <c r="CK974" s="1332">
        <f t="shared" si="3162"/>
        <v>0</v>
      </c>
      <c r="CL974" s="1332">
        <f t="shared" si="3162"/>
        <v>0</v>
      </c>
      <c r="CM974" s="1332">
        <f t="shared" si="3162"/>
        <v>0</v>
      </c>
      <c r="CN974" s="1331">
        <f t="shared" si="3162"/>
        <v>0</v>
      </c>
      <c r="CO974" s="1331">
        <f t="shared" si="3162"/>
        <v>0</v>
      </c>
      <c r="CP974" s="1331">
        <f t="shared" si="3162"/>
        <v>0</v>
      </c>
      <c r="CQ974" s="1331">
        <f t="shared" si="3162"/>
        <v>0</v>
      </c>
      <c r="CR974" s="1331">
        <f t="shared" si="3162"/>
        <v>0</v>
      </c>
      <c r="CS974" s="1330">
        <f t="shared" si="3162"/>
        <v>0</v>
      </c>
      <c r="CT974" s="1333">
        <f t="shared" si="3162"/>
        <v>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3"/>
      <c r="CE975" s="1354"/>
      <c r="CF975" s="1354"/>
      <c r="CG975" s="1354"/>
      <c r="CH975" s="1354"/>
      <c r="CI975" s="1354"/>
      <c r="CJ975" s="1354"/>
      <c r="CK975" s="1354"/>
      <c r="CL975" s="1354"/>
      <c r="CM975" s="1354"/>
      <c r="CN975" s="1354"/>
      <c r="CO975" s="1354"/>
      <c r="CP975" s="1354"/>
      <c r="CQ975" s="1354"/>
      <c r="CR975" s="1354"/>
      <c r="CS975" s="1354"/>
      <c r="CT975" s="1355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0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1">
        <f t="shared" si="3168"/>
        <v>0</v>
      </c>
      <c r="CG976" s="1331">
        <f t="shared" si="3168"/>
        <v>0</v>
      </c>
      <c r="CH976" s="1331">
        <f t="shared" si="3168"/>
        <v>0</v>
      </c>
      <c r="CI976" s="1331">
        <f t="shared" si="3168"/>
        <v>0</v>
      </c>
      <c r="CJ976" s="1331">
        <f t="shared" si="3168"/>
        <v>0</v>
      </c>
      <c r="CK976" s="1332">
        <f t="shared" si="3168"/>
        <v>0</v>
      </c>
      <c r="CL976" s="1332">
        <f t="shared" si="3168"/>
        <v>0</v>
      </c>
      <c r="CM976" s="1332">
        <f t="shared" si="3168"/>
        <v>0</v>
      </c>
      <c r="CN976" s="1331">
        <f t="shared" si="3168"/>
        <v>0</v>
      </c>
      <c r="CO976" s="1331">
        <f t="shared" si="3168"/>
        <v>0</v>
      </c>
      <c r="CP976" s="1331">
        <f t="shared" si="3168"/>
        <v>0</v>
      </c>
      <c r="CQ976" s="1331">
        <f t="shared" si="3168"/>
        <v>0</v>
      </c>
      <c r="CR976" s="1331">
        <f t="shared" si="3168"/>
        <v>0</v>
      </c>
      <c r="CS976" s="1330">
        <f t="shared" si="3168"/>
        <v>0</v>
      </c>
      <c r="CT976" s="1333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3"/>
      <c r="CE977" s="1354"/>
      <c r="CF977" s="1354"/>
      <c r="CG977" s="1354"/>
      <c r="CH977" s="1354"/>
      <c r="CI977" s="1354"/>
      <c r="CJ977" s="1354"/>
      <c r="CK977" s="1354"/>
      <c r="CL977" s="1354"/>
      <c r="CM977" s="1354"/>
      <c r="CN977" s="1354"/>
      <c r="CO977" s="1354"/>
      <c r="CP977" s="1354"/>
      <c r="CQ977" s="1354"/>
      <c r="CR977" s="1354"/>
      <c r="CS977" s="1354"/>
      <c r="CT977" s="1355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0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1">
        <f t="shared" si="3174"/>
        <v>0</v>
      </c>
      <c r="CG978" s="1331">
        <f t="shared" si="3174"/>
        <v>0</v>
      </c>
      <c r="CH978" s="1331">
        <f t="shared" si="3174"/>
        <v>0</v>
      </c>
      <c r="CI978" s="1331">
        <f t="shared" si="3174"/>
        <v>0</v>
      </c>
      <c r="CJ978" s="1331">
        <f t="shared" si="3174"/>
        <v>0</v>
      </c>
      <c r="CK978" s="1332">
        <f t="shared" si="3174"/>
        <v>0</v>
      </c>
      <c r="CL978" s="1332">
        <f t="shared" si="3174"/>
        <v>0</v>
      </c>
      <c r="CM978" s="1332">
        <f t="shared" si="3174"/>
        <v>0</v>
      </c>
      <c r="CN978" s="1331">
        <f t="shared" si="3174"/>
        <v>0</v>
      </c>
      <c r="CO978" s="1331">
        <f t="shared" si="3174"/>
        <v>0</v>
      </c>
      <c r="CP978" s="1331">
        <f t="shared" si="3174"/>
        <v>0</v>
      </c>
      <c r="CQ978" s="1331">
        <f t="shared" si="3174"/>
        <v>0</v>
      </c>
      <c r="CR978" s="1331">
        <f t="shared" si="3174"/>
        <v>0</v>
      </c>
      <c r="CS978" s="1330">
        <f t="shared" si="3174"/>
        <v>0</v>
      </c>
      <c r="CT978" s="1333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9"/>
      <c r="CE979" s="1340"/>
      <c r="CF979" s="1340"/>
      <c r="CG979" s="1340"/>
      <c r="CH979" s="1340"/>
      <c r="CI979" s="1340"/>
      <c r="CJ979" s="1340"/>
      <c r="CK979" s="1340"/>
      <c r="CL979" s="1340"/>
      <c r="CM979" s="1340"/>
      <c r="CN979" s="1340"/>
      <c r="CO979" s="1340"/>
      <c r="CP979" s="1340"/>
      <c r="CQ979" s="1340"/>
      <c r="CR979" s="1340"/>
      <c r="CS979" s="1340"/>
      <c r="CT979" s="1341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9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0">
        <f t="shared" si="3180"/>
        <v>0</v>
      </c>
      <c r="CF980" s="1331">
        <f t="shared" si="3180"/>
        <v>0</v>
      </c>
      <c r="CG980" s="1331">
        <f t="shared" si="3180"/>
        <v>0</v>
      </c>
      <c r="CH980" s="1331">
        <f t="shared" si="3180"/>
        <v>0</v>
      </c>
      <c r="CI980" s="1331">
        <f t="shared" si="3180"/>
        <v>0</v>
      </c>
      <c r="CJ980" s="1331">
        <f t="shared" si="3180"/>
        <v>0</v>
      </c>
      <c r="CK980" s="1332">
        <f t="shared" si="3180"/>
        <v>0</v>
      </c>
      <c r="CL980" s="1332">
        <f t="shared" si="3180"/>
        <v>0</v>
      </c>
      <c r="CM980" s="1332">
        <f t="shared" si="3180"/>
        <v>0</v>
      </c>
      <c r="CN980" s="1331">
        <f t="shared" si="3180"/>
        <v>0</v>
      </c>
      <c r="CO980" s="1331">
        <f t="shared" si="3180"/>
        <v>0</v>
      </c>
      <c r="CP980" s="1331">
        <f t="shared" si="3180"/>
        <v>0</v>
      </c>
      <c r="CQ980" s="1331">
        <f t="shared" si="3180"/>
        <v>0</v>
      </c>
      <c r="CR980" s="1331">
        <f t="shared" si="3180"/>
        <v>0</v>
      </c>
      <c r="CS980" s="1330">
        <f t="shared" si="3180"/>
        <v>0</v>
      </c>
      <c r="CT980" s="1333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3181"/>
        <v>0</v>
      </c>
      <c r="CF981" s="1331">
        <f t="shared" si="3181"/>
        <v>0</v>
      </c>
      <c r="CG981" s="1331">
        <f t="shared" si="3181"/>
        <v>0</v>
      </c>
      <c r="CH981" s="1331">
        <f t="shared" si="3181"/>
        <v>0</v>
      </c>
      <c r="CI981" s="1331">
        <f t="shared" si="3181"/>
        <v>0</v>
      </c>
      <c r="CJ981" s="1331">
        <f t="shared" si="3181"/>
        <v>0</v>
      </c>
      <c r="CK981" s="1332">
        <f t="shared" si="3181"/>
        <v>0</v>
      </c>
      <c r="CL981" s="1332">
        <f t="shared" si="3181"/>
        <v>0</v>
      </c>
      <c r="CM981" s="1332">
        <f t="shared" si="3181"/>
        <v>0</v>
      </c>
      <c r="CN981" s="1331">
        <f t="shared" si="3181"/>
        <v>0</v>
      </c>
      <c r="CO981" s="1331">
        <f t="shared" si="3181"/>
        <v>0</v>
      </c>
      <c r="CP981" s="1331">
        <f t="shared" si="3181"/>
        <v>0</v>
      </c>
      <c r="CQ981" s="1331">
        <f t="shared" si="3181"/>
        <v>0</v>
      </c>
      <c r="CR981" s="1331">
        <f t="shared" si="3181"/>
        <v>0</v>
      </c>
      <c r="CS981" s="1330">
        <f t="shared" si="3181"/>
        <v>0</v>
      </c>
      <c r="CT981" s="1333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si="3181"/>
        <v>0</v>
      </c>
      <c r="CF982" s="1331">
        <f t="shared" si="3181"/>
        <v>0</v>
      </c>
      <c r="CG982" s="1331">
        <f t="shared" si="3181"/>
        <v>0</v>
      </c>
      <c r="CH982" s="1331">
        <f t="shared" si="3181"/>
        <v>0</v>
      </c>
      <c r="CI982" s="1331">
        <f t="shared" si="3181"/>
        <v>0</v>
      </c>
      <c r="CJ982" s="1331">
        <f t="shared" si="3181"/>
        <v>0</v>
      </c>
      <c r="CK982" s="1332">
        <f t="shared" si="3181"/>
        <v>0</v>
      </c>
      <c r="CL982" s="1332">
        <f t="shared" si="3181"/>
        <v>0</v>
      </c>
      <c r="CM982" s="1332">
        <f t="shared" si="3181"/>
        <v>0</v>
      </c>
      <c r="CN982" s="1331">
        <f t="shared" si="3181"/>
        <v>0</v>
      </c>
      <c r="CO982" s="1331">
        <f t="shared" si="3181"/>
        <v>0</v>
      </c>
      <c r="CP982" s="1331">
        <f t="shared" si="3181"/>
        <v>0</v>
      </c>
      <c r="CQ982" s="1331">
        <f t="shared" si="3181"/>
        <v>0</v>
      </c>
      <c r="CR982" s="1331">
        <f t="shared" si="3181"/>
        <v>0</v>
      </c>
      <c r="CS982" s="1330">
        <f t="shared" si="3181"/>
        <v>0</v>
      </c>
      <c r="CT982" s="1333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9"/>
      <c r="CE983" s="1340"/>
      <c r="CF983" s="1340"/>
      <c r="CG983" s="1340"/>
      <c r="CH983" s="1340"/>
      <c r="CI983" s="1340"/>
      <c r="CJ983" s="1340"/>
      <c r="CK983" s="1340"/>
      <c r="CL983" s="1340"/>
      <c r="CM983" s="1340"/>
      <c r="CN983" s="1340"/>
      <c r="CO983" s="1340"/>
      <c r="CP983" s="1340"/>
      <c r="CQ983" s="1340"/>
      <c r="CR983" s="1340"/>
      <c r="CS983" s="1340"/>
      <c r="CT983" s="1341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103630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1145</v>
      </c>
      <c r="BW984" s="786">
        <f>SUM(BW903:BW983)</f>
        <v>1904.5</v>
      </c>
      <c r="BX984" s="786">
        <f>SUM(BX903:BX983)</f>
        <v>25342.5</v>
      </c>
      <c r="BY984" s="786">
        <f>SUM(BY903:BY983)</f>
        <v>60976.6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0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1">
        <f t="shared" si="3196"/>
        <v>0</v>
      </c>
      <c r="CG984" s="1331">
        <f t="shared" si="3196"/>
        <v>0</v>
      </c>
      <c r="CH984" s="1331">
        <f t="shared" si="3196"/>
        <v>0</v>
      </c>
      <c r="CI984" s="1331">
        <f t="shared" si="3196"/>
        <v>0</v>
      </c>
      <c r="CJ984" s="1331">
        <f t="shared" si="3196"/>
        <v>0</v>
      </c>
      <c r="CK984" s="1332">
        <f t="shared" si="3196"/>
        <v>0</v>
      </c>
      <c r="CL984" s="1332">
        <f t="shared" si="3196"/>
        <v>7750</v>
      </c>
      <c r="CM984" s="1332">
        <f t="shared" si="3196"/>
        <v>27130</v>
      </c>
      <c r="CN984" s="1331">
        <f t="shared" si="3196"/>
        <v>27869.903999999999</v>
      </c>
      <c r="CO984" s="1331">
        <f t="shared" si="3196"/>
        <v>38344.300000000003</v>
      </c>
      <c r="CP984" s="1331">
        <f t="shared" si="3196"/>
        <v>53490</v>
      </c>
      <c r="CQ984" s="1331">
        <f t="shared" si="3196"/>
        <v>61799.7</v>
      </c>
      <c r="CR984" s="1331">
        <f t="shared" si="3196"/>
        <v>83806</v>
      </c>
      <c r="CS984" s="1330">
        <f t="shared" si="3196"/>
        <v>88590</v>
      </c>
      <c r="CT984" s="1333">
        <f t="shared" si="3196"/>
        <v>103630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9"/>
      <c r="CE985" s="1340"/>
      <c r="CF985" s="1340"/>
      <c r="CG985" s="1340"/>
      <c r="CH985" s="1340"/>
      <c r="CI985" s="1340"/>
      <c r="CJ985" s="1340"/>
      <c r="CK985" s="1340"/>
      <c r="CL985" s="1340"/>
      <c r="CM985" s="1340"/>
      <c r="CN985" s="1340"/>
      <c r="CO985" s="1340"/>
      <c r="CP985" s="1340"/>
      <c r="CQ985" s="1340"/>
      <c r="CR985" s="1340"/>
      <c r="CS985" s="1340"/>
      <c r="CT985" s="1341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9"/>
      <c r="CE986" s="1340"/>
      <c r="CF986" s="1340"/>
      <c r="CG986" s="1340"/>
      <c r="CH986" s="1340"/>
      <c r="CI986" s="1340"/>
      <c r="CJ986" s="1340"/>
      <c r="CK986" s="1340"/>
      <c r="CL986" s="1340"/>
      <c r="CM986" s="1340"/>
      <c r="CN986" s="1340"/>
      <c r="CO986" s="1340"/>
      <c r="CP986" s="1340"/>
      <c r="CQ986" s="1340"/>
      <c r="CR986" s="1340"/>
      <c r="CS986" s="1340"/>
      <c r="CT986" s="1341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9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0">
        <f t="shared" si="3207"/>
        <v>0</v>
      </c>
      <c r="CF987" s="1331">
        <f t="shared" si="3207"/>
        <v>0</v>
      </c>
      <c r="CG987" s="1331">
        <f t="shared" si="3207"/>
        <v>0</v>
      </c>
      <c r="CH987" s="1331">
        <f t="shared" si="3207"/>
        <v>0</v>
      </c>
      <c r="CI987" s="1331">
        <f t="shared" si="3207"/>
        <v>0</v>
      </c>
      <c r="CJ987" s="1331">
        <f t="shared" si="3207"/>
        <v>0</v>
      </c>
      <c r="CK987" s="1332">
        <f t="shared" si="3207"/>
        <v>0</v>
      </c>
      <c r="CL987" s="1332">
        <f t="shared" si="3207"/>
        <v>0</v>
      </c>
      <c r="CM987" s="1332">
        <f t="shared" si="3207"/>
        <v>0</v>
      </c>
      <c r="CN987" s="1331">
        <f t="shared" si="3207"/>
        <v>0</v>
      </c>
      <c r="CO987" s="1331">
        <f t="shared" si="3207"/>
        <v>0</v>
      </c>
      <c r="CP987" s="1331">
        <f t="shared" si="3207"/>
        <v>0</v>
      </c>
      <c r="CQ987" s="1331">
        <f t="shared" si="3207"/>
        <v>120</v>
      </c>
      <c r="CR987" s="1331">
        <f t="shared" si="3207"/>
        <v>168</v>
      </c>
      <c r="CS987" s="1330">
        <f t="shared" si="3207"/>
        <v>200</v>
      </c>
      <c r="CT987" s="1333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1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1">
        <f t="shared" si="3209"/>
        <v>0</v>
      </c>
      <c r="CW987" s="1362">
        <f t="shared" si="3209"/>
        <v>0</v>
      </c>
      <c r="CX987" s="1362">
        <f t="shared" si="3209"/>
        <v>0</v>
      </c>
      <c r="CY987" s="1362">
        <f t="shared" si="3209"/>
        <v>0</v>
      </c>
      <c r="CZ987" s="1362">
        <f t="shared" si="3209"/>
        <v>0</v>
      </c>
      <c r="DA987" s="1362">
        <f t="shared" si="3209"/>
        <v>0</v>
      </c>
      <c r="DB987" s="1363">
        <f t="shared" si="3209"/>
        <v>0</v>
      </c>
      <c r="DC987" s="1363">
        <f t="shared" si="3209"/>
        <v>0</v>
      </c>
      <c r="DD987" s="1363">
        <f t="shared" si="3209"/>
        <v>0</v>
      </c>
      <c r="DE987" s="1362">
        <f t="shared" si="3209"/>
        <v>0</v>
      </c>
      <c r="DF987" s="1362">
        <f t="shared" si="3209"/>
        <v>0</v>
      </c>
      <c r="DG987" s="1362">
        <f t="shared" si="3209"/>
        <v>0</v>
      </c>
      <c r="DH987" s="1362">
        <f t="shared" si="3209"/>
        <v>0</v>
      </c>
      <c r="DI987" s="1362">
        <f t="shared" si="3209"/>
        <v>0</v>
      </c>
      <c r="DJ987" s="1361">
        <f t="shared" si="3209"/>
        <v>0</v>
      </c>
      <c r="DK987" s="1421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215">SUM(C474,C483,C492,C501,C507,C513,C519,C525,C531,C537,C543,C549,C555,C561,C567,C573,C579,C585,C591,C604,C610,C622)</f>
        <v>36</v>
      </c>
      <c r="D988" s="786">
        <f t="shared" si="3215"/>
        <v>54</v>
      </c>
      <c r="E988" s="786">
        <f t="shared" si="3215"/>
        <v>779.99400000000003</v>
      </c>
      <c r="F988" s="786">
        <f t="shared" si="3215"/>
        <v>153</v>
      </c>
      <c r="G988" s="786">
        <f t="shared" si="3215"/>
        <v>92</v>
      </c>
      <c r="H988" s="786">
        <f t="shared" si="3215"/>
        <v>0</v>
      </c>
      <c r="I988" s="786">
        <f t="shared" si="3215"/>
        <v>356.7</v>
      </c>
      <c r="J988" s="786">
        <f t="shared" si="3215"/>
        <v>445.5</v>
      </c>
      <c r="K988" s="786">
        <f t="shared" si="3215"/>
        <v>182.5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216">SUM(U474,U483,U492,U501,U507,U513,U519,U525,U531,U537,U543,U549,U555,U561,U567,U573,U579,U585,U591,U604,U610,U622)</f>
        <v>1016</v>
      </c>
      <c r="V988" s="786">
        <f t="shared" si="3216"/>
        <v>25</v>
      </c>
      <c r="W988" s="786">
        <f t="shared" si="3216"/>
        <v>411.5</v>
      </c>
      <c r="X988" s="786">
        <f t="shared" si="3216"/>
        <v>400</v>
      </c>
      <c r="Y988" s="786">
        <f t="shared" si="3216"/>
        <v>1005</v>
      </c>
      <c r="Z988" s="786">
        <f t="shared" si="3216"/>
        <v>0</v>
      </c>
      <c r="AA988" s="786">
        <f t="shared" si="3216"/>
        <v>36</v>
      </c>
      <c r="AB988" s="786">
        <f t="shared" si="3216"/>
        <v>600</v>
      </c>
      <c r="AC988" s="786">
        <f t="shared" si="3216"/>
        <v>9.6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217">SUM(AM474,AM483,AM492,AM501,AM507,AM513,AM519,AM525,AM531,AM537,AM543,AM549,AM555,AM561,AM567,AM573,AM579,AM585,AM591,AM604,AM610,AM622)</f>
        <v>3397</v>
      </c>
      <c r="AN988" s="786">
        <f t="shared" si="3217"/>
        <v>2004.72</v>
      </c>
      <c r="AO988" s="786">
        <f t="shared" si="3217"/>
        <v>3022</v>
      </c>
      <c r="AP988" s="786">
        <f t="shared" si="3217"/>
        <v>288</v>
      </c>
      <c r="AQ988" s="786">
        <f t="shared" si="3217"/>
        <v>1200</v>
      </c>
      <c r="AR988" s="786">
        <f t="shared" si="3217"/>
        <v>0</v>
      </c>
      <c r="AS988" s="786">
        <f t="shared" si="3217"/>
        <v>1992</v>
      </c>
      <c r="AT988" s="786">
        <f t="shared" si="3217"/>
        <v>2790</v>
      </c>
      <c r="AU988" s="786">
        <f t="shared" si="3217"/>
        <v>560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218">SUM(BE474,BE483,BE492,BE501,BE507,BE513,BE519,BE525,BE531,BE537,BE543,BE549,BE555,BE561,BE567,BE573,BE579,BE585,BE591,BE604,BE610,BE622)</f>
        <v>7548</v>
      </c>
      <c r="BF988" s="786">
        <f t="shared" si="3218"/>
        <v>2610</v>
      </c>
      <c r="BG988" s="786">
        <f t="shared" si="3218"/>
        <v>1785</v>
      </c>
      <c r="BH988" s="786">
        <f t="shared" si="3218"/>
        <v>3660</v>
      </c>
      <c r="BI988" s="786">
        <f t="shared" si="3218"/>
        <v>2820</v>
      </c>
      <c r="BJ988" s="786">
        <f t="shared" si="3218"/>
        <v>0</v>
      </c>
      <c r="BK988" s="786">
        <f t="shared" si="3218"/>
        <v>2206.8000000000002</v>
      </c>
      <c r="BL988" s="786">
        <f t="shared" si="3218"/>
        <v>5040</v>
      </c>
      <c r="BM988" s="786">
        <f t="shared" si="3218"/>
        <v>3566.4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354</v>
      </c>
      <c r="BW988" s="786">
        <f t="shared" ref="BW988:BY988" si="3219">SUM(BW513,BW519,BW610,BW616,BW771,BW772)</f>
        <v>492</v>
      </c>
      <c r="BX988" s="786">
        <f t="shared" si="3219"/>
        <v>1858</v>
      </c>
      <c r="BY988" s="786">
        <f t="shared" si="3219"/>
        <v>2430</v>
      </c>
      <c r="BZ988" s="585">
        <f t="shared" si="3203"/>
        <v>90.446666666666687</v>
      </c>
      <c r="CA988" s="585">
        <f t="shared" si="3204"/>
        <v>167.60666666666665</v>
      </c>
      <c r="CB988" s="585">
        <f t="shared" si="3205"/>
        <v>886.44800000000009</v>
      </c>
      <c r="CC988" s="585">
        <f t="shared" si="3206"/>
        <v>1604.28</v>
      </c>
      <c r="CD988" s="1329">
        <f t="shared" si="3207"/>
        <v>0</v>
      </c>
      <c r="CE988" s="1330">
        <f t="shared" si="3207"/>
        <v>0</v>
      </c>
      <c r="CF988" s="1331">
        <f t="shared" si="3207"/>
        <v>0</v>
      </c>
      <c r="CG988" s="1331">
        <f t="shared" si="3207"/>
        <v>0</v>
      </c>
      <c r="CH988" s="1331">
        <f t="shared" si="3207"/>
        <v>0</v>
      </c>
      <c r="CI988" s="1331">
        <f t="shared" si="3207"/>
        <v>0</v>
      </c>
      <c r="CJ988" s="1331">
        <f t="shared" si="3207"/>
        <v>0</v>
      </c>
      <c r="CK988" s="1332">
        <f t="shared" si="3207"/>
        <v>0</v>
      </c>
      <c r="CL988" s="1332">
        <f t="shared" si="3207"/>
        <v>288</v>
      </c>
      <c r="CM988" s="1332">
        <f t="shared" si="3207"/>
        <v>560</v>
      </c>
      <c r="CN988" s="1331">
        <f t="shared" si="3207"/>
        <v>1200</v>
      </c>
      <c r="CO988" s="1331">
        <f t="shared" si="3207"/>
        <v>1440</v>
      </c>
      <c r="CP988" s="1331">
        <f t="shared" si="3207"/>
        <v>1992</v>
      </c>
      <c r="CQ988" s="1331">
        <f t="shared" si="3207"/>
        <v>2004.72</v>
      </c>
      <c r="CR988" s="1331">
        <f t="shared" si="3207"/>
        <v>2790</v>
      </c>
      <c r="CS988" s="1330">
        <f t="shared" si="3207"/>
        <v>3022</v>
      </c>
      <c r="CT988" s="1333">
        <f t="shared" si="3208"/>
        <v>3397</v>
      </c>
      <c r="CU988" s="1421">
        <f t="shared" si="3209"/>
        <v>0</v>
      </c>
      <c r="CV988" s="1361">
        <f t="shared" si="3209"/>
        <v>0</v>
      </c>
      <c r="CW988" s="1362">
        <f t="shared" si="3209"/>
        <v>0</v>
      </c>
      <c r="CX988" s="1362">
        <f t="shared" si="3209"/>
        <v>0</v>
      </c>
      <c r="CY988" s="1362">
        <f t="shared" si="3209"/>
        <v>0</v>
      </c>
      <c r="CZ988" s="1362">
        <f t="shared" si="3209"/>
        <v>0</v>
      </c>
      <c r="DA988" s="1362">
        <f t="shared" si="3209"/>
        <v>0</v>
      </c>
      <c r="DB988" s="1363">
        <f t="shared" si="3209"/>
        <v>0</v>
      </c>
      <c r="DC988" s="1363">
        <f t="shared" si="3209"/>
        <v>1785</v>
      </c>
      <c r="DD988" s="1363">
        <f t="shared" si="3209"/>
        <v>2206.8000000000002</v>
      </c>
      <c r="DE988" s="1362">
        <f t="shared" si="3209"/>
        <v>2376</v>
      </c>
      <c r="DF988" s="1362">
        <f t="shared" si="3209"/>
        <v>2610</v>
      </c>
      <c r="DG988" s="1362">
        <f t="shared" si="3209"/>
        <v>2820</v>
      </c>
      <c r="DH988" s="1362">
        <f t="shared" si="3209"/>
        <v>3566.4</v>
      </c>
      <c r="DI988" s="1362">
        <f t="shared" si="3209"/>
        <v>3660</v>
      </c>
      <c r="DJ988" s="1361">
        <f t="shared" si="3209"/>
        <v>5040</v>
      </c>
      <c r="DK988" s="1421">
        <f t="shared" si="3210"/>
        <v>7548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220">SUM(B598,B616,B628,B634)</f>
        <v>0</v>
      </c>
      <c r="C989" s="786">
        <f t="shared" si="3220"/>
        <v>72</v>
      </c>
      <c r="D989" s="786">
        <f t="shared" si="3220"/>
        <v>24</v>
      </c>
      <c r="E989" s="786">
        <f t="shared" si="3220"/>
        <v>900</v>
      </c>
      <c r="F989" s="786">
        <f t="shared" si="3220"/>
        <v>80</v>
      </c>
      <c r="G989" s="786">
        <f t="shared" si="3220"/>
        <v>300</v>
      </c>
      <c r="H989" s="786">
        <f t="shared" si="3220"/>
        <v>0</v>
      </c>
      <c r="I989" s="786">
        <f t="shared" si="3220"/>
        <v>96</v>
      </c>
      <c r="J989" s="786">
        <f t="shared" si="3220"/>
        <v>1956</v>
      </c>
      <c r="K989" s="786">
        <f t="shared" si="3220"/>
        <v>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 t="shared" ref="T989:AJ989" si="3221">SUM(T598,T616,T628,T634)</f>
        <v>0</v>
      </c>
      <c r="U989" s="786">
        <f t="shared" si="3221"/>
        <v>0</v>
      </c>
      <c r="V989" s="786">
        <f t="shared" si="3221"/>
        <v>0</v>
      </c>
      <c r="W989" s="786">
        <f t="shared" si="3221"/>
        <v>0</v>
      </c>
      <c r="X989" s="786">
        <f t="shared" si="3221"/>
        <v>282</v>
      </c>
      <c r="Y989" s="786">
        <f t="shared" si="3221"/>
        <v>60</v>
      </c>
      <c r="Z989" s="786">
        <f t="shared" si="3221"/>
        <v>0</v>
      </c>
      <c r="AA989" s="786">
        <f t="shared" si="3221"/>
        <v>672</v>
      </c>
      <c r="AB989" s="786">
        <f t="shared" si="3221"/>
        <v>0</v>
      </c>
      <c r="AC989" s="786">
        <f t="shared" si="3221"/>
        <v>240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 t="shared" ref="AL989:BB989" si="3222">SUM(AL598,AL616,AL628,AL634)</f>
        <v>720</v>
      </c>
      <c r="AM989" s="786">
        <f t="shared" si="3222"/>
        <v>990</v>
      </c>
      <c r="AN989" s="786">
        <f t="shared" si="3222"/>
        <v>1440</v>
      </c>
      <c r="AO989" s="786">
        <f t="shared" si="3222"/>
        <v>600</v>
      </c>
      <c r="AP989" s="786">
        <f t="shared" si="3222"/>
        <v>120</v>
      </c>
      <c r="AQ989" s="786">
        <f t="shared" si="3222"/>
        <v>480</v>
      </c>
      <c r="AR989" s="786">
        <f t="shared" si="3222"/>
        <v>0</v>
      </c>
      <c r="AS989" s="786">
        <f t="shared" si="3222"/>
        <v>0</v>
      </c>
      <c r="AT989" s="786">
        <f t="shared" si="3222"/>
        <v>384</v>
      </c>
      <c r="AU989" s="786">
        <f t="shared" si="3222"/>
        <v>360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 t="shared" ref="BD989:BT989" si="3223">SUM(BD598,BD616,BD628,BD634)</f>
        <v>350</v>
      </c>
      <c r="BE989" s="786">
        <f t="shared" si="3223"/>
        <v>7380</v>
      </c>
      <c r="BF989" s="786">
        <f t="shared" si="3223"/>
        <v>468</v>
      </c>
      <c r="BG989" s="786">
        <f t="shared" si="3223"/>
        <v>0</v>
      </c>
      <c r="BH989" s="786">
        <f t="shared" si="3223"/>
        <v>480</v>
      </c>
      <c r="BI989" s="786">
        <f t="shared" si="3223"/>
        <v>666</v>
      </c>
      <c r="BJ989" s="786">
        <f t="shared" si="3223"/>
        <v>0</v>
      </c>
      <c r="BK989" s="786">
        <f t="shared" si="3223"/>
        <v>0</v>
      </c>
      <c r="BL989" s="786">
        <f t="shared" si="3223"/>
        <v>0</v>
      </c>
      <c r="BM989" s="786">
        <f t="shared" si="3223"/>
        <v>240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417</v>
      </c>
      <c r="BW989" s="786">
        <f t="shared" ref="BW989:BY989" si="3224">SUM(BW474,BW501,BW507,BW525,BW531,BW537,BW543,BW555,BW561,BW579,BW585,BW591,BW598,BW604,BW622,BW628,BW634)</f>
        <v>797</v>
      </c>
      <c r="BX989" s="786">
        <f t="shared" si="3224"/>
        <v>4396</v>
      </c>
      <c r="BY989" s="786">
        <f t="shared" si="3224"/>
        <v>5130</v>
      </c>
      <c r="BZ989" s="585">
        <f t="shared" si="3203"/>
        <v>98.13333333333334</v>
      </c>
      <c r="CA989" s="585">
        <f t="shared" si="3204"/>
        <v>38.799999999999997</v>
      </c>
      <c r="CB989" s="585">
        <f t="shared" si="3205"/>
        <v>243.6</v>
      </c>
      <c r="CC989" s="585">
        <f t="shared" si="3206"/>
        <v>146.93333333333334</v>
      </c>
      <c r="CD989" s="1329">
        <f t="shared" si="3207"/>
        <v>0</v>
      </c>
      <c r="CE989" s="1330">
        <f t="shared" si="3207"/>
        <v>0</v>
      </c>
      <c r="CF989" s="1331">
        <f t="shared" si="3207"/>
        <v>0</v>
      </c>
      <c r="CG989" s="1331">
        <f t="shared" si="3207"/>
        <v>0</v>
      </c>
      <c r="CH989" s="1331">
        <f t="shared" si="3207"/>
        <v>0</v>
      </c>
      <c r="CI989" s="1331">
        <f t="shared" si="3207"/>
        <v>0</v>
      </c>
      <c r="CJ989" s="1331">
        <f t="shared" si="3207"/>
        <v>0</v>
      </c>
      <c r="CK989" s="1332">
        <f t="shared" si="3207"/>
        <v>0</v>
      </c>
      <c r="CL989" s="1332">
        <f t="shared" si="3207"/>
        <v>0</v>
      </c>
      <c r="CM989" s="1332">
        <f t="shared" si="3207"/>
        <v>120</v>
      </c>
      <c r="CN989" s="1331">
        <f t="shared" si="3207"/>
        <v>360</v>
      </c>
      <c r="CO989" s="1331">
        <f t="shared" si="3207"/>
        <v>384</v>
      </c>
      <c r="CP989" s="1331">
        <f t="shared" si="3207"/>
        <v>480</v>
      </c>
      <c r="CQ989" s="1331">
        <f t="shared" si="3207"/>
        <v>600</v>
      </c>
      <c r="CR989" s="1331">
        <f t="shared" si="3207"/>
        <v>720</v>
      </c>
      <c r="CS989" s="1330">
        <f t="shared" si="3207"/>
        <v>990</v>
      </c>
      <c r="CT989" s="1333">
        <f t="shared" si="3208"/>
        <v>1440</v>
      </c>
      <c r="CU989" s="1421">
        <f t="shared" si="3209"/>
        <v>0</v>
      </c>
      <c r="CV989" s="1361">
        <f t="shared" si="3209"/>
        <v>0</v>
      </c>
      <c r="CW989" s="1362">
        <f t="shared" si="3209"/>
        <v>0</v>
      </c>
      <c r="CX989" s="1362">
        <f t="shared" si="3209"/>
        <v>0</v>
      </c>
      <c r="CY989" s="1362">
        <f t="shared" si="3209"/>
        <v>0</v>
      </c>
      <c r="CZ989" s="1362">
        <f t="shared" si="3209"/>
        <v>0</v>
      </c>
      <c r="DA989" s="1362">
        <f t="shared" si="3209"/>
        <v>0</v>
      </c>
      <c r="DB989" s="1363">
        <f t="shared" si="3209"/>
        <v>0</v>
      </c>
      <c r="DC989" s="1363">
        <f t="shared" si="3209"/>
        <v>0</v>
      </c>
      <c r="DD989" s="1363">
        <f t="shared" si="3209"/>
        <v>0</v>
      </c>
      <c r="DE989" s="1362">
        <f t="shared" si="3209"/>
        <v>0</v>
      </c>
      <c r="DF989" s="1362">
        <f t="shared" si="3209"/>
        <v>240</v>
      </c>
      <c r="DG989" s="1362">
        <f t="shared" si="3209"/>
        <v>350</v>
      </c>
      <c r="DH989" s="1362">
        <f t="shared" si="3209"/>
        <v>468</v>
      </c>
      <c r="DI989" s="1362">
        <f t="shared" si="3209"/>
        <v>480</v>
      </c>
      <c r="DJ989" s="1361">
        <f t="shared" si="3209"/>
        <v>666</v>
      </c>
      <c r="DK989" s="1421">
        <f t="shared" si="3210"/>
        <v>7380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225">SUM(B641)</f>
        <v>0</v>
      </c>
      <c r="C990" s="786">
        <f t="shared" si="3225"/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 t="shared" ref="T990:AJ990" si="3226">SUM(T641)</f>
        <v>0</v>
      </c>
      <c r="U990" s="786">
        <f t="shared" si="3226"/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 t="shared" ref="AL990:BB990" si="3227">SUM(AL641)</f>
        <v>0</v>
      </c>
      <c r="AM990" s="786">
        <f t="shared" si="3227"/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 t="shared" ref="BD990:BT990" si="3228">SUM(BD641)</f>
        <v>0</v>
      </c>
      <c r="BE990" s="786">
        <f t="shared" si="3228"/>
        <v>0</v>
      </c>
      <c r="BF990" s="786">
        <f t="shared" si="3228"/>
        <v>0</v>
      </c>
      <c r="BG990" s="786">
        <f t="shared" si="3228"/>
        <v>0</v>
      </c>
      <c r="BH990" s="786">
        <f t="shared" si="3228"/>
        <v>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0</v>
      </c>
      <c r="CD990" s="1329">
        <f t="shared" si="3207"/>
        <v>0</v>
      </c>
      <c r="CE990" s="1330">
        <f t="shared" si="3207"/>
        <v>0</v>
      </c>
      <c r="CF990" s="1331">
        <f t="shared" si="3207"/>
        <v>0</v>
      </c>
      <c r="CG990" s="1331">
        <f t="shared" si="3207"/>
        <v>0</v>
      </c>
      <c r="CH990" s="1331">
        <f t="shared" si="3207"/>
        <v>0</v>
      </c>
      <c r="CI990" s="1331">
        <f t="shared" si="3207"/>
        <v>0</v>
      </c>
      <c r="CJ990" s="1331">
        <f t="shared" si="3207"/>
        <v>0</v>
      </c>
      <c r="CK990" s="1332">
        <f t="shared" si="3207"/>
        <v>0</v>
      </c>
      <c r="CL990" s="1332">
        <f t="shared" si="3207"/>
        <v>0</v>
      </c>
      <c r="CM990" s="1332">
        <f t="shared" si="3207"/>
        <v>0</v>
      </c>
      <c r="CN990" s="1331">
        <f t="shared" si="3207"/>
        <v>0</v>
      </c>
      <c r="CO990" s="1331">
        <f t="shared" si="3207"/>
        <v>0</v>
      </c>
      <c r="CP990" s="1331">
        <f t="shared" si="3207"/>
        <v>0</v>
      </c>
      <c r="CQ990" s="1331">
        <f t="shared" si="3207"/>
        <v>0</v>
      </c>
      <c r="CR990" s="1331">
        <f t="shared" si="3207"/>
        <v>0</v>
      </c>
      <c r="CS990" s="1330">
        <f t="shared" si="3207"/>
        <v>1520</v>
      </c>
      <c r="CT990" s="1333">
        <f t="shared" si="3208"/>
        <v>1920</v>
      </c>
      <c r="CU990" s="1421">
        <f t="shared" si="3209"/>
        <v>0</v>
      </c>
      <c r="CV990" s="1361">
        <f t="shared" si="3209"/>
        <v>0</v>
      </c>
      <c r="CW990" s="1362">
        <f t="shared" si="3209"/>
        <v>0</v>
      </c>
      <c r="CX990" s="1362">
        <f t="shared" si="3209"/>
        <v>0</v>
      </c>
      <c r="CY990" s="1362">
        <f t="shared" si="3209"/>
        <v>0</v>
      </c>
      <c r="CZ990" s="1362">
        <f t="shared" si="3209"/>
        <v>0</v>
      </c>
      <c r="DA990" s="1362">
        <f t="shared" si="3209"/>
        <v>0</v>
      </c>
      <c r="DB990" s="1363">
        <f t="shared" si="3209"/>
        <v>0</v>
      </c>
      <c r="DC990" s="1363">
        <f t="shared" si="3209"/>
        <v>0</v>
      </c>
      <c r="DD990" s="1363">
        <f t="shared" si="3209"/>
        <v>0</v>
      </c>
      <c r="DE990" s="1362">
        <f t="shared" si="3209"/>
        <v>0</v>
      </c>
      <c r="DF990" s="1362">
        <f t="shared" si="3209"/>
        <v>0</v>
      </c>
      <c r="DG990" s="1362">
        <f t="shared" si="3209"/>
        <v>0</v>
      </c>
      <c r="DH990" s="1362">
        <f t="shared" si="3209"/>
        <v>0</v>
      </c>
      <c r="DI990" s="1362">
        <f t="shared" si="3209"/>
        <v>0</v>
      </c>
      <c r="DJ990" s="1361">
        <f t="shared" si="3209"/>
        <v>0</v>
      </c>
      <c r="DK990" s="1421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230">SUM(B771,B772,B773,B774,B775,B781:B782)</f>
        <v>81</v>
      </c>
      <c r="C991" s="786">
        <f t="shared" si="3230"/>
        <v>118</v>
      </c>
      <c r="D991" s="786">
        <f t="shared" si="3230"/>
        <v>0</v>
      </c>
      <c r="E991" s="786">
        <f t="shared" si="3230"/>
        <v>59.5</v>
      </c>
      <c r="F991" s="786">
        <f t="shared" si="3230"/>
        <v>300</v>
      </c>
      <c r="G991" s="786">
        <f t="shared" si="3230"/>
        <v>512</v>
      </c>
      <c r="H991" s="786">
        <f t="shared" si="3230"/>
        <v>0</v>
      </c>
      <c r="I991" s="786">
        <f t="shared" si="3230"/>
        <v>258</v>
      </c>
      <c r="J991" s="786">
        <f t="shared" si="3230"/>
        <v>234</v>
      </c>
      <c r="K991" s="786">
        <f t="shared" si="3230"/>
        <v>150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 t="shared" ref="T991:AJ991" si="3231">SUM(T771,T772,T773,T774,T775,T781:T782)</f>
        <v>183</v>
      </c>
      <c r="U991" s="786">
        <f t="shared" si="3231"/>
        <v>370</v>
      </c>
      <c r="V991" s="786">
        <f t="shared" si="3231"/>
        <v>170</v>
      </c>
      <c r="W991" s="786">
        <f t="shared" si="3231"/>
        <v>348</v>
      </c>
      <c r="X991" s="786">
        <f t="shared" si="3231"/>
        <v>219</v>
      </c>
      <c r="Y991" s="786">
        <f t="shared" si="3231"/>
        <v>333</v>
      </c>
      <c r="Z991" s="786">
        <f t="shared" si="3231"/>
        <v>0</v>
      </c>
      <c r="AA991" s="786">
        <f t="shared" si="3231"/>
        <v>348</v>
      </c>
      <c r="AB991" s="786">
        <f t="shared" si="3231"/>
        <v>277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 t="shared" ref="AL991:BB991" si="3232">SUM(AL771,AL772,AL773,AL774,AL775,AL781:AL782)</f>
        <v>266</v>
      </c>
      <c r="AM991" s="786">
        <f t="shared" si="3232"/>
        <v>162</v>
      </c>
      <c r="AN991" s="786">
        <f t="shared" si="3232"/>
        <v>540</v>
      </c>
      <c r="AO991" s="786">
        <f t="shared" si="3232"/>
        <v>68</v>
      </c>
      <c r="AP991" s="786">
        <f t="shared" si="3232"/>
        <v>490</v>
      </c>
      <c r="AQ991" s="786">
        <f t="shared" si="3232"/>
        <v>480</v>
      </c>
      <c r="AR991" s="786">
        <f t="shared" si="3232"/>
        <v>0</v>
      </c>
      <c r="AS991" s="786">
        <f t="shared" si="3232"/>
        <v>700</v>
      </c>
      <c r="AT991" s="786">
        <f t="shared" si="3232"/>
        <v>790</v>
      </c>
      <c r="AU991" s="786">
        <f t="shared" si="3232"/>
        <v>276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 t="shared" ref="BD991:BT991" si="3233">SUM(BD771,BD772,BD773,BD774,BD775,BD781:BD782)</f>
        <v>2886</v>
      </c>
      <c r="BE991" s="786">
        <f t="shared" si="3233"/>
        <v>1275</v>
      </c>
      <c r="BF991" s="786">
        <f t="shared" si="3233"/>
        <v>260</v>
      </c>
      <c r="BG991" s="786">
        <f t="shared" si="3233"/>
        <v>691</v>
      </c>
      <c r="BH991" s="786">
        <f t="shared" si="3233"/>
        <v>4834</v>
      </c>
      <c r="BI991" s="786">
        <f t="shared" si="3233"/>
        <v>317</v>
      </c>
      <c r="BJ991" s="786">
        <f t="shared" si="3233"/>
        <v>0</v>
      </c>
      <c r="BK991" s="786">
        <f t="shared" si="3233"/>
        <v>574</v>
      </c>
      <c r="BL991" s="786">
        <f t="shared" si="3233"/>
        <v>852</v>
      </c>
      <c r="BM991" s="786">
        <f t="shared" si="3233"/>
        <v>764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203"/>
        <v>80.033333333333331</v>
      </c>
      <c r="CA991" s="585">
        <f t="shared" si="3204"/>
        <v>125.2</v>
      </c>
      <c r="CB991" s="585">
        <f t="shared" si="3205"/>
        <v>198.8</v>
      </c>
      <c r="CC991" s="585">
        <f t="shared" si="3206"/>
        <v>507.93333333333334</v>
      </c>
      <c r="CD991" s="1329">
        <f t="shared" si="3207"/>
        <v>0</v>
      </c>
      <c r="CE991" s="1330">
        <f t="shared" si="3207"/>
        <v>0</v>
      </c>
      <c r="CF991" s="1331">
        <f t="shared" si="3207"/>
        <v>0</v>
      </c>
      <c r="CG991" s="1331">
        <f t="shared" si="3207"/>
        <v>0</v>
      </c>
      <c r="CH991" s="1331">
        <f t="shared" si="3207"/>
        <v>0</v>
      </c>
      <c r="CI991" s="1331">
        <f t="shared" si="3207"/>
        <v>0</v>
      </c>
      <c r="CJ991" s="1331">
        <f t="shared" si="3207"/>
        <v>0</v>
      </c>
      <c r="CK991" s="1332">
        <f t="shared" si="3207"/>
        <v>0</v>
      </c>
      <c r="CL991" s="1332">
        <f t="shared" si="3207"/>
        <v>68</v>
      </c>
      <c r="CM991" s="1332">
        <f t="shared" si="3207"/>
        <v>162</v>
      </c>
      <c r="CN991" s="1331">
        <f t="shared" si="3207"/>
        <v>266</v>
      </c>
      <c r="CO991" s="1331">
        <f t="shared" si="3207"/>
        <v>276</v>
      </c>
      <c r="CP991" s="1331">
        <f t="shared" si="3207"/>
        <v>480</v>
      </c>
      <c r="CQ991" s="1331">
        <f t="shared" si="3207"/>
        <v>490</v>
      </c>
      <c r="CR991" s="1331">
        <f t="shared" si="3207"/>
        <v>540</v>
      </c>
      <c r="CS991" s="1330">
        <f t="shared" si="3207"/>
        <v>700</v>
      </c>
      <c r="CT991" s="1333">
        <f t="shared" si="3208"/>
        <v>790</v>
      </c>
      <c r="CU991" s="1421">
        <f t="shared" si="3209"/>
        <v>0</v>
      </c>
      <c r="CV991" s="1361">
        <f t="shared" si="3209"/>
        <v>0</v>
      </c>
      <c r="CW991" s="1362">
        <f t="shared" si="3209"/>
        <v>0</v>
      </c>
      <c r="CX991" s="1362">
        <f t="shared" si="3209"/>
        <v>0</v>
      </c>
      <c r="CY991" s="1362">
        <f t="shared" si="3209"/>
        <v>0</v>
      </c>
      <c r="CZ991" s="1362">
        <f t="shared" si="3209"/>
        <v>0</v>
      </c>
      <c r="DA991" s="1362">
        <f t="shared" si="3209"/>
        <v>0</v>
      </c>
      <c r="DB991" s="1363">
        <f t="shared" si="3209"/>
        <v>0</v>
      </c>
      <c r="DC991" s="1363">
        <f t="shared" si="3209"/>
        <v>260</v>
      </c>
      <c r="DD991" s="1363">
        <f t="shared" si="3209"/>
        <v>317</v>
      </c>
      <c r="DE991" s="1362">
        <f t="shared" si="3209"/>
        <v>574</v>
      </c>
      <c r="DF991" s="1362">
        <f t="shared" si="3209"/>
        <v>691</v>
      </c>
      <c r="DG991" s="1362">
        <f t="shared" si="3209"/>
        <v>764</v>
      </c>
      <c r="DH991" s="1362">
        <f t="shared" si="3209"/>
        <v>852</v>
      </c>
      <c r="DI991" s="1362">
        <f t="shared" si="3209"/>
        <v>1275</v>
      </c>
      <c r="DJ991" s="1361">
        <f t="shared" si="3209"/>
        <v>2886</v>
      </c>
      <c r="DK991" s="1421">
        <f t="shared" si="3210"/>
        <v>4834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234">SUM(B780,B789)</f>
        <v>0</v>
      </c>
      <c r="C992" s="786">
        <f t="shared" si="3234"/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 t="shared" ref="T992:AJ992" si="3235">SUM(T780,T789)</f>
        <v>0</v>
      </c>
      <c r="U992" s="786">
        <f t="shared" si="3235"/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 t="shared" ref="AL992:BB992" si="3236">SUM(AL780,AL789)</f>
        <v>0</v>
      </c>
      <c r="AM992" s="786">
        <f t="shared" si="3236"/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 t="shared" ref="BD992:BT992" si="3237">SUM(BD780,BD789)</f>
        <v>0</v>
      </c>
      <c r="BE992" s="786">
        <f t="shared" si="3237"/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9">
        <f t="shared" si="3207"/>
        <v>0</v>
      </c>
      <c r="CE992" s="1330">
        <f t="shared" si="3207"/>
        <v>0</v>
      </c>
      <c r="CF992" s="1331">
        <f t="shared" si="3207"/>
        <v>0</v>
      </c>
      <c r="CG992" s="1331">
        <f t="shared" si="3207"/>
        <v>0</v>
      </c>
      <c r="CH992" s="1331">
        <f t="shared" si="3207"/>
        <v>0</v>
      </c>
      <c r="CI992" s="1331">
        <f t="shared" si="3207"/>
        <v>0</v>
      </c>
      <c r="CJ992" s="1331">
        <f t="shared" si="3207"/>
        <v>0</v>
      </c>
      <c r="CK992" s="1332">
        <f t="shared" si="3207"/>
        <v>0</v>
      </c>
      <c r="CL992" s="1332">
        <f t="shared" si="3207"/>
        <v>0</v>
      </c>
      <c r="CM992" s="1332">
        <f t="shared" si="3207"/>
        <v>0</v>
      </c>
      <c r="CN992" s="1331">
        <f t="shared" si="3207"/>
        <v>0</v>
      </c>
      <c r="CO992" s="1331">
        <f t="shared" si="3207"/>
        <v>0</v>
      </c>
      <c r="CP992" s="1331">
        <f t="shared" si="3207"/>
        <v>0</v>
      </c>
      <c r="CQ992" s="1331">
        <f t="shared" si="3207"/>
        <v>0</v>
      </c>
      <c r="CR992" s="1331">
        <f t="shared" si="3207"/>
        <v>0</v>
      </c>
      <c r="CS992" s="1330">
        <f t="shared" si="3207"/>
        <v>0</v>
      </c>
      <c r="CT992" s="1333">
        <f t="shared" si="3208"/>
        <v>0</v>
      </c>
      <c r="CU992" s="1421">
        <f t="shared" si="3209"/>
        <v>0</v>
      </c>
      <c r="CV992" s="1361">
        <f t="shared" si="3209"/>
        <v>0</v>
      </c>
      <c r="CW992" s="1362">
        <f t="shared" si="3209"/>
        <v>0</v>
      </c>
      <c r="CX992" s="1362">
        <f t="shared" si="3209"/>
        <v>0</v>
      </c>
      <c r="CY992" s="1362">
        <f t="shared" si="3209"/>
        <v>0</v>
      </c>
      <c r="CZ992" s="1362">
        <f t="shared" si="3209"/>
        <v>0</v>
      </c>
      <c r="DA992" s="1362">
        <f t="shared" si="3209"/>
        <v>0</v>
      </c>
      <c r="DB992" s="1363">
        <f t="shared" si="3209"/>
        <v>0</v>
      </c>
      <c r="DC992" s="1363">
        <f t="shared" si="3209"/>
        <v>0</v>
      </c>
      <c r="DD992" s="1363">
        <f t="shared" si="3209"/>
        <v>0</v>
      </c>
      <c r="DE992" s="1362">
        <f t="shared" si="3209"/>
        <v>0</v>
      </c>
      <c r="DF992" s="1362">
        <f t="shared" si="3209"/>
        <v>0</v>
      </c>
      <c r="DG992" s="1362">
        <f t="shared" si="3209"/>
        <v>0</v>
      </c>
      <c r="DH992" s="1362">
        <f t="shared" si="3209"/>
        <v>0</v>
      </c>
      <c r="DI992" s="1362">
        <f t="shared" si="3209"/>
        <v>0</v>
      </c>
      <c r="DJ992" s="1361">
        <f t="shared" si="3209"/>
        <v>0</v>
      </c>
      <c r="DK992" s="1421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238">SUM(B783:B784,B790:B797)</f>
        <v>620</v>
      </c>
      <c r="C993" s="786">
        <f t="shared" si="3238"/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 t="shared" ref="T993:AJ993" si="3239">SUM(T783:T784,T790:T797)</f>
        <v>600</v>
      </c>
      <c r="U993" s="786">
        <f t="shared" si="3239"/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 t="shared" ref="AL993:BB993" si="3240">SUM(AL783:AL784,AL790:AL797)</f>
        <v>6920</v>
      </c>
      <c r="AM993" s="786">
        <f t="shared" si="3240"/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 t="shared" ref="BD993:BT993" si="3241">SUM(BD783:BD784,BD790:BD797)</f>
        <v>34350</v>
      </c>
      <c r="BE993" s="786">
        <f t="shared" si="3241"/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9">
        <f t="shared" si="3207"/>
        <v>0</v>
      </c>
      <c r="CE993" s="1330">
        <f t="shared" si="3207"/>
        <v>0</v>
      </c>
      <c r="CF993" s="1331">
        <f t="shared" si="3207"/>
        <v>0</v>
      </c>
      <c r="CG993" s="1331">
        <f t="shared" si="3207"/>
        <v>0</v>
      </c>
      <c r="CH993" s="1331">
        <f t="shared" si="3207"/>
        <v>0</v>
      </c>
      <c r="CI993" s="1331">
        <f t="shared" si="3207"/>
        <v>0</v>
      </c>
      <c r="CJ993" s="1331">
        <f t="shared" si="3207"/>
        <v>0</v>
      </c>
      <c r="CK993" s="1332">
        <f t="shared" si="3207"/>
        <v>0</v>
      </c>
      <c r="CL993" s="1332">
        <f t="shared" si="3207"/>
        <v>2180</v>
      </c>
      <c r="CM993" s="1332">
        <f t="shared" si="3207"/>
        <v>2700</v>
      </c>
      <c r="CN993" s="1331">
        <f t="shared" si="3207"/>
        <v>5100</v>
      </c>
      <c r="CO993" s="1331">
        <f t="shared" si="3207"/>
        <v>5220</v>
      </c>
      <c r="CP993" s="1331">
        <f t="shared" si="3207"/>
        <v>6320</v>
      </c>
      <c r="CQ993" s="1331">
        <f t="shared" si="3207"/>
        <v>6920</v>
      </c>
      <c r="CR993" s="1331">
        <f t="shared" si="3207"/>
        <v>7000</v>
      </c>
      <c r="CS993" s="1330">
        <f t="shared" si="3207"/>
        <v>11370</v>
      </c>
      <c r="CT993" s="1333">
        <f t="shared" si="3208"/>
        <v>17105</v>
      </c>
      <c r="CU993" s="1421">
        <f t="shared" si="3209"/>
        <v>0</v>
      </c>
      <c r="CV993" s="1361">
        <f t="shared" si="3209"/>
        <v>0</v>
      </c>
      <c r="CW993" s="1362">
        <f t="shared" si="3209"/>
        <v>0</v>
      </c>
      <c r="CX993" s="1362">
        <f t="shared" si="3209"/>
        <v>0</v>
      </c>
      <c r="CY993" s="1362">
        <f t="shared" si="3209"/>
        <v>0</v>
      </c>
      <c r="CZ993" s="1362">
        <f t="shared" si="3209"/>
        <v>0</v>
      </c>
      <c r="DA993" s="1362">
        <f t="shared" si="3209"/>
        <v>0</v>
      </c>
      <c r="DB993" s="1363">
        <f t="shared" si="3209"/>
        <v>0</v>
      </c>
      <c r="DC993" s="1363">
        <f t="shared" si="3209"/>
        <v>400</v>
      </c>
      <c r="DD993" s="1363">
        <f t="shared" si="3209"/>
        <v>9060</v>
      </c>
      <c r="DE993" s="1362">
        <f t="shared" si="3209"/>
        <v>9150</v>
      </c>
      <c r="DF993" s="1362">
        <f t="shared" si="3209"/>
        <v>9250</v>
      </c>
      <c r="DG993" s="1362">
        <f t="shared" si="3209"/>
        <v>13000</v>
      </c>
      <c r="DH993" s="1362">
        <f t="shared" si="3209"/>
        <v>13800</v>
      </c>
      <c r="DI993" s="1362">
        <f t="shared" si="3209"/>
        <v>24050</v>
      </c>
      <c r="DJ993" s="1361">
        <f t="shared" si="3209"/>
        <v>30250</v>
      </c>
      <c r="DK993" s="1421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242">SUM(B798,B799)</f>
        <v>70</v>
      </c>
      <c r="C994" s="786">
        <f t="shared" si="3242"/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 t="shared" ref="T994:AJ994" si="3243">SUM(T798,T799)</f>
        <v>100</v>
      </c>
      <c r="U994" s="786">
        <f t="shared" si="3243"/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 t="shared" ref="AL994:BB994" si="3244">SUM(AL798,AL799)</f>
        <v>400</v>
      </c>
      <c r="AM994" s="786">
        <f t="shared" si="3244"/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 t="shared" ref="BD994:BT994" si="3245">SUM(BD798,BD799)</f>
        <v>1900</v>
      </c>
      <c r="BE994" s="786">
        <f t="shared" si="3245"/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9">
        <f t="shared" si="3207"/>
        <v>0</v>
      </c>
      <c r="CE994" s="1330">
        <f t="shared" si="3207"/>
        <v>0</v>
      </c>
      <c r="CF994" s="1331">
        <f t="shared" si="3207"/>
        <v>0</v>
      </c>
      <c r="CG994" s="1331">
        <f t="shared" si="3207"/>
        <v>0</v>
      </c>
      <c r="CH994" s="1331">
        <f t="shared" si="3207"/>
        <v>0</v>
      </c>
      <c r="CI994" s="1331">
        <f t="shared" si="3207"/>
        <v>0</v>
      </c>
      <c r="CJ994" s="1331">
        <f t="shared" si="3207"/>
        <v>0</v>
      </c>
      <c r="CK994" s="1332">
        <f t="shared" si="3207"/>
        <v>0</v>
      </c>
      <c r="CL994" s="1332">
        <f t="shared" si="3207"/>
        <v>0</v>
      </c>
      <c r="CM994" s="1332">
        <f t="shared" si="3207"/>
        <v>40</v>
      </c>
      <c r="CN994" s="1331">
        <f t="shared" si="3207"/>
        <v>65</v>
      </c>
      <c r="CO994" s="1331">
        <f t="shared" si="3207"/>
        <v>120</v>
      </c>
      <c r="CP994" s="1331">
        <f t="shared" si="3207"/>
        <v>120</v>
      </c>
      <c r="CQ994" s="1331">
        <f t="shared" si="3207"/>
        <v>330</v>
      </c>
      <c r="CR994" s="1331">
        <f t="shared" si="3207"/>
        <v>400</v>
      </c>
      <c r="CS994" s="1330">
        <f t="shared" si="3207"/>
        <v>400</v>
      </c>
      <c r="CT994" s="1333">
        <f t="shared" si="3208"/>
        <v>400</v>
      </c>
      <c r="CU994" s="1421">
        <f t="shared" si="3209"/>
        <v>0</v>
      </c>
      <c r="CV994" s="1361">
        <f t="shared" si="3209"/>
        <v>0</v>
      </c>
      <c r="CW994" s="1362">
        <f t="shared" si="3209"/>
        <v>0</v>
      </c>
      <c r="CX994" s="1362">
        <f t="shared" si="3209"/>
        <v>0</v>
      </c>
      <c r="CY994" s="1362">
        <f t="shared" si="3209"/>
        <v>0</v>
      </c>
      <c r="CZ994" s="1362">
        <f t="shared" si="3209"/>
        <v>0</v>
      </c>
      <c r="DA994" s="1362">
        <f t="shared" si="3209"/>
        <v>0</v>
      </c>
      <c r="DB994" s="1363">
        <f t="shared" si="3209"/>
        <v>0</v>
      </c>
      <c r="DC994" s="1363">
        <f t="shared" si="3209"/>
        <v>0</v>
      </c>
      <c r="DD994" s="1363">
        <f t="shared" si="3209"/>
        <v>50</v>
      </c>
      <c r="DE994" s="1362">
        <f t="shared" si="3209"/>
        <v>150</v>
      </c>
      <c r="DF994" s="1362">
        <f t="shared" si="3209"/>
        <v>400</v>
      </c>
      <c r="DG994" s="1362">
        <f t="shared" si="3209"/>
        <v>400</v>
      </c>
      <c r="DH994" s="1362">
        <f t="shared" si="3209"/>
        <v>480</v>
      </c>
      <c r="DI994" s="1362">
        <f t="shared" si="3209"/>
        <v>750</v>
      </c>
      <c r="DJ994" s="1361">
        <f t="shared" si="3209"/>
        <v>1900</v>
      </c>
      <c r="DK994" s="1421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246">SUM(B800)</f>
        <v>60</v>
      </c>
      <c r="C995" s="786">
        <f t="shared" si="3246"/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 t="shared" ref="T995:AJ995" si="3247">SUM(T800)</f>
        <v>0</v>
      </c>
      <c r="U995" s="786">
        <f t="shared" si="3247"/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 t="shared" ref="AL995:BB995" si="3248">SUM(AL800)</f>
        <v>0</v>
      </c>
      <c r="AM995" s="786">
        <f t="shared" si="3248"/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 t="shared" ref="BD995:BT995" si="3249">SUM(BD800)</f>
        <v>1500</v>
      </c>
      <c r="BE995" s="786">
        <f t="shared" si="3249"/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9">
        <f t="shared" si="3207"/>
        <v>0</v>
      </c>
      <c r="CE995" s="1330">
        <f t="shared" si="3207"/>
        <v>0</v>
      </c>
      <c r="CF995" s="1331">
        <f t="shared" si="3207"/>
        <v>0</v>
      </c>
      <c r="CG995" s="1331">
        <f t="shared" si="3207"/>
        <v>0</v>
      </c>
      <c r="CH995" s="1331">
        <f t="shared" si="3207"/>
        <v>0</v>
      </c>
      <c r="CI995" s="1331">
        <f t="shared" si="3207"/>
        <v>0</v>
      </c>
      <c r="CJ995" s="1331">
        <f t="shared" si="3207"/>
        <v>0</v>
      </c>
      <c r="CK995" s="1332">
        <f t="shared" si="3207"/>
        <v>0</v>
      </c>
      <c r="CL995" s="1332">
        <f t="shared" si="3207"/>
        <v>0</v>
      </c>
      <c r="CM995" s="1332">
        <f t="shared" si="3207"/>
        <v>0</v>
      </c>
      <c r="CN995" s="1331">
        <f t="shared" si="3207"/>
        <v>0</v>
      </c>
      <c r="CO995" s="1331">
        <f t="shared" si="3207"/>
        <v>40</v>
      </c>
      <c r="CP995" s="1331">
        <f t="shared" si="3207"/>
        <v>300</v>
      </c>
      <c r="CQ995" s="1331">
        <f t="shared" si="3207"/>
        <v>300</v>
      </c>
      <c r="CR995" s="1331">
        <f t="shared" si="3207"/>
        <v>300</v>
      </c>
      <c r="CS995" s="1330">
        <f t="shared" si="3207"/>
        <v>500</v>
      </c>
      <c r="CT995" s="1333">
        <f t="shared" si="3208"/>
        <v>1680</v>
      </c>
      <c r="CU995" s="1421">
        <f t="shared" si="3209"/>
        <v>0</v>
      </c>
      <c r="CV995" s="1361">
        <f t="shared" si="3209"/>
        <v>0</v>
      </c>
      <c r="CW995" s="1362">
        <f t="shared" si="3209"/>
        <v>0</v>
      </c>
      <c r="CX995" s="1362">
        <f t="shared" si="3209"/>
        <v>0</v>
      </c>
      <c r="CY995" s="1362">
        <f t="shared" si="3209"/>
        <v>0</v>
      </c>
      <c r="CZ995" s="1362">
        <f t="shared" si="3209"/>
        <v>0</v>
      </c>
      <c r="DA995" s="1362">
        <f t="shared" si="3209"/>
        <v>0</v>
      </c>
      <c r="DB995" s="1363">
        <f t="shared" si="3209"/>
        <v>0</v>
      </c>
      <c r="DC995" s="1363">
        <f t="shared" si="3209"/>
        <v>0</v>
      </c>
      <c r="DD995" s="1363">
        <f t="shared" si="3209"/>
        <v>0</v>
      </c>
      <c r="DE995" s="1362">
        <f t="shared" si="3209"/>
        <v>0</v>
      </c>
      <c r="DF995" s="1362">
        <f t="shared" si="3209"/>
        <v>0</v>
      </c>
      <c r="DG995" s="1362">
        <f t="shared" si="3209"/>
        <v>0</v>
      </c>
      <c r="DH995" s="1362">
        <f t="shared" si="3209"/>
        <v>400</v>
      </c>
      <c r="DI995" s="1362">
        <f t="shared" si="3209"/>
        <v>500</v>
      </c>
      <c r="DJ995" s="1361">
        <f t="shared" si="3209"/>
        <v>1000</v>
      </c>
      <c r="DK995" s="1421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250">SUM(B801,B803)</f>
        <v>0</v>
      </c>
      <c r="C996" s="786">
        <f t="shared" si="3250"/>
        <v>10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70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 t="shared" ref="T996:AJ996" si="3251">SUM(T801,T803)</f>
        <v>0</v>
      </c>
      <c r="U996" s="786">
        <f t="shared" si="3251"/>
        <v>0</v>
      </c>
      <c r="V996" s="786">
        <f t="shared" si="3251"/>
        <v>0</v>
      </c>
      <c r="W996" s="786">
        <f t="shared" si="3251"/>
        <v>40</v>
      </c>
      <c r="X996" s="786">
        <f t="shared" si="3251"/>
        <v>300</v>
      </c>
      <c r="Y996" s="786">
        <f t="shared" si="3251"/>
        <v>50</v>
      </c>
      <c r="Z996" s="786">
        <f t="shared" si="3251"/>
        <v>0</v>
      </c>
      <c r="AA996" s="786">
        <f t="shared" si="3251"/>
        <v>170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 t="shared" ref="AL996:BB996" si="3252">SUM(AL801,AL803)</f>
        <v>220</v>
      </c>
      <c r="AM996" s="786">
        <f t="shared" si="3252"/>
        <v>600</v>
      </c>
      <c r="AN996" s="786">
        <f t="shared" si="3252"/>
        <v>50</v>
      </c>
      <c r="AO996" s="786">
        <f t="shared" si="3252"/>
        <v>150</v>
      </c>
      <c r="AP996" s="786">
        <f t="shared" si="3252"/>
        <v>160</v>
      </c>
      <c r="AQ996" s="786">
        <f t="shared" si="3252"/>
        <v>0</v>
      </c>
      <c r="AR996" s="786">
        <f t="shared" si="3252"/>
        <v>0</v>
      </c>
      <c r="AS996" s="786">
        <f t="shared" si="3252"/>
        <v>120</v>
      </c>
      <c r="AT996" s="786">
        <f t="shared" si="3252"/>
        <v>400</v>
      </c>
      <c r="AU996" s="786">
        <f t="shared" si="3252"/>
        <v>490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 t="shared" ref="BD996:BT996" si="3253">SUM(BD801,BD803)</f>
        <v>550</v>
      </c>
      <c r="BE996" s="786">
        <f t="shared" si="3253"/>
        <v>1350</v>
      </c>
      <c r="BF996" s="786">
        <f t="shared" si="3253"/>
        <v>50</v>
      </c>
      <c r="BG996" s="786">
        <f t="shared" si="3253"/>
        <v>1600</v>
      </c>
      <c r="BH996" s="786">
        <f t="shared" si="3253"/>
        <v>200</v>
      </c>
      <c r="BI996" s="786">
        <f t="shared" si="3253"/>
        <v>100</v>
      </c>
      <c r="BJ996" s="786">
        <f t="shared" si="3253"/>
        <v>0</v>
      </c>
      <c r="BK996" s="786">
        <f t="shared" si="3253"/>
        <v>200</v>
      </c>
      <c r="BL996" s="786">
        <f t="shared" si="3253"/>
        <v>750</v>
      </c>
      <c r="BM996" s="786">
        <f t="shared" si="3253"/>
        <v>800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203"/>
        <v>4</v>
      </c>
      <c r="CA996" s="585">
        <f t="shared" si="3204"/>
        <v>19</v>
      </c>
      <c r="CB996" s="585">
        <f t="shared" si="3205"/>
        <v>106</v>
      </c>
      <c r="CC996" s="585">
        <f t="shared" si="3206"/>
        <v>266.66666666666669</v>
      </c>
      <c r="CD996" s="1329">
        <f t="shared" si="3207"/>
        <v>0</v>
      </c>
      <c r="CE996" s="1330">
        <f t="shared" si="3207"/>
        <v>0</v>
      </c>
      <c r="CF996" s="1331">
        <f t="shared" si="3207"/>
        <v>0</v>
      </c>
      <c r="CG996" s="1331">
        <f t="shared" si="3207"/>
        <v>0</v>
      </c>
      <c r="CH996" s="1331">
        <f t="shared" si="3207"/>
        <v>0</v>
      </c>
      <c r="CI996" s="1331">
        <f t="shared" si="3207"/>
        <v>0</v>
      </c>
      <c r="CJ996" s="1331">
        <f t="shared" si="3207"/>
        <v>0</v>
      </c>
      <c r="CK996" s="1332">
        <f t="shared" si="3207"/>
        <v>0</v>
      </c>
      <c r="CL996" s="1332">
        <f t="shared" si="3207"/>
        <v>0</v>
      </c>
      <c r="CM996" s="1332">
        <f t="shared" si="3207"/>
        <v>50</v>
      </c>
      <c r="CN996" s="1331">
        <f t="shared" si="3207"/>
        <v>120</v>
      </c>
      <c r="CO996" s="1331">
        <f t="shared" si="3207"/>
        <v>150</v>
      </c>
      <c r="CP996" s="1331">
        <f t="shared" si="3207"/>
        <v>160</v>
      </c>
      <c r="CQ996" s="1331">
        <f t="shared" si="3207"/>
        <v>220</v>
      </c>
      <c r="CR996" s="1331">
        <f t="shared" si="3207"/>
        <v>400</v>
      </c>
      <c r="CS996" s="1330">
        <f t="shared" si="3207"/>
        <v>490</v>
      </c>
      <c r="CT996" s="1333">
        <f t="shared" si="3208"/>
        <v>600</v>
      </c>
      <c r="CU996" s="1421">
        <f t="shared" si="3209"/>
        <v>0</v>
      </c>
      <c r="CV996" s="1361">
        <f t="shared" si="3209"/>
        <v>0</v>
      </c>
      <c r="CW996" s="1362">
        <f t="shared" si="3209"/>
        <v>0</v>
      </c>
      <c r="CX996" s="1362">
        <f t="shared" si="3209"/>
        <v>0</v>
      </c>
      <c r="CY996" s="1362">
        <f t="shared" si="3209"/>
        <v>0</v>
      </c>
      <c r="CZ996" s="1362">
        <f t="shared" si="3209"/>
        <v>0</v>
      </c>
      <c r="DA996" s="1362">
        <f t="shared" si="3209"/>
        <v>0</v>
      </c>
      <c r="DB996" s="1363">
        <f t="shared" si="3209"/>
        <v>0</v>
      </c>
      <c r="DC996" s="1363">
        <f t="shared" si="3209"/>
        <v>50</v>
      </c>
      <c r="DD996" s="1363">
        <f t="shared" si="3209"/>
        <v>100</v>
      </c>
      <c r="DE996" s="1362">
        <f t="shared" si="3209"/>
        <v>200</v>
      </c>
      <c r="DF996" s="1362">
        <f t="shared" si="3209"/>
        <v>200</v>
      </c>
      <c r="DG996" s="1362">
        <f t="shared" si="3209"/>
        <v>550</v>
      </c>
      <c r="DH996" s="1362">
        <f t="shared" si="3209"/>
        <v>750</v>
      </c>
      <c r="DI996" s="1362">
        <f t="shared" si="3209"/>
        <v>800</v>
      </c>
      <c r="DJ996" s="1361">
        <f t="shared" si="3209"/>
        <v>1350</v>
      </c>
      <c r="DK996" s="1421">
        <f t="shared" si="3210"/>
        <v>1600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254">B802</f>
        <v>240</v>
      </c>
      <c r="C997" s="786">
        <f t="shared" si="3254"/>
        <v>50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 t="shared" ref="T997:AJ997" si="3255">T802</f>
        <v>0</v>
      </c>
      <c r="U997" s="786">
        <f t="shared" si="3255"/>
        <v>200</v>
      </c>
      <c r="V997" s="786">
        <f t="shared" si="3255"/>
        <v>0</v>
      </c>
      <c r="W997" s="786">
        <f t="shared" si="3255"/>
        <v>0</v>
      </c>
      <c r="X997" s="786">
        <f t="shared" si="3255"/>
        <v>50</v>
      </c>
      <c r="Y997" s="786">
        <f t="shared" si="3255"/>
        <v>200</v>
      </c>
      <c r="Z997" s="786">
        <f t="shared" si="3255"/>
        <v>0</v>
      </c>
      <c r="AA997" s="786">
        <f t="shared" si="3255"/>
        <v>60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 t="shared" ref="AL997:BB997" si="3256">AL802</f>
        <v>1000</v>
      </c>
      <c r="AM997" s="786">
        <f t="shared" si="3256"/>
        <v>300</v>
      </c>
      <c r="AN997" s="786">
        <f t="shared" si="3256"/>
        <v>2000</v>
      </c>
      <c r="AO997" s="786">
        <f t="shared" si="3256"/>
        <v>100</v>
      </c>
      <c r="AP997" s="786">
        <f t="shared" si="3256"/>
        <v>1000</v>
      </c>
      <c r="AQ997" s="786">
        <f t="shared" si="3256"/>
        <v>120</v>
      </c>
      <c r="AR997" s="786">
        <f t="shared" si="3256"/>
        <v>0</v>
      </c>
      <c r="AS997" s="786">
        <f t="shared" si="3256"/>
        <v>2000</v>
      </c>
      <c r="AT997" s="786">
        <f t="shared" si="3256"/>
        <v>800</v>
      </c>
      <c r="AU997" s="786">
        <f t="shared" si="3256"/>
        <v>300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 t="shared" ref="BD997:BT997" si="3257">BD802</f>
        <v>700</v>
      </c>
      <c r="BE997" s="786">
        <f t="shared" si="3257"/>
        <v>350</v>
      </c>
      <c r="BF997" s="786">
        <f t="shared" si="3257"/>
        <v>1000</v>
      </c>
      <c r="BG997" s="786">
        <f t="shared" si="3257"/>
        <v>2000</v>
      </c>
      <c r="BH997" s="786">
        <f t="shared" si="3257"/>
        <v>3000</v>
      </c>
      <c r="BI997" s="786">
        <f t="shared" si="3257"/>
        <v>200</v>
      </c>
      <c r="BJ997" s="786">
        <f t="shared" si="3257"/>
        <v>0</v>
      </c>
      <c r="BK997" s="786">
        <f t="shared" si="3257"/>
        <v>5000</v>
      </c>
      <c r="BL997" s="786">
        <f t="shared" si="3257"/>
        <v>400</v>
      </c>
      <c r="BM997" s="786">
        <f t="shared" si="3257"/>
        <v>1000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203"/>
        <v>12.666666666666666</v>
      </c>
      <c r="CA997" s="585">
        <f t="shared" si="3204"/>
        <v>27.333333333333332</v>
      </c>
      <c r="CB997" s="585">
        <f t="shared" si="3205"/>
        <v>374.66666666666669</v>
      </c>
      <c r="CC997" s="585">
        <f t="shared" si="3206"/>
        <v>576.66666666666663</v>
      </c>
      <c r="CD997" s="1329">
        <f t="shared" si="3207"/>
        <v>0</v>
      </c>
      <c r="CE997" s="1330">
        <f t="shared" si="3207"/>
        <v>0</v>
      </c>
      <c r="CF997" s="1331">
        <f t="shared" si="3207"/>
        <v>0</v>
      </c>
      <c r="CG997" s="1331">
        <f t="shared" si="3207"/>
        <v>0</v>
      </c>
      <c r="CH997" s="1331">
        <f t="shared" si="3207"/>
        <v>0</v>
      </c>
      <c r="CI997" s="1331">
        <f t="shared" si="3207"/>
        <v>0</v>
      </c>
      <c r="CJ997" s="1331">
        <f t="shared" si="3207"/>
        <v>0</v>
      </c>
      <c r="CK997" s="1332">
        <f t="shared" si="3207"/>
        <v>0</v>
      </c>
      <c r="CL997" s="1332">
        <f t="shared" si="3207"/>
        <v>100</v>
      </c>
      <c r="CM997" s="1332">
        <f t="shared" si="3207"/>
        <v>120</v>
      </c>
      <c r="CN997" s="1331">
        <f t="shared" si="3207"/>
        <v>300</v>
      </c>
      <c r="CO997" s="1331">
        <f t="shared" si="3207"/>
        <v>300</v>
      </c>
      <c r="CP997" s="1331">
        <f t="shared" si="3207"/>
        <v>800</v>
      </c>
      <c r="CQ997" s="1331">
        <f t="shared" si="3207"/>
        <v>1000</v>
      </c>
      <c r="CR997" s="1331">
        <f t="shared" si="3207"/>
        <v>1000</v>
      </c>
      <c r="CS997" s="1330">
        <f t="shared" si="3207"/>
        <v>2000</v>
      </c>
      <c r="CT997" s="1333">
        <f t="shared" si="3208"/>
        <v>2000</v>
      </c>
      <c r="CU997" s="1421">
        <f t="shared" si="3209"/>
        <v>0</v>
      </c>
      <c r="CV997" s="1361">
        <f t="shared" si="3209"/>
        <v>0</v>
      </c>
      <c r="CW997" s="1362">
        <f t="shared" si="3209"/>
        <v>0</v>
      </c>
      <c r="CX997" s="1362">
        <f t="shared" si="3209"/>
        <v>0</v>
      </c>
      <c r="CY997" s="1362">
        <f t="shared" si="3209"/>
        <v>0</v>
      </c>
      <c r="CZ997" s="1362">
        <f t="shared" si="3209"/>
        <v>0</v>
      </c>
      <c r="DA997" s="1362">
        <f t="shared" si="3209"/>
        <v>0</v>
      </c>
      <c r="DB997" s="1363">
        <f t="shared" si="3209"/>
        <v>0</v>
      </c>
      <c r="DC997" s="1363">
        <f t="shared" si="3209"/>
        <v>200</v>
      </c>
      <c r="DD997" s="1363">
        <f t="shared" si="3209"/>
        <v>350</v>
      </c>
      <c r="DE997" s="1362">
        <f t="shared" si="3209"/>
        <v>400</v>
      </c>
      <c r="DF997" s="1362">
        <f t="shared" si="3209"/>
        <v>700</v>
      </c>
      <c r="DG997" s="1362">
        <f t="shared" si="3209"/>
        <v>1000</v>
      </c>
      <c r="DH997" s="1362">
        <f t="shared" si="3209"/>
        <v>1000</v>
      </c>
      <c r="DI997" s="1362">
        <f t="shared" si="3209"/>
        <v>2000</v>
      </c>
      <c r="DJ997" s="1361">
        <f t="shared" si="3209"/>
        <v>3000</v>
      </c>
      <c r="DK997" s="1421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258">SUM(B804,B807:B809)</f>
        <v>437</v>
      </c>
      <c r="C998" s="786">
        <f t="shared" si="3258"/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 t="shared" ref="T998:AJ998" si="3259">SUM(T804,T807:T809)</f>
        <v>700</v>
      </c>
      <c r="U998" s="786">
        <f t="shared" si="3259"/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 t="shared" ref="AL998:BB998" si="3260">SUM(AL804,AL807:AL809)</f>
        <v>2608</v>
      </c>
      <c r="AM998" s="786">
        <f t="shared" si="3260"/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 t="shared" ref="BD998:BT998" si="3261">SUM(BD804,BD807:BD809)</f>
        <v>15720</v>
      </c>
      <c r="BE998" s="786">
        <f t="shared" si="3261"/>
        <v>9204</v>
      </c>
      <c r="BF998" s="786">
        <f t="shared" si="3261"/>
        <v>0</v>
      </c>
      <c r="BG998" s="786">
        <f t="shared" si="3261"/>
        <v>1943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2994</v>
      </c>
      <c r="CD998" s="1329">
        <f t="shared" si="3207"/>
        <v>0</v>
      </c>
      <c r="CE998" s="1330">
        <f t="shared" si="3207"/>
        <v>0</v>
      </c>
      <c r="CF998" s="1331">
        <f t="shared" si="3207"/>
        <v>0</v>
      </c>
      <c r="CG998" s="1331">
        <f t="shared" si="3207"/>
        <v>0</v>
      </c>
      <c r="CH998" s="1331">
        <f t="shared" si="3207"/>
        <v>0</v>
      </c>
      <c r="CI998" s="1331">
        <f t="shared" si="3207"/>
        <v>0</v>
      </c>
      <c r="CJ998" s="1331">
        <f t="shared" si="3207"/>
        <v>0</v>
      </c>
      <c r="CK998" s="1332">
        <f t="shared" si="3207"/>
        <v>0</v>
      </c>
      <c r="CL998" s="1332">
        <f t="shared" si="3207"/>
        <v>182.4</v>
      </c>
      <c r="CM998" s="1332">
        <f t="shared" si="3207"/>
        <v>943.2</v>
      </c>
      <c r="CN998" s="1331">
        <f t="shared" si="3207"/>
        <v>1246</v>
      </c>
      <c r="CO998" s="1331">
        <f t="shared" si="3207"/>
        <v>2435</v>
      </c>
      <c r="CP998" s="1331">
        <f t="shared" si="3207"/>
        <v>2608</v>
      </c>
      <c r="CQ998" s="1331">
        <f t="shared" si="3207"/>
        <v>3062</v>
      </c>
      <c r="CR998" s="1331">
        <f t="shared" si="3207"/>
        <v>3510</v>
      </c>
      <c r="CS998" s="1330">
        <f t="shared" si="3207"/>
        <v>4012</v>
      </c>
      <c r="CT998" s="1333">
        <f t="shared" si="3208"/>
        <v>4036.8</v>
      </c>
      <c r="CU998" s="1421">
        <f t="shared" si="3209"/>
        <v>0</v>
      </c>
      <c r="CV998" s="1361">
        <f t="shared" si="3209"/>
        <v>0</v>
      </c>
      <c r="CW998" s="1362">
        <f t="shared" si="3209"/>
        <v>0</v>
      </c>
      <c r="CX998" s="1362">
        <f t="shared" si="3209"/>
        <v>0</v>
      </c>
      <c r="CY998" s="1362">
        <f t="shared" si="3209"/>
        <v>0</v>
      </c>
      <c r="CZ998" s="1362">
        <f t="shared" si="3209"/>
        <v>0</v>
      </c>
      <c r="DA998" s="1362">
        <f t="shared" si="3209"/>
        <v>0</v>
      </c>
      <c r="DB998" s="1363">
        <f t="shared" si="3209"/>
        <v>0</v>
      </c>
      <c r="DC998" s="1363">
        <f t="shared" si="3209"/>
        <v>0</v>
      </c>
      <c r="DD998" s="1363">
        <f t="shared" si="3209"/>
        <v>1943</v>
      </c>
      <c r="DE998" s="1362">
        <f t="shared" si="3209"/>
        <v>2704</v>
      </c>
      <c r="DF998" s="1362">
        <f t="shared" si="3209"/>
        <v>4580</v>
      </c>
      <c r="DG998" s="1362">
        <f t="shared" si="3209"/>
        <v>4774</v>
      </c>
      <c r="DH998" s="1362">
        <f t="shared" si="3209"/>
        <v>7395</v>
      </c>
      <c r="DI998" s="1362">
        <f t="shared" si="3209"/>
        <v>9204</v>
      </c>
      <c r="DJ998" s="1361">
        <f t="shared" si="3209"/>
        <v>14310</v>
      </c>
      <c r="DK998" s="1421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262">SUM(C806)</f>
        <v>0</v>
      </c>
      <c r="D999" s="786">
        <f t="shared" si="3262"/>
        <v>0</v>
      </c>
      <c r="E999" s="786">
        <f t="shared" si="3262"/>
        <v>0</v>
      </c>
      <c r="F999" s="786">
        <f t="shared" si="3262"/>
        <v>0</v>
      </c>
      <c r="G999" s="786">
        <f t="shared" si="3262"/>
        <v>0</v>
      </c>
      <c r="H999" s="786">
        <f t="shared" si="3262"/>
        <v>0</v>
      </c>
      <c r="I999" s="786">
        <f t="shared" si="3262"/>
        <v>0</v>
      </c>
      <c r="J999" s="786">
        <f t="shared" si="3262"/>
        <v>0</v>
      </c>
      <c r="K999" s="786">
        <f t="shared" si="3262"/>
        <v>0</v>
      </c>
      <c r="L999" s="786">
        <f t="shared" si="3262"/>
        <v>0</v>
      </c>
      <c r="M999" s="786">
        <f t="shared" si="3262"/>
        <v>0</v>
      </c>
      <c r="N999" s="786">
        <f t="shared" si="3262"/>
        <v>0</v>
      </c>
      <c r="O999" s="786">
        <f t="shared" si="3262"/>
        <v>0</v>
      </c>
      <c r="P999" s="786">
        <f t="shared" si="3262"/>
        <v>0</v>
      </c>
      <c r="Q999" s="786">
        <f t="shared" si="3262"/>
        <v>0</v>
      </c>
      <c r="R999" s="786">
        <f t="shared" si="3262"/>
        <v>0</v>
      </c>
      <c r="S999" s="785"/>
      <c r="T999" s="786">
        <f>SUM(T806)</f>
        <v>0</v>
      </c>
      <c r="U999" s="786">
        <f t="shared" ref="U999:AJ999" si="3263">SUM(U806)</f>
        <v>0</v>
      </c>
      <c r="V999" s="786">
        <f t="shared" si="3263"/>
        <v>0</v>
      </c>
      <c r="W999" s="786">
        <f t="shared" si="3263"/>
        <v>0</v>
      </c>
      <c r="X999" s="786">
        <f t="shared" si="3263"/>
        <v>0</v>
      </c>
      <c r="Y999" s="786">
        <f t="shared" si="3263"/>
        <v>0</v>
      </c>
      <c r="Z999" s="786">
        <f t="shared" si="3263"/>
        <v>0</v>
      </c>
      <c r="AA999" s="786">
        <f t="shared" si="3263"/>
        <v>0</v>
      </c>
      <c r="AB999" s="786">
        <f t="shared" si="3263"/>
        <v>0</v>
      </c>
      <c r="AC999" s="786">
        <f t="shared" si="3263"/>
        <v>0</v>
      </c>
      <c r="AD999" s="786">
        <f t="shared" si="3263"/>
        <v>0</v>
      </c>
      <c r="AE999" s="786">
        <f t="shared" si="3263"/>
        <v>0</v>
      </c>
      <c r="AF999" s="786">
        <f t="shared" si="3263"/>
        <v>0</v>
      </c>
      <c r="AG999" s="786">
        <f t="shared" si="3263"/>
        <v>0</v>
      </c>
      <c r="AH999" s="786">
        <f t="shared" si="3263"/>
        <v>0</v>
      </c>
      <c r="AI999" s="786">
        <f t="shared" si="3263"/>
        <v>0</v>
      </c>
      <c r="AJ999" s="786">
        <f t="shared" si="3263"/>
        <v>0</v>
      </c>
      <c r="AK999" s="785"/>
      <c r="AL999" s="786">
        <f>SUM(AL806)</f>
        <v>0</v>
      </c>
      <c r="AM999" s="786">
        <f t="shared" ref="AM999:BB999" si="3264">SUM(AM806)</f>
        <v>0</v>
      </c>
      <c r="AN999" s="786">
        <f t="shared" si="3264"/>
        <v>0</v>
      </c>
      <c r="AO999" s="786">
        <f t="shared" si="3264"/>
        <v>0</v>
      </c>
      <c r="AP999" s="786">
        <f t="shared" si="3264"/>
        <v>0</v>
      </c>
      <c r="AQ999" s="786">
        <f t="shared" si="3264"/>
        <v>0</v>
      </c>
      <c r="AR999" s="786">
        <f t="shared" si="3264"/>
        <v>0</v>
      </c>
      <c r="AS999" s="786">
        <f t="shared" si="3264"/>
        <v>0</v>
      </c>
      <c r="AT999" s="786">
        <f t="shared" si="3264"/>
        <v>0</v>
      </c>
      <c r="AU999" s="786">
        <f t="shared" si="3264"/>
        <v>0</v>
      </c>
      <c r="AV999" s="786">
        <f t="shared" si="3264"/>
        <v>0</v>
      </c>
      <c r="AW999" s="786">
        <f t="shared" si="3264"/>
        <v>0</v>
      </c>
      <c r="AX999" s="786">
        <f t="shared" si="3264"/>
        <v>0</v>
      </c>
      <c r="AY999" s="786">
        <f t="shared" si="3264"/>
        <v>0</v>
      </c>
      <c r="AZ999" s="786">
        <f t="shared" si="3264"/>
        <v>0</v>
      </c>
      <c r="BA999" s="786">
        <f t="shared" si="3264"/>
        <v>0</v>
      </c>
      <c r="BB999" s="786">
        <f t="shared" si="3264"/>
        <v>0</v>
      </c>
      <c r="BC999" s="785"/>
      <c r="BD999" s="786">
        <f>SUM(BD806)</f>
        <v>0</v>
      </c>
      <c r="BE999" s="786">
        <f t="shared" ref="BE999:BT999" si="3265">SUM(BE806)</f>
        <v>0</v>
      </c>
      <c r="BF999" s="786">
        <f t="shared" si="3265"/>
        <v>0</v>
      </c>
      <c r="BG999" s="786">
        <f t="shared" si="3265"/>
        <v>0</v>
      </c>
      <c r="BH999" s="786">
        <f t="shared" si="3265"/>
        <v>0</v>
      </c>
      <c r="BI999" s="786">
        <f t="shared" si="3265"/>
        <v>0</v>
      </c>
      <c r="BJ999" s="786">
        <f t="shared" si="3265"/>
        <v>0</v>
      </c>
      <c r="BK999" s="786">
        <f t="shared" si="3265"/>
        <v>0</v>
      </c>
      <c r="BL999" s="786">
        <f t="shared" si="3265"/>
        <v>0</v>
      </c>
      <c r="BM999" s="786">
        <f t="shared" si="3265"/>
        <v>0</v>
      </c>
      <c r="BN999" s="786">
        <f t="shared" si="3265"/>
        <v>0</v>
      </c>
      <c r="BO999" s="786">
        <f t="shared" si="3265"/>
        <v>0</v>
      </c>
      <c r="BP999" s="786">
        <f t="shared" si="3265"/>
        <v>0</v>
      </c>
      <c r="BQ999" s="786">
        <f t="shared" si="3265"/>
        <v>0</v>
      </c>
      <c r="BR999" s="786">
        <f t="shared" si="3265"/>
        <v>0</v>
      </c>
      <c r="BS999" s="786">
        <f t="shared" si="3265"/>
        <v>0</v>
      </c>
      <c r="BT999" s="786">
        <f t="shared" si="3265"/>
        <v>0</v>
      </c>
      <c r="BU999" s="785"/>
      <c r="BV999" s="786">
        <f t="shared" ref="BV999:BY1000" si="3266">SUM(BV806)</f>
        <v>0</v>
      </c>
      <c r="BW999" s="786">
        <f t="shared" si="3266"/>
        <v>0</v>
      </c>
      <c r="BX999" s="786">
        <f t="shared" si="3266"/>
        <v>0</v>
      </c>
      <c r="BY999" s="786">
        <f t="shared" si="3266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9">
        <f t="shared" si="3207"/>
        <v>0</v>
      </c>
      <c r="CE999" s="1330">
        <f t="shared" si="3207"/>
        <v>0</v>
      </c>
      <c r="CF999" s="1331">
        <f t="shared" si="3207"/>
        <v>0</v>
      </c>
      <c r="CG999" s="1331">
        <f t="shared" si="3207"/>
        <v>0</v>
      </c>
      <c r="CH999" s="1331">
        <f t="shared" si="3207"/>
        <v>0</v>
      </c>
      <c r="CI999" s="1331">
        <f t="shared" si="3207"/>
        <v>0</v>
      </c>
      <c r="CJ999" s="1331">
        <f t="shared" si="3207"/>
        <v>0</v>
      </c>
      <c r="CK999" s="1332">
        <f t="shared" si="3207"/>
        <v>0</v>
      </c>
      <c r="CL999" s="1332">
        <f t="shared" si="3207"/>
        <v>0</v>
      </c>
      <c r="CM999" s="1332">
        <f t="shared" si="3207"/>
        <v>0</v>
      </c>
      <c r="CN999" s="1331">
        <f t="shared" si="3207"/>
        <v>0</v>
      </c>
      <c r="CO999" s="1331">
        <f t="shared" si="3207"/>
        <v>0</v>
      </c>
      <c r="CP999" s="1331">
        <f t="shared" si="3207"/>
        <v>0</v>
      </c>
      <c r="CQ999" s="1331">
        <f t="shared" si="3207"/>
        <v>0</v>
      </c>
      <c r="CR999" s="1331">
        <f t="shared" si="3207"/>
        <v>0</v>
      </c>
      <c r="CS999" s="1330">
        <f t="shared" si="3207"/>
        <v>0</v>
      </c>
      <c r="CT999" s="1333">
        <f t="shared" si="3208"/>
        <v>0</v>
      </c>
      <c r="CU999" s="1421">
        <f t="shared" si="3209"/>
        <v>0</v>
      </c>
      <c r="CV999" s="1361">
        <f t="shared" si="3209"/>
        <v>0</v>
      </c>
      <c r="CW999" s="1362">
        <f t="shared" si="3209"/>
        <v>0</v>
      </c>
      <c r="CX999" s="1362">
        <f t="shared" si="3209"/>
        <v>0</v>
      </c>
      <c r="CY999" s="1362">
        <f t="shared" si="3209"/>
        <v>0</v>
      </c>
      <c r="CZ999" s="1362">
        <f t="shared" si="3209"/>
        <v>0</v>
      </c>
      <c r="DA999" s="1362">
        <f t="shared" si="3209"/>
        <v>0</v>
      </c>
      <c r="DB999" s="1363">
        <f t="shared" si="3209"/>
        <v>0</v>
      </c>
      <c r="DC999" s="1363">
        <f t="shared" si="3209"/>
        <v>0</v>
      </c>
      <c r="DD999" s="1363">
        <f t="shared" si="3209"/>
        <v>0</v>
      </c>
      <c r="DE999" s="1362">
        <f t="shared" si="3209"/>
        <v>0</v>
      </c>
      <c r="DF999" s="1362">
        <f t="shared" si="3209"/>
        <v>0</v>
      </c>
      <c r="DG999" s="1362">
        <f t="shared" si="3209"/>
        <v>0</v>
      </c>
      <c r="DH999" s="1362">
        <f t="shared" si="3209"/>
        <v>0</v>
      </c>
      <c r="DI999" s="1362">
        <f t="shared" si="3209"/>
        <v>0</v>
      </c>
      <c r="DJ999" s="1361">
        <f t="shared" si="3209"/>
        <v>0</v>
      </c>
      <c r="DK999" s="1421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267">SUM(C807)</f>
        <v>0</v>
      </c>
      <c r="D1000" s="786">
        <f t="shared" si="3267"/>
        <v>0</v>
      </c>
      <c r="E1000" s="786">
        <f t="shared" si="3267"/>
        <v>0</v>
      </c>
      <c r="F1000" s="786">
        <f t="shared" si="3267"/>
        <v>0</v>
      </c>
      <c r="G1000" s="786">
        <f t="shared" si="3267"/>
        <v>0</v>
      </c>
      <c r="H1000" s="786">
        <f t="shared" si="3267"/>
        <v>0</v>
      </c>
      <c r="I1000" s="786">
        <f t="shared" si="3267"/>
        <v>0</v>
      </c>
      <c r="J1000" s="786">
        <f t="shared" si="3267"/>
        <v>0</v>
      </c>
      <c r="K1000" s="786">
        <f t="shared" si="3267"/>
        <v>0</v>
      </c>
      <c r="L1000" s="786">
        <f t="shared" si="3267"/>
        <v>0</v>
      </c>
      <c r="M1000" s="786">
        <f t="shared" si="3267"/>
        <v>0</v>
      </c>
      <c r="N1000" s="786">
        <f t="shared" si="3267"/>
        <v>0</v>
      </c>
      <c r="O1000" s="786">
        <f t="shared" si="3267"/>
        <v>0</v>
      </c>
      <c r="P1000" s="786">
        <f t="shared" si="3267"/>
        <v>0</v>
      </c>
      <c r="Q1000" s="786">
        <f t="shared" si="3267"/>
        <v>0</v>
      </c>
      <c r="R1000" s="786">
        <f t="shared" si="3267"/>
        <v>0</v>
      </c>
      <c r="S1000" s="785"/>
      <c r="T1000" s="786">
        <f>SUM(T807)</f>
        <v>0</v>
      </c>
      <c r="U1000" s="786">
        <f t="shared" ref="U1000:AJ1000" si="3268">SUM(U807)</f>
        <v>0</v>
      </c>
      <c r="V1000" s="786">
        <f t="shared" si="3268"/>
        <v>0</v>
      </c>
      <c r="W1000" s="786">
        <f t="shared" si="3268"/>
        <v>0</v>
      </c>
      <c r="X1000" s="786">
        <f t="shared" si="3268"/>
        <v>0</v>
      </c>
      <c r="Y1000" s="786">
        <f t="shared" si="3268"/>
        <v>0</v>
      </c>
      <c r="Z1000" s="786">
        <f t="shared" si="3268"/>
        <v>0</v>
      </c>
      <c r="AA1000" s="786">
        <f t="shared" si="3268"/>
        <v>0</v>
      </c>
      <c r="AB1000" s="786">
        <f t="shared" si="3268"/>
        <v>0</v>
      </c>
      <c r="AC1000" s="786">
        <f t="shared" si="3268"/>
        <v>0</v>
      </c>
      <c r="AD1000" s="786">
        <f t="shared" si="3268"/>
        <v>0</v>
      </c>
      <c r="AE1000" s="786">
        <f t="shared" si="3268"/>
        <v>0</v>
      </c>
      <c r="AF1000" s="786">
        <f t="shared" si="3268"/>
        <v>0</v>
      </c>
      <c r="AG1000" s="786">
        <f t="shared" si="3268"/>
        <v>0</v>
      </c>
      <c r="AH1000" s="786">
        <f t="shared" si="3268"/>
        <v>0</v>
      </c>
      <c r="AI1000" s="786">
        <f t="shared" si="3268"/>
        <v>0</v>
      </c>
      <c r="AJ1000" s="786">
        <f t="shared" si="3268"/>
        <v>0</v>
      </c>
      <c r="AK1000" s="785"/>
      <c r="AL1000" s="786">
        <f>SUM(AL807)</f>
        <v>0</v>
      </c>
      <c r="AM1000" s="786">
        <f t="shared" ref="AM1000:BB1000" si="3269">SUM(AM807)</f>
        <v>0</v>
      </c>
      <c r="AN1000" s="786">
        <f t="shared" si="3269"/>
        <v>0</v>
      </c>
      <c r="AO1000" s="786">
        <f t="shared" si="3269"/>
        <v>0</v>
      </c>
      <c r="AP1000" s="786">
        <f t="shared" si="3269"/>
        <v>0</v>
      </c>
      <c r="AQ1000" s="786">
        <f t="shared" si="3269"/>
        <v>0</v>
      </c>
      <c r="AR1000" s="786">
        <f t="shared" si="3269"/>
        <v>0</v>
      </c>
      <c r="AS1000" s="786">
        <f t="shared" si="3269"/>
        <v>0</v>
      </c>
      <c r="AT1000" s="786">
        <f t="shared" si="3269"/>
        <v>0</v>
      </c>
      <c r="AU1000" s="786">
        <f t="shared" si="3269"/>
        <v>0</v>
      </c>
      <c r="AV1000" s="786">
        <f t="shared" si="3269"/>
        <v>0</v>
      </c>
      <c r="AW1000" s="786">
        <f t="shared" si="3269"/>
        <v>0</v>
      </c>
      <c r="AX1000" s="786">
        <f t="shared" si="3269"/>
        <v>0</v>
      </c>
      <c r="AY1000" s="786">
        <f t="shared" si="3269"/>
        <v>0</v>
      </c>
      <c r="AZ1000" s="786">
        <f t="shared" si="3269"/>
        <v>0</v>
      </c>
      <c r="BA1000" s="786">
        <f t="shared" si="3269"/>
        <v>0</v>
      </c>
      <c r="BB1000" s="786">
        <f t="shared" si="3269"/>
        <v>0</v>
      </c>
      <c r="BC1000" s="785"/>
      <c r="BD1000" s="786">
        <f>SUM(BD807)</f>
        <v>0</v>
      </c>
      <c r="BE1000" s="786">
        <f t="shared" ref="BE1000:BT1000" si="3270">SUM(BE807)</f>
        <v>0</v>
      </c>
      <c r="BF1000" s="786">
        <f t="shared" si="3270"/>
        <v>0</v>
      </c>
      <c r="BG1000" s="786">
        <f t="shared" si="3270"/>
        <v>0</v>
      </c>
      <c r="BH1000" s="786">
        <f t="shared" si="3270"/>
        <v>0</v>
      </c>
      <c r="BI1000" s="786">
        <f t="shared" si="3270"/>
        <v>0</v>
      </c>
      <c r="BJ1000" s="786">
        <f t="shared" si="3270"/>
        <v>0</v>
      </c>
      <c r="BK1000" s="786">
        <f t="shared" si="3270"/>
        <v>0</v>
      </c>
      <c r="BL1000" s="786">
        <f t="shared" si="3270"/>
        <v>0</v>
      </c>
      <c r="BM1000" s="786">
        <f t="shared" si="3270"/>
        <v>0</v>
      </c>
      <c r="BN1000" s="786">
        <f t="shared" si="3270"/>
        <v>0</v>
      </c>
      <c r="BO1000" s="786">
        <f t="shared" si="3270"/>
        <v>0</v>
      </c>
      <c r="BP1000" s="786">
        <f t="shared" si="3270"/>
        <v>0</v>
      </c>
      <c r="BQ1000" s="786">
        <f t="shared" si="3270"/>
        <v>0</v>
      </c>
      <c r="BR1000" s="786">
        <f t="shared" si="3270"/>
        <v>0</v>
      </c>
      <c r="BS1000" s="786">
        <f t="shared" si="3270"/>
        <v>0</v>
      </c>
      <c r="BT1000" s="786">
        <f t="shared" si="3270"/>
        <v>0</v>
      </c>
      <c r="BU1000" s="785"/>
      <c r="BV1000" s="786">
        <f t="shared" si="3266"/>
        <v>0</v>
      </c>
      <c r="BW1000" s="786">
        <f t="shared" si="3266"/>
        <v>0</v>
      </c>
      <c r="BX1000" s="786">
        <f t="shared" si="3266"/>
        <v>0</v>
      </c>
      <c r="BY1000" s="786">
        <f t="shared" si="3266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9">
        <f t="shared" si="3207"/>
        <v>0</v>
      </c>
      <c r="CE1000" s="1330">
        <f t="shared" si="3207"/>
        <v>0</v>
      </c>
      <c r="CF1000" s="1331">
        <f t="shared" si="3207"/>
        <v>0</v>
      </c>
      <c r="CG1000" s="1331">
        <f t="shared" si="3207"/>
        <v>0</v>
      </c>
      <c r="CH1000" s="1331">
        <f t="shared" si="3207"/>
        <v>0</v>
      </c>
      <c r="CI1000" s="1331">
        <f t="shared" si="3207"/>
        <v>0</v>
      </c>
      <c r="CJ1000" s="1331">
        <f t="shared" si="3207"/>
        <v>0</v>
      </c>
      <c r="CK1000" s="1332">
        <f t="shared" si="3207"/>
        <v>0</v>
      </c>
      <c r="CL1000" s="1332">
        <f t="shared" si="3207"/>
        <v>0</v>
      </c>
      <c r="CM1000" s="1332">
        <f t="shared" si="3207"/>
        <v>0</v>
      </c>
      <c r="CN1000" s="1331">
        <f t="shared" si="3207"/>
        <v>0</v>
      </c>
      <c r="CO1000" s="1331">
        <f t="shared" si="3207"/>
        <v>0</v>
      </c>
      <c r="CP1000" s="1331">
        <f t="shared" si="3207"/>
        <v>0</v>
      </c>
      <c r="CQ1000" s="1331">
        <f t="shared" si="3207"/>
        <v>0</v>
      </c>
      <c r="CR1000" s="1331">
        <f t="shared" si="3207"/>
        <v>0</v>
      </c>
      <c r="CS1000" s="1330">
        <f t="shared" si="3207"/>
        <v>0</v>
      </c>
      <c r="CT1000" s="1333">
        <f t="shared" si="3208"/>
        <v>0</v>
      </c>
      <c r="CU1000" s="1421">
        <f t="shared" si="3209"/>
        <v>0</v>
      </c>
      <c r="CV1000" s="1361">
        <f t="shared" si="3209"/>
        <v>0</v>
      </c>
      <c r="CW1000" s="1362">
        <f t="shared" si="3209"/>
        <v>0</v>
      </c>
      <c r="CX1000" s="1362">
        <f t="shared" si="3209"/>
        <v>0</v>
      </c>
      <c r="CY1000" s="1362">
        <f t="shared" si="3209"/>
        <v>0</v>
      </c>
      <c r="CZ1000" s="1362">
        <f t="shared" si="3209"/>
        <v>0</v>
      </c>
      <c r="DA1000" s="1362">
        <f t="shared" si="3209"/>
        <v>0</v>
      </c>
      <c r="DB1000" s="1363">
        <f t="shared" si="3209"/>
        <v>0</v>
      </c>
      <c r="DC1000" s="1363">
        <f t="shared" si="3209"/>
        <v>0</v>
      </c>
      <c r="DD1000" s="1363">
        <f t="shared" si="3209"/>
        <v>0</v>
      </c>
      <c r="DE1000" s="1362">
        <f t="shared" si="3209"/>
        <v>0</v>
      </c>
      <c r="DF1000" s="1362">
        <f t="shared" si="3209"/>
        <v>0</v>
      </c>
      <c r="DG1000" s="1362">
        <f t="shared" si="3209"/>
        <v>0</v>
      </c>
      <c r="DH1000" s="1362">
        <f t="shared" si="3209"/>
        <v>0</v>
      </c>
      <c r="DI1000" s="1362">
        <f t="shared" si="3209"/>
        <v>0</v>
      </c>
      <c r="DJ1000" s="1361">
        <f t="shared" si="3209"/>
        <v>0</v>
      </c>
      <c r="DK1000" s="1421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271">B984-SUM(B987:B998)</f>
        <v>275</v>
      </c>
      <c r="C1001" s="786">
        <f t="shared" si="3271"/>
        <v>572</v>
      </c>
      <c r="D1001" s="786">
        <f t="shared" si="3271"/>
        <v>847</v>
      </c>
      <c r="E1001" s="786">
        <f t="shared" si="3271"/>
        <v>23.905999999999949</v>
      </c>
      <c r="F1001" s="786">
        <f t="shared" si="3271"/>
        <v>293</v>
      </c>
      <c r="G1001" s="786">
        <f t="shared" si="3271"/>
        <v>46</v>
      </c>
      <c r="H1001" s="786">
        <f t="shared" si="3271"/>
        <v>0</v>
      </c>
      <c r="I1001" s="786">
        <f t="shared" si="3271"/>
        <v>53.5</v>
      </c>
      <c r="J1001" s="786">
        <f t="shared" si="3271"/>
        <v>99.5</v>
      </c>
      <c r="K1001" s="786">
        <f t="shared" si="3271"/>
        <v>157.5</v>
      </c>
      <c r="L1001" s="786">
        <f t="shared" si="3271"/>
        <v>0</v>
      </c>
      <c r="M1001" s="786">
        <f t="shared" si="3271"/>
        <v>0</v>
      </c>
      <c r="N1001" s="786">
        <f t="shared" si="3271"/>
        <v>0</v>
      </c>
      <c r="O1001" s="786">
        <f t="shared" si="3271"/>
        <v>0</v>
      </c>
      <c r="P1001" s="786">
        <f t="shared" si="3271"/>
        <v>0</v>
      </c>
      <c r="Q1001" s="786">
        <f t="shared" si="3271"/>
        <v>0</v>
      </c>
      <c r="R1001" s="786">
        <f t="shared" si="3271"/>
        <v>0</v>
      </c>
      <c r="S1001" s="785"/>
      <c r="T1001" s="786">
        <f t="shared" ref="T1001:AJ1001" si="3272">T984-SUM(T987:T998)</f>
        <v>203.29999999999995</v>
      </c>
      <c r="U1001" s="786">
        <f t="shared" si="3272"/>
        <v>803</v>
      </c>
      <c r="V1001" s="786">
        <f t="shared" si="3272"/>
        <v>281</v>
      </c>
      <c r="W1001" s="786">
        <f t="shared" si="3272"/>
        <v>28.5</v>
      </c>
      <c r="X1001" s="786">
        <f t="shared" si="3272"/>
        <v>47</v>
      </c>
      <c r="Y1001" s="786">
        <f t="shared" si="3272"/>
        <v>219.5</v>
      </c>
      <c r="Z1001" s="786">
        <f t="shared" si="3272"/>
        <v>0</v>
      </c>
      <c r="AA1001" s="786">
        <f t="shared" si="3272"/>
        <v>51</v>
      </c>
      <c r="AB1001" s="786">
        <f t="shared" si="3272"/>
        <v>2882</v>
      </c>
      <c r="AC1001" s="786">
        <f t="shared" si="3272"/>
        <v>195.40000000000009</v>
      </c>
      <c r="AD1001" s="786">
        <f t="shared" si="3272"/>
        <v>0</v>
      </c>
      <c r="AE1001" s="786">
        <f t="shared" si="3272"/>
        <v>0</v>
      </c>
      <c r="AF1001" s="786">
        <f t="shared" si="3272"/>
        <v>0</v>
      </c>
      <c r="AG1001" s="786">
        <f t="shared" si="3272"/>
        <v>0</v>
      </c>
      <c r="AH1001" s="786">
        <f t="shared" si="3272"/>
        <v>0</v>
      </c>
      <c r="AI1001" s="786">
        <f t="shared" si="3272"/>
        <v>0</v>
      </c>
      <c r="AJ1001" s="786">
        <f t="shared" si="3272"/>
        <v>0</v>
      </c>
      <c r="AK1001" s="785"/>
      <c r="AL1001" s="786">
        <f t="shared" ref="AL1001:BB1001" si="3273">AL984-SUM(AL987:AL998)</f>
        <v>18376.5</v>
      </c>
      <c r="AM1001" s="786">
        <f t="shared" si="3273"/>
        <v>2371</v>
      </c>
      <c r="AN1001" s="786">
        <f t="shared" si="3273"/>
        <v>10305.48</v>
      </c>
      <c r="AO1001" s="786">
        <f t="shared" si="3273"/>
        <v>11623</v>
      </c>
      <c r="AP1001" s="786">
        <f t="shared" si="3273"/>
        <v>3343.7999999999993</v>
      </c>
      <c r="AQ1001" s="786">
        <f t="shared" si="3273"/>
        <v>2253</v>
      </c>
      <c r="AR1001" s="786">
        <f t="shared" si="3273"/>
        <v>0</v>
      </c>
      <c r="AS1001" s="786">
        <f t="shared" si="3273"/>
        <v>7837</v>
      </c>
      <c r="AT1001" s="786">
        <f t="shared" si="3273"/>
        <v>4146</v>
      </c>
      <c r="AU1001" s="786">
        <f t="shared" si="3273"/>
        <v>6538.6</v>
      </c>
      <c r="AV1001" s="786">
        <f t="shared" si="3273"/>
        <v>0</v>
      </c>
      <c r="AW1001" s="786">
        <f t="shared" si="3273"/>
        <v>0</v>
      </c>
      <c r="AX1001" s="786">
        <f t="shared" si="3273"/>
        <v>0</v>
      </c>
      <c r="AY1001" s="786">
        <f t="shared" si="3273"/>
        <v>0</v>
      </c>
      <c r="AZ1001" s="786">
        <f t="shared" si="3273"/>
        <v>0</v>
      </c>
      <c r="BA1001" s="786">
        <f t="shared" si="3273"/>
        <v>0</v>
      </c>
      <c r="BB1001" s="786">
        <f t="shared" si="3273"/>
        <v>0</v>
      </c>
      <c r="BC1001" s="785"/>
      <c r="BD1001" s="786">
        <f t="shared" ref="BD1001:BT1001" si="3274">BD984-SUM(BD987:BD998)</f>
        <v>43298</v>
      </c>
      <c r="BE1001" s="786">
        <f t="shared" si="3274"/>
        <v>25232.699999999997</v>
      </c>
      <c r="BF1001" s="786">
        <f t="shared" si="3274"/>
        <v>53190</v>
      </c>
      <c r="BG1001" s="786">
        <f t="shared" si="3274"/>
        <v>2275.3000000000029</v>
      </c>
      <c r="BH1001" s="786">
        <f t="shared" si="3274"/>
        <v>971.90399999999863</v>
      </c>
      <c r="BI1001" s="786">
        <f t="shared" si="3274"/>
        <v>493</v>
      </c>
      <c r="BJ1001" s="786">
        <f t="shared" si="3274"/>
        <v>0</v>
      </c>
      <c r="BK1001" s="786">
        <f t="shared" si="3274"/>
        <v>18049.199999999997</v>
      </c>
      <c r="BL1001" s="786">
        <f t="shared" si="3274"/>
        <v>1283</v>
      </c>
      <c r="BM1001" s="786">
        <f t="shared" si="3274"/>
        <v>58075.6</v>
      </c>
      <c r="BN1001" s="786">
        <f t="shared" si="3274"/>
        <v>0</v>
      </c>
      <c r="BO1001" s="786">
        <f t="shared" si="3274"/>
        <v>0</v>
      </c>
      <c r="BP1001" s="786">
        <f t="shared" si="3274"/>
        <v>0</v>
      </c>
      <c r="BQ1001" s="786">
        <f t="shared" si="3274"/>
        <v>0</v>
      </c>
      <c r="BR1001" s="786">
        <f t="shared" si="3274"/>
        <v>0</v>
      </c>
      <c r="BS1001" s="786">
        <f t="shared" si="3274"/>
        <v>0</v>
      </c>
      <c r="BT1001" s="786">
        <f t="shared" si="3274"/>
        <v>0</v>
      </c>
      <c r="BU1001" s="785"/>
      <c r="BV1001" s="786">
        <f>BV984-SUM(BV987:BV1000)</f>
        <v>-494</v>
      </c>
      <c r="BW1001" s="786">
        <f>BW984-SUM(BW987:BW1000)</f>
        <v>-1432.5</v>
      </c>
      <c r="BX1001" s="786">
        <f>BX984-SUM(BX987:BX1000)</f>
        <v>11290.5</v>
      </c>
      <c r="BY1001" s="786">
        <f>BY984-SUM(BY987:BY1000)</f>
        <v>33545.599999999999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9652.873599999999</v>
      </c>
      <c r="CD1001" s="1329">
        <f t="shared" si="3207"/>
        <v>0</v>
      </c>
      <c r="CE1001" s="1330">
        <f t="shared" si="3207"/>
        <v>0</v>
      </c>
      <c r="CF1001" s="1331">
        <f t="shared" si="3207"/>
        <v>0</v>
      </c>
      <c r="CG1001" s="1331">
        <f t="shared" si="3207"/>
        <v>0</v>
      </c>
      <c r="CH1001" s="1331">
        <f t="shared" si="3207"/>
        <v>0</v>
      </c>
      <c r="CI1001" s="1331">
        <f t="shared" si="3207"/>
        <v>0</v>
      </c>
      <c r="CJ1001" s="1331">
        <f t="shared" si="3207"/>
        <v>0</v>
      </c>
      <c r="CK1001" s="1332">
        <f t="shared" si="3207"/>
        <v>0</v>
      </c>
      <c r="CL1001" s="1332">
        <f t="shared" si="3207"/>
        <v>2253</v>
      </c>
      <c r="CM1001" s="1332">
        <f t="shared" si="3207"/>
        <v>2371</v>
      </c>
      <c r="CN1001" s="1331">
        <f t="shared" si="3207"/>
        <v>3343.7999999999993</v>
      </c>
      <c r="CO1001" s="1331">
        <f t="shared" si="3207"/>
        <v>4146</v>
      </c>
      <c r="CP1001" s="1331">
        <f t="shared" si="3207"/>
        <v>6538.6</v>
      </c>
      <c r="CQ1001" s="1331">
        <f t="shared" si="3207"/>
        <v>7837</v>
      </c>
      <c r="CR1001" s="1331">
        <f t="shared" si="3207"/>
        <v>10305.48</v>
      </c>
      <c r="CS1001" s="1330">
        <f t="shared" si="3207"/>
        <v>11623</v>
      </c>
      <c r="CT1001" s="1333">
        <f t="shared" si="3208"/>
        <v>18376.5</v>
      </c>
      <c r="CU1001" s="1421">
        <f t="shared" si="3209"/>
        <v>0</v>
      </c>
      <c r="CV1001" s="1361">
        <f t="shared" si="3209"/>
        <v>0</v>
      </c>
      <c r="CW1001" s="1362">
        <f t="shared" si="3209"/>
        <v>0</v>
      </c>
      <c r="CX1001" s="1362">
        <f t="shared" si="3209"/>
        <v>0</v>
      </c>
      <c r="CY1001" s="1362">
        <f t="shared" si="3209"/>
        <v>0</v>
      </c>
      <c r="CZ1001" s="1362">
        <f t="shared" si="3209"/>
        <v>0</v>
      </c>
      <c r="DA1001" s="1362">
        <f t="shared" si="3209"/>
        <v>0</v>
      </c>
      <c r="DB1001" s="1363">
        <f t="shared" si="3209"/>
        <v>0</v>
      </c>
      <c r="DC1001" s="1363">
        <f t="shared" si="3209"/>
        <v>493</v>
      </c>
      <c r="DD1001" s="1363">
        <f t="shared" si="3209"/>
        <v>971.90399999999863</v>
      </c>
      <c r="DE1001" s="1362">
        <f t="shared" si="3209"/>
        <v>1283</v>
      </c>
      <c r="DF1001" s="1362">
        <f t="shared" si="3209"/>
        <v>2275.3000000000029</v>
      </c>
      <c r="DG1001" s="1362">
        <f t="shared" si="3209"/>
        <v>18049.199999999997</v>
      </c>
      <c r="DH1001" s="1362">
        <f t="shared" si="3209"/>
        <v>25232.699999999997</v>
      </c>
      <c r="DI1001" s="1362">
        <f t="shared" si="3209"/>
        <v>43298</v>
      </c>
      <c r="DJ1001" s="1361">
        <f t="shared" si="3209"/>
        <v>53190</v>
      </c>
      <c r="DK1001" s="1421">
        <f t="shared" si="3210"/>
        <v>58075.6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6"/>
      <c r="CE1002" s="1376"/>
      <c r="CF1002" s="1376"/>
      <c r="CG1002" s="1376"/>
      <c r="CH1002" s="1376"/>
      <c r="CI1002" s="1376"/>
      <c r="CJ1002" s="1376"/>
      <c r="CK1002" s="1376"/>
      <c r="CL1002" s="1376"/>
      <c r="CM1002" s="1376"/>
      <c r="CN1002" s="1376"/>
      <c r="CO1002" s="1376"/>
      <c r="CP1002" s="1376"/>
      <c r="CQ1002" s="1376"/>
      <c r="CR1002" s="1376"/>
      <c r="CS1002" s="1376"/>
      <c r="CT1002" s="1376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275">SUM(B987:B1002)</f>
        <v>1820</v>
      </c>
      <c r="C1003" s="786">
        <f t="shared" si="3275"/>
        <v>2190</v>
      </c>
      <c r="D1003" s="786">
        <f t="shared" si="3275"/>
        <v>1380</v>
      </c>
      <c r="E1003" s="786">
        <f t="shared" si="3275"/>
        <v>3447.4</v>
      </c>
      <c r="F1003" s="786">
        <f t="shared" si="3275"/>
        <v>1670</v>
      </c>
      <c r="G1003" s="786">
        <f t="shared" si="3275"/>
        <v>2660</v>
      </c>
      <c r="H1003" s="786">
        <f t="shared" si="3275"/>
        <v>0</v>
      </c>
      <c r="I1003" s="786">
        <f t="shared" si="3275"/>
        <v>1195</v>
      </c>
      <c r="J1003" s="786">
        <f t="shared" si="3275"/>
        <v>3260</v>
      </c>
      <c r="K1003" s="786">
        <f t="shared" si="3275"/>
        <v>1345</v>
      </c>
      <c r="L1003" s="786">
        <f t="shared" si="3275"/>
        <v>0</v>
      </c>
      <c r="M1003" s="786">
        <f t="shared" si="3275"/>
        <v>0</v>
      </c>
      <c r="N1003" s="786">
        <f t="shared" si="3275"/>
        <v>0</v>
      </c>
      <c r="O1003" s="786">
        <f t="shared" si="3275"/>
        <v>0</v>
      </c>
      <c r="P1003" s="786">
        <f t="shared" si="3275"/>
        <v>0</v>
      </c>
      <c r="Q1003" s="786">
        <f t="shared" si="3275"/>
        <v>0</v>
      </c>
      <c r="R1003" s="786">
        <f t="shared" si="3275"/>
        <v>0</v>
      </c>
      <c r="S1003" s="785"/>
      <c r="T1003" s="786">
        <f t="shared" ref="T1003:AJ1003" si="3276">SUM(T987:T1002)</f>
        <v>1825</v>
      </c>
      <c r="U1003" s="786">
        <f t="shared" si="3276"/>
        <v>7030</v>
      </c>
      <c r="V1003" s="786">
        <f t="shared" si="3276"/>
        <v>2261</v>
      </c>
      <c r="W1003" s="786">
        <f t="shared" si="3276"/>
        <v>5402</v>
      </c>
      <c r="X1003" s="786">
        <f t="shared" si="3276"/>
        <v>2310</v>
      </c>
      <c r="Y1003" s="786">
        <f t="shared" si="3276"/>
        <v>3670.5</v>
      </c>
      <c r="Z1003" s="786">
        <f t="shared" si="3276"/>
        <v>0</v>
      </c>
      <c r="AA1003" s="786">
        <f t="shared" si="3276"/>
        <v>3180</v>
      </c>
      <c r="AB1003" s="786">
        <f t="shared" si="3276"/>
        <v>6980</v>
      </c>
      <c r="AC1003" s="786">
        <f t="shared" si="3276"/>
        <v>1765</v>
      </c>
      <c r="AD1003" s="786">
        <f t="shared" si="3276"/>
        <v>0</v>
      </c>
      <c r="AE1003" s="786">
        <f t="shared" si="3276"/>
        <v>0</v>
      </c>
      <c r="AF1003" s="786">
        <f t="shared" si="3276"/>
        <v>0</v>
      </c>
      <c r="AG1003" s="786">
        <f t="shared" si="3276"/>
        <v>0</v>
      </c>
      <c r="AH1003" s="786">
        <f t="shared" si="3276"/>
        <v>0</v>
      </c>
      <c r="AI1003" s="786">
        <f t="shared" si="3276"/>
        <v>0</v>
      </c>
      <c r="AJ1003" s="786">
        <f t="shared" si="3276"/>
        <v>0</v>
      </c>
      <c r="AK1003" s="785"/>
      <c r="AL1003" s="786">
        <f t="shared" ref="AL1003:BB1003" si="3277">SUM(AL987:AL1002)</f>
        <v>32070.5</v>
      </c>
      <c r="AM1003" s="786">
        <f t="shared" si="3277"/>
        <v>18350</v>
      </c>
      <c r="AN1003" s="786">
        <f t="shared" si="3277"/>
        <v>33547</v>
      </c>
      <c r="AO1003" s="786">
        <f t="shared" si="3277"/>
        <v>26385</v>
      </c>
      <c r="AP1003" s="786">
        <f t="shared" si="3277"/>
        <v>11865</v>
      </c>
      <c r="AQ1003" s="786">
        <f t="shared" si="3277"/>
        <v>11325</v>
      </c>
      <c r="AR1003" s="786">
        <f t="shared" si="3277"/>
        <v>0</v>
      </c>
      <c r="AS1003" s="786">
        <f t="shared" si="3277"/>
        <v>33550</v>
      </c>
      <c r="AT1003" s="786">
        <f t="shared" si="3277"/>
        <v>17665</v>
      </c>
      <c r="AU1003" s="786">
        <f t="shared" si="3277"/>
        <v>12640</v>
      </c>
      <c r="AV1003" s="786">
        <f t="shared" si="3277"/>
        <v>0</v>
      </c>
      <c r="AW1003" s="786">
        <f t="shared" si="3277"/>
        <v>0</v>
      </c>
      <c r="AX1003" s="786">
        <f t="shared" si="3277"/>
        <v>0</v>
      </c>
      <c r="AY1003" s="786">
        <f t="shared" si="3277"/>
        <v>0</v>
      </c>
      <c r="AZ1003" s="786">
        <f t="shared" si="3277"/>
        <v>0</v>
      </c>
      <c r="BA1003" s="786">
        <f t="shared" si="3277"/>
        <v>0</v>
      </c>
      <c r="BB1003" s="786">
        <f t="shared" si="3277"/>
        <v>0</v>
      </c>
      <c r="BC1003" s="785"/>
      <c r="BD1003" s="786">
        <f t="shared" ref="BD1003:BT1003" si="3278">SUM(BD987:BD1002)</f>
        <v>103630</v>
      </c>
      <c r="BE1003" s="786">
        <f t="shared" si="3278"/>
        <v>61799.7</v>
      </c>
      <c r="BF1003" s="786">
        <f t="shared" si="3278"/>
        <v>88590</v>
      </c>
      <c r="BG1003" s="786">
        <f t="shared" si="3278"/>
        <v>38344.300000000003</v>
      </c>
      <c r="BH1003" s="786">
        <f t="shared" si="3278"/>
        <v>27869.903999999999</v>
      </c>
      <c r="BI1003" s="786">
        <f t="shared" si="3278"/>
        <v>7750</v>
      </c>
      <c r="BJ1003" s="786">
        <f t="shared" si="3278"/>
        <v>0</v>
      </c>
      <c r="BK1003" s="786">
        <f t="shared" si="3278"/>
        <v>53490</v>
      </c>
      <c r="BL1003" s="786">
        <f t="shared" si="3278"/>
        <v>27130</v>
      </c>
      <c r="BM1003" s="786">
        <f t="shared" si="3278"/>
        <v>83806</v>
      </c>
      <c r="BN1003" s="786">
        <f t="shared" si="3278"/>
        <v>0</v>
      </c>
      <c r="BO1003" s="786">
        <f t="shared" si="3278"/>
        <v>0</v>
      </c>
      <c r="BP1003" s="786">
        <f t="shared" si="3278"/>
        <v>0</v>
      </c>
      <c r="BQ1003" s="786">
        <f t="shared" si="3278"/>
        <v>0</v>
      </c>
      <c r="BR1003" s="786">
        <f t="shared" si="3278"/>
        <v>0</v>
      </c>
      <c r="BS1003" s="786">
        <f t="shared" si="3278"/>
        <v>0</v>
      </c>
      <c r="BT1003" s="786">
        <f t="shared" si="3278"/>
        <v>0</v>
      </c>
      <c r="BU1003" s="785"/>
      <c r="BV1003" s="786">
        <f>SUM(BV987:BV1002)</f>
        <v>1145</v>
      </c>
      <c r="BW1003" s="786">
        <f>SUM(BW987:BW1002)</f>
        <v>1904.5</v>
      </c>
      <c r="BX1003" s="786">
        <f>SUM(BX987:BX1002)</f>
        <v>25342.5</v>
      </c>
      <c r="BY1003" s="786">
        <f>SUM(BY987:BY1002)</f>
        <v>60976.6</v>
      </c>
      <c r="BZ1003" s="605"/>
      <c r="CA1003" s="605"/>
      <c r="CB1003" s="605"/>
      <c r="CC1003" s="605"/>
      <c r="CD1003" s="1376"/>
      <c r="CE1003" s="1376"/>
      <c r="CF1003" s="1376"/>
      <c r="CG1003" s="1376"/>
      <c r="CH1003" s="1376"/>
      <c r="CI1003" s="1376"/>
      <c r="CJ1003" s="1376"/>
      <c r="CK1003" s="1376"/>
      <c r="CL1003" s="1376"/>
      <c r="CM1003" s="1376"/>
      <c r="CN1003" s="1376"/>
      <c r="CO1003" s="1376"/>
      <c r="CP1003" s="1376"/>
      <c r="CQ1003" s="1376"/>
      <c r="CR1003" s="1376"/>
      <c r="CS1003" s="1376"/>
      <c r="CT1003" s="1376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6"/>
      <c r="CE1004" s="1376"/>
      <c r="CF1004" s="1376"/>
      <c r="CG1004" s="1376"/>
      <c r="CH1004" s="1376"/>
      <c r="CI1004" s="1376"/>
      <c r="CJ1004" s="1376"/>
      <c r="CK1004" s="1376"/>
      <c r="CL1004" s="1376"/>
      <c r="CM1004" s="1376"/>
      <c r="CN1004" s="1376"/>
      <c r="CO1004" s="1376"/>
      <c r="CP1004" s="1376"/>
      <c r="CQ1004" s="1376"/>
      <c r="CR1004" s="1376"/>
      <c r="CS1004" s="1376"/>
      <c r="CT1004" s="1376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6"/>
      <c r="CE1005" s="1376"/>
      <c r="CF1005" s="1376"/>
      <c r="CG1005" s="1376"/>
      <c r="CH1005" s="1376"/>
      <c r="CI1005" s="1376"/>
      <c r="CJ1005" s="1376"/>
      <c r="CK1005" s="1376"/>
      <c r="CL1005" s="1376"/>
      <c r="CM1005" s="1376"/>
      <c r="CN1005" s="1376"/>
      <c r="CO1005" s="1376"/>
      <c r="CP1005" s="1376"/>
      <c r="CQ1005" s="1376"/>
      <c r="CR1005" s="1376"/>
      <c r="CS1005" s="1376"/>
      <c r="CT1005" s="1376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6"/>
      <c r="CE1006" s="1376"/>
      <c r="CF1006" s="1376"/>
      <c r="CG1006" s="1376"/>
      <c r="CH1006" s="1376"/>
      <c r="CI1006" s="1376"/>
      <c r="CJ1006" s="1376"/>
      <c r="CK1006" s="1376"/>
      <c r="CL1006" s="1376"/>
      <c r="CM1006" s="1376"/>
      <c r="CN1006" s="1376"/>
      <c r="CO1006" s="1376"/>
      <c r="CP1006" s="1376"/>
      <c r="CQ1006" s="1376"/>
      <c r="CR1006" s="1376"/>
      <c r="CS1006" s="1376"/>
      <c r="CT1006" s="1376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6"/>
      <c r="CE1007" s="1376"/>
      <c r="CF1007" s="1376"/>
      <c r="CG1007" s="1376"/>
      <c r="CH1007" s="1376"/>
      <c r="CI1007" s="1376"/>
      <c r="CJ1007" s="1376"/>
      <c r="CK1007" s="1376"/>
      <c r="CL1007" s="1376"/>
      <c r="CM1007" s="1376"/>
      <c r="CN1007" s="1376"/>
      <c r="CO1007" s="1376"/>
      <c r="CP1007" s="1376"/>
      <c r="CQ1007" s="1376"/>
      <c r="CR1007" s="1376"/>
      <c r="CS1007" s="1376"/>
      <c r="CT1007" s="1376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6"/>
      <c r="CE1008" s="1376"/>
      <c r="CF1008" s="1376"/>
      <c r="CG1008" s="1376"/>
      <c r="CH1008" s="1376"/>
      <c r="CI1008" s="1376"/>
      <c r="CJ1008" s="1376"/>
      <c r="CK1008" s="1376"/>
      <c r="CL1008" s="1376"/>
      <c r="CM1008" s="1376"/>
      <c r="CN1008" s="1376"/>
      <c r="CO1008" s="1376"/>
      <c r="CP1008" s="1376"/>
      <c r="CQ1008" s="1376"/>
      <c r="CR1008" s="1376"/>
      <c r="CS1008" s="1376"/>
      <c r="CT1008" s="1376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6"/>
      <c r="CE1009" s="1376"/>
      <c r="CF1009" s="1376"/>
      <c r="CG1009" s="1376"/>
      <c r="CH1009" s="1376"/>
      <c r="CI1009" s="1376"/>
      <c r="CJ1009" s="1376"/>
      <c r="CK1009" s="1376"/>
      <c r="CL1009" s="1376"/>
      <c r="CM1009" s="1376"/>
      <c r="CN1009" s="1376"/>
      <c r="CO1009" s="1376"/>
      <c r="CP1009" s="1376"/>
      <c r="CQ1009" s="1376"/>
      <c r="CR1009" s="1376"/>
      <c r="CS1009" s="1376"/>
      <c r="CT1009" s="1376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6"/>
      <c r="CE1010" s="1376"/>
      <c r="CF1010" s="1376"/>
      <c r="CG1010" s="1376"/>
      <c r="CH1010" s="1376"/>
      <c r="CI1010" s="1376"/>
      <c r="CJ1010" s="1376"/>
      <c r="CK1010" s="1376"/>
      <c r="CL1010" s="1376"/>
      <c r="CM1010" s="1376"/>
      <c r="CN1010" s="1376"/>
      <c r="CO1010" s="1376"/>
      <c r="CP1010" s="1376"/>
      <c r="CQ1010" s="1376"/>
      <c r="CR1010" s="1376"/>
      <c r="CS1010" s="1376"/>
      <c r="CT1010" s="1376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6"/>
      <c r="CE1011" s="1376"/>
      <c r="CF1011" s="1376"/>
      <c r="CG1011" s="1376"/>
      <c r="CH1011" s="1376"/>
      <c r="CI1011" s="1376"/>
      <c r="CJ1011" s="1376"/>
      <c r="CK1011" s="1376"/>
      <c r="CL1011" s="1376"/>
      <c r="CM1011" s="1376"/>
      <c r="CN1011" s="1376"/>
      <c r="CO1011" s="1376"/>
      <c r="CP1011" s="1376"/>
      <c r="CQ1011" s="1376"/>
      <c r="CR1011" s="1376"/>
      <c r="CS1011" s="1376"/>
      <c r="CT1011" s="1376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6"/>
      <c r="CE1012" s="1376"/>
      <c r="CF1012" s="1376"/>
      <c r="CG1012" s="1376"/>
      <c r="CH1012" s="1376"/>
      <c r="CI1012" s="1376"/>
      <c r="CJ1012" s="1376"/>
      <c r="CK1012" s="1376"/>
      <c r="CL1012" s="1376"/>
      <c r="CM1012" s="1376"/>
      <c r="CN1012" s="1376"/>
      <c r="CO1012" s="1376"/>
      <c r="CP1012" s="1376"/>
      <c r="CQ1012" s="1376"/>
      <c r="CR1012" s="1376"/>
      <c r="CS1012" s="1376"/>
      <c r="CT1012" s="1376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6"/>
      <c r="CE1013" s="1376"/>
      <c r="CF1013" s="1376"/>
      <c r="CG1013" s="1376"/>
      <c r="CH1013" s="1376"/>
      <c r="CI1013" s="1376"/>
      <c r="CJ1013" s="1376"/>
      <c r="CK1013" s="1376"/>
      <c r="CL1013" s="1376"/>
      <c r="CM1013" s="1376"/>
      <c r="CN1013" s="1376"/>
      <c r="CO1013" s="1376"/>
      <c r="CP1013" s="1376"/>
      <c r="CQ1013" s="1376"/>
      <c r="CR1013" s="1376"/>
      <c r="CS1013" s="1376"/>
      <c r="CT1013" s="1376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6"/>
      <c r="CE1014" s="1376"/>
      <c r="CF1014" s="1376"/>
      <c r="CG1014" s="1376"/>
      <c r="CH1014" s="1376"/>
      <c r="CI1014" s="1376"/>
      <c r="CJ1014" s="1376"/>
      <c r="CK1014" s="1376"/>
      <c r="CL1014" s="1376"/>
      <c r="CM1014" s="1376"/>
      <c r="CN1014" s="1376"/>
      <c r="CO1014" s="1376"/>
      <c r="CP1014" s="1376"/>
      <c r="CQ1014" s="1376"/>
      <c r="CR1014" s="1376"/>
      <c r="CS1014" s="1376"/>
      <c r="CT1014" s="1376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6"/>
      <c r="CE1015" s="1376"/>
      <c r="CF1015" s="1376"/>
      <c r="CG1015" s="1376"/>
      <c r="CH1015" s="1376"/>
      <c r="CI1015" s="1376"/>
      <c r="CJ1015" s="1376"/>
      <c r="CK1015" s="1376"/>
      <c r="CL1015" s="1376"/>
      <c r="CM1015" s="1376"/>
      <c r="CN1015" s="1376"/>
      <c r="CO1015" s="1376"/>
      <c r="CP1015" s="1376"/>
      <c r="CQ1015" s="1376"/>
      <c r="CR1015" s="1376"/>
      <c r="CS1015" s="1376"/>
      <c r="CT1015" s="1376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6"/>
      <c r="CE1016" s="1376"/>
      <c r="CF1016" s="1376"/>
      <c r="CG1016" s="1376"/>
      <c r="CH1016" s="1376"/>
      <c r="CI1016" s="1376"/>
      <c r="CJ1016" s="1376"/>
      <c r="CK1016" s="1376"/>
      <c r="CL1016" s="1376"/>
      <c r="CM1016" s="1376"/>
      <c r="CN1016" s="1376"/>
      <c r="CO1016" s="1376"/>
      <c r="CP1016" s="1376"/>
      <c r="CQ1016" s="1376"/>
      <c r="CR1016" s="1376"/>
      <c r="CS1016" s="1376"/>
      <c r="CT1016" s="1376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6"/>
      <c r="CE1017" s="1376"/>
      <c r="CF1017" s="1376"/>
      <c r="CG1017" s="1376"/>
      <c r="CH1017" s="1376"/>
      <c r="CI1017" s="1376"/>
      <c r="CJ1017" s="1376"/>
      <c r="CK1017" s="1376"/>
      <c r="CL1017" s="1376"/>
      <c r="CM1017" s="1376"/>
      <c r="CN1017" s="1376"/>
      <c r="CO1017" s="1376"/>
      <c r="CP1017" s="1376"/>
      <c r="CQ1017" s="1376"/>
      <c r="CR1017" s="1376"/>
      <c r="CS1017" s="1376"/>
      <c r="CT1017" s="1376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6"/>
      <c r="CE1018" s="1376"/>
      <c r="CF1018" s="1376"/>
      <c r="CG1018" s="1376"/>
      <c r="CH1018" s="1376"/>
      <c r="CI1018" s="1376"/>
      <c r="CJ1018" s="1376"/>
      <c r="CK1018" s="1376"/>
      <c r="CL1018" s="1376"/>
      <c r="CM1018" s="1376"/>
      <c r="CN1018" s="1376"/>
      <c r="CO1018" s="1376"/>
      <c r="CP1018" s="1376"/>
      <c r="CQ1018" s="1376"/>
      <c r="CR1018" s="1376"/>
      <c r="CS1018" s="1376"/>
      <c r="CT1018" s="1376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6"/>
      <c r="CE1019" s="1376"/>
      <c r="CF1019" s="1376"/>
      <c r="CG1019" s="1376"/>
      <c r="CH1019" s="1376"/>
      <c r="CI1019" s="1376"/>
      <c r="CJ1019" s="1376"/>
      <c r="CK1019" s="1376"/>
      <c r="CL1019" s="1376"/>
      <c r="CM1019" s="1376"/>
      <c r="CN1019" s="1376"/>
      <c r="CO1019" s="1376"/>
      <c r="CP1019" s="1376"/>
      <c r="CQ1019" s="1376"/>
      <c r="CR1019" s="1376"/>
      <c r="CS1019" s="1376"/>
      <c r="CT1019" s="1376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16077.5</v>
      </c>
      <c r="BY1020" s="593">
        <f>BY21</f>
        <v>29851.599999999999</v>
      </c>
      <c r="BZ1020" s="605"/>
      <c r="CA1020" s="605"/>
      <c r="CB1020" s="605"/>
      <c r="CC1020" s="605"/>
      <c r="CD1020" s="1376"/>
      <c r="CE1020" s="1376"/>
      <c r="CF1020" s="1376"/>
      <c r="CG1020" s="1376"/>
      <c r="CH1020" s="1376"/>
      <c r="CI1020" s="1376"/>
      <c r="CJ1020" s="1376"/>
      <c r="CK1020" s="1376"/>
      <c r="CL1020" s="1376"/>
      <c r="CM1020" s="1376"/>
      <c r="CN1020" s="1376"/>
      <c r="CO1020" s="1376"/>
      <c r="CP1020" s="1376"/>
      <c r="CQ1020" s="1376"/>
      <c r="CR1020" s="1376"/>
      <c r="CS1020" s="1376"/>
      <c r="CT1020" s="1376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6"/>
      <c r="CE1021" s="1376"/>
      <c r="CF1021" s="1376"/>
      <c r="CG1021" s="1376"/>
      <c r="CH1021" s="1376"/>
      <c r="CI1021" s="1376"/>
      <c r="CJ1021" s="1376"/>
      <c r="CK1021" s="1376"/>
      <c r="CL1021" s="1376"/>
      <c r="CM1021" s="1376"/>
      <c r="CN1021" s="1376"/>
      <c r="CO1021" s="1376"/>
      <c r="CP1021" s="1376"/>
      <c r="CQ1021" s="1376"/>
      <c r="CR1021" s="1376"/>
      <c r="CS1021" s="1376"/>
      <c r="CT1021" s="1376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0.11617040493752824</v>
      </c>
      <c r="BY1022" s="825">
        <f>IF(OR(BY1021=0,BY1021=""),"",BY1020/BY1021)</f>
        <v>0.196088404745939</v>
      </c>
      <c r="BZ1022" s="605"/>
      <c r="CA1022" s="605"/>
      <c r="CB1022" s="605"/>
      <c r="CC1022" s="605"/>
      <c r="CD1022" s="1376"/>
      <c r="CE1022" s="1376"/>
      <c r="CF1022" s="1376"/>
      <c r="CG1022" s="1376"/>
      <c r="CH1022" s="1376"/>
      <c r="CI1022" s="1376"/>
      <c r="CJ1022" s="1376"/>
      <c r="CK1022" s="1376"/>
      <c r="CL1022" s="1376"/>
      <c r="CM1022" s="1376"/>
      <c r="CN1022" s="1376"/>
      <c r="CO1022" s="1376"/>
      <c r="CP1022" s="1376"/>
      <c r="CQ1022" s="1376"/>
      <c r="CR1022" s="1376"/>
      <c r="CS1022" s="1376"/>
      <c r="CT1022" s="1376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0.49503537558332078</v>
      </c>
      <c r="BY1023" s="825">
        <f>IF(BY1022="",BY1019,BY1019+BY1022)</f>
        <v>0.62661678047979419</v>
      </c>
      <c r="BZ1023" s="605"/>
      <c r="CA1023" s="605"/>
      <c r="CB1023" s="605"/>
      <c r="CC1023" s="605"/>
      <c r="CD1023" s="1376"/>
      <c r="CE1023" s="1376"/>
      <c r="CF1023" s="1376"/>
      <c r="CG1023" s="1376"/>
      <c r="CH1023" s="1376"/>
      <c r="CI1023" s="1376"/>
      <c r="CJ1023" s="1376"/>
      <c r="CK1023" s="1376"/>
      <c r="CL1023" s="1376"/>
      <c r="CM1023" s="1376"/>
      <c r="CN1023" s="1376"/>
      <c r="CO1023" s="1376"/>
      <c r="CP1023" s="1376"/>
      <c r="CQ1023" s="1376"/>
      <c r="CR1023" s="1376"/>
      <c r="CS1023" s="1376"/>
      <c r="CT1023" s="1376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0.82505895930553452</v>
      </c>
      <c r="BY1024" s="825">
        <f>BY1023*BY46/6</f>
        <v>1.1487974308796227</v>
      </c>
      <c r="BZ1024" s="605"/>
      <c r="CA1024" s="605"/>
      <c r="CB1024" s="605"/>
      <c r="CC1024" s="605"/>
      <c r="CD1024" s="1376"/>
      <c r="CE1024" s="1376"/>
      <c r="CF1024" s="1376"/>
      <c r="CG1024" s="1376"/>
      <c r="CH1024" s="1376"/>
      <c r="CI1024" s="1376"/>
      <c r="CJ1024" s="1376"/>
      <c r="CK1024" s="1376"/>
      <c r="CL1024" s="1376"/>
      <c r="CM1024" s="1376"/>
      <c r="CN1024" s="1376"/>
      <c r="CO1024" s="1376"/>
      <c r="CP1024" s="1376"/>
      <c r="CQ1024" s="1376"/>
      <c r="CR1024" s="1376"/>
      <c r="CS1024" s="1376"/>
      <c r="CT1024" s="1376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0.27501965310184484</v>
      </c>
      <c r="BY1025" s="825">
        <f>IF(OR(BY48=0,BY48=""),"",BY1024/SUM(BY48))</f>
        <v>0.11487974308796227</v>
      </c>
      <c r="BZ1025" s="605"/>
      <c r="CA1025" s="605"/>
      <c r="CB1025" s="605"/>
      <c r="CC1025" s="605"/>
      <c r="CD1025" s="1376"/>
      <c r="CE1025" s="1376"/>
      <c r="CF1025" s="1376"/>
      <c r="CG1025" s="1376"/>
      <c r="CH1025" s="1376"/>
      <c r="CI1025" s="1376"/>
      <c r="CJ1025" s="1376"/>
      <c r="CK1025" s="1376"/>
      <c r="CL1025" s="1376"/>
      <c r="CM1025" s="1376"/>
      <c r="CN1025" s="1376"/>
      <c r="CO1025" s="1376"/>
      <c r="CP1025" s="1376"/>
      <c r="CQ1025" s="1376"/>
      <c r="CR1025" s="1376"/>
      <c r="CS1025" s="1376"/>
      <c r="CT1025" s="1376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6"/>
      <c r="CE1026" s="1376"/>
      <c r="CF1026" s="1376"/>
      <c r="CG1026" s="1376"/>
      <c r="CH1026" s="1376"/>
      <c r="CI1026" s="1376"/>
      <c r="CJ1026" s="1376"/>
      <c r="CK1026" s="1376"/>
      <c r="CL1026" s="1376"/>
      <c r="CM1026" s="1376"/>
      <c r="CN1026" s="1376"/>
      <c r="CO1026" s="1376"/>
      <c r="CP1026" s="1376"/>
      <c r="CQ1026" s="1376"/>
      <c r="CR1026" s="1376"/>
      <c r="CS1026" s="1376"/>
      <c r="CT1026" s="1376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6"/>
      <c r="CE1027" s="1376"/>
      <c r="CF1027" s="1376"/>
      <c r="CG1027" s="1376"/>
      <c r="CH1027" s="1376"/>
      <c r="CI1027" s="1376"/>
      <c r="CJ1027" s="1376"/>
      <c r="CK1027" s="1376"/>
      <c r="CL1027" s="1376"/>
      <c r="CM1027" s="1376"/>
      <c r="CN1027" s="1376"/>
      <c r="CO1027" s="1376"/>
      <c r="CP1027" s="1376"/>
      <c r="CQ1027" s="1376"/>
      <c r="CR1027" s="1376"/>
      <c r="CS1027" s="1376"/>
      <c r="CT1027" s="1376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6"/>
      <c r="CE1028" s="1376"/>
      <c r="CF1028" s="1376"/>
      <c r="CG1028" s="1376"/>
      <c r="CH1028" s="1376"/>
      <c r="CI1028" s="1376"/>
      <c r="CJ1028" s="1376"/>
      <c r="CK1028" s="1376"/>
      <c r="CL1028" s="1376"/>
      <c r="CM1028" s="1376"/>
      <c r="CN1028" s="1376"/>
      <c r="CO1028" s="1376"/>
      <c r="CP1028" s="1376"/>
      <c r="CQ1028" s="1376"/>
      <c r="CR1028" s="1376"/>
      <c r="CS1028" s="1376"/>
      <c r="CT1028" s="1376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0.27501965310184484</v>
      </c>
      <c r="BY1029" s="827">
        <f>IF(OR(BY1028="",BY1028=0),"",BY1024/BY1028)</f>
        <v>0.11487974308796227</v>
      </c>
      <c r="BZ1029" s="605"/>
      <c r="CA1029" s="605"/>
      <c r="CB1029" s="605"/>
      <c r="CC1029" s="605"/>
      <c r="CD1029" s="1376"/>
      <c r="CE1029" s="1376"/>
      <c r="CF1029" s="1376"/>
      <c r="CG1029" s="1376"/>
      <c r="CH1029" s="1376"/>
      <c r="CI1029" s="1376"/>
      <c r="CJ1029" s="1376"/>
      <c r="CK1029" s="1376"/>
      <c r="CL1029" s="1376"/>
      <c r="CM1029" s="1376"/>
      <c r="CN1029" s="1376"/>
      <c r="CO1029" s="1376"/>
      <c r="CP1029" s="1376"/>
      <c r="CQ1029" s="1376"/>
      <c r="CR1029" s="1376"/>
      <c r="CS1029" s="1376"/>
      <c r="CT1029" s="1376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7"/>
      <c r="CE1030" s="1317"/>
      <c r="CF1030" s="1317"/>
      <c r="CG1030" s="1317"/>
      <c r="CH1030" s="1317"/>
      <c r="CI1030" s="1317"/>
      <c r="CJ1030" s="1317"/>
      <c r="CK1030" s="1317"/>
      <c r="CL1030" s="1317"/>
      <c r="CM1030" s="1317"/>
      <c r="CN1030" s="1317"/>
      <c r="CO1030" s="1317"/>
      <c r="CP1030" s="1317"/>
      <c r="CQ1030" s="1317"/>
      <c r="CR1030" s="1317"/>
      <c r="CS1030" s="1317"/>
      <c r="CT1030" s="131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1317"/>
      <c r="CO1031" s="1317"/>
      <c r="CP1031" s="1317"/>
      <c r="CQ1031" s="1317"/>
      <c r="CR1031" s="1317"/>
      <c r="CS1031" s="1317"/>
      <c r="CT1031" s="131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1317"/>
      <c r="CO1032" s="1317"/>
      <c r="CP1032" s="1317"/>
      <c r="CQ1032" s="1317"/>
      <c r="CR1032" s="1317"/>
      <c r="CS1032" s="1317"/>
      <c r="CT1032" s="131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1317"/>
      <c r="CO1033" s="1317"/>
      <c r="CP1033" s="1317"/>
      <c r="CQ1033" s="1317"/>
      <c r="CR1033" s="1317"/>
      <c r="CS1033" s="1317"/>
      <c r="CT1033" s="131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1317"/>
      <c r="CO1034" s="1317"/>
      <c r="CP1034" s="1317"/>
      <c r="CQ1034" s="1317"/>
      <c r="CR1034" s="1317"/>
      <c r="CS1034" s="1317"/>
      <c r="CT1034" s="131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1317"/>
      <c r="CO1035" s="1317"/>
      <c r="CP1035" s="1317"/>
      <c r="CQ1035" s="1317"/>
      <c r="CR1035" s="1317"/>
      <c r="CS1035" s="1317"/>
      <c r="CT1035" s="131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1317"/>
      <c r="CO1036" s="1317"/>
      <c r="CP1036" s="1317"/>
      <c r="CQ1036" s="1317"/>
      <c r="CR1036" s="1317"/>
      <c r="CS1036" s="1317"/>
      <c r="CT1036" s="131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1317"/>
      <c r="CO1037" s="1317"/>
      <c r="CP1037" s="1317"/>
      <c r="CQ1037" s="1317"/>
      <c r="CR1037" s="1317"/>
      <c r="CS1037" s="1317"/>
      <c r="CT1037" s="131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1317"/>
      <c r="CO1038" s="1317"/>
      <c r="CP1038" s="1317"/>
      <c r="CQ1038" s="1317"/>
      <c r="CR1038" s="1317"/>
      <c r="CS1038" s="1317"/>
      <c r="CT1038" s="131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1317"/>
      <c r="CO1039" s="1317"/>
      <c r="CP1039" s="1317"/>
      <c r="CQ1039" s="1317"/>
      <c r="CR1039" s="1317"/>
      <c r="CS1039" s="1317"/>
      <c r="CT1039" s="131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1317"/>
      <c r="CO1040" s="1317"/>
      <c r="CP1040" s="1317"/>
      <c r="CQ1040" s="1317"/>
      <c r="CR1040" s="1317"/>
      <c r="CS1040" s="1317"/>
      <c r="CT1040" s="131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1317"/>
      <c r="CO1041" s="1317"/>
      <c r="CP1041" s="1317"/>
      <c r="CQ1041" s="1317"/>
      <c r="CR1041" s="1317"/>
      <c r="CS1041" s="1317"/>
      <c r="CT1041" s="131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1317"/>
      <c r="CO1042" s="1317"/>
      <c r="CP1042" s="1317"/>
      <c r="CQ1042" s="1317"/>
      <c r="CR1042" s="1317"/>
      <c r="CS1042" s="1317"/>
      <c r="CT1042" s="131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1317"/>
      <c r="CO1043" s="1317"/>
      <c r="CP1043" s="1317"/>
      <c r="CQ1043" s="1317"/>
      <c r="CR1043" s="1317"/>
      <c r="CS1043" s="1317"/>
      <c r="CT1043" s="131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35" t="s">
        <v>50</v>
      </c>
      <c r="DR4" s="1535"/>
      <c r="DS4" s="1535"/>
      <c r="DT4" s="1535"/>
      <c r="DU4" s="1535"/>
      <c r="DV4" s="1535"/>
      <c r="DW4" s="1535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36" t="s">
        <v>47</v>
      </c>
      <c r="CE5" s="1536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37" t="s">
        <v>48</v>
      </c>
      <c r="CT5" s="1537"/>
      <c r="CU5" s="1533" t="s">
        <v>47</v>
      </c>
      <c r="CV5" s="1533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34" t="s">
        <v>48</v>
      </c>
      <c r="DK5" s="1534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973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2"/>
      <c r="BW253" s="1402"/>
      <c r="BX253" s="1402"/>
      <c r="BY253" s="1402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4"/>
      <c r="BW259" s="1404"/>
      <c r="BX259" s="1404"/>
      <c r="BY259" s="1404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3"/>
      <c r="BW271" s="1403"/>
      <c r="BX271" s="1403"/>
      <c r="BY271" s="1403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4"/>
      <c r="BW277" s="1404"/>
      <c r="BX277" s="1404"/>
      <c r="BY277" s="1404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38" t="s">
        <v>721</v>
      </c>
      <c r="K1" s="143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36" t="s">
        <v>47</v>
      </c>
      <c r="CE6" s="153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7" t="s">
        <v>48</v>
      </c>
      <c r="CT6" s="1537"/>
      <c r="CU6" s="1533" t="s">
        <v>47</v>
      </c>
      <c r="CV6" s="153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34" t="s">
        <v>48</v>
      </c>
      <c r="DK6" s="153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05" bestFit="1" customWidth="1"/>
    <col min="21" max="23" width="8.5" style="1505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5" bestFit="1" customWidth="1"/>
    <col min="39" max="41" width="8.5" style="1505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38" t="s">
        <v>721</v>
      </c>
      <c r="K1" s="1439">
        <f>Data!$K$1</f>
        <v>1</v>
      </c>
      <c r="L1" s="61"/>
      <c r="M1" s="61"/>
      <c r="N1" s="61"/>
      <c r="O1" s="61"/>
      <c r="P1" s="61"/>
      <c r="Q1" s="61"/>
      <c r="R1" s="61"/>
      <c r="S1" s="61"/>
      <c r="T1" s="1504"/>
      <c r="U1" s="1504"/>
      <c r="V1" s="1504"/>
      <c r="W1" s="150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4"/>
      <c r="AM1" s="1504"/>
      <c r="AN1" s="1504"/>
      <c r="AO1" s="150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4"/>
      <c r="U2" s="1504"/>
      <c r="V2" s="1504"/>
      <c r="W2" s="150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4"/>
      <c r="AM2" s="1504"/>
      <c r="AN2" s="1504"/>
      <c r="AO2" s="150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36" t="s">
        <v>47</v>
      </c>
      <c r="CE6" s="1536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7" t="s">
        <v>48</v>
      </c>
      <c r="CT6" s="1537"/>
      <c r="CU6" s="1533" t="s">
        <v>47</v>
      </c>
      <c r="CV6" s="1533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34" t="s">
        <v>48</v>
      </c>
      <c r="DK6" s="1534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41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40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40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6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40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981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977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978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5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4"/>
      <c r="U75" s="1504"/>
      <c r="V75" s="1504"/>
      <c r="W75" s="150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4"/>
      <c r="AM75" s="1504"/>
      <c r="AN75" s="1504"/>
      <c r="AO75" s="150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4"/>
      <c r="U76" s="1504"/>
      <c r="V76" s="1504"/>
      <c r="W76" s="150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4"/>
      <c r="AM76" s="1504"/>
      <c r="AN76" s="1504"/>
      <c r="AO76" s="150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4"/>
      <c r="U77" s="1504"/>
      <c r="V77" s="1504"/>
      <c r="W77" s="150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4"/>
      <c r="AM77" s="1504"/>
      <c r="AN77" s="1504"/>
      <c r="AO77" s="150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4"/>
      <c r="U78" s="1504"/>
      <c r="V78" s="1504"/>
      <c r="W78" s="150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4"/>
      <c r="AM78" s="1504"/>
      <c r="AN78" s="1504"/>
      <c r="AO78" s="150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4"/>
      <c r="U79" s="1504"/>
      <c r="V79" s="1504"/>
      <c r="W79" s="150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4"/>
      <c r="AM79" s="1504"/>
      <c r="AN79" s="1504"/>
      <c r="AO79" s="150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4"/>
      <c r="U80" s="1504"/>
      <c r="V80" s="1504"/>
      <c r="W80" s="150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4"/>
      <c r="AM80" s="1504"/>
      <c r="AN80" s="1504"/>
      <c r="AO80" s="150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4"/>
      <c r="U81" s="1504"/>
      <c r="V81" s="1504"/>
      <c r="W81" s="150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4"/>
      <c r="AM81" s="1504"/>
      <c r="AN81" s="1504"/>
      <c r="AO81" s="150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4"/>
      <c r="U82" s="1504"/>
      <c r="V82" s="1504"/>
      <c r="W82" s="150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4"/>
      <c r="AM82" s="1504"/>
      <c r="AN82" s="1504"/>
      <c r="AO82" s="150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4"/>
      <c r="U83" s="1504"/>
      <c r="V83" s="1504"/>
      <c r="W83" s="150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4"/>
      <c r="AM83" s="1504"/>
      <c r="AN83" s="1504"/>
      <c r="AO83" s="150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4"/>
      <c r="U84" s="1504"/>
      <c r="V84" s="1504"/>
      <c r="W84" s="150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4"/>
      <c r="AM84" s="1504"/>
      <c r="AN84" s="1504"/>
      <c r="AO84" s="150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4"/>
      <c r="U85" s="1504"/>
      <c r="V85" s="1504"/>
      <c r="W85" s="150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4"/>
      <c r="AM85" s="1504"/>
      <c r="AN85" s="1504"/>
      <c r="AO85" s="150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4"/>
      <c r="U86" s="1504"/>
      <c r="V86" s="1504"/>
      <c r="W86" s="150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4"/>
      <c r="AM86" s="1504"/>
      <c r="AN86" s="1504"/>
      <c r="AO86" s="150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4"/>
      <c r="U87" s="1504"/>
      <c r="V87" s="1504"/>
      <c r="W87" s="150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4"/>
      <c r="AM87" s="1504"/>
      <c r="AN87" s="1504"/>
      <c r="AO87" s="150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4"/>
      <c r="U88" s="1504"/>
      <c r="V88" s="1504"/>
      <c r="W88" s="150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4"/>
      <c r="AM88" s="1504"/>
      <c r="AN88" s="1504"/>
      <c r="AO88" s="150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4"/>
      <c r="U89" s="1504"/>
      <c r="V89" s="1504"/>
      <c r="W89" s="150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4"/>
      <c r="AM89" s="1504"/>
      <c r="AN89" s="1504"/>
      <c r="AO89" s="150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30" activePane="bottomRight" state="frozen"/>
      <selection pane="topRight" activeCell="B1" sqref="B1"/>
      <selection pane="bottomLeft" activeCell="A8" sqref="A8"/>
      <selection pane="bottomRight" activeCell="A562" sqref="A562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6" t="s">
        <v>715</v>
      </c>
      <c r="N1" s="1427"/>
      <c r="O1" s="1427"/>
      <c r="P1" s="1428">
        <f>Data!$G$1</f>
        <v>2100</v>
      </c>
      <c r="Q1" s="142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8" t="s">
        <v>721</v>
      </c>
      <c r="O2" s="1439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1.1758741030658839</v>
      </c>
      <c r="D10" s="1045" t="e">
        <f>SUM(D11:D19)</f>
        <v>#VALUE!</v>
      </c>
      <c r="E10" s="1045">
        <f>SUM(E11:E19)</f>
        <v>0.96804187866927582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#DIV/0!</v>
      </c>
      <c r="N10" s="1045" t="e">
        <f>SUM(N11:N19)</f>
        <v>#DIV/0!</v>
      </c>
      <c r="O10" s="1045" t="e">
        <f>SUM(O11:O19)</f>
        <v>#DIV/0!</v>
      </c>
      <c r="P10" s="1045" t="e">
        <f>SUM(P11:P19)</f>
        <v>#DIV/0!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-2.7710371819960861E-2</v>
      </c>
      <c r="P16" s="531">
        <f>SUM(P858:P861)</f>
        <v>-2.5191247109055327E-2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6.7061317677756027E-2</v>
      </c>
      <c r="D17" s="531">
        <f t="shared" ref="D17:F17" si="3">SUM(D860:D886)</f>
        <v>0.2070582191780822</v>
      </c>
      <c r="E17" s="531">
        <f t="shared" si="3"/>
        <v>0.23589902152641876</v>
      </c>
      <c r="F17" s="531">
        <f t="shared" si="3"/>
        <v>0.31870888928423174</v>
      </c>
      <c r="G17" s="41"/>
      <c r="H17" s="1052"/>
      <c r="I17" s="1052"/>
      <c r="J17" s="1052"/>
      <c r="K17" s="1052"/>
      <c r="L17" s="41"/>
      <c r="M17" s="531" t="e">
        <f>SUM(M862:M887)</f>
        <v>#DIV/0!</v>
      </c>
      <c r="N17" s="531" t="e">
        <f>SUM(N862:N887)</f>
        <v>#DIV/0!</v>
      </c>
      <c r="O17" s="531" t="e">
        <f>SUM(O862:O887)</f>
        <v>#DIV/0!</v>
      </c>
      <c r="P17" s="531" t="e">
        <f>SUM(P862:P887)</f>
        <v>#DIV/0!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0" t="s">
        <v>132</v>
      </c>
      <c r="B20" s="1055"/>
      <c r="C20" s="1056">
        <f>SUM(C21:C30)</f>
        <v>545</v>
      </c>
      <c r="D20" s="1056">
        <f>SUM(D21:D30)</f>
        <v>1904.5</v>
      </c>
      <c r="E20" s="1056">
        <f>SUM(E21:E30)</f>
        <v>25342.5</v>
      </c>
      <c r="F20" s="1056">
        <f>SUM(F21:F30)</f>
        <v>60976.6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16077.5</v>
      </c>
      <c r="F21" s="1058">
        <f>SUM(F930:F959)</f>
        <v>29851.599999999999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1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0" t="s">
        <v>141</v>
      </c>
      <c r="B31" s="1055"/>
      <c r="C31" s="1056" t="e">
        <f>SUM(C32:C41)</f>
        <v>#VALUE!</v>
      </c>
      <c r="D31" s="1056" t="e">
        <f>SUM(D32:D41)</f>
        <v>#VALUE!</v>
      </c>
      <c r="E31" s="1056">
        <f>SUM(E32:E41)</f>
        <v>13632</v>
      </c>
      <c r="F31" s="1056">
        <f>SUM(F32:F41)</f>
        <v>26159</v>
      </c>
      <c r="G31" s="1055"/>
      <c r="H31" s="1057"/>
      <c r="I31" s="1057"/>
      <c r="J31" s="1057"/>
      <c r="K31" s="1057"/>
      <c r="L31" s="1055"/>
      <c r="M31" s="1056">
        <f>SUM(M32:M41)</f>
        <v>-238</v>
      </c>
      <c r="N31" s="1056">
        <f>SUM(N32:N41)</f>
        <v>-612</v>
      </c>
      <c r="O31" s="1056">
        <f>SUM(O32:O41)</f>
        <v>-1724</v>
      </c>
      <c r="P31" s="1056">
        <f>SUM(P32:P41)</f>
        <v>-3345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 t="e">
        <f>SUM(C$988:C$990)</f>
        <v>#VALUE!</v>
      </c>
      <c r="D33" s="1063" t="e">
        <f t="shared" ref="D33:F33" si="4">SUM(D$988:D$990)</f>
        <v>#VALUE!</v>
      </c>
      <c r="E33" s="1063">
        <f t="shared" si="4"/>
        <v>5834</v>
      </c>
      <c r="F33" s="1063">
        <f t="shared" si="4"/>
        <v>6768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0.55045871559633031</v>
      </c>
      <c r="D42" s="1053">
        <f>D32/D20</f>
        <v>0.27303754266211605</v>
      </c>
      <c r="E42" s="1053">
        <f>E32/E20</f>
        <v>6.6291802308375263E-3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 t="e">
        <f>C20-C31</f>
        <v>#VALUE!</v>
      </c>
      <c r="D43" s="1073" t="e">
        <f>D20-D31</f>
        <v>#VALUE!</v>
      </c>
      <c r="E43" s="1073">
        <f>E20-E31</f>
        <v>11710.5</v>
      </c>
      <c r="F43" s="1073">
        <f>F20-F31</f>
        <v>34817.599999999999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2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3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2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3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4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>
        <f>IF(Data!A406="","",Data!A406)</f>
        <v>100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5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88">
        <f>IF(C450="","",C449*C450*C451)</f>
        <v>240</v>
      </c>
      <c r="D452" s="1688">
        <f>IF(D450="","",D449*D450*D451)</f>
        <v>400</v>
      </c>
      <c r="E452" s="1688">
        <f>IF(E450="","",E449*E450*E451)</f>
        <v>120</v>
      </c>
      <c r="F452" s="1688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6">
        <f>IF(C452="","",C452*C453/C$46/365/$P$1)</f>
        <v>0.18786692759295498</v>
      </c>
      <c r="D454" s="1406">
        <f>IF(D452="","",D452*D453/D$46/365/$P$1)</f>
        <v>0.23483365949119375</v>
      </c>
      <c r="E454" s="1406">
        <f>IF(E452="","",E452*E453/E$46/365/$P$1)</f>
        <v>5.6360078277886499E-2</v>
      </c>
      <c r="F454" s="1406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75"/>
      <c r="N455" s="1675"/>
      <c r="O455" s="1675"/>
      <c r="P455" s="1675"/>
      <c r="Q455" s="1543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88">
        <f>IF(C455="","",C450*C451*C455)</f>
        <v>300</v>
      </c>
      <c r="D456" s="1688">
        <f>IF(D455="","",D450*D451*D455)</f>
        <v>520</v>
      </c>
      <c r="E456" s="1688">
        <f>IF(E455="","",E450*E451*E455)</f>
        <v>168</v>
      </c>
      <c r="F456" s="1688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67" t="s">
        <v>1000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5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88" t="str">
        <f>IF(C459="","",C458*C459*C460)</f>
        <v/>
      </c>
      <c r="D461" s="1688" t="str">
        <f>IF(D459="","",D458*D459*D460)</f>
        <v/>
      </c>
      <c r="E461" s="1688" t="str">
        <f>IF(E459="","",E458*E459*E460)</f>
        <v/>
      </c>
      <c r="F461" s="1688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6" t="str">
        <f>IF(C461="","",C461*C462/C$46/365/$P$1)</f>
        <v/>
      </c>
      <c r="D463" s="1406" t="str">
        <f>IF(D461="","",D461*D462/D$46/365/$P$1)</f>
        <v/>
      </c>
      <c r="E463" s="1406" t="str">
        <f>IF(E461="","",E461*E462/E$46/365/$P$1)</f>
        <v/>
      </c>
      <c r="F463" s="1406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75"/>
      <c r="N464" s="1675"/>
      <c r="O464" s="1675"/>
      <c r="P464" s="1675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88" t="str">
        <f>IF(C464="","",C459*C460*C464)</f>
        <v/>
      </c>
      <c r="D465" s="1688" t="str">
        <f>IF(D464="","",D459*D460*D464)</f>
        <v/>
      </c>
      <c r="E465" s="1688" t="str">
        <f>IF(E464="","",E459*E460*E464)</f>
        <v/>
      </c>
      <c r="F465" s="1688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67" t="s">
        <v>1000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89" t="str">
        <f>IF(Data!A466="","",Data!A466)</f>
        <v>Rice purchase - unit</v>
      </c>
      <c r="B466" s="1088"/>
      <c r="C466" s="993" t="str">
        <f>IF([2]Data!BV466="","",[2]Data!BV466)</f>
        <v/>
      </c>
      <c r="D466" s="993" t="str">
        <f>IF([2]Data!BW466="","",[2]Data!BW466)</f>
        <v/>
      </c>
      <c r="E466" s="993" t="str">
        <f>IF([2]Data!BX466="","",[2]Data!BX466)</f>
        <v/>
      </c>
      <c r="F466" s="993" t="str">
        <f>IF([2]Data!BY466="","",[2]Data!BY466)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IF([2]Data!BV467="","",[2]Data!BV467)</f>
        <v>5</v>
      </c>
      <c r="D467" s="993">
        <f>IF([2]Data!BW467="","",[2]Data!BW467)</f>
        <v>5</v>
      </c>
      <c r="E467" s="993">
        <f>IF([2]Data!BX467="","",[2]Data!BX467)</f>
        <v>5</v>
      </c>
      <c r="F467" s="993">
        <f>IF([2]Data!BY467="","",[2]Data!BY467)</f>
        <v>5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IF([2]Data!BV468="","",[2]Data!BV468)</f>
        <v>0</v>
      </c>
      <c r="D468" s="993">
        <f>IF([2]Data!BW468="","",[2]Data!BW468)</f>
        <v>0</v>
      </c>
      <c r="E468" s="993">
        <f>IF([2]Data!BX468="","",[2]Data!BX468)</f>
        <v>2</v>
      </c>
      <c r="F468" s="993">
        <f>IF([2]Data!BY468="","",[2]Data!BY468)</f>
        <v>1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IF([2]Data!BV469="","",[2]Data!BV469)</f>
        <v>12</v>
      </c>
      <c r="D469" s="993">
        <f>IF([2]Data!BW469="","",[2]Data!BW469)</f>
        <v>12</v>
      </c>
      <c r="E469" s="993">
        <f>IF([2]Data!BX469="","",[2]Data!BX469)</f>
        <v>6</v>
      </c>
      <c r="F469" s="993">
        <f>IF([2]Data!BY469="","",[2]Data!BY469)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1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92">
        <f>IF(C468="","",C467*C468*C469)</f>
        <v>0</v>
      </c>
      <c r="D470" s="1692">
        <f>IF(D468="","",D467*D468*D469)</f>
        <v>0</v>
      </c>
      <c r="E470" s="1692">
        <f>IF(E468="","",E467*E468*E469)</f>
        <v>60</v>
      </c>
      <c r="F470" s="1692">
        <f>IF(F468="","",F467*F468*F469)</f>
        <v>60</v>
      </c>
      <c r="G470" s="1088"/>
      <c r="H470" s="1692">
        <f>IF(H$46=0,"",SUM($D467)*H468*H469)</f>
        <v>0</v>
      </c>
      <c r="I470" s="1692">
        <f>IF(I$46=0,"",SUM($D467)*I468*I469)</f>
        <v>0</v>
      </c>
      <c r="J470" s="1692">
        <f>IF(J$46=0,"",SUM($D467)*J468*J469)</f>
        <v>0</v>
      </c>
      <c r="K470" s="1692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IF([2]Data!BV471="","",[2]Data!BV471)</f>
        <v>3540</v>
      </c>
      <c r="D471" s="993">
        <f>IF([2]Data!BW471="","",[2]Data!BW471)</f>
        <v>3540</v>
      </c>
      <c r="E471" s="993">
        <f>IF([2]Data!BX471="","",[2]Data!BX471)</f>
        <v>3540</v>
      </c>
      <c r="F471" s="993">
        <f>IF([2]Data!BY471="","",[2]Data!BY471)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93">
        <f>IF(C470="","",C470*C471/C$46/365/$P$1)</f>
        <v>0</v>
      </c>
      <c r="D472" s="1693">
        <f>IF(D470="","",D470*D471/D$46/365/$P$1)</f>
        <v>0</v>
      </c>
      <c r="E472" s="1693">
        <f>IF(E470="","",E470*E471/E$46/365/$P$1)</f>
        <v>2.7710371819960861E-2</v>
      </c>
      <c r="F472" s="1693">
        <f>IF(F470="","",F470*F471/F$46/365/$P$1)</f>
        <v>2.5191247109055327E-2</v>
      </c>
      <c r="G472" s="1110"/>
      <c r="H472" s="1693">
        <f>IF(H$46=0,"",H470*SUM($D471)/H$46/365/$P$1)</f>
        <v>0</v>
      </c>
      <c r="I472" s="1693">
        <f>IF(I$46=0,"",I470*SUM($D471)/I$46/365/$P$1)</f>
        <v>0</v>
      </c>
      <c r="J472" s="1693">
        <f>IF(J$46=0,"",J470*SUM($D471)/J$46/365/$P$1)</f>
        <v>0</v>
      </c>
      <c r="K472" s="1693">
        <f>IF(K$46=0,"",K470*SUM($D471)/K$46/365/$P$1)</f>
        <v>0</v>
      </c>
      <c r="L472" s="1110"/>
      <c r="M472" s="1676" t="str">
        <f>IF(SUM(H472)=SUM(C472),"",SUM(H472)-SUM(C472))</f>
        <v/>
      </c>
      <c r="N472" s="1676" t="str">
        <f>IF(SUM(I472)=SUM(D472),"",SUM(I472)-SUM(D472))</f>
        <v/>
      </c>
      <c r="O472" s="1676">
        <f>IF(SUM(J472)=SUM(E472),"",SUM(J472)-SUM(E472))</f>
        <v>-2.7710371819960861E-2</v>
      </c>
      <c r="P472" s="1676">
        <f>IF(SUM(K472)=SUM(F472),"",SUM(K472)-SUM(F472))</f>
        <v>-2.5191247109055327E-2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8" t="str">
        <f>IF([2]Data!BV473="","",[2]Data!BV473)</f>
        <v/>
      </c>
      <c r="D473" s="1188" t="str">
        <f>IF([2]Data!BW473="","",[2]Data!BW473)</f>
        <v/>
      </c>
      <c r="E473" s="1188">
        <f>IF([2]Data!BX473="","",[2]Data!BX473)</f>
        <v>5</v>
      </c>
      <c r="F473" s="1188">
        <f>IF([2]Data!BY473="","",[2]Data!BY473)</f>
        <v>5</v>
      </c>
      <c r="G473" s="1088"/>
      <c r="H473" s="951"/>
      <c r="I473" s="951"/>
      <c r="J473" s="951"/>
      <c r="K473" s="951"/>
      <c r="L473" s="1088"/>
      <c r="M473" s="1675"/>
      <c r="N473" s="1675"/>
      <c r="O473" s="1675"/>
      <c r="P473" s="1675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92" t="str">
        <f>IF(C473="","",C468*C469*C473)</f>
        <v/>
      </c>
      <c r="D474" s="1692" t="str">
        <f>IF(D473="","",D470*D473)</f>
        <v/>
      </c>
      <c r="E474" s="1692">
        <f t="shared" ref="E474:F474" si="14">IF(E473="","",E470*E473)</f>
        <v>300</v>
      </c>
      <c r="F474" s="1692">
        <f t="shared" si="14"/>
        <v>300</v>
      </c>
      <c r="G474" s="1162"/>
      <c r="H474" s="1692">
        <f>IF(H$46=0,"",IF($D473="",H470*'Exp factors'!$H$52,H470*$D473/$D467))</f>
        <v>0</v>
      </c>
      <c r="I474" s="1692">
        <f>IF(I$46=0,"",IF($D473="",I470*'Exp factors'!$H$52,I470*$D473/$D467))</f>
        <v>0</v>
      </c>
      <c r="J474" s="1692">
        <f>IF(J$46=0,"",IF($D473="",J470*'Exp factors'!$H$52,J470*$D473/$D467))</f>
        <v>0</v>
      </c>
      <c r="K474" s="1692">
        <f>IF(K$46=0,"",IF($D473="",K470*'Exp factors'!$H$52,K470*$D473/$D467))</f>
        <v>0</v>
      </c>
      <c r="L474" s="1162"/>
      <c r="M474" s="1677" t="str">
        <f>IF(SUM(H474)=SUM(C474),"",SUM(H474)-SUM(C474))</f>
        <v/>
      </c>
      <c r="N474" s="1677" t="str">
        <f>IF(SUM(I474)=SUM(D474),"",SUM(I474)-SUM(D474))</f>
        <v/>
      </c>
      <c r="O474" s="1677">
        <f>IF(SUM(J474)=SUM(E474),"",SUM(J474)-SUM(E474))</f>
        <v>-300</v>
      </c>
      <c r="P474" s="1677">
        <f>IF(SUM(K474)=SUM(F474),"",SUM(K474)-SUM(F474))</f>
        <v>-300</v>
      </c>
      <c r="Q474" s="1668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90" t="str">
        <f>IF(Data!A475="","",Data!A475)</f>
        <v>Sorghum purchase - unit</v>
      </c>
      <c r="B475" s="1088"/>
      <c r="C475" s="993" t="str">
        <f>IF([2]Data!BV475="","",[2]Data!BV475)</f>
        <v/>
      </c>
      <c r="D475" s="993" t="str">
        <f>IF([2]Data!BW475="","",[2]Data!BW475)</f>
        <v/>
      </c>
      <c r="E475" s="993" t="str">
        <f>IF([2]Data!BX475="","",[2]Data!BX475)</f>
        <v/>
      </c>
      <c r="F475" s="993" t="str">
        <f>IF([2]Data!BY475="","",[2]Data!BY475)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IF([2]Data!BV476="","",[2]Data!BV476)</f>
        <v>50</v>
      </c>
      <c r="D476" s="993">
        <f>IF([2]Data!BW476="","",[2]Data!BW476)</f>
        <v>50</v>
      </c>
      <c r="E476" s="993">
        <f>IF([2]Data!BX476="","",[2]Data!BX476)</f>
        <v>50</v>
      </c>
      <c r="F476" s="993">
        <f>IF([2]Data!BY476="","",[2]Data!BY476)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IF([2]Data!BV477="","",[2]Data!BV477)</f>
        <v/>
      </c>
      <c r="D477" s="993" t="str">
        <f>IF([2]Data!BW477="","",[2]Data!BW477)</f>
        <v/>
      </c>
      <c r="E477" s="993" t="str">
        <f>IF([2]Data!BX477="","",[2]Data!BX477)</f>
        <v/>
      </c>
      <c r="F477" s="993" t="str">
        <f>IF([2]Data!BY477="","",[2]Data!BY477)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IF([2]Data!BV478="","",[2]Data!BV478)</f>
        <v>12</v>
      </c>
      <c r="D478" s="993">
        <f>IF([2]Data!BW478="","",[2]Data!BW478)</f>
        <v>12</v>
      </c>
      <c r="E478" s="993">
        <f>IF([2]Data!BX478="","",[2]Data!BX478)</f>
        <v>12</v>
      </c>
      <c r="F478" s="993">
        <f>IF([2]Data!BY478="","",[2]Data!BY478)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94" t="str">
        <f>IF(C477="","",C476*C477*C478)</f>
        <v/>
      </c>
      <c r="D479" s="1694" t="str">
        <f>IF(D477="","",D476*D477*D478)</f>
        <v/>
      </c>
      <c r="E479" s="1694" t="str">
        <f>IF(E477="","",E476*E477*E478)</f>
        <v/>
      </c>
      <c r="F479" s="1694" t="str">
        <f>IF(F477="","",F476*F477*F478)</f>
        <v/>
      </c>
      <c r="G479" s="1115"/>
      <c r="H479" s="1694">
        <f>IF(H$46=0,"",SUM($D476)*H477*H478)</f>
        <v>0</v>
      </c>
      <c r="I479" s="1694">
        <f>IF(I$46=0,"",SUM($D476)*I477*I478)</f>
        <v>0</v>
      </c>
      <c r="J479" s="1694">
        <f>IF(J$46=0,"",SUM($D476)*J477*J478)</f>
        <v>0</v>
      </c>
      <c r="K479" s="1694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IF([2]Data!BV480="","",[2]Data!BV480)</f>
        <v>3550</v>
      </c>
      <c r="D480" s="993">
        <f>IF([2]Data!BW480="","",[2]Data!BW480)</f>
        <v>3550</v>
      </c>
      <c r="E480" s="993">
        <f>IF([2]Data!BX480="","",[2]Data!BX480)</f>
        <v>3550</v>
      </c>
      <c r="F480" s="993">
        <f>IF([2]Data!BY480="","",[2]Data!BY480)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95" t="str">
        <f>IF(C479="","",C479*C480/C$46/365/$P$1)</f>
        <v/>
      </c>
      <c r="D481" s="1695" t="str">
        <f>IF(D479="","",D479*D480/D$46/365/$P$1)</f>
        <v/>
      </c>
      <c r="E481" s="1695" t="str">
        <f>IF(E479="","",E479*E480/E$46/365/$P$1)</f>
        <v/>
      </c>
      <c r="F481" s="1695" t="str">
        <f>IF(F479="","",F479*F480/F$46/365/$P$1)</f>
        <v/>
      </c>
      <c r="G481" s="1100"/>
      <c r="H481" s="1695">
        <f>IF(H$46=0,"",H479*SUM($D480)/H$46/365/$P$1)</f>
        <v>0</v>
      </c>
      <c r="I481" s="1695">
        <f>IF(I$46=0,"",I479*SUM($D480)/I$46/365/$P$1)</f>
        <v>0</v>
      </c>
      <c r="J481" s="1695">
        <f>IF(J$46=0,"",J479*SUM($D480)/J$46/365/$P$1)</f>
        <v>0</v>
      </c>
      <c r="K481" s="1695">
        <f>IF(K$46=0,"",K479*SUM($D480)/K$46/365/$P$1)</f>
        <v>0</v>
      </c>
      <c r="L481" s="1100"/>
      <c r="M481" s="1678" t="str">
        <f>IF(SUM(H481)=SUM(C481),"",SUM(H481)-SUM(C481))</f>
        <v/>
      </c>
      <c r="N481" s="1678" t="str">
        <f>IF(SUM(I481)=SUM(D481),"",SUM(I481)-SUM(D481))</f>
        <v/>
      </c>
      <c r="O481" s="1678" t="str">
        <f>IF(SUM(J481)=SUM(E481),"",SUM(J481)-SUM(E481))</f>
        <v/>
      </c>
      <c r="P481" s="1678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8" t="str">
        <f>IF([2]Data!BV482="","",[2]Data!BV482)</f>
        <v/>
      </c>
      <c r="D482" s="1188" t="str">
        <f>IF([2]Data!BW482="","",[2]Data!BW482)</f>
        <v/>
      </c>
      <c r="E482" s="1188" t="str">
        <f>IF([2]Data!BX482="","",[2]Data!BX482)</f>
        <v/>
      </c>
      <c r="F482" s="1188" t="str">
        <f>IF([2]Data!BY482="","",[2]Data!BY482)</f>
        <v/>
      </c>
      <c r="G482" s="1088"/>
      <c r="H482" s="951"/>
      <c r="I482" s="951"/>
      <c r="J482" s="951"/>
      <c r="K482" s="951"/>
      <c r="L482" s="1088"/>
      <c r="M482" s="1675"/>
      <c r="N482" s="1675"/>
      <c r="O482" s="1675"/>
      <c r="P482" s="1675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94" t="str">
        <f>IF(C482="","",C477*C478*C482)</f>
        <v/>
      </c>
      <c r="D483" s="1694" t="str">
        <f>IF(D482="","",D477*D478*D482)</f>
        <v/>
      </c>
      <c r="E483" s="1694" t="str">
        <f>IF(E482="","",E477*E478*E482)</f>
        <v/>
      </c>
      <c r="F483" s="1694" t="str">
        <f>IF(F482="","",F477*F478*F482)</f>
        <v/>
      </c>
      <c r="G483" s="1115"/>
      <c r="H483" s="1694">
        <f>IF(H$46=0,"",IF($D482="",H479*'Exp factors'!$H$54,H479*$D482/$D476))</f>
        <v>0</v>
      </c>
      <c r="I483" s="1694">
        <f>IF(I$46=0,"",IF($D482="",I479*'Exp factors'!$H$54,I479*$D482/$D476))</f>
        <v>0</v>
      </c>
      <c r="J483" s="1694">
        <f>IF(J$46=0,"",IF($D482="",J479*'Exp factors'!$H$54,J479*$D482/$D476))</f>
        <v>0</v>
      </c>
      <c r="K483" s="1694">
        <f>IF(K$46=0,"",IF($D482="",K479*'Exp factors'!$H$54,K479*$D482/$D476))</f>
        <v>0</v>
      </c>
      <c r="L483" s="1115"/>
      <c r="M483" s="1679" t="str">
        <f>IF(SUM(H483)=SUM(C483),"",SUM(H483)-SUM(C483))</f>
        <v/>
      </c>
      <c r="N483" s="1679" t="str">
        <f>IF(SUM(I483)=SUM(D483),"",SUM(I483)-SUM(D483))</f>
        <v/>
      </c>
      <c r="O483" s="1679" t="str">
        <f>IF(SUM(J483)=SUM(E483),"",SUM(J483)-SUM(E483))</f>
        <v/>
      </c>
      <c r="P483" s="1679" t="str">
        <f>IF(SUM(K483)=SUM(F483),"",SUM(K483)-SUM(F483))</f>
        <v/>
      </c>
      <c r="Q483" s="1669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90" t="str">
        <f>IF(Data!A484="","",Data!A484)</f>
        <v>Millet purchase - unit</v>
      </c>
      <c r="B484" s="1100"/>
      <c r="C484" s="993" t="str">
        <f>IF([2]Data!BV484="","",[2]Data!BV484)</f>
        <v/>
      </c>
      <c r="D484" s="993" t="str">
        <f>IF([2]Data!BW484="","",[2]Data!BW484)</f>
        <v/>
      </c>
      <c r="E484" s="993" t="str">
        <f>IF([2]Data!BX484="","",[2]Data!BX484)</f>
        <v/>
      </c>
      <c r="F484" s="993" t="str">
        <f>IF([2]Data!BY484="","",[2]Data!BY484)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IF([2]Data!BV485="","",[2]Data!BV485)</f>
        <v/>
      </c>
      <c r="D485" s="993" t="str">
        <f>IF([2]Data!BW485="","",[2]Data!BW485)</f>
        <v/>
      </c>
      <c r="E485" s="993" t="str">
        <f>IF([2]Data!BX485="","",[2]Data!BX485)</f>
        <v/>
      </c>
      <c r="F485" s="993" t="str">
        <f>IF([2]Data!BY485="","",[2]Data!BY485)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IF([2]Data!BV486="","",[2]Data!BV486)</f>
        <v/>
      </c>
      <c r="D486" s="993" t="str">
        <f>IF([2]Data!BW486="","",[2]Data!BW486)</f>
        <v/>
      </c>
      <c r="E486" s="993" t="str">
        <f>IF([2]Data!BX486="","",[2]Data!BX486)</f>
        <v/>
      </c>
      <c r="F486" s="993" t="str">
        <f>IF([2]Data!BY486="","",[2]Data!BY486)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IF([2]Data!BV487="","",[2]Data!BV487)</f>
        <v>12</v>
      </c>
      <c r="D487" s="993">
        <f>IF([2]Data!BW487="","",[2]Data!BW487)</f>
        <v>12</v>
      </c>
      <c r="E487" s="993">
        <f>IF([2]Data!BX487="","",[2]Data!BX487)</f>
        <v>12</v>
      </c>
      <c r="F487" s="993">
        <f>IF([2]Data!BY487="","",[2]Data!BY487)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94" t="str">
        <f>IF(C486="","",C485*C486*C487)</f>
        <v/>
      </c>
      <c r="D488" s="1694" t="str">
        <f>IF(D486="","",D485*D486*D487)</f>
        <v/>
      </c>
      <c r="E488" s="1694" t="str">
        <f>IF(E486="","",E485*E486*E487)</f>
        <v/>
      </c>
      <c r="F488" s="1694" t="str">
        <f>IF(F486="","",F485*F486*F487)</f>
        <v/>
      </c>
      <c r="G488" s="1115"/>
      <c r="H488" s="1694">
        <f>IF(H$46=0,"",SUM($D485)*H486*H487)</f>
        <v>0</v>
      </c>
      <c r="I488" s="1694">
        <f>IF(I$46=0,"",SUM($D485)*I486*I487)</f>
        <v>0</v>
      </c>
      <c r="J488" s="1694">
        <f>IF(J$46=0,"",SUM($D485)*J486*J487)</f>
        <v>0</v>
      </c>
      <c r="K488" s="1694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IF([2]Data!BV489="","",[2]Data!BV489)</f>
        <v>3630</v>
      </c>
      <c r="D489" s="993">
        <f>IF([2]Data!BW489="","",[2]Data!BW489)</f>
        <v>3630</v>
      </c>
      <c r="E489" s="993">
        <f>IF([2]Data!BX489="","",[2]Data!BX489)</f>
        <v>3630</v>
      </c>
      <c r="F489" s="993">
        <f>IF([2]Data!BY489="","",[2]Data!BY489)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95" t="str">
        <f>IF(C488="","",C488*C489/C$46/365/$P$1)</f>
        <v/>
      </c>
      <c r="D490" s="1695" t="str">
        <f>IF(D488="","",D488*D489/D$46/365/$P$1)</f>
        <v/>
      </c>
      <c r="E490" s="1695" t="str">
        <f>IF(E488="","",E488*E489/E$46/365/$P$1)</f>
        <v/>
      </c>
      <c r="F490" s="1695" t="str">
        <f>IF(F488="","",F488*F489/F$46/365/$P$1)</f>
        <v/>
      </c>
      <c r="G490" s="1100"/>
      <c r="H490" s="1695">
        <f>IF(H$46=0,"",H488*SUM($D489)/H$46/365/$P$1)</f>
        <v>0</v>
      </c>
      <c r="I490" s="1695">
        <f>IF(I$46=0,"",I488*SUM($D489)/I$46/365/$P$1)</f>
        <v>0</v>
      </c>
      <c r="J490" s="1695">
        <f>IF(J$46=0,"",J488*SUM($D489)/J$46/365/$P$1)</f>
        <v>0</v>
      </c>
      <c r="K490" s="1695">
        <f>IF(K$46=0,"",K488*SUM($D489)/K$46/365/$P$1)</f>
        <v>0</v>
      </c>
      <c r="L490" s="1100"/>
      <c r="M490" s="1678" t="str">
        <f>IF(SUM(H490)=SUM(C490),"",SUM(H490)-SUM(C490))</f>
        <v/>
      </c>
      <c r="N490" s="1678" t="str">
        <f>IF(SUM(I490)=SUM(D490),"",SUM(I490)-SUM(D490))</f>
        <v/>
      </c>
      <c r="O490" s="1678" t="str">
        <f>IF(SUM(J490)=SUM(E490),"",SUM(J490)-SUM(E490))</f>
        <v/>
      </c>
      <c r="P490" s="1678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8" t="str">
        <f>IF([2]Data!BV491="","",[2]Data!BV491)</f>
        <v/>
      </c>
      <c r="D491" s="1188" t="str">
        <f>IF([2]Data!BW491="","",[2]Data!BW491)</f>
        <v/>
      </c>
      <c r="E491" s="1188" t="str">
        <f>IF([2]Data!BX491="","",[2]Data!BX491)</f>
        <v/>
      </c>
      <c r="F491" s="1188" t="str">
        <f>IF([2]Data!BY491="","",[2]Data!BY491)</f>
        <v/>
      </c>
      <c r="G491" s="1113"/>
      <c r="H491" s="951"/>
      <c r="I491" s="951"/>
      <c r="J491" s="951"/>
      <c r="K491" s="951"/>
      <c r="L491" s="1113"/>
      <c r="M491" s="1675"/>
      <c r="N491" s="1675"/>
      <c r="O491" s="1675"/>
      <c r="P491" s="1675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94" t="str">
        <f>IF(C491="","",C486*C487*C491)</f>
        <v/>
      </c>
      <c r="D492" s="1694" t="str">
        <f>IF(D491="","",D486*D487*D491)</f>
        <v/>
      </c>
      <c r="E492" s="1694" t="str">
        <f>IF(E491="","",E486*E487*E491)</f>
        <v/>
      </c>
      <c r="F492" s="1694" t="str">
        <f>IF(F491="","",F486*F487*F491)</f>
        <v/>
      </c>
      <c r="G492" s="1115"/>
      <c r="H492" s="1694">
        <f>IF(H$46=0,"",IF($D491="",H488*'Exp factors'!$H$50,H488*$D491/$D485))</f>
        <v>0</v>
      </c>
      <c r="I492" s="1694">
        <f>IF(I$46=0,"",IF($D491="",I488*'Exp factors'!$H$50,I488*$D491/$D485))</f>
        <v>0</v>
      </c>
      <c r="J492" s="1694">
        <f>IF(J$46=0,"",IF($D491="",J488*'Exp factors'!$H$50,J488*$D491/$D485))</f>
        <v>0</v>
      </c>
      <c r="K492" s="1694">
        <f>IF(K$46=0,"",IF($D491="",K488*'Exp factors'!$H$50,K488*$D491/$D485))</f>
        <v>0</v>
      </c>
      <c r="L492" s="1115"/>
      <c r="M492" s="1679" t="str">
        <f>IF(SUM(H492)=SUM(C492),"",SUM(H492)-SUM(C492))</f>
        <v/>
      </c>
      <c r="N492" s="1679" t="str">
        <f>IF(SUM(I492)=SUM(D492),"",SUM(I492)-SUM(D492))</f>
        <v/>
      </c>
      <c r="O492" s="1679" t="str">
        <f>IF(SUM(J492)=SUM(E492),"",SUM(J492)-SUM(E492))</f>
        <v/>
      </c>
      <c r="P492" s="1679" t="str">
        <f>IF(SUM(K492)=SUM(F492),"",SUM(K492)-SUM(F492))</f>
        <v/>
      </c>
      <c r="Q492" s="1669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89" t="str">
        <f>IF(Data!A493="","",Data!A493)</f>
        <v>Bread purchase - unit</v>
      </c>
      <c r="B493" s="1089"/>
      <c r="C493" s="993" t="str">
        <f>IF([2]Data!BV493="","",[2]Data!BV493)</f>
        <v>loaf</v>
      </c>
      <c r="D493" s="993" t="str">
        <f>IF([2]Data!BW493="","",[2]Data!BW493)</f>
        <v>loaf</v>
      </c>
      <c r="E493" s="993" t="str">
        <f>IF([2]Data!BX493="","",[2]Data!BX493)</f>
        <v>loaf</v>
      </c>
      <c r="F493" s="993" t="str">
        <f>IF([2]Data!BY493="","",[2]Data!BY493)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IF([2]Data!BV494="","",[2]Data!BV494)</f>
        <v>0.7</v>
      </c>
      <c r="D494" s="993">
        <f>IF([2]Data!BW494="","",[2]Data!BW494)</f>
        <v>0.7</v>
      </c>
      <c r="E494" s="993">
        <f>IF([2]Data!BX494="","",[2]Data!BX494)</f>
        <v>0.7</v>
      </c>
      <c r="F494" s="993">
        <f>IF([2]Data!BY494="","",[2]Data!BY494)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IF([2]Data!BV495="","",[2]Data!BV495)</f>
        <v/>
      </c>
      <c r="D495" s="993">
        <f>IF([2]Data!BW495="","",[2]Data!BW495)</f>
        <v>3</v>
      </c>
      <c r="E495" s="993">
        <f>IF([2]Data!BX495="","",[2]Data!BX495)</f>
        <v>3</v>
      </c>
      <c r="F495" s="993">
        <f>IF([2]Data!BY495="","",[2]Data!BY495)</f>
        <v>4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IF([2]Data!BV496="","",[2]Data!BV496)</f>
        <v>4</v>
      </c>
      <c r="D496" s="993">
        <f>IF([2]Data!BW496="","",[2]Data!BW496)</f>
        <v>4</v>
      </c>
      <c r="E496" s="993">
        <f>IF([2]Data!BX496="","",[2]Data!BX496)</f>
        <v>4</v>
      </c>
      <c r="F496" s="993">
        <f>IF([2]Data!BY496="","",[2]Data!BY496)</f>
        <v>12</v>
      </c>
      <c r="G496" s="1088"/>
      <c r="H496" s="1179">
        <f>I496</f>
        <v>4</v>
      </c>
      <c r="I496" s="1179">
        <f>SUM(D496)</f>
        <v>4</v>
      </c>
      <c r="J496" s="1179">
        <f>I496</f>
        <v>4</v>
      </c>
      <c r="K496" s="1179">
        <f>I496</f>
        <v>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92" t="str">
        <f>IF(C495="","",C494*C495*C496)</f>
        <v/>
      </c>
      <c r="D497" s="1692">
        <f>IF(D495="","",D494*D495*D496)</f>
        <v>8.3999999999999986</v>
      </c>
      <c r="E497" s="1692">
        <f>IF(E495="","",E494*E495*E496)</f>
        <v>8.3999999999999986</v>
      </c>
      <c r="F497" s="1692">
        <f>IF(F495="","",F494*F495*F496)</f>
        <v>33.599999999999994</v>
      </c>
      <c r="G497" s="1115"/>
      <c r="H497" s="1692">
        <f>IF(H$46=0,"",SUM($D494)*H495*H496)</f>
        <v>0</v>
      </c>
      <c r="I497" s="1692">
        <f>IF(I$46=0,"",SUM($D494)*I495*I496)</f>
        <v>0</v>
      </c>
      <c r="J497" s="1692">
        <f>IF(J$46=0,"",SUM($D494)*J495*J496)</f>
        <v>0</v>
      </c>
      <c r="K497" s="1692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IF([2]Data!BV498="","",[2]Data!BV498)</f>
        <v>2640</v>
      </c>
      <c r="D498" s="993">
        <f>IF([2]Data!BW498="","",[2]Data!BW498)</f>
        <v>2640</v>
      </c>
      <c r="E498" s="993">
        <f>IF([2]Data!BX498="","",[2]Data!BX498)</f>
        <v>2640</v>
      </c>
      <c r="F498" s="993">
        <f>IF([2]Data!BY498="","",[2]Data!BY498)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93" t="str">
        <f>IF(C497="","",C497*C498/C$46/365/$P$1)</f>
        <v/>
      </c>
      <c r="D499" s="1693">
        <f>IF(D497="","",D497*D498/D$46/365/$P$1)</f>
        <v>3.6164383561643827E-3</v>
      </c>
      <c r="E499" s="1693">
        <f>IF(E497="","",E497*E498/E$46/365/$P$1)</f>
        <v>2.8931506849315062E-3</v>
      </c>
      <c r="F499" s="1693">
        <f>IF(F497="","",F497*F498/F$46/365/$P$1)</f>
        <v>1.0520547945205478E-2</v>
      </c>
      <c r="G499" s="1100"/>
      <c r="H499" s="1693">
        <f>IF(H$46=0,"",H497*SUM($D498)/H$46/365/$P$1)</f>
        <v>0</v>
      </c>
      <c r="I499" s="1693">
        <f>IF(I$46=0,"",I497*SUM($D498)/I$46/365/$P$1)</f>
        <v>0</v>
      </c>
      <c r="J499" s="1693">
        <f>IF(J$46=0,"",J497*SUM($D498)/J$46/365/$P$1)</f>
        <v>0</v>
      </c>
      <c r="K499" s="1693">
        <f>IF(K$46=0,"",K497*SUM($D498)/K$46/365/$P$1)</f>
        <v>0</v>
      </c>
      <c r="L499" s="1100"/>
      <c r="M499" s="1676" t="str">
        <f>IF(SUM(H499)=SUM(C499),"",SUM(H499)-SUM(C499))</f>
        <v/>
      </c>
      <c r="N499" s="1676">
        <f>IF(SUM(I499)=SUM(D499),"",SUM(I499)-SUM(D499))</f>
        <v>-3.6164383561643827E-3</v>
      </c>
      <c r="O499" s="1676">
        <f>IF(SUM(J499)=SUM(E499),"",SUM(J499)-SUM(E499))</f>
        <v>-2.8931506849315062E-3</v>
      </c>
      <c r="P499" s="1676">
        <f>IF(SUM(K499)=SUM(F499),"",SUM(K499)-SUM(F499))</f>
        <v>-1.0520547945205478E-2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8" t="str">
        <f>IF([2]Data!BV500="","",[2]Data!BV500)</f>
        <v/>
      </c>
      <c r="D500" s="1188">
        <f>IF([2]Data!BW500="","",[2]Data!BW500)</f>
        <v>6</v>
      </c>
      <c r="E500" s="1188">
        <f>IF([2]Data!BX500="","",[2]Data!BX500)</f>
        <v>6</v>
      </c>
      <c r="F500" s="1188">
        <f>IF([2]Data!BY500="","",[2]Data!BY500)</f>
        <v>6</v>
      </c>
      <c r="G500" s="1113"/>
      <c r="H500" s="951"/>
      <c r="I500" s="951"/>
      <c r="J500" s="951"/>
      <c r="K500" s="951"/>
      <c r="L500" s="1113"/>
      <c r="M500" s="1675"/>
      <c r="N500" s="1675"/>
      <c r="O500" s="1675"/>
      <c r="P500" s="1675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92" t="str">
        <f>IF(C500="","",C495*C496*C500)</f>
        <v/>
      </c>
      <c r="D501" s="1692">
        <f t="shared" ref="D501:F501" si="15">IF(D500="","",D495*D496*D500)</f>
        <v>72</v>
      </c>
      <c r="E501" s="1692">
        <f t="shared" si="15"/>
        <v>72</v>
      </c>
      <c r="F501" s="1692">
        <f t="shared" si="15"/>
        <v>288</v>
      </c>
      <c r="G501" s="1115"/>
      <c r="H501" s="1692">
        <f>IF(H$46=0,"",IF($D500="",H497*'Exp factors'!$H$51,H497*$D500/$D494))</f>
        <v>0</v>
      </c>
      <c r="I501" s="1692">
        <f>IF(I$46=0,"",IF($D500="",I497*'Exp factors'!$H$51,I497*$D500/$D494))</f>
        <v>0</v>
      </c>
      <c r="J501" s="1692">
        <f>IF(J$46=0,"",IF($D500="",J497*'Exp factors'!$H$51,J497*$D500/$D494))</f>
        <v>0</v>
      </c>
      <c r="K501" s="1692">
        <f>IF(K$46=0,"",IF($D500="",K497*'Exp factors'!$H$51,K497*$D500/$D494))</f>
        <v>0</v>
      </c>
      <c r="L501" s="1115"/>
      <c r="M501" s="1677" t="str">
        <f>IF(SUM(H501)=SUM(C501),"",SUM(H501)-SUM(C501))</f>
        <v/>
      </c>
      <c r="N501" s="1677">
        <f>IF(SUM(I501)=SUM(D501),"",SUM(I501)-SUM(D501))</f>
        <v>-72</v>
      </c>
      <c r="O501" s="1677">
        <f>IF(SUM(J501)=SUM(E501),"",SUM(J501)-SUM(E501))</f>
        <v>-72</v>
      </c>
      <c r="P501" s="1677">
        <f>IF(SUM(K501)=SUM(F501),"",SUM(K501)-SUM(F501))</f>
        <v>-288</v>
      </c>
      <c r="Q501" s="1668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91" t="str">
        <f>IF(Data!A502="","",Data!A502)</f>
        <v>Sweet potatoes purchase - qty</v>
      </c>
      <c r="B502" s="1088"/>
      <c r="C502" s="993" t="str">
        <f>IF([2]Data!BV502="","",[2]Data!BV502)</f>
        <v/>
      </c>
      <c r="D502" s="993" t="str">
        <f>IF([2]Data!BW502="","",[2]Data!BW502)</f>
        <v/>
      </c>
      <c r="E502" s="993" t="str">
        <f>IF([2]Data!BX502="","",[2]Data!BX502)</f>
        <v/>
      </c>
      <c r="F502" s="993">
        <f>IF([2]Data!BY502="","",[2]Data!BY502)</f>
        <v>5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IF([2]Data!BV503="","",[2]Data!BV503)</f>
        <v>12</v>
      </c>
      <c r="D503" s="993">
        <f>IF([2]Data!BW503="","",[2]Data!BW503)</f>
        <v>12</v>
      </c>
      <c r="E503" s="993">
        <f>IF([2]Data!BX503="","",[2]Data!BX503)</f>
        <v>12</v>
      </c>
      <c r="F503" s="993">
        <f>IF([2]Data!BY503="","",[2]Data!BY503)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IF([2]Data!BV504="","",[2]Data!BV504)</f>
        <v>1140</v>
      </c>
      <c r="D504" s="993">
        <f>IF([2]Data!BW504="","",[2]Data!BW504)</f>
        <v>1140</v>
      </c>
      <c r="E504" s="993">
        <f>IF([2]Data!BX504="","",[2]Data!BX504)</f>
        <v>1140</v>
      </c>
      <c r="F504" s="993">
        <f>IF([2]Data!BY504="","",[2]Data!BY504)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93" t="str">
        <f>IF(SUM(C502)=0,"",C502*C503*C504/C$46/365/$P$1)</f>
        <v/>
      </c>
      <c r="D505" s="1693" t="str">
        <f>IF(SUM(D502)=0,"",D502*D503*D504/D$46/365/$P$1)</f>
        <v/>
      </c>
      <c r="E505" s="1693" t="str">
        <f>IF(SUM(E502)=0,"",E502*E503*E504/E$46/365/$P$1)</f>
        <v/>
      </c>
      <c r="F505" s="1693">
        <f>IF(SUM(F502)=0,"",F502*F503*F504/F$46/365/$P$1)</f>
        <v>8.1124355096957833E-3</v>
      </c>
      <c r="G505" s="1100"/>
      <c r="H505" s="1693">
        <f>IF(H$46=0,"",H502*H503*SUM($D504)/H$46/365/$P$1)</f>
        <v>0</v>
      </c>
      <c r="I505" s="1693">
        <f>IF(I$46=0,"",I502*I503*SUM($D504)/I$46/365/$P$1)</f>
        <v>0</v>
      </c>
      <c r="J505" s="1693">
        <f>IF(J$46=0,"",J502*J503*SUM($D504)/J$46/365/$P$1)</f>
        <v>0</v>
      </c>
      <c r="K505" s="1693">
        <f>IF(K$46=0,"",K502*K503*SUM($D504)/K$46/365/$P$1)</f>
        <v>0</v>
      </c>
      <c r="L505" s="1100"/>
      <c r="M505" s="1676" t="str">
        <f>IF(SUM(H505)=SUM(C505),"",SUM(H505)-SUM(C505))</f>
        <v/>
      </c>
      <c r="N505" s="1676" t="str">
        <f>IF(SUM(I505)=SUM(D505),"",SUM(I505)-SUM(D505))</f>
        <v/>
      </c>
      <c r="O505" s="1676" t="str">
        <f>IF(SUM(J505)=SUM(E505),"",SUM(J505)-SUM(E505))</f>
        <v/>
      </c>
      <c r="P505" s="1676">
        <f>IF(SUM(K505)=SUM(F505),"",SUM(K505)-SUM(F505))</f>
        <v>-8.1124355096957833E-3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IF([2]Data!BV506="","",[2]Data!BV506)</f>
        <v/>
      </c>
      <c r="D506" s="993" t="str">
        <f>IF([2]Data!BW506="","",[2]Data!BW506)</f>
        <v/>
      </c>
      <c r="E506" s="993" t="str">
        <f>IF([2]Data!BX506="","",[2]Data!BX506)</f>
        <v/>
      </c>
      <c r="F506" s="993">
        <f>IF([2]Data!BY506="","",[2]Data!BY506)</f>
        <v>1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92" t="str">
        <f>IF(C506="","",C502*C503*C506)</f>
        <v/>
      </c>
      <c r="D507" s="1692" t="str">
        <f>IF(D506="","",D502*D503*D506)</f>
        <v/>
      </c>
      <c r="E507" s="1692" t="str">
        <f>IF(E506="","",E502*E503*E506)</f>
        <v/>
      </c>
      <c r="F507" s="1692">
        <f>IF(F506="","",F502*F503*F506)</f>
        <v>60</v>
      </c>
      <c r="G507" s="1088"/>
      <c r="H507" s="1692">
        <f>IF(H$46=0,"",IF($D506="",H502*H503*'Exp factors'!$H$61,H502*H503*$D506))</f>
        <v>0</v>
      </c>
      <c r="I507" s="1692">
        <f>IF(I$46=0,"",IF($D506="",I502*I503*'Exp factors'!$H$61,I502*I503*$D506))</f>
        <v>0</v>
      </c>
      <c r="J507" s="1692">
        <f>IF(J$46=0,"",IF($D506="",J502*J503*'Exp factors'!$H$61,J502*J503*$D506))</f>
        <v>0</v>
      </c>
      <c r="K507" s="1692">
        <f>IF(K$46=0,"",IF($D506="",K502*K503*'Exp factors'!$H$61,K502*K503*$D506))</f>
        <v>0</v>
      </c>
      <c r="L507" s="1088"/>
      <c r="M507" s="1677" t="str">
        <f>IF(SUM(H507)=SUM(C507),"",SUM(H507)-SUM(C507))</f>
        <v/>
      </c>
      <c r="N507" s="1677" t="str">
        <f>IF(SUM(I507)=SUM(D507),"",SUM(I507)-SUM(D507))</f>
        <v/>
      </c>
      <c r="O507" s="1677" t="str">
        <f>IF(SUM(J507)=SUM(E507),"",SUM(J507)-SUM(E507))</f>
        <v/>
      </c>
      <c r="P507" s="1677">
        <f>IF(SUM(K507)=SUM(F507),"",SUM(K507)-SUM(F507))</f>
        <v>-60</v>
      </c>
      <c r="Q507" s="1668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702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IF(OR($Q$513="mns",$Q$513="des"),IF(H$46="","",IF('[2]Exp factors'!$B$48="poor",'[2]Exp factors'!$G$48*H$46/H509,SUM(C508)*'[2]Exp factors'!C$48)),0)</f>
        <v>0</v>
      </c>
      <c r="I508" s="1178">
        <f>IF(OR($Q$513="mns",$Q$513="des"),IF(I$46="","",IF('[2]Exp factors'!$B$48="poor",'[2]Exp factors'!$G$48*I$46/I509,SUM(D508)*'[2]Exp factors'!D$48)),0)</f>
        <v>0</v>
      </c>
      <c r="J508" s="1178">
        <f>IF(OR($Q$513="mns",$Q$513="des"),IF(J$46="","",IF('[2]Exp factors'!$B$48="poor",'[2]Exp factors'!$G$48*J$46/J509,SUM(E508)*'[2]Exp factors'!E$48)),0)</f>
        <v>0</v>
      </c>
      <c r="K508" s="1178">
        <f>IF(OR($Q$513="mns",$Q$513="des"),IF(K$46="","",IF('[2]Exp factors'!$B$48="poor",'[2]Exp factors'!$G$48*K$46/K509,SUM(F508)*'[2]Exp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704">
        <f>IF(SUM(C508)=0,"",C508*C509*C510/C$46/365/$P$1)</f>
        <v>1.0437051532941943E-2</v>
      </c>
      <c r="D511" s="1704">
        <f>IF(SUM(D508)=0,"",D508*D509*D510/D$46/365/$P$1)</f>
        <v>1.1741682974559686E-2</v>
      </c>
      <c r="E511" s="1704">
        <f>IF(SUM(E508)=0,"",E508*E509*E510/E$46/365/$P$1)</f>
        <v>2.5048923679060663E-2</v>
      </c>
      <c r="F511" s="1704">
        <f>IF(SUM(F508)=0,"",F508*F509*F510/F$46/365/$P$1)</f>
        <v>5.6929371997865151E-2</v>
      </c>
      <c r="G511" s="1100"/>
      <c r="H511" s="1704">
        <f>IF(H$46=0,"",H508*H509*SUM($D510)/H$46/365/$P$1)</f>
        <v>0</v>
      </c>
      <c r="I511" s="1704">
        <f>IF(I$46=0,"",I508*I509*SUM($D510)/I$46/365/$P$1)</f>
        <v>0</v>
      </c>
      <c r="J511" s="1704">
        <f>IF(J$46=0,"",J508*J509*SUM($D510)/J$46/365/$P$1)</f>
        <v>0</v>
      </c>
      <c r="K511" s="1704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05">
        <f>IF(C512="","",C508*C509*C512)</f>
        <v>72</v>
      </c>
      <c r="D513" s="1705">
        <f>IF(D512="","",D508*D509*D512)</f>
        <v>108</v>
      </c>
      <c r="E513" s="1705">
        <f>IF(E512="","",E508*E509*E512)</f>
        <v>336</v>
      </c>
      <c r="F513" s="1705">
        <f>IF(F512="","",F508*F509*F512)</f>
        <v>840</v>
      </c>
      <c r="G513" s="1088"/>
      <c r="H513" s="1705">
        <f>IF(H$46=0,"",IF($D512="",H508*H509*'[2]Exp factors'!$H$62,H508*H509*$D512))</f>
        <v>0</v>
      </c>
      <c r="I513" s="1705">
        <f>IF(I$46=0,"",IF($D512="",I508*I509*'[2]Exp factors'!$H$62,I508*I509*$D512))</f>
        <v>0</v>
      </c>
      <c r="J513" s="1705">
        <f>IF(J$46=0,"",IF($D512="",J508*J509*'[2]Exp factors'!$H$62,J508*J509*$D512))</f>
        <v>0</v>
      </c>
      <c r="K513" s="1705">
        <f>IF(K$46=0,"",IF($D512="",K508*K509*'[2]Exp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70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702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IF(OR($Q$519="mns",$Q$519="des"),IF(H$46="","",IF('[2]Exp factors'!$B$49="poor",'[2]Exp factors'!$G$49*H$46/H515,SUM(C514)*'[2]Exp factors'!C$49)),0)</f>
        <v>0</v>
      </c>
      <c r="I514" s="1178">
        <f>IF(OR($Q$519="mns",$Q$519="des"),IF(I$46="","",IF('[2]Exp factors'!$B$49="poor",'[2]Exp factors'!$G$49*I$46/I515,SUM(D514)*'[2]Exp factors'!D$49)),0)</f>
        <v>0</v>
      </c>
      <c r="J514" s="1178">
        <f>IF(OR($Q$519="mns",$Q$519="des"),IF(J$46="","",IF('[2]Exp factors'!$B$49="poor",'[2]Exp factors'!$G$49*J$46/J515,SUM(E514)*'[2]Exp factors'!E$49)),0)</f>
        <v>0</v>
      </c>
      <c r="K514" s="1178">
        <f>IF(OR($Q$519="mns",$Q$519="des"),IF(K$46="","",IF('[2]Exp factors'!$B$49="poor",'[2]Exp factors'!$G$49*K$46/K515,SUM(F514)*'[2]Exp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704">
        <f>IF(SUM(C514)=0,"",C514*C515*C516/C$46/365/$P$1)</f>
        <v>4.6966731898238745E-2</v>
      </c>
      <c r="D517" s="1704">
        <f>IF(SUM(D514)=0,"",D514*D515*D516/D$46/365/$P$1)</f>
        <v>5.2837573385518595E-2</v>
      </c>
      <c r="E517" s="1704">
        <f>IF(SUM(E514)=0,"",E514*E515*E516/E$46/365/$P$1)</f>
        <v>8.4540117416829749E-2</v>
      </c>
      <c r="F517" s="1704">
        <f>IF(SUM(F514)=0,"",F514*F515*F516/F$46/365/$P$1)</f>
        <v>0.10247286959615727</v>
      </c>
      <c r="G517" s="1100"/>
      <c r="H517" s="1704">
        <f>IF(H$46=0,"",H514*H515*SUM($D516)/H$46/365/$P$1)</f>
        <v>0</v>
      </c>
      <c r="I517" s="1704">
        <f>IF(I$46=0,"",I514*I515*SUM($D516)/I$46/365/$P$1)</f>
        <v>0</v>
      </c>
      <c r="J517" s="1704">
        <f>IF(J$46=0,"",J514*J515*SUM($D516)/J$46/365/$P$1)</f>
        <v>0</v>
      </c>
      <c r="K517" s="1704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05">
        <f>IF(C518="","",C514*C515*C518)</f>
        <v>240</v>
      </c>
      <c r="D519" s="1705">
        <f>IF(D518="","",D514*D515*D518)</f>
        <v>360</v>
      </c>
      <c r="E519" s="1705">
        <f>IF(E518="","",E514*E515*E518)</f>
        <v>720</v>
      </c>
      <c r="F519" s="1705">
        <f>IF(F518="","",F514*F515*F518)</f>
        <v>960</v>
      </c>
      <c r="G519" s="1088"/>
      <c r="H519" s="1705">
        <f>IF(H$46=0,"",IF($D518="",H514*H515*'[2]Exp factors'!$H$53,H514*H515*$D518))</f>
        <v>0</v>
      </c>
      <c r="I519" s="1705">
        <f>IF(I$46=0,"",IF($D518="",I514*I515*'[2]Exp factors'!$H$53,I514*I515*$D518))</f>
        <v>0</v>
      </c>
      <c r="J519" s="1705">
        <f>IF(J$46=0,"",IF($D518="",J514*J515*'[2]Exp factors'!$H$53,J514*J515*$D518))</f>
        <v>0</v>
      </c>
      <c r="K519" s="1705">
        <f>IF(K$46=0,"",IF($D518="",K514*K515*'[2]Exp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70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703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IF(OR($Q$525="mns",$Q$525="des"),IF(H$46="","",IF('[2]Exp factors'!$B$50="poor",'[2]Exp factors'!$G$50*H$46/H521,SUM(C520)*'[2]Exp factors'!C$50)),0)</f>
        <v>0</v>
      </c>
      <c r="I520" s="1178">
        <f>IF(OR($Q$525="mns",$Q$525="des"),IF(I$46="","",IF('[2]Exp factors'!$B$50="poor",'[2]Exp factors'!$G$50*I$46/I521,SUM(D520)*'[2]Exp factors'!D$50)),0)</f>
        <v>0</v>
      </c>
      <c r="J520" s="1178">
        <f>IF(OR($Q$525="mns",$Q$525="des"),IF(J$46="","",IF('[2]Exp factors'!$B$50="poor",'[2]Exp factors'!$G$50*J$46/J521,SUM(E520)*'[2]Exp factors'!E$50)),0)</f>
        <v>0</v>
      </c>
      <c r="K520" s="1178">
        <f>IF(OR($Q$525="mns",$Q$525="des"),IF(K$46="","",IF('[2]Exp factors'!$B$50="poor",'[2]Exp factors'!$G$50*K$46/K521,SUM(F520)*'[2]Exp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93" t="str">
        <f>IF(SUM(C520)=0,"",C520*C521*C522/C$46/365/$P$1)</f>
        <v/>
      </c>
      <c r="D523" s="1693" t="str">
        <f>IF(SUM(D520)=0,"",D520*D521*D522/D$46/365/$P$1)</f>
        <v/>
      </c>
      <c r="E523" s="1693" t="str">
        <f>IF(SUM(E520)=0,"",E520*E521*E522/E$46/365/$P$1)</f>
        <v/>
      </c>
      <c r="F523" s="1693" t="str">
        <f>IF(SUM(F520)=0,"",F520*F521*F522/F$46/365/$P$1)</f>
        <v/>
      </c>
      <c r="G523" s="1100"/>
      <c r="H523" s="1693">
        <f>IF(H$46=0,"",H520*H521*SUM($D522)/H$46/365/$P$1)</f>
        <v>0</v>
      </c>
      <c r="I523" s="1693">
        <f>IF(I$46=0,"",I520*I521*SUM($D522)/I$46/365/$P$1)</f>
        <v>0</v>
      </c>
      <c r="J523" s="1693">
        <f>IF(J$46=0,"",J520*J521*SUM($D522)/J$46/365/$P$1)</f>
        <v>0</v>
      </c>
      <c r="K523" s="1693">
        <f>IF(K$46=0,"",K520*K521*SUM($D522)/K$46/365/$P$1)</f>
        <v>0</v>
      </c>
      <c r="L523" s="1100"/>
      <c r="M523" s="1676" t="str">
        <f>IF(SUM(H523)=SUM(C523),"",SUM(H523)-SUM(C523))</f>
        <v/>
      </c>
      <c r="N523" s="1676" t="str">
        <f>IF(SUM(I523)=SUM(D523),"",SUM(I523)-SUM(D523))</f>
        <v/>
      </c>
      <c r="O523" s="1676" t="str">
        <f>IF(SUM(J523)=SUM(E523),"",SUM(J523)-SUM(E523))</f>
        <v/>
      </c>
      <c r="P523" s="167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92" t="str">
        <f>IF(C524="","",C520*C521*C524)</f>
        <v/>
      </c>
      <c r="D525" s="1692" t="str">
        <f>IF(D524="","",D520*D521*D524)</f>
        <v/>
      </c>
      <c r="E525" s="1692" t="str">
        <f>IF(E524="","",E520*E521*E524)</f>
        <v/>
      </c>
      <c r="F525" s="1692" t="str">
        <f>IF(F524="","",F520*F521*F524)</f>
        <v/>
      </c>
      <c r="G525" s="1088"/>
      <c r="H525" s="1692">
        <f>IF(H$46=0,"",IF($D524="",H520*H521*'[2]Exp factors'!$H$44,H520*H521*$D524))</f>
        <v>0</v>
      </c>
      <c r="I525" s="1692">
        <f>IF(I$46=0,"",IF($D524="",I520*I521*'[2]Exp factors'!$H$44,I520*I521*$D524))</f>
        <v>0</v>
      </c>
      <c r="J525" s="1692">
        <f>IF(J$46=0,"",IF($D524="",J520*J521*'[2]Exp factors'!$H$44,J520*J521*$D524))</f>
        <v>0</v>
      </c>
      <c r="K525" s="1692">
        <f>IF(K$46=0,"",IF($D524="",K520*K521*'[2]Exp factors'!$H$44,K520*K521*$D524))</f>
        <v>0</v>
      </c>
      <c r="L525" s="1088"/>
      <c r="M525" s="1677" t="str">
        <f>IF(SUM(H525)=SUM(C525),"",SUM(H525)-SUM(C525))</f>
        <v/>
      </c>
      <c r="N525" s="1677" t="str">
        <f>IF(SUM(I525)=SUM(D525),"",SUM(I525)-SUM(D525))</f>
        <v/>
      </c>
      <c r="O525" s="1677" t="str">
        <f>IF(SUM(J525)=SUM(E525),"",SUM(J525)-SUM(E525))</f>
        <v/>
      </c>
      <c r="P525" s="1677" t="str">
        <f>IF(SUM(K525)=SUM(F525),"",SUM(K525)-SUM(F525))</f>
        <v/>
      </c>
      <c r="Q525" s="1668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703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IF(OR($Q$531="mns",$Q$531="des"),IF(H$46="","",IF('[2]Exp factors'!$B$51="poor",'[2]Exp factors'!$G$51*H$46,SUM(C527)*'[2]Exp factors'!C$51)),0)</f>
        <v>0</v>
      </c>
      <c r="I527" s="1178">
        <f>IF(OR($Q$531="mns",$Q$531="des"),IF(I$46="","",IF('[2]Exp factors'!$B$51="poor",'[2]Exp factors'!$G$51*I$46,SUM(D527)*'[2]Exp factors'!D$51)),0)</f>
        <v>0</v>
      </c>
      <c r="J527" s="1178">
        <f>IF(OR($Q$531="mns",$Q$531="des"),IF(J$46="","",IF('[2]Exp factors'!$B$51="poor",'[2]Exp factors'!$G$51*J$46,SUM(E527)*'[2]Exp factors'!E$51)),0)</f>
        <v>0</v>
      </c>
      <c r="K527" s="1178">
        <f>IF(OR($Q$531="mns",$Q$531="des"),IF(K$46="","",IF('[2]Exp factors'!$B$51="poor",'[2]Exp factors'!$G$51*K$46,SUM(F527)*'[2]Exp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93" t="str">
        <f>IF(SUM(C527)=0,"",C527*C528/C$46/365/$P$1)</f>
        <v/>
      </c>
      <c r="D529" s="1693" t="str">
        <f>IF(SUM(D527)=0,"",D527*D528/D$46/365/$P$1)</f>
        <v/>
      </c>
      <c r="E529" s="1693" t="str">
        <f>IF(SUM(E527)=0,"",E527*E528/E$46/365/$P$1)</f>
        <v/>
      </c>
      <c r="F529" s="1693" t="str">
        <f>IF(SUM(F527)=0,"",F527*F528/F$46/365/$P$1)</f>
        <v/>
      </c>
      <c r="G529" s="1088"/>
      <c r="H529" s="1693">
        <f>IF(H$46=0,"",H527*SUM($D528)/H$46/365/$P$1)</f>
        <v>0</v>
      </c>
      <c r="I529" s="1693">
        <f>IF(I$46=0,"",I527*SUM($D528)/I$46/365/$P$1)</f>
        <v>0</v>
      </c>
      <c r="J529" s="1693">
        <f>IF(J$46=0,"",J527*SUM($D528)/J$46/365/$P$1)</f>
        <v>0</v>
      </c>
      <c r="K529" s="1693">
        <f>IF(K$46=0,"",K527*SUM($D528)/K$46/365/$P$1)</f>
        <v>0</v>
      </c>
      <c r="L529" s="1088"/>
      <c r="M529" s="1676" t="str">
        <f>IF(SUM(H529)=SUM(C529),"",SUM(H529)-SUM(C529))</f>
        <v/>
      </c>
      <c r="N529" s="1676" t="str">
        <f>IF(SUM(I529)=SUM(D529),"",SUM(I529)-SUM(D529))</f>
        <v/>
      </c>
      <c r="O529" s="1676" t="str">
        <f>IF(SUM(J529)=SUM(E529),"",SUM(J529)-SUM(E529))</f>
        <v/>
      </c>
      <c r="P529" s="1676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92" t="str">
        <f>IF(C530="","",C527*C530)</f>
        <v/>
      </c>
      <c r="D531" s="1692" t="str">
        <f>IF(D530="","",D527*D530)</f>
        <v/>
      </c>
      <c r="E531" s="1692" t="str">
        <f>IF(E530="","",E527*E530)</f>
        <v/>
      </c>
      <c r="F531" s="1692" t="str">
        <f>IF(F530="","",F527*F530)</f>
        <v/>
      </c>
      <c r="G531" s="1088"/>
      <c r="H531" s="1692">
        <f>IF(H$46=0,"",IF($D530="",H527*'[2]Exp factors'!$H$45,H527*$D530))</f>
        <v>0</v>
      </c>
      <c r="I531" s="1692">
        <f>IF(I$46=0,"",IF($D530="",I527*'[2]Exp factors'!$H$45,I527*$D530))</f>
        <v>0</v>
      </c>
      <c r="J531" s="1692">
        <f>IF(J$46=0,"",IF($D530="",J527*'[2]Exp factors'!$H$45,J527*$D530))</f>
        <v>0</v>
      </c>
      <c r="K531" s="1692">
        <f>IF(K$46=0,"",IF($D530="",K527*'[2]Exp factors'!$H$45,K527*$D530))</f>
        <v>0</v>
      </c>
      <c r="L531" s="1088"/>
      <c r="M531" s="1677" t="str">
        <f>IF(SUM(H531)=SUM(C531),"",SUM(H531)-SUM(C531))</f>
        <v/>
      </c>
      <c r="N531" s="1677" t="str">
        <f>IF(SUM(I531)=SUM(D531),"",SUM(I531)-SUM(D531))</f>
        <v/>
      </c>
      <c r="O531" s="1677" t="str">
        <f>IF(SUM(J531)=SUM(E531),"",SUM(J531)-SUM(E531))</f>
        <v/>
      </c>
      <c r="P531" s="1677" t="str">
        <f>IF(SUM(K531)=SUM(F531),"",SUM(K531)-SUM(F531))</f>
        <v/>
      </c>
      <c r="Q531" s="1668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703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IF(OR($Q$537="mns",$Q$537="des"),IF(H$46="","",IF('[2]Exp factors'!$B$52="poor",'[2]Exp factors'!$G$52*H$46,SUM(C533)*'[2]Exp factors'!C$52)),0)</f>
        <v>0</v>
      </c>
      <c r="I533" s="1178">
        <f>IF(OR($Q$537="mns",$Q$537="des"),IF(I$46="","",IF('[2]Exp factors'!$B$52="poor",'[2]Exp factors'!$G$52*I$46,SUM(D533)*'[2]Exp factors'!D$52)),0)</f>
        <v>0</v>
      </c>
      <c r="J533" s="1178">
        <f>IF(OR($Q$537="mns",$Q$537="des"),IF(J$46="","",IF('[2]Exp factors'!$B$52="poor",'[2]Exp factors'!$G$52*J$46,SUM(E533)*'[2]Exp factors'!E$52)),0)</f>
        <v>0</v>
      </c>
      <c r="K533" s="1178">
        <f>IF(OR($Q$537="mns",$Q$537="des"),IF(K$46="","",IF('[2]Exp factors'!$B$52="poor",'[2]Exp factors'!$G$52*K$46,SUM(F533)*'[2]Exp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93">
        <f>IF(SUM(C533)=0,"",C533*C534/C$46/365/$P$1)</f>
        <v>1.3992172211350293E-3</v>
      </c>
      <c r="D535" s="1693">
        <f>IF(SUM(D533)=0,"",D533*D534/D$46/365/$P$1)</f>
        <v>5.9466731898238749E-3</v>
      </c>
      <c r="E535" s="1693">
        <f>IF(SUM(E533)=0,"",E533*E534/E$46/365/$P$1)</f>
        <v>5.596868884540117E-3</v>
      </c>
      <c r="F535" s="1693">
        <f>IF(SUM(F533)=0,"",F533*F534/F$46/365/$P$1)</f>
        <v>7.6320939334637962E-3</v>
      </c>
      <c r="G535" s="1088"/>
      <c r="H535" s="1693">
        <f>IF(H$46=0,"",H533*SUM($D534)/H$46/365/$P$1)</f>
        <v>0</v>
      </c>
      <c r="I535" s="1693">
        <f>IF(I$46=0,"",I533*SUM($D534)/I$46/365/$P$1)</f>
        <v>0</v>
      </c>
      <c r="J535" s="1693">
        <f>IF(J$46=0,"",J533*SUM($D534)/J$46/365/$P$1)</f>
        <v>0</v>
      </c>
      <c r="K535" s="1693">
        <f>IF(K$46=0,"",K533*SUM($D534)/K$46/365/$P$1)</f>
        <v>0</v>
      </c>
      <c r="L535" s="1088"/>
      <c r="M535" s="1676">
        <f>IF(SUM(H535)=SUM(C535),"",SUM(H535)-SUM(C535))</f>
        <v>-1.3992172211350293E-3</v>
      </c>
      <c r="N535" s="1676">
        <f>IF(SUM(I535)=SUM(D535),"",SUM(I535)-SUM(D535))</f>
        <v>-5.9466731898238749E-3</v>
      </c>
      <c r="O535" s="1676">
        <f>IF(SUM(J535)=SUM(E535),"",SUM(J535)-SUM(E535))</f>
        <v>-5.596868884540117E-3</v>
      </c>
      <c r="P535" s="167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92">
        <f>IF(C536="","",C533*C536)</f>
        <v>45</v>
      </c>
      <c r="D537" s="1692">
        <f>IF(D536="","",D533*D536)</f>
        <v>255</v>
      </c>
      <c r="E537" s="1692">
        <f>IF(E536="","",E533*E536)</f>
        <v>300</v>
      </c>
      <c r="F537" s="1692">
        <f>IF(F536="","",F533*F536)</f>
        <v>450</v>
      </c>
      <c r="G537" s="1088"/>
      <c r="H537" s="1692">
        <f>IF(H$46=0,"",IF($D536="",H533*'[2]Exp factors'!$H$46,H533*$D536))</f>
        <v>0</v>
      </c>
      <c r="I537" s="1692">
        <f>IF(I$46=0,"",IF($D536="",I533*'[2]Exp factors'!$H$46,I533*$D536))</f>
        <v>0</v>
      </c>
      <c r="J537" s="1692">
        <f>IF(J$46=0,"",IF($D536="",J533*'[2]Exp factors'!$H$46,J533*$D536))</f>
        <v>0</v>
      </c>
      <c r="K537" s="1692">
        <f>IF(K$46=0,"",IF($D536="",K533*'[2]Exp factors'!$H$46,K533*$D536))</f>
        <v>0</v>
      </c>
      <c r="L537" s="1088"/>
      <c r="M537" s="1677">
        <f>IF(SUM(H537)=SUM(C537),"",SUM(H537)-SUM(C537))</f>
        <v>-45</v>
      </c>
      <c r="N537" s="1677">
        <f>IF(SUM(I537)=SUM(D537),"",SUM(I537)-SUM(D537))</f>
        <v>-255</v>
      </c>
      <c r="O537" s="1677">
        <f>IF(SUM(J537)=SUM(E537),"",SUM(J537)-SUM(E537))</f>
        <v>-300</v>
      </c>
      <c r="P537" s="1677">
        <f>IF(SUM(K537)=SUM(F537),"",SUM(K537)-SUM(F537))</f>
        <v>-450</v>
      </c>
      <c r="Q537" s="1668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703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IF(OR($Q$543="mns",$Q$543="des"),IF(H$46="","",IF('[2]Exp factors'!$B$53="poor",'[2]Exp factors'!$G$53*H$46/H539,SUM(C538)*'[2]Exp factors'!C$53)),0)</f>
        <v>0</v>
      </c>
      <c r="I538" s="1178">
        <f>IF(OR($Q$543="mns",$Q$543="des"),IF(I$46="","",IF('[2]Exp factors'!$B$53="poor",'[2]Exp factors'!$G$53*I$46/I539,SUM(D538)*'[2]Exp factors'!D$53)),0)</f>
        <v>0</v>
      </c>
      <c r="J538" s="1178">
        <f>IF(OR($Q$543="mns",$Q$543="des"),IF(J$46="","",IF('[2]Exp factors'!$B$53="poor",'[2]Exp factors'!$G$53*J$46/J539,SUM(E538)*'[2]Exp factors'!E$53)),0)</f>
        <v>0</v>
      </c>
      <c r="K538" s="1178">
        <f>IF(OR($Q$543="mns",$Q$543="des"),IF(K$46="","",IF('[2]Exp factors'!$B$53="poor",'[2]Exp factors'!$G$53*K$46/K539,SUM(F538)*'[2]Exp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93" t="str">
        <f>IF(SUM(C538)=0,"",C538*C539*C540/C$46/365/$P$1)</f>
        <v/>
      </c>
      <c r="D541" s="1693" t="str">
        <f>IF(SUM(D538)=0,"",D538*D539*D540/D$46/365/$P$1)</f>
        <v/>
      </c>
      <c r="E541" s="1693">
        <f>IF(SUM(E538)=0,"",E538*E539*E540/E$46/365/$P$1)</f>
        <v>2.943248532289628E-2</v>
      </c>
      <c r="F541" s="1693">
        <f>IF(SUM(F538)=0,"",F538*F539*F540/F$46/365/$P$1)</f>
        <v>1.0033801814623731E-2</v>
      </c>
      <c r="G541" s="1088"/>
      <c r="H541" s="1693">
        <f>IF(H$46=0,"",H538*H539*SUM($D540)/H$46/365/$P$1)</f>
        <v>0</v>
      </c>
      <c r="I541" s="1693">
        <f>IF(I$46=0,"",I538*I539*SUM($D540)/I$46/365/$P$1)</f>
        <v>0</v>
      </c>
      <c r="J541" s="1693">
        <f>IF(J$46=0,"",J538*J539*SUM($D540)/J$46/365/$P$1)</f>
        <v>0</v>
      </c>
      <c r="K541" s="1693">
        <f>IF(K$46=0,"",K538*K539*SUM($D540)/K$46/365/$P$1)</f>
        <v>0</v>
      </c>
      <c r="L541" s="1088"/>
      <c r="M541" s="1676" t="str">
        <f>IF(SUM(H541)=SUM(C541),"",SUM(H541)-SUM(C541))</f>
        <v/>
      </c>
      <c r="N541" s="1676" t="str">
        <f>IF(SUM(I541)=SUM(D541),"",SUM(I541)-SUM(D541))</f>
        <v/>
      </c>
      <c r="O541" s="1676">
        <f>IF(SUM(J541)=SUM(E541),"",SUM(J541)-SUM(E541))</f>
        <v>-2.943248532289628E-2</v>
      </c>
      <c r="P541" s="167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92" t="str">
        <f>IF(C542="","",C538*C539*C542)</f>
        <v/>
      </c>
      <c r="D543" s="1692" t="str">
        <f>IF(D542="","",D538*D539*D542)</f>
        <v/>
      </c>
      <c r="E543" s="1692">
        <f>IF(E542="","",E538*E539*E542)</f>
        <v>960</v>
      </c>
      <c r="F543" s="1692">
        <f>IF(F542="","",F538*F539*F542)</f>
        <v>360</v>
      </c>
      <c r="G543" s="1088"/>
      <c r="H543" s="1692">
        <f>IF(H$46=0,"",IF($D542="",H538*H539*'[2]Exp factors'!$H$47,H538*H539*$D542))</f>
        <v>0</v>
      </c>
      <c r="I543" s="1692">
        <f>IF(I$46=0,"",IF($D542="",I538*I539*'[2]Exp factors'!$H$47,I538*I539*$D542))</f>
        <v>0</v>
      </c>
      <c r="J543" s="1692">
        <f>IF(J$46=0,"",IF($D542="",J538*J539*'[2]Exp factors'!$H$47,J538*J539*$D542))</f>
        <v>0</v>
      </c>
      <c r="K543" s="1692">
        <f>IF(K$46=0,"",IF($D542="",K538*K539*'[2]Exp factors'!$H$47,K538*K539*$D542))</f>
        <v>0</v>
      </c>
      <c r="L543" s="1088"/>
      <c r="M543" s="1677" t="str">
        <f>IF(SUM(H543)=SUM(C543),"",SUM(H543)-SUM(C543))</f>
        <v/>
      </c>
      <c r="N543" s="1677" t="str">
        <f>IF(SUM(I543)=SUM(D543),"",SUM(I543)-SUM(D543))</f>
        <v/>
      </c>
      <c r="O543" s="1677">
        <f>IF(SUM(J543)=SUM(E543),"",SUM(J543)-SUM(E543))</f>
        <v>-960</v>
      </c>
      <c r="P543" s="1677">
        <f>IF(SUM(K543)=SUM(F543),"",SUM(K543)-SUM(F543))</f>
        <v>-360</v>
      </c>
      <c r="Q543" s="1668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06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95" t="str">
        <f>IF(SUM(C545)=0,"",C545*C546/C$46/365/$P$1)</f>
        <v/>
      </c>
      <c r="D547" s="1695" t="str">
        <f>IF(SUM(D545)=0,"",D545*D546/D$46/365/$P$1)</f>
        <v/>
      </c>
      <c r="E547" s="1695" t="str">
        <f>IF(SUM(E545)=0,"",E545*E546/E$46/365/$P$1)</f>
        <v/>
      </c>
      <c r="F547" s="1695" t="str">
        <f>IF(SUM(F545)=0,"",F545*F546/F$46/365/$P$1)</f>
        <v/>
      </c>
      <c r="G547" s="1088"/>
      <c r="H547" s="1410">
        <f>IF(H$46=0,"",H545*SUM($D546)/H$46/365/$P$1)</f>
        <v>0</v>
      </c>
      <c r="I547" s="1410">
        <f>IF(I$46=0,"",I545*SUM($D546)/I$46/365/$P$1)</f>
        <v>0</v>
      </c>
      <c r="J547" s="1410">
        <f>IF(J$46=0,"",J545*SUM($D546)/J$46/365/$P$1)</f>
        <v>0</v>
      </c>
      <c r="K547" s="1410">
        <f>IF(K$46=0,"",K545*SUM($D546)/K$46/365/$P$1)</f>
        <v>0</v>
      </c>
      <c r="L547" s="1088"/>
      <c r="M547" s="1678" t="str">
        <f>IF(SUM(H547)=SUM(C547),"",SUM(H547)-SUM(C547))</f>
        <v/>
      </c>
      <c r="N547" s="1678" t="str">
        <f>IF(SUM(I547)=SUM(D547),"",SUM(I547)-SUM(D547))</f>
        <v/>
      </c>
      <c r="O547" s="1678" t="str">
        <f>IF(SUM(J547)=SUM(E547),"",SUM(J547)-SUM(E547))</f>
        <v/>
      </c>
      <c r="P547" s="1678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94" t="str">
        <f>IF(C548="","",C545*C548)</f>
        <v/>
      </c>
      <c r="D549" s="1694" t="str">
        <f>IF(D548="","",D545*D548)</f>
        <v/>
      </c>
      <c r="E549" s="1694" t="str">
        <f>IF(E548="","",E545*E548)</f>
        <v/>
      </c>
      <c r="F549" s="1694" t="str">
        <f>IF(F548="","",F545*F548)</f>
        <v/>
      </c>
      <c r="G549" s="1088"/>
      <c r="H549" s="1411">
        <f>IF(H$46=0,"",IF($D548="",H545*'Exp factors'!$H$48,H545*$D548))</f>
        <v>0</v>
      </c>
      <c r="I549" s="1411">
        <f>IF(I$46=0,"",IF($D548="",I545*'Exp factors'!$H$48,I545*$D548))</f>
        <v>0</v>
      </c>
      <c r="J549" s="1411">
        <f>IF(J$46=0,"",IF($D548="",J545*'Exp factors'!$H$48,J545*$D548))</f>
        <v>0</v>
      </c>
      <c r="K549" s="1411">
        <f>IF(K$46=0,"",IF($D548="",K545*'Exp factors'!$H$48,K545*$D548))</f>
        <v>0</v>
      </c>
      <c r="L549" s="1088"/>
      <c r="M549" s="1679" t="str">
        <f>IF(SUM(H549)=SUM(C549),"",SUM(H549)-SUM(C549))</f>
        <v/>
      </c>
      <c r="N549" s="1679" t="str">
        <f>IF(SUM(I549)=SUM(D549),"",SUM(I549)-SUM(D549))</f>
        <v/>
      </c>
      <c r="O549" s="1679" t="str">
        <f>IF(SUM(J549)=SUM(E549),"",SUM(J549)-SUM(E549))</f>
        <v/>
      </c>
      <c r="P549" s="1679" t="str">
        <f>IF(SUM(K549)=SUM(F549),"",SUM(K549)-SUM(F549))</f>
        <v/>
      </c>
      <c r="Q549" s="1669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703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93" t="str">
        <f>IF(SUM(C551)=0,"",C551*C552/C$46/365/$P$1)</f>
        <v/>
      </c>
      <c r="D553" s="1693" t="str">
        <f>IF(SUM(D551)=0,"",D551*D552/D$46/365/$P$1)</f>
        <v/>
      </c>
      <c r="E553" s="1693" t="str">
        <f>IF(SUM(E551)=0,"",E551*E552/E$46/365/$P$1)</f>
        <v/>
      </c>
      <c r="F553" s="1693" t="str">
        <f>IF(SUM(F551)=0,"",F551*F552/F$46/365/$P$1)</f>
        <v/>
      </c>
      <c r="G553" s="1088"/>
      <c r="H553" s="1410">
        <f>IF(H$46=0,"",H551*SUM($D552)/H$46/365/$P$1)</f>
        <v>0</v>
      </c>
      <c r="I553" s="1410">
        <f>IF(I$46=0,"",I551*SUM($D552)/I$46/365/$P$1)</f>
        <v>0</v>
      </c>
      <c r="J553" s="1410">
        <f>IF(J$46=0,"",J551*SUM($D552)/J$46/365/$P$1)</f>
        <v>0</v>
      </c>
      <c r="K553" s="1410">
        <f>IF(K$46=0,"",K551*SUM($D552)/K$46/365/$P$1)</f>
        <v>0</v>
      </c>
      <c r="L553" s="1088"/>
      <c r="M553" s="1676" t="str">
        <f>IF(SUM(H553)=SUM(C553),"",SUM(H553)-SUM(C553))</f>
        <v/>
      </c>
      <c r="N553" s="1676" t="str">
        <f>IF(SUM(I553)=SUM(D553),"",SUM(I553)-SUM(D553))</f>
        <v/>
      </c>
      <c r="O553" s="1676" t="str">
        <f>IF(SUM(J553)=SUM(E553),"",SUM(J553)-SUM(E553))</f>
        <v/>
      </c>
      <c r="P553" s="167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92" t="str">
        <f>IF(C554="","",C551*C554)</f>
        <v/>
      </c>
      <c r="D555" s="1692" t="str">
        <f>IF(D554="","",D551*D554)</f>
        <v/>
      </c>
      <c r="E555" s="1692" t="str">
        <f>IF(E554="","",E551*E554)</f>
        <v/>
      </c>
      <c r="F555" s="1692" t="str">
        <f>IF(F554="","",F551*F554)</f>
        <v/>
      </c>
      <c r="G555" s="1088"/>
      <c r="H555" s="1411">
        <f>IF(H$46=0,"",IF($D554="",H551*'Exp factors'!$H$49,H551*$D554))</f>
        <v>0</v>
      </c>
      <c r="I555" s="1411">
        <f>IF(I$46=0,"",IF($D554="",I551*'Exp factors'!$H$49,I551*$D554))</f>
        <v>0</v>
      </c>
      <c r="J555" s="1411">
        <f>IF(J$46=0,"",IF($D554="",J551*'Exp factors'!$H$49,J551*$D554))</f>
        <v>0</v>
      </c>
      <c r="K555" s="1411">
        <f>IF(K$46=0,"",IF($D554="",K551*'Exp factors'!$H$49,K551*$D554))</f>
        <v>0</v>
      </c>
      <c r="L555" s="1088"/>
      <c r="M555" s="1677" t="str">
        <f>IF(SUM(H555)=SUM(C555),"",SUM(H555)-SUM(C555))</f>
        <v/>
      </c>
      <c r="N555" s="1677" t="str">
        <f>IF(SUM(I555)=SUM(D555),"",SUM(I555)-SUM(D555))</f>
        <v/>
      </c>
      <c r="O555" s="1677" t="str">
        <f>IF(SUM(J555)=SUM(E555),"",SUM(J555)-SUM(E555))</f>
        <v/>
      </c>
      <c r="P555" s="1677" t="str">
        <f>IF(SUM(K555)=SUM(F555),"",SUM(K555)-SUM(F555))</f>
        <v/>
      </c>
      <c r="Q555" s="1668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703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93">
        <f>IF(SUM(C557)=0,"",C557*C558/C$46/365/$P$1)</f>
        <v>3.9138943248532285E-4</v>
      </c>
      <c r="D559" s="1693">
        <f>IF(SUM(D557)=0,"",D557*D558/D$46/365/$P$1)</f>
        <v>2.9354207436399217E-4</v>
      </c>
      <c r="E559" s="1693">
        <f>IF(SUM(E557)=0,"",E557*E558/E$46/365/$P$1)</f>
        <v>1.2524461839530333E-3</v>
      </c>
      <c r="F559" s="1693">
        <f>IF(SUM(F557)=0,"",F557*F558/F$46/365/$P$1)</f>
        <v>2.8464685998932579E-3</v>
      </c>
      <c r="G559" s="1088"/>
      <c r="H559" s="1410">
        <f>IF(H$46=0,"",H557*SUM($D558)/H$46/365/$P$1)</f>
        <v>0</v>
      </c>
      <c r="I559" s="1410">
        <f>IF(I$46=0,"",I557*SUM($D558)/I$46/365/$P$1)</f>
        <v>0</v>
      </c>
      <c r="J559" s="1410">
        <f>IF(J$46=0,"",J557*SUM($D558)/J$46/365/$P$1)</f>
        <v>0</v>
      </c>
      <c r="K559" s="1410">
        <f>IF(K$46=0,"",K557*SUM($D558)/K$46/365/$P$1)</f>
        <v>0</v>
      </c>
      <c r="L559" s="1088"/>
      <c r="M559" s="1676">
        <f>IF(SUM(H559)=SUM(C559),"",SUM(H559)-SUM(C559))</f>
        <v>-3.9138943248532285E-4</v>
      </c>
      <c r="N559" s="1676">
        <f>IF(SUM(I559)=SUM(D559),"",SUM(I559)-SUM(D559))</f>
        <v>-2.9354207436399217E-4</v>
      </c>
      <c r="O559" s="1676">
        <f>IF(SUM(J559)=SUM(E559),"",SUM(J559)-SUM(E559))</f>
        <v>-1.2524461839530333E-3</v>
      </c>
      <c r="P559" s="1676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92">
        <f>IF(C560="","",C557*C560)</f>
        <v>72</v>
      </c>
      <c r="D561" s="1692">
        <f>IF(D560="","",D557*D560)</f>
        <v>72</v>
      </c>
      <c r="E561" s="1692">
        <f>IF(E560="","",E557*E560)</f>
        <v>384</v>
      </c>
      <c r="F561" s="1692">
        <f>IF(F560="","",F557*F560)</f>
        <v>960</v>
      </c>
      <c r="G561" s="1088"/>
      <c r="H561" s="1411">
        <f>IF(H$46=0,"",IF($D560="",H557*'Exp factors'!$H$55,H557*$D560))</f>
        <v>0</v>
      </c>
      <c r="I561" s="1411">
        <f>IF(I$46=0,"",IF($D560="",I557*'Exp factors'!$H$55,I557*$D560))</f>
        <v>0</v>
      </c>
      <c r="J561" s="1411">
        <f>IF(J$46=0,"",IF($D560="",J557*'Exp factors'!$H$55,J557*$D560))</f>
        <v>0</v>
      </c>
      <c r="K561" s="1411">
        <f>IF(K$46=0,"",IF($D560="",K557*'Exp factors'!$H$55,K557*$D560))</f>
        <v>0</v>
      </c>
      <c r="L561" s="1088"/>
      <c r="M561" s="1677">
        <f>IF(SUM(H561)=SUM(C561),"",SUM(H561)-SUM(C561))</f>
        <v>-72</v>
      </c>
      <c r="N561" s="1677">
        <f>IF(SUM(I561)=SUM(D561),"",SUM(I561)-SUM(D561))</f>
        <v>-72</v>
      </c>
      <c r="O561" s="1677">
        <f>IF(SUM(J561)=SUM(E561),"",SUM(J561)-SUM(E561))</f>
        <v>-384</v>
      </c>
      <c r="P561" s="1677">
        <f>IF(SUM(K561)=SUM(F561),"",SUM(K561)-SUM(F561))</f>
        <v>-960</v>
      </c>
      <c r="Q561" s="1668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0" t="str">
        <f>IF(SUM(C563)=0,"",C563*C564/C$46/365/$P$1)</f>
        <v/>
      </c>
      <c r="D565" s="1410" t="str">
        <f>IF(SUM(D563)=0,"",D563*D564/D$46/365/$P$1)</f>
        <v/>
      </c>
      <c r="E565" s="1410" t="str">
        <f>IF(SUM(E563)=0,"",E563*E564/E$46/365/$P$1)</f>
        <v/>
      </c>
      <c r="F565" s="1410">
        <f>IF(SUM(F563)=0,"",F563*F564/F$46/365/$P$1)</f>
        <v>2.7326098558975269E-3</v>
      </c>
      <c r="G565" s="1088"/>
      <c r="H565" s="1410">
        <f>IF(H$46=0,"",H563*SUM($D564)/H$46/365/$P$1)</f>
        <v>0</v>
      </c>
      <c r="I565" s="1410">
        <f>IF(I$46=0,"",I563*SUM($D564)/I$46/365/$P$1)</f>
        <v>0</v>
      </c>
      <c r="J565" s="1410">
        <f>IF(J$46=0,"",J563*SUM($D564)/J$46/365/$P$1)</f>
        <v>0</v>
      </c>
      <c r="K565" s="1410">
        <f>IF(K$46=0,"",K563*SUM($D564)/K$46/365/$P$1)</f>
        <v>0</v>
      </c>
      <c r="L565" s="1088"/>
      <c r="M565" s="1678" t="str">
        <f>IF(SUM(H565)=SUM(C565),"",SUM(H565)-SUM(C565))</f>
        <v/>
      </c>
      <c r="N565" s="1678" t="str">
        <f>IF(SUM(I565)=SUM(D565),"",SUM(I565)-SUM(D565))</f>
        <v/>
      </c>
      <c r="O565" s="1678" t="str">
        <f>IF(SUM(J565)=SUM(E565),"",SUM(J565)-SUM(E565))</f>
        <v/>
      </c>
      <c r="P565" s="1678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1" t="str">
        <f>IF(C566="","",C563*C566)</f>
        <v/>
      </c>
      <c r="D567" s="1411" t="str">
        <f>IF(D566="","",D563*D566)</f>
        <v/>
      </c>
      <c r="E567" s="1411" t="str">
        <f>IF(E566="","",E563*E566)</f>
        <v/>
      </c>
      <c r="F567" s="1411">
        <f>IF(F566="","",F563*F566)</f>
        <v>480</v>
      </c>
      <c r="G567" s="1088"/>
      <c r="H567" s="1411">
        <f>IF(H$46=0,"",IF($D566="",H563*'Exp factors'!$H$56,H563*$D566))</f>
        <v>0</v>
      </c>
      <c r="I567" s="1411">
        <f>IF(I$46=0,"",IF($D566="",I563*'Exp factors'!$H$56,I563*$D566))</f>
        <v>0</v>
      </c>
      <c r="J567" s="1411">
        <f>IF(J$46=0,"",IF($D566="",J563*'Exp factors'!$H$56,J563*$D566))</f>
        <v>0</v>
      </c>
      <c r="K567" s="1411">
        <f>IF(K$46=0,"",IF($D566="",K563*'Exp factors'!$H$56,K563*$D566))</f>
        <v>0</v>
      </c>
      <c r="L567" s="1088"/>
      <c r="M567" s="1679" t="str">
        <f>IF(SUM(H567)=SUM(C567),"",SUM(H567)-SUM(C567))</f>
        <v/>
      </c>
      <c r="N567" s="1679" t="str">
        <f>IF(SUM(I567)=SUM(D567),"",SUM(I567)-SUM(D567))</f>
        <v/>
      </c>
      <c r="O567" s="1679" t="str">
        <f>IF(SUM(J567)=SUM(E567),"",SUM(J567)-SUM(E567))</f>
        <v/>
      </c>
      <c r="P567" s="1679">
        <f>IF(SUM(K567)=SUM(F567),"",SUM(K567)-SUM(F567))</f>
        <v>-480</v>
      </c>
      <c r="Q567" s="1669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0" t="str">
        <f>IF(SUM(C569)=0,"",C569*C570/C$46/365/$P$1)</f>
        <v/>
      </c>
      <c r="D571" s="1410" t="str">
        <f>IF(SUM(D569)=0,"",D569*D570/D$46/365/$P$1)</f>
        <v/>
      </c>
      <c r="E571" s="1410" t="str">
        <f>IF(SUM(E569)=0,"",E569*E570/E$46/365/$P$1)</f>
        <v/>
      </c>
      <c r="F571" s="1410" t="str">
        <f>IF(SUM(F569)=0,"",F569*F570/F$46/365/$P$1)</f>
        <v/>
      </c>
      <c r="G571" s="1088"/>
      <c r="H571" s="1410">
        <f>IF(H$46=0,"",H569*SUM($D570)/H$46/365/$P$1)</f>
        <v>0</v>
      </c>
      <c r="I571" s="1410">
        <f>IF(I$46=0,"",I569*SUM($D570)/I$46/365/$P$1)</f>
        <v>0</v>
      </c>
      <c r="J571" s="1410">
        <f>IF(J$46=0,"",J569*SUM($D570)/J$46/365/$P$1)</f>
        <v>0</v>
      </c>
      <c r="K571" s="1410">
        <f>IF(K$46=0,"",K569*SUM($D570)/K$46/365/$P$1)</f>
        <v>0</v>
      </c>
      <c r="L571" s="1088"/>
      <c r="M571" s="1678" t="str">
        <f>IF(SUM(H571)=SUM(C571),"",SUM(H571)-SUM(C571))</f>
        <v/>
      </c>
      <c r="N571" s="1678" t="str">
        <f>IF(SUM(I571)=SUM(D571),"",SUM(I571)-SUM(D571))</f>
        <v/>
      </c>
      <c r="O571" s="1678" t="str">
        <f>IF(SUM(J571)=SUM(E571),"",SUM(J571)-SUM(E571))</f>
        <v/>
      </c>
      <c r="P571" s="1678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1" t="str">
        <f>IF(C572="","",C569*C572)</f>
        <v/>
      </c>
      <c r="D573" s="1411" t="str">
        <f>IF(D572="","",D569*D572)</f>
        <v/>
      </c>
      <c r="E573" s="1411" t="str">
        <f>IF(E572="","",E569*E572)</f>
        <v/>
      </c>
      <c r="F573" s="1411" t="str">
        <f>IF(F572="","",F569*F572)</f>
        <v/>
      </c>
      <c r="G573" s="1088"/>
      <c r="H573" s="1411">
        <f>IF(H$46=0,"",IF($D572="",H569*'Exp factors'!$H$57,H569*$D572))</f>
        <v>0</v>
      </c>
      <c r="I573" s="1411">
        <f>IF(I$46=0,"",IF($D572="",I569*'Exp factors'!$H$57,I569*$D572))</f>
        <v>0</v>
      </c>
      <c r="J573" s="1411">
        <f>IF(J$46=0,"",IF($D572="",J569*'Exp factors'!$H$57,J569*$D572))</f>
        <v>0</v>
      </c>
      <c r="K573" s="1411">
        <f>IF(K$46=0,"",IF($D572="",K569*'Exp factors'!$H$57,K569*$D572))</f>
        <v>0</v>
      </c>
      <c r="L573" s="1088"/>
      <c r="M573" s="1679" t="str">
        <f>IF(SUM(H573)=SUM(C573),"",SUM(H573)-SUM(C573))</f>
        <v/>
      </c>
      <c r="N573" s="1679" t="str">
        <f>IF(SUM(I573)=SUM(D573),"",SUM(I573)-SUM(D573))</f>
        <v/>
      </c>
      <c r="O573" s="1679" t="str">
        <f>IF(SUM(J573)=SUM(E573),"",SUM(J573)-SUM(E573))</f>
        <v/>
      </c>
      <c r="P573" s="1679" t="str">
        <f>IF(SUM(K573)=SUM(F573),"",SUM(K573)-SUM(F573))</f>
        <v/>
      </c>
      <c r="Q573" s="1669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0" t="str">
        <f>IF(SUM(C574)=0,"",C574*C575*C576/C$46/365/$P$1)</f>
        <v/>
      </c>
      <c r="D577" s="1410" t="str">
        <f>IF(SUM(D574)=0,"",D574*D575*D576/D$46/365/$P$1)</f>
        <v/>
      </c>
      <c r="E577" s="1410" t="str">
        <f>IF(SUM(E574)=0,"",E574*E575*E576/E$46/365/$P$1)</f>
        <v/>
      </c>
      <c r="F577" s="1410" t="str">
        <f>IF(SUM(F574)=0,"",F574*F575*F576/F$46/365/$P$1)</f>
        <v/>
      </c>
      <c r="G577" s="1088"/>
      <c r="H577" s="1410" t="e">
        <f>IF(H$46=0,"",H574*H575*SUM($D576)/H$46/365/$P$1)</f>
        <v>#DIV/0!</v>
      </c>
      <c r="I577" s="1410" t="e">
        <f>IF(I$46=0,"",I574*I575*SUM($D576)/I$46/365/$P$1)</f>
        <v>#DIV/0!</v>
      </c>
      <c r="J577" s="1410" t="e">
        <f>IF(J$46=0,"",J574*J575*SUM($D576)/J$46/365/$P$1)</f>
        <v>#DIV/0!</v>
      </c>
      <c r="K577" s="1410" t="e">
        <f>IF(K$46=0,"",K574*K575*SUM($D576)/K$46/365/$P$1)</f>
        <v>#DIV/0!</v>
      </c>
      <c r="L577" s="1088"/>
      <c r="M577" s="1676" t="e">
        <f>IF(SUM(H577)=SUM(C577),"",SUM(H577)-SUM(C577))</f>
        <v>#DIV/0!</v>
      </c>
      <c r="N577" s="1676" t="e">
        <f>IF(SUM(I577)=SUM(D577),"",SUM(I577)-SUM(D577))</f>
        <v>#DIV/0!</v>
      </c>
      <c r="O577" s="1676" t="e">
        <f>IF(SUM(J577)=SUM(E577),"",SUM(J577)-SUM(E577))</f>
        <v>#DIV/0!</v>
      </c>
      <c r="P577" s="1676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1" t="str">
        <f>IF(C578="","",C574*C575*C578)</f>
        <v/>
      </c>
      <c r="D579" s="1411" t="str">
        <f>IF(D578="","",D574*D575*D578)</f>
        <v/>
      </c>
      <c r="E579" s="1411" t="str">
        <f>IF(E578="","",E574*E575*E578)</f>
        <v/>
      </c>
      <c r="F579" s="1411" t="str">
        <f>IF(F578="","",F574*F575*F578)</f>
        <v/>
      </c>
      <c r="G579" s="1088"/>
      <c r="H579" s="1411" t="e">
        <f>IF(H$46=0,"",IF($D578="",H574*H575*'Exp factors'!$H$58,H574*H575*$D578))</f>
        <v>#DIV/0!</v>
      </c>
      <c r="I579" s="1411" t="e">
        <f>IF(I$46=0,"",IF($D578="",I574*I575*'Exp factors'!$H$58,I574*I575*$D578))</f>
        <v>#DIV/0!</v>
      </c>
      <c r="J579" s="1411" t="e">
        <f>IF(J$46=0,"",IF($D578="",J574*J575*'Exp factors'!$H$58,J574*J575*$D578))</f>
        <v>#DIV/0!</v>
      </c>
      <c r="K579" s="1411" t="e">
        <f>IF(K$46=0,"",IF($D578="",K574*K575*'Exp factors'!$H$58,K574*K575*$D578))</f>
        <v>#DIV/0!</v>
      </c>
      <c r="L579" s="1088"/>
      <c r="M579" s="1677" t="e">
        <f>IF(SUM(H579)=SUM(C579),"",SUM(H579)-SUM(C579))</f>
        <v>#DIV/0!</v>
      </c>
      <c r="N579" s="1677" t="e">
        <f>IF(SUM(I579)=SUM(D579),"",SUM(I579)-SUM(D579))</f>
        <v>#DIV/0!</v>
      </c>
      <c r="O579" s="1677" t="e">
        <f>IF(SUM(J579)=SUM(E579),"",SUM(J579)-SUM(E579))</f>
        <v>#DIV/0!</v>
      </c>
      <c r="P579" s="1677" t="e">
        <f>IF(SUM(K579)=SUM(F579),"",SUM(K579)-SUM(F579))</f>
        <v>#DIV/0!</v>
      </c>
      <c r="Q579" s="1668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0" t="str">
        <f>IF(SUM(C580)=0,"",C580*C581*C582/C$46/365/$P$1)</f>
        <v/>
      </c>
      <c r="D583" s="1410" t="str">
        <f>IF(SUM(D580)=0,"",D580*D581*D582/D$46/365/$P$1)</f>
        <v/>
      </c>
      <c r="E583" s="1410" t="str">
        <f>IF(SUM(E580)=0,"",E580*E581*E582/E$46/365/$P$1)</f>
        <v/>
      </c>
      <c r="F583" s="1410" t="str">
        <f>IF(SUM(F580)=0,"",F580*F581*F582/F$46/365/$P$1)</f>
        <v/>
      </c>
      <c r="G583" s="1088"/>
      <c r="H583" s="1410">
        <f>IF(H$46=0,"",H580*H581*SUM($D582)/H$46/365/$P$1)</f>
        <v>0</v>
      </c>
      <c r="I583" s="1410">
        <f>IF(I$46=0,"",I580*I581*SUM($D582)/I$46/365/$P$1)</f>
        <v>0</v>
      </c>
      <c r="J583" s="1410">
        <f>IF(J$46=0,"",J580*J581*SUM($D582)/J$46/365/$P$1)</f>
        <v>0</v>
      </c>
      <c r="K583" s="1410">
        <f>IF(K$46=0,"",K580*K581*SUM($D582)/K$46/365/$P$1)</f>
        <v>0</v>
      </c>
      <c r="L583" s="1088"/>
      <c r="M583" s="1676" t="str">
        <f>IF(SUM(H583)=SUM(C583),"",SUM(H583)-SUM(C583))</f>
        <v/>
      </c>
      <c r="N583" s="1676" t="str">
        <f>IF(SUM(I583)=SUM(D583),"",SUM(I583)-SUM(D583))</f>
        <v/>
      </c>
      <c r="O583" s="1676" t="str">
        <f>IF(SUM(J583)=SUM(E583),"",SUM(J583)-SUM(E583))</f>
        <v/>
      </c>
      <c r="P583" s="167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1" t="str">
        <f>IF(C584="","",C580*C581*C584)</f>
        <v/>
      </c>
      <c r="D585" s="1411" t="str">
        <f>IF(D584="","",D580*D581*D584)</f>
        <v/>
      </c>
      <c r="E585" s="1411" t="str">
        <f>IF(E584="","",E580*E581*E584)</f>
        <v/>
      </c>
      <c r="F585" s="1411" t="str">
        <f>IF(F584="","",F580*F581*F584)</f>
        <v/>
      </c>
      <c r="G585" s="1088"/>
      <c r="H585" s="1411">
        <f>IF(H$46=0,"",IF($D584="",H580*H581*'Exp factors'!$H$59,H580*H581*$D584))</f>
        <v>0</v>
      </c>
      <c r="I585" s="1411">
        <f>IF(I$46=0,"",IF($D584="",I580*I581*'Exp factors'!$H$59,I580*I581*$D584))</f>
        <v>0</v>
      </c>
      <c r="J585" s="1411">
        <f>IF(J$46=0,"",IF($D584="",J580*J581*'Exp factors'!$H$59,J580*J581*$D584))</f>
        <v>0</v>
      </c>
      <c r="K585" s="1411">
        <f>IF(K$46=0,"",IF($D584="",K580*K581*'Exp factors'!$H$59,K580*K581*$D584))</f>
        <v>0</v>
      </c>
      <c r="L585" s="1088"/>
      <c r="M585" s="1677" t="str">
        <f>IF(SUM(H585)=SUM(C585),"",SUM(H585)-SUM(C585))</f>
        <v/>
      </c>
      <c r="N585" s="1677" t="str">
        <f>IF(SUM(I585)=SUM(D585),"",SUM(I585)-SUM(D585))</f>
        <v/>
      </c>
      <c r="O585" s="1677" t="str">
        <f>IF(SUM(J585)=SUM(E585),"",SUM(J585)-SUM(E585))</f>
        <v/>
      </c>
      <c r="P585" s="1677" t="str">
        <f>IF(SUM(K585)=SUM(F585),"",SUM(K585)-SUM(F585))</f>
        <v/>
      </c>
      <c r="Q585" s="1668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0" t="str">
        <f>IF(SUM(C586)=0,"",C586*C587*C588/C$46/365/$P$1)</f>
        <v/>
      </c>
      <c r="D589" s="1410" t="str">
        <f>IF(SUM(D586)=0,"",D586*D587*D588/D$46/365/$P$1)</f>
        <v/>
      </c>
      <c r="E589" s="1410" t="str">
        <f>IF(SUM(E586)=0,"",E586*E587*E588/E$46/365/$P$1)</f>
        <v/>
      </c>
      <c r="F589" s="1410" t="str">
        <f>IF(SUM(F586)=0,"",F586*F587*F588/F$46/365/$P$1)</f>
        <v/>
      </c>
      <c r="G589" s="1088"/>
      <c r="H589" s="1410">
        <f>IF(H$46=0,"",H586*H587*SUM($D588)/H$46/365/$P$1)</f>
        <v>0</v>
      </c>
      <c r="I589" s="1410">
        <f>IF(I$46=0,"",I586*I587*SUM($D588)/I$46/365/$P$1)</f>
        <v>0</v>
      </c>
      <c r="J589" s="1410">
        <f>IF(J$46=0,"",J586*J587*SUM($D588)/J$46/365/$P$1)</f>
        <v>0</v>
      </c>
      <c r="K589" s="1410">
        <f>IF(K$46=0,"",K586*K587*SUM($D588)/K$46/365/$P$1)</f>
        <v>0</v>
      </c>
      <c r="L589" s="1088"/>
      <c r="M589" s="1676" t="str">
        <f>IF(SUM(H589)=SUM(C589),"",SUM(H589)-SUM(C589))</f>
        <v/>
      </c>
      <c r="N589" s="1676" t="str">
        <f>IF(SUM(I589)=SUM(D589),"",SUM(I589)-SUM(D589))</f>
        <v/>
      </c>
      <c r="O589" s="1676" t="str">
        <f>IF(SUM(J589)=SUM(E589),"",SUM(J589)-SUM(E589))</f>
        <v/>
      </c>
      <c r="P589" s="167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1" t="str">
        <f>IF(C590="","",C586*C587*C590)</f>
        <v/>
      </c>
      <c r="D591" s="1411" t="str">
        <f>IF(D590="","",D586*D587*D590)</f>
        <v/>
      </c>
      <c r="E591" s="1411" t="str">
        <f>IF(E590="","",E586*E587*E590)</f>
        <v/>
      </c>
      <c r="F591" s="1411" t="str">
        <f>IF(F590="","",F586*F587*F590)</f>
        <v/>
      </c>
      <c r="G591" s="1088"/>
      <c r="H591" s="1411">
        <f>IF(H$46=0,"",IF($D590="",H586*H587*'Exp factors'!$H$60,H586*H587*$D590))</f>
        <v>0</v>
      </c>
      <c r="I591" s="1411">
        <f>IF(I$46=0,"",IF($D590="",I586*I587*'Exp factors'!$H$60,I586*I587*$D590))</f>
        <v>0</v>
      </c>
      <c r="J591" s="1411">
        <f>IF(J$46=0,"",IF($D590="",J586*J587*'Exp factors'!$H$60,J586*J587*$D590))</f>
        <v>0</v>
      </c>
      <c r="K591" s="1411">
        <f>IF(K$46=0,"",IF($D590="",K586*K587*'Exp factors'!$H$60,K586*K587*$D590))</f>
        <v>0</v>
      </c>
      <c r="L591" s="1088"/>
      <c r="M591" s="1677" t="str">
        <f>IF(SUM(H591)=SUM(C591),"",SUM(H591)-SUM(C591))</f>
        <v/>
      </c>
      <c r="N591" s="1677" t="str">
        <f>IF(SUM(I591)=SUM(D591),"",SUM(I591)-SUM(D591))</f>
        <v/>
      </c>
      <c r="O591" s="1677" t="str">
        <f>IF(SUM(J591)=SUM(E591),"",SUM(J591)-SUM(E591))</f>
        <v/>
      </c>
      <c r="P591" s="1677" t="str">
        <f>IF(SUM(K591)=SUM(F591),"",SUM(K591)-SUM(F591))</f>
        <v/>
      </c>
      <c r="Q591" s="1668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2.5831702544031315E-3</v>
      </c>
      <c r="E596" s="1135">
        <f>IF(E593="","",E593*E594*E595/E$46/365/$P$1)</f>
        <v>5.1663405088062629E-3</v>
      </c>
      <c r="F596" s="1135">
        <f>IF(F593="","",F593*F594*F595/F$46/365/$P$1)</f>
        <v>4.6966731898238747E-3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676">
        <f>IF(SUM(H596)=SUM(C596),"",SUM(H596)-SUM(C596))</f>
        <v>-3.4442270058708414E-3</v>
      </c>
      <c r="N596" s="1676">
        <f>IF(SUM(I596)=SUM(D596),"",SUM(I596)-SUM(D596))</f>
        <v>-2.5831702544031315E-3</v>
      </c>
      <c r="O596" s="1676">
        <f>IF(SUM(J596)=SUM(E596),"",SUM(J596)-SUM(E596))</f>
        <v>-5.1663405088062629E-3</v>
      </c>
      <c r="P596" s="1676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>
        <f>IF(C597="","",C593*C594*C597)</f>
        <v>240</v>
      </c>
      <c r="D598" s="1131">
        <f>IF(D597="","",D593*D594*D597)</f>
        <v>240</v>
      </c>
      <c r="E598" s="1131">
        <f>IF(E597="","",E593*E594*E597)</f>
        <v>600</v>
      </c>
      <c r="F598" s="1131">
        <f>IF(F597="","",F593*F594*F597)</f>
        <v>600</v>
      </c>
      <c r="G598" s="1088"/>
      <c r="H598" s="1412">
        <f>IF(H$46=0,"",H593*H594*SUM($D597))</f>
        <v>0</v>
      </c>
      <c r="I598" s="1412">
        <f>IF(I$46=0,"",I593*I594*SUM($D597))</f>
        <v>0</v>
      </c>
      <c r="J598" s="1412">
        <f>IF(J$46=0,"",J593*J594*SUM($D597))</f>
        <v>0</v>
      </c>
      <c r="K598" s="1412">
        <f>IF(K$46=0,"",K593*K594*SUM($D597))</f>
        <v>0</v>
      </c>
      <c r="L598" s="1088"/>
      <c r="M598" s="1677">
        <f>IF(SUM(H598)=SUM(C598),"",SUM(H598)-SUM(C598))</f>
        <v>-240</v>
      </c>
      <c r="N598" s="1677">
        <f>IF(SUM(I598)=SUM(D598),"",SUM(I598)-SUM(D598))</f>
        <v>-240</v>
      </c>
      <c r="O598" s="1677">
        <f>IF(SUM(J598)=SUM(E598),"",SUM(J598)-SUM(E598))</f>
        <v>-600</v>
      </c>
      <c r="P598" s="1677">
        <f>IF(SUM(K598)=SUM(F598),"",SUM(K598)-SUM(F598))</f>
        <v>-600</v>
      </c>
      <c r="Q598" s="1668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0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0" t="str">
        <f>IF(C600="","",C600*C601/C$46/365/$P$1)</f>
        <v/>
      </c>
      <c r="D602" s="1410" t="str">
        <f>IF(D600="","",D600*D601/D$46/365/$P$1)</f>
        <v/>
      </c>
      <c r="E602" s="1410">
        <f>IF(E600="","",E600*E601/E$46/365/$P$1)</f>
        <v>1.487279843444227E-3</v>
      </c>
      <c r="F602" s="1410">
        <f>IF(F600="","",F600*F601/F$46/365/$P$1)</f>
        <v>5.4082903397971891E-3</v>
      </c>
      <c r="G602" s="1088"/>
      <c r="H602" s="1410">
        <f>IF(OR(H$46=0,H600=""),"",H600*SUM($D601)/H$46/365/$P$1)</f>
        <v>0</v>
      </c>
      <c r="I602" s="1410">
        <f>IF(OR(I$46=0,I600=""),"",I600*SUM($D601)/I$46/365/$P$1)</f>
        <v>0</v>
      </c>
      <c r="J602" s="1410">
        <f>IF(OR(J$46=0,J600=""),"",J600*SUM($D601)/J$46/365/$P$1)</f>
        <v>0</v>
      </c>
      <c r="K602" s="1410">
        <f>IF(OR(K$46=0,K600=""),"",K600*SUM($D601)/K$46/365/$P$1)</f>
        <v>0</v>
      </c>
      <c r="L602" s="1088"/>
      <c r="M602" s="1676" t="str">
        <f>IF(SUM(H602)=SUM(C602),"",SUM(H602)-SUM(C602))</f>
        <v/>
      </c>
      <c r="N602" s="1676" t="str">
        <f>IF(SUM(I602)=SUM(D602),"",SUM(I602)-SUM(D602))</f>
        <v/>
      </c>
      <c r="O602" s="1676">
        <f>IF(SUM(J602)=SUM(E602),"",SUM(J602)-SUM(E602))</f>
        <v>-1.487279843444227E-3</v>
      </c>
      <c r="P602" s="167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1" t="str">
        <f>IF(C603="","",C600*C603)</f>
        <v/>
      </c>
      <c r="D604" s="1411" t="str">
        <f>IF(D603="","",D600*D603)</f>
        <v/>
      </c>
      <c r="E604" s="1411">
        <f>IF(E603="","",E600*E603)</f>
        <v>120</v>
      </c>
      <c r="F604" s="1411">
        <f>IF(F603="","",F600*F603)</f>
        <v>480</v>
      </c>
      <c r="G604" s="1088"/>
      <c r="H604" s="1411">
        <f>IF(H$46=0,"",IF($D603="",H600*[1]ExpFactors!$H$63,H600*$D603))</f>
        <v>0</v>
      </c>
      <c r="I604" s="1411">
        <f>IF(I$46=0,"",IF($D603="",I600*[1]ExpFactors!$H$63,I600*$D603))</f>
        <v>0</v>
      </c>
      <c r="J604" s="1411">
        <f>IF(J$46=0,"",IF($D603="",J600*[1]ExpFactors!$H$63,J600*$D603))</f>
        <v>0</v>
      </c>
      <c r="K604" s="1411">
        <f>IF(K$46=0,"",IF($D603="",K600*[1]ExpFactors!$H$63,K600*$D603))</f>
        <v>0</v>
      </c>
      <c r="L604" s="1088"/>
      <c r="M604" s="1677" t="str">
        <f>IF(SUM(H604)=SUM(C604),"",SUM(H604)-SUM(C604))</f>
        <v/>
      </c>
      <c r="N604" s="1677" t="str">
        <f>IF(SUM(I604)=SUM(D604),"",SUM(I604)-SUM(D604))</f>
        <v/>
      </c>
      <c r="O604" s="1677">
        <f>IF(SUM(J604)=SUM(E604),"",SUM(J604)-SUM(E604))</f>
        <v>-120</v>
      </c>
      <c r="P604" s="1677">
        <f>IF(SUM(K604)=SUM(F604),"",SUM(K604)-SUM(F604))</f>
        <v>-480</v>
      </c>
      <c r="Q604" s="1668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0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0" t="str">
        <f>IF(C606="","",C606*C607/C$46/365/$P$1)</f>
        <v/>
      </c>
      <c r="D608" s="1410" t="str">
        <f>IF(D606="","",D606*D607/D$46/365/$P$1)</f>
        <v/>
      </c>
      <c r="E608" s="1410">
        <f>IF(E606="","",E606*E607/E$46/365/$P$1)</f>
        <v>9.6751467710371828E-3</v>
      </c>
      <c r="F608" s="1410">
        <f>IF(F606="","",F606*F607/F$46/365/$P$1)</f>
        <v>1.7591175947340332E-2</v>
      </c>
      <c r="G608" s="1088"/>
      <c r="H608" s="1410">
        <f>IF(OR(H$46=0,H606=""),"",H606*SUM($D607)/H$46/365/$P$1)</f>
        <v>0</v>
      </c>
      <c r="I608" s="1410">
        <f>IF(OR(I$46=0,I606=""),"",I606*SUM($D607)/I$46/365/$P$1)</f>
        <v>0</v>
      </c>
      <c r="J608" s="1410">
        <f>IF(OR(J$46=0,J606=""),"",J606*SUM($D607)/J$46/365/$P$1)</f>
        <v>0</v>
      </c>
      <c r="K608" s="1410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1" t="e">
        <f>IF(C609="","",C606*C609)</f>
        <v>#VALUE!</v>
      </c>
      <c r="D610" s="1411" t="e">
        <f>IF(D609="","",D606*D609)</f>
        <v>#VALUE!</v>
      </c>
      <c r="E610" s="1411">
        <f>IF(E609="","",E606*E609)</f>
        <v>240</v>
      </c>
      <c r="F610" s="1411">
        <f>IF(F609="","",F606*F609)</f>
        <v>480</v>
      </c>
      <c r="G610" s="1088"/>
      <c r="H610" s="1411">
        <f>IF(H$46=0,"",IF($D609="",H606*[1]ExpFactors!$H$64,H606*$D609))</f>
        <v>0</v>
      </c>
      <c r="I610" s="1411">
        <f>IF(I$46=0,"",IF($D609="",I606*[1]ExpFactors!$H$64,I606*$D609))</f>
        <v>0</v>
      </c>
      <c r="J610" s="1411">
        <f>IF(J$46=0,"",IF($D609="",J606*[1]ExpFactors!$H$64,J606*$D609))</f>
        <v>0</v>
      </c>
      <c r="K610" s="1411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70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70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0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0" t="str">
        <f>IF(C618="","",C618*C619/C$46/365/$P$1)</f>
        <v/>
      </c>
      <c r="D620" s="1410">
        <f>IF(D618="","",D618*D619/D$46/365/$P$1)</f>
        <v>9.4422700587084157E-3</v>
      </c>
      <c r="E620" s="1410">
        <f>IF(E618="","",E618*E619/E$46/365/$P$1)</f>
        <v>1.5107632093933464E-2</v>
      </c>
      <c r="F620" s="1410">
        <f>IF(F618="","",F618*F619/F$46/365/$P$1)</f>
        <v>8.2405265966909794E-3</v>
      </c>
      <c r="G620" s="1088"/>
      <c r="H620" s="1410">
        <f>IF(OR(H$46=0,H618=""),"",H618*SUM($D619)/H$46/365/$P$1)</f>
        <v>0</v>
      </c>
      <c r="I620" s="1410">
        <f>IF(OR(I$46=0,I618=""),"",I618*SUM($D619)/I$46/365/$P$1)</f>
        <v>0</v>
      </c>
      <c r="J620" s="1410">
        <f>IF(OR(J$46=0,J618=""),"",J618*SUM($D619)/J$46/365/$P$1)</f>
        <v>0</v>
      </c>
      <c r="K620" s="1410">
        <f>IF(OR(K$46=0,K618=""),"",K618*SUM($D619)/K$46/365/$P$1)</f>
        <v>0</v>
      </c>
      <c r="L620" s="1088"/>
      <c r="M620" s="1676" t="str">
        <f>IF(SUM(H620)=SUM(C620),"",SUM(H620)-SUM(C620))</f>
        <v/>
      </c>
      <c r="N620" s="1676">
        <f>IF(SUM(I620)=SUM(D620),"",SUM(I620)-SUM(D620))</f>
        <v>-9.4422700587084157E-3</v>
      </c>
      <c r="O620" s="1676">
        <f>IF(SUM(J620)=SUM(E620),"",SUM(J620)-SUM(E620))</f>
        <v>-1.5107632093933464E-2</v>
      </c>
      <c r="P620" s="1676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1" t="e">
        <f>IF(C621="","",C618*C621)</f>
        <v>#VALUE!</v>
      </c>
      <c r="D622" s="1411">
        <f>IF(D621="","",D618*D621)</f>
        <v>200</v>
      </c>
      <c r="E622" s="1411">
        <f>IF(E621="","",E618*E621)</f>
        <v>1000</v>
      </c>
      <c r="F622" s="1411">
        <f>IF(F621="","",F618*F621)</f>
        <v>180</v>
      </c>
      <c r="G622" s="1088"/>
      <c r="H622" s="1411">
        <f>IF(H$46=0,"",IF($D621="",H618*[1]ExpFactors!$H$43,H618*$D621))</f>
        <v>0</v>
      </c>
      <c r="I622" s="1411">
        <f>IF(I$46=0,"",IF($D621="",I618*[1]ExpFactors!$H$43,I618*$D621))</f>
        <v>0</v>
      </c>
      <c r="J622" s="1411">
        <f>IF(J$46=0,"",IF($D621="",J618*[1]ExpFactors!$H$43,J618*$D621))</f>
        <v>0</v>
      </c>
      <c r="K622" s="1411">
        <f>IF(K$46=0,"",IF($D621="",K618*[1]ExpFactors!$H$43,K618*$D621))</f>
        <v>0</v>
      </c>
      <c r="L622" s="1088"/>
      <c r="M622" s="1677" t="e">
        <f>IF(SUM(H622)=SUM(C622),"",SUM(H622)-SUM(C622))</f>
        <v>#VALUE!</v>
      </c>
      <c r="N622" s="1677">
        <f>IF(SUM(I622)=SUM(D622),"",SUM(I622)-SUM(D622))</f>
        <v>-200</v>
      </c>
      <c r="O622" s="1677">
        <f>IF(SUM(J622)=SUM(E622),"",SUM(J622)-SUM(E622))</f>
        <v>-1000</v>
      </c>
      <c r="P622" s="1677">
        <f>IF(SUM(K622)=SUM(F622),"",SUM(K622)-SUM(F622))</f>
        <v>-180</v>
      </c>
      <c r="Q622" s="1668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676">
        <f>IF(SUM(H626)=SUM(C626),"",SUM(H626)-SUM(C626))</f>
        <v>-4.4227005870841494E-3</v>
      </c>
      <c r="N626" s="1676">
        <f>IF(SUM(I626)=SUM(D626),"",SUM(I626)-SUM(D626))</f>
        <v>-5.5283757338551861E-3</v>
      </c>
      <c r="O626" s="1676">
        <f>IF(SUM(J626)=SUM(E626),"",SUM(J626)-SUM(E626))</f>
        <v>-2.1228962818003915E-2</v>
      </c>
      <c r="P626" s="167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1677">
        <f>IF(SUM(H628)=SUM(C628),"",SUM(H628)-SUM(C628))</f>
        <v>-60</v>
      </c>
      <c r="N628" s="1677">
        <f>IF(SUM(I628)=SUM(D628),"",SUM(I628)-SUM(D628))</f>
        <v>-30</v>
      </c>
      <c r="O628" s="1677">
        <f>IF(SUM(J628)=SUM(E628),"",SUM(J628)-SUM(E628))</f>
        <v>-240</v>
      </c>
      <c r="P628" s="1677">
        <f>IF(SUM(K628)=SUM(F628),"",SUM(K628)-SUM(F628))</f>
        <v>-180</v>
      </c>
      <c r="Q628" s="1668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676" t="str">
        <f>IF(SUM(H632)=SUM(C632),"",SUM(H632)-SUM(C632))</f>
        <v/>
      </c>
      <c r="N632" s="1676" t="str">
        <f>IF(SUM(I632)=SUM(D632),"",SUM(I632)-SUM(D632))</f>
        <v/>
      </c>
      <c r="O632" s="1676">
        <f>IF(SUM(J632)=SUM(E632),"",SUM(J632)-SUM(E632))</f>
        <v>-1.8395303326810178E-4</v>
      </c>
      <c r="P632" s="1676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 t="str">
        <f>IF(E633="","",E630*E633)</f>
        <v/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1677" t="str">
        <f>IF(SUM(H634)=SUM(C634),"",SUM(H634)-SUM(C634))</f>
        <v/>
      </c>
      <c r="N634" s="1677" t="str">
        <f>IF(SUM(I634)=SUM(D634),"",SUM(I634)-SUM(D634))</f>
        <v/>
      </c>
      <c r="O634" s="1677" t="str">
        <f>IF(SUM(J634)=SUM(E634),"",SUM(J634)-SUM(E634))</f>
        <v/>
      </c>
      <c r="P634" s="1677" t="str">
        <f>IF(SUM(K634)=SUM(F634),"",SUM(K634)-SUM(F634))</f>
        <v/>
      </c>
      <c r="Q634" s="1668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678" t="str">
        <f>IF(SUM(H639)=SUM(C639),"",SUM(H639)-SUM(C639))</f>
        <v/>
      </c>
      <c r="N639" s="1678" t="str">
        <f>IF(SUM(I639)=SUM(D639),"",SUM(I639)-SUM(D639))</f>
        <v/>
      </c>
      <c r="O639" s="1678" t="str">
        <f>IF(SUM(J639)=SUM(E639),"",SUM(J639)-SUM(E639))</f>
        <v/>
      </c>
      <c r="P639" s="1678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1679" t="str">
        <f>IF(SUM(H641)=SUM(C641),"",SUM(H641)-SUM(C641))</f>
        <v/>
      </c>
      <c r="N641" s="1679" t="str">
        <f>IF(SUM(I641)=SUM(D641),"",SUM(I641)-SUM(D641))</f>
        <v/>
      </c>
      <c r="O641" s="1679" t="str">
        <f>IF(SUM(J641)=SUM(E641),"",SUM(J641)-SUM(E641))</f>
        <v/>
      </c>
      <c r="P641" s="1679" t="str">
        <f>IF(SUM(K641)=SUM(F641),"",SUM(K641)-SUM(F641))</f>
        <v/>
      </c>
      <c r="Q641" s="1669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6">IF(C645&gt;0,C645,"")</f>
        <v>5</v>
      </c>
      <c r="I645" s="1184">
        <f t="shared" si="16"/>
        <v>6</v>
      </c>
      <c r="J645" s="1184" t="str">
        <f t="shared" si="16"/>
        <v/>
      </c>
      <c r="K645" s="1184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6"/>
        <v>1</v>
      </c>
      <c r="I646" s="1184">
        <f t="shared" si="16"/>
        <v>1</v>
      </c>
      <c r="J646" s="1184" t="str">
        <f t="shared" si="16"/>
        <v/>
      </c>
      <c r="K646" s="1184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7">IF(C651&gt;0,C651,"")</f>
        <v>5</v>
      </c>
      <c r="I651" s="1184">
        <f t="shared" si="17"/>
        <v>6</v>
      </c>
      <c r="J651" s="1184" t="str">
        <f t="shared" si="17"/>
        <v/>
      </c>
      <c r="K651" s="1184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7"/>
        <v>1</v>
      </c>
      <c r="I652" s="1184">
        <f t="shared" si="17"/>
        <v>1</v>
      </c>
      <c r="J652" s="1184" t="str">
        <f t="shared" si="17"/>
        <v/>
      </c>
      <c r="K652" s="1184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8">IF(C657&gt;0,C657,"")</f>
        <v>5</v>
      </c>
      <c r="I657" s="1184">
        <f t="shared" si="18"/>
        <v>7</v>
      </c>
      <c r="J657" s="1184" t="str">
        <f t="shared" si="18"/>
        <v/>
      </c>
      <c r="K657" s="1184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8"/>
        <v>1</v>
      </c>
      <c r="I658" s="1184">
        <f t="shared" si="18"/>
        <v>1</v>
      </c>
      <c r="J658" s="1184" t="str">
        <f t="shared" si="18"/>
        <v/>
      </c>
      <c r="K658" s="1184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9">IF(C704&gt;0,C704,"")</f>
        <v/>
      </c>
      <c r="I704" s="1184" t="str">
        <f t="shared" si="19"/>
        <v/>
      </c>
      <c r="J704" s="1184" t="str">
        <f t="shared" si="19"/>
        <v/>
      </c>
      <c r="K704" s="1184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9"/>
        <v/>
      </c>
      <c r="I705" s="1184" t="str">
        <f t="shared" si="19"/>
        <v/>
      </c>
      <c r="J705" s="1184" t="str">
        <f t="shared" si="19"/>
        <v/>
      </c>
      <c r="K705" s="1184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20">IF(C710&gt;0,C710,"")</f>
        <v/>
      </c>
      <c r="I710" s="1184" t="str">
        <f t="shared" si="20"/>
        <v/>
      </c>
      <c r="J710" s="1184" t="str">
        <f t="shared" si="20"/>
        <v/>
      </c>
      <c r="K710" s="1184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20"/>
        <v/>
      </c>
      <c r="I711" s="1184" t="str">
        <f t="shared" si="20"/>
        <v/>
      </c>
      <c r="J711" s="1184" t="str">
        <f t="shared" si="20"/>
        <v/>
      </c>
      <c r="K711" s="1184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21">IF(C716&gt;0,C716,"")</f>
        <v/>
      </c>
      <c r="I716" s="1184" t="str">
        <f t="shared" si="21"/>
        <v/>
      </c>
      <c r="J716" s="1184" t="str">
        <f t="shared" si="21"/>
        <v/>
      </c>
      <c r="K716" s="1184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21"/>
        <v/>
      </c>
      <c r="I717" s="1184" t="str">
        <f t="shared" si="21"/>
        <v/>
      </c>
      <c r="J717" s="1184" t="str">
        <f t="shared" si="21"/>
        <v/>
      </c>
      <c r="K717" s="1184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2">IF(C721&gt;0,C721,"")</f>
        <v/>
      </c>
      <c r="I721" s="1184" t="str">
        <f t="shared" si="22"/>
        <v/>
      </c>
      <c r="J721" s="1184" t="str">
        <f t="shared" si="22"/>
        <v/>
      </c>
      <c r="K721" s="1184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2"/>
        <v/>
      </c>
      <c r="I722" s="1184" t="str">
        <f t="shared" si="22"/>
        <v/>
      </c>
      <c r="J722" s="1184" t="str">
        <f t="shared" si="22"/>
        <v/>
      </c>
      <c r="K722" s="1184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3">IF(C728&gt;0,C728,"")</f>
        <v/>
      </c>
      <c r="I728" s="1184" t="str">
        <f t="shared" si="23"/>
        <v/>
      </c>
      <c r="J728" s="1184" t="str">
        <f t="shared" si="23"/>
        <v/>
      </c>
      <c r="K728" s="1184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3"/>
        <v/>
      </c>
      <c r="I729" s="1184" t="str">
        <f t="shared" si="23"/>
        <v/>
      </c>
      <c r="J729" s="1184" t="str">
        <f t="shared" si="23"/>
        <v/>
      </c>
      <c r="K729" s="1184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4">IF(C733&gt;0,C733,"")</f>
        <v/>
      </c>
      <c r="I733" s="1184" t="str">
        <f t="shared" si="24"/>
        <v/>
      </c>
      <c r="J733" s="1184" t="str">
        <f t="shared" si="24"/>
        <v/>
      </c>
      <c r="K733" s="1184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4"/>
        <v/>
      </c>
      <c r="I734" s="1184" t="str">
        <f t="shared" si="24"/>
        <v/>
      </c>
      <c r="J734" s="1184" t="str">
        <f t="shared" si="24"/>
        <v/>
      </c>
      <c r="K734" s="1184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9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5">IF(C739&gt;0,C739,"")</f>
        <v/>
      </c>
      <c r="I739" s="1184" t="str">
        <f t="shared" si="25"/>
        <v/>
      </c>
      <c r="J739" s="1184" t="str">
        <f t="shared" si="25"/>
        <v/>
      </c>
      <c r="K739" s="1184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5"/>
        <v/>
      </c>
      <c r="I740" s="1184" t="str">
        <f t="shared" si="25"/>
        <v/>
      </c>
      <c r="J740" s="1184" t="str">
        <f t="shared" si="25"/>
        <v/>
      </c>
      <c r="K740" s="1184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6">IF(C745&gt;0,C745,"")</f>
        <v/>
      </c>
      <c r="I745" s="1184" t="str">
        <f t="shared" si="26"/>
        <v/>
      </c>
      <c r="J745" s="1184" t="str">
        <f t="shared" si="26"/>
        <v/>
      </c>
      <c r="K745" s="1184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6"/>
        <v/>
      </c>
      <c r="I746" s="1184" t="str">
        <f t="shared" si="26"/>
        <v/>
      </c>
      <c r="J746" s="1184" t="str">
        <f t="shared" si="26"/>
        <v/>
      </c>
      <c r="K746" s="1184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9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7">IF(C751&gt;0,C751,"")</f>
        <v/>
      </c>
      <c r="I751" s="1184" t="str">
        <f t="shared" si="27"/>
        <v/>
      </c>
      <c r="J751" s="1184" t="str">
        <f t="shared" si="27"/>
        <v/>
      </c>
      <c r="K751" s="1184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7"/>
        <v/>
      </c>
      <c r="I752" s="1184" t="str">
        <f t="shared" si="27"/>
        <v/>
      </c>
      <c r="J752" s="1184" t="str">
        <f t="shared" si="27"/>
        <v/>
      </c>
      <c r="K752" s="1184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9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8">IF(C756&gt;0,C756,"")</f>
        <v/>
      </c>
      <c r="I756" s="1184" t="str">
        <f t="shared" si="28"/>
        <v/>
      </c>
      <c r="J756" s="1184" t="str">
        <f t="shared" si="28"/>
        <v/>
      </c>
      <c r="K756" s="1184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8"/>
        <v/>
      </c>
      <c r="I757" s="1184" t="str">
        <f t="shared" si="28"/>
        <v/>
      </c>
      <c r="J757" s="1184" t="str">
        <f t="shared" si="28"/>
        <v/>
      </c>
      <c r="K757" s="1184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8"/>
        <v/>
      </c>
      <c r="I758" s="1184" t="str">
        <f t="shared" si="28"/>
        <v/>
      </c>
      <c r="J758" s="1184" t="str">
        <f t="shared" si="28"/>
        <v/>
      </c>
      <c r="K758" s="1184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1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9">IF(C762&gt;0,C762,"")</f>
        <v/>
      </c>
      <c r="I762" s="1184" t="str">
        <f t="shared" si="29"/>
        <v/>
      </c>
      <c r="J762" s="1184" t="str">
        <f t="shared" si="29"/>
        <v/>
      </c>
      <c r="K762" s="1184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9"/>
        <v/>
      </c>
      <c r="I763" s="1184" t="str">
        <f t="shared" si="29"/>
        <v/>
      </c>
      <c r="J763" s="1184" t="str">
        <f t="shared" si="29"/>
        <v/>
      </c>
      <c r="K763" s="1184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5"/>
      <c r="M771" s="1416">
        <f t="shared" ref="M771:P775" si="30">IF(H771="","",SUM(H771)-SUM(C771))</f>
        <v>-18</v>
      </c>
      <c r="N771" s="1416">
        <f t="shared" si="30"/>
        <v>-9</v>
      </c>
      <c r="O771" s="1416">
        <f t="shared" si="30"/>
        <v>-42</v>
      </c>
      <c r="P771" s="1416">
        <f t="shared" si="30"/>
        <v>-45</v>
      </c>
      <c r="Q771" s="1670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5"/>
      <c r="M772" s="1416">
        <f t="shared" si="30"/>
        <v>-24</v>
      </c>
      <c r="N772" s="1416">
        <f t="shared" si="30"/>
        <v>-15</v>
      </c>
      <c r="O772" s="1416">
        <f t="shared" si="30"/>
        <v>-40</v>
      </c>
      <c r="P772" s="1416">
        <f t="shared" si="30"/>
        <v>-45</v>
      </c>
      <c r="Q772" s="1670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5"/>
      <c r="M773" s="1416">
        <f t="shared" si="30"/>
        <v>-36</v>
      </c>
      <c r="N773" s="1416">
        <f t="shared" si="30"/>
        <v>-48</v>
      </c>
      <c r="O773" s="1416">
        <f t="shared" si="30"/>
        <v>-80</v>
      </c>
      <c r="P773" s="1416">
        <f t="shared" si="30"/>
        <v>-65</v>
      </c>
      <c r="Q773" s="1670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5"/>
      <c r="M774" s="1680">
        <f t="shared" si="30"/>
        <v>-72</v>
      </c>
      <c r="N774" s="1680">
        <f t="shared" si="30"/>
        <v>-120</v>
      </c>
      <c r="O774" s="1680">
        <f t="shared" si="30"/>
        <v>-80</v>
      </c>
      <c r="P774" s="1680">
        <f t="shared" si="30"/>
        <v>-60</v>
      </c>
      <c r="Q774" s="1668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5"/>
      <c r="M775" s="1416">
        <f t="shared" si="30"/>
        <v>0</v>
      </c>
      <c r="N775" s="1416">
        <f t="shared" si="30"/>
        <v>0</v>
      </c>
      <c r="O775" s="1416">
        <f t="shared" si="30"/>
        <v>0</v>
      </c>
      <c r="P775" s="1416">
        <f t="shared" si="30"/>
        <v>0</v>
      </c>
      <c r="Q775" s="1670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5"/>
      <c r="M776" s="1417"/>
      <c r="N776" s="1417"/>
      <c r="O776" s="1417"/>
      <c r="P776" s="1417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5"/>
      <c r="M777" s="1417"/>
      <c r="N777" s="1417"/>
      <c r="O777" s="1417"/>
      <c r="P777" s="1417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5"/>
      <c r="M778" s="1417"/>
      <c r="N778" s="1417"/>
      <c r="O778" s="1417"/>
      <c r="P778" s="1417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5"/>
      <c r="M779" s="1417"/>
      <c r="N779" s="1417"/>
      <c r="O779" s="1417"/>
      <c r="P779" s="1417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8"/>
      <c r="M780" s="1416">
        <f t="shared" ref="M780:P784" si="31">IF(H780="","",SUM(H780)-SUM(C780))</f>
        <v>0</v>
      </c>
      <c r="N780" s="1416">
        <f t="shared" si="31"/>
        <v>0</v>
      </c>
      <c r="O780" s="1416">
        <f t="shared" si="31"/>
        <v>0</v>
      </c>
      <c r="P780" s="1416">
        <f t="shared" si="31"/>
        <v>0</v>
      </c>
      <c r="Q780" s="1670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5"/>
      <c r="M781" s="1416">
        <f t="shared" si="31"/>
        <v>0</v>
      </c>
      <c r="N781" s="1416">
        <f t="shared" si="31"/>
        <v>0</v>
      </c>
      <c r="O781" s="1416">
        <f t="shared" si="31"/>
        <v>0</v>
      </c>
      <c r="P781" s="1416">
        <f t="shared" si="31"/>
        <v>-100</v>
      </c>
      <c r="Q781" s="1670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5"/>
      <c r="M782" s="1680">
        <f t="shared" si="31"/>
        <v>0</v>
      </c>
      <c r="N782" s="1680">
        <f t="shared" si="31"/>
        <v>0</v>
      </c>
      <c r="O782" s="1680">
        <f t="shared" si="31"/>
        <v>0</v>
      </c>
      <c r="P782" s="1680">
        <f t="shared" si="31"/>
        <v>0</v>
      </c>
      <c r="Q782" s="1668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5"/>
      <c r="M783" s="1680">
        <f t="shared" si="31"/>
        <v>0</v>
      </c>
      <c r="N783" s="1680">
        <f t="shared" si="31"/>
        <v>0</v>
      </c>
      <c r="O783" s="1680">
        <f t="shared" si="31"/>
        <v>0</v>
      </c>
      <c r="P783" s="1680">
        <f t="shared" si="31"/>
        <v>0</v>
      </c>
      <c r="Q783" s="1668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5"/>
      <c r="M784" s="1680">
        <f t="shared" si="31"/>
        <v>0</v>
      </c>
      <c r="N784" s="1680">
        <f t="shared" si="31"/>
        <v>0</v>
      </c>
      <c r="O784" s="1680">
        <f t="shared" si="31"/>
        <v>0</v>
      </c>
      <c r="P784" s="1680">
        <f t="shared" si="31"/>
        <v>0</v>
      </c>
      <c r="Q784" s="1668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5"/>
      <c r="M785" s="1417"/>
      <c r="N785" s="1417"/>
      <c r="O785" s="1417"/>
      <c r="P785" s="1417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5"/>
      <c r="M786" s="1417"/>
      <c r="N786" s="1417"/>
      <c r="O786" s="1417"/>
      <c r="P786" s="1417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5"/>
      <c r="M787" s="1417"/>
      <c r="N787" s="1417"/>
      <c r="O787" s="1417"/>
      <c r="P787" s="1417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5"/>
      <c r="M788" s="1417"/>
      <c r="N788" s="1417"/>
      <c r="O788" s="1417"/>
      <c r="P788" s="1417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8"/>
      <c r="M789" s="1680" t="str">
        <f t="shared" ref="M789:M809" si="32">IF(H789="","",SUM(H789)-SUM(C789))</f>
        <v/>
      </c>
      <c r="N789" s="1680" t="str">
        <f t="shared" ref="N789:P809" si="33">IF(I789="","",SUM(I789)-SUM(D789))</f>
        <v/>
      </c>
      <c r="O789" s="1680" t="str">
        <f t="shared" si="33"/>
        <v/>
      </c>
      <c r="P789" s="1680" t="str">
        <f t="shared" si="33"/>
        <v/>
      </c>
      <c r="Q789" s="1668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5"/>
      <c r="M790" s="1680">
        <f t="shared" si="32"/>
        <v>0</v>
      </c>
      <c r="N790" s="1680">
        <f t="shared" si="33"/>
        <v>0</v>
      </c>
      <c r="O790" s="1680">
        <f t="shared" si="33"/>
        <v>0</v>
      </c>
      <c r="P790" s="1680">
        <f t="shared" si="33"/>
        <v>0</v>
      </c>
      <c r="Q790" s="1668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19"/>
      <c r="M791" s="1680">
        <f t="shared" si="32"/>
        <v>0</v>
      </c>
      <c r="N791" s="1680">
        <f t="shared" si="33"/>
        <v>0</v>
      </c>
      <c r="O791" s="1680">
        <f t="shared" si="33"/>
        <v>0</v>
      </c>
      <c r="P791" s="1680">
        <f t="shared" si="33"/>
        <v>0</v>
      </c>
      <c r="Q791" s="1668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19"/>
      <c r="M792" s="1680">
        <f t="shared" si="32"/>
        <v>0</v>
      </c>
      <c r="N792" s="1680">
        <f t="shared" si="33"/>
        <v>0</v>
      </c>
      <c r="O792" s="1680">
        <f t="shared" si="33"/>
        <v>0</v>
      </c>
      <c r="P792" s="1680">
        <f t="shared" si="33"/>
        <v>0</v>
      </c>
      <c r="Q792" s="1668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19"/>
      <c r="M793" s="1680">
        <f t="shared" si="32"/>
        <v>0</v>
      </c>
      <c r="N793" s="1680">
        <f t="shared" si="33"/>
        <v>0</v>
      </c>
      <c r="O793" s="1680">
        <f t="shared" si="33"/>
        <v>0</v>
      </c>
      <c r="P793" s="1680">
        <f t="shared" si="33"/>
        <v>0</v>
      </c>
      <c r="Q793" s="1668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19"/>
      <c r="M794" s="1680">
        <f t="shared" si="32"/>
        <v>0</v>
      </c>
      <c r="N794" s="1680">
        <f t="shared" si="33"/>
        <v>0</v>
      </c>
      <c r="O794" s="1680">
        <f t="shared" si="33"/>
        <v>0</v>
      </c>
      <c r="P794" s="1680">
        <f t="shared" si="33"/>
        <v>0</v>
      </c>
      <c r="Q794" s="1668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9"/>
      <c r="M795" s="1680">
        <f t="shared" si="32"/>
        <v>0</v>
      </c>
      <c r="N795" s="1680">
        <f t="shared" si="33"/>
        <v>0</v>
      </c>
      <c r="O795" s="1680">
        <f t="shared" si="33"/>
        <v>0</v>
      </c>
      <c r="P795" s="1680">
        <f t="shared" si="33"/>
        <v>0</v>
      </c>
      <c r="Q795" s="1668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19"/>
      <c r="M796" s="1680">
        <f t="shared" si="32"/>
        <v>0</v>
      </c>
      <c r="N796" s="1680">
        <f t="shared" si="33"/>
        <v>0</v>
      </c>
      <c r="O796" s="1680">
        <f t="shared" si="33"/>
        <v>0</v>
      </c>
      <c r="P796" s="1680">
        <f t="shared" si="33"/>
        <v>0</v>
      </c>
      <c r="Q796" s="1668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19"/>
      <c r="M797" s="1680">
        <f t="shared" si="32"/>
        <v>0</v>
      </c>
      <c r="N797" s="1680">
        <f t="shared" si="33"/>
        <v>0</v>
      </c>
      <c r="O797" s="1680">
        <f t="shared" si="33"/>
        <v>0</v>
      </c>
      <c r="P797" s="1680">
        <f t="shared" si="33"/>
        <v>0</v>
      </c>
      <c r="Q797" s="1668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9"/>
      <c r="M798" s="1680">
        <f t="shared" si="32"/>
        <v>-40</v>
      </c>
      <c r="N798" s="1680">
        <f t="shared" si="33"/>
        <v>-150</v>
      </c>
      <c r="O798" s="1680">
        <f t="shared" si="33"/>
        <v>-120</v>
      </c>
      <c r="P798" s="1680">
        <f t="shared" si="33"/>
        <v>-480</v>
      </c>
      <c r="Q798" s="1668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9"/>
      <c r="M799" s="1680">
        <f t="shared" si="32"/>
        <v>0</v>
      </c>
      <c r="N799" s="1680">
        <f t="shared" si="33"/>
        <v>0</v>
      </c>
      <c r="O799" s="1680">
        <f t="shared" si="33"/>
        <v>0</v>
      </c>
      <c r="P799" s="1680">
        <f t="shared" si="33"/>
        <v>-150</v>
      </c>
      <c r="Q799" s="1668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9"/>
      <c r="M800" s="1680">
        <f t="shared" si="32"/>
        <v>-30</v>
      </c>
      <c r="N800" s="1680">
        <f t="shared" si="33"/>
        <v>-60</v>
      </c>
      <c r="O800" s="1680">
        <f t="shared" si="33"/>
        <v>-300</v>
      </c>
      <c r="P800" s="1680">
        <f t="shared" si="33"/>
        <v>-500</v>
      </c>
      <c r="Q800" s="1668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9"/>
      <c r="M801" s="1680">
        <f t="shared" si="32"/>
        <v>-10</v>
      </c>
      <c r="N801" s="1680">
        <f t="shared" si="33"/>
        <v>-50</v>
      </c>
      <c r="O801" s="1680">
        <f t="shared" si="33"/>
        <v>-100</v>
      </c>
      <c r="P801" s="1680">
        <f t="shared" si="33"/>
        <v>-200</v>
      </c>
      <c r="Q801" s="1668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9"/>
      <c r="M802" s="1680">
        <f t="shared" si="32"/>
        <v>0</v>
      </c>
      <c r="N802" s="1680">
        <f t="shared" si="33"/>
        <v>-100</v>
      </c>
      <c r="O802" s="1680">
        <f t="shared" si="33"/>
        <v>-800</v>
      </c>
      <c r="P802" s="1680">
        <f t="shared" si="33"/>
        <v>-1000</v>
      </c>
      <c r="Q802" s="1668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19"/>
      <c r="M803" s="1681">
        <f t="shared" si="32"/>
        <v>0</v>
      </c>
      <c r="N803" s="1681">
        <f t="shared" si="33"/>
        <v>0</v>
      </c>
      <c r="O803" s="1681">
        <f t="shared" si="33"/>
        <v>0</v>
      </c>
      <c r="P803" s="1681">
        <f t="shared" si="33"/>
        <v>0</v>
      </c>
      <c r="Q803" s="1669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9"/>
      <c r="M804" s="1681">
        <f t="shared" si="32"/>
        <v>-20</v>
      </c>
      <c r="N804" s="1681">
        <f t="shared" si="33"/>
        <v>-60</v>
      </c>
      <c r="O804" s="1681">
        <f t="shared" si="33"/>
        <v>-150</v>
      </c>
      <c r="P804" s="1681">
        <f t="shared" si="33"/>
        <v>-200</v>
      </c>
      <c r="Q804" s="1669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9"/>
      <c r="M805" s="1416">
        <f t="shared" si="32"/>
        <v>0</v>
      </c>
      <c r="N805" s="1416">
        <f t="shared" si="33"/>
        <v>0</v>
      </c>
      <c r="O805" s="1416">
        <f t="shared" si="33"/>
        <v>0</v>
      </c>
      <c r="P805" s="1416">
        <f t="shared" si="33"/>
        <v>-20</v>
      </c>
      <c r="Q805" s="1670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3" t="str">
        <f>IF(Data!BV806="","",Data!BV806)</f>
        <v/>
      </c>
      <c r="D806" s="1413" t="str">
        <f>IF(Data!BW806="","",Data!BW806)</f>
        <v/>
      </c>
      <c r="E806" s="1413" t="str">
        <f>IF(Data!BX806="","",Data!BX806)</f>
        <v/>
      </c>
      <c r="F806" s="1413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9"/>
      <c r="M806" s="1680">
        <f t="shared" si="32"/>
        <v>0</v>
      </c>
      <c r="N806" s="1680">
        <f t="shared" si="33"/>
        <v>0</v>
      </c>
      <c r="O806" s="1680">
        <f t="shared" si="33"/>
        <v>0</v>
      </c>
      <c r="P806" s="1680">
        <f t="shared" si="33"/>
        <v>0</v>
      </c>
      <c r="Q806" s="1668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3" t="str">
        <f>IF(Data!BV807="","",Data!BV807)</f>
        <v/>
      </c>
      <c r="D807" s="1413" t="str">
        <f>IF(Data!BW807="","",Data!BW807)</f>
        <v/>
      </c>
      <c r="E807" s="1413" t="str">
        <f>IF(Data!BX807="","",Data!BX807)</f>
        <v/>
      </c>
      <c r="F807" s="1413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9"/>
      <c r="M807" s="1680">
        <f t="shared" si="32"/>
        <v>0</v>
      </c>
      <c r="N807" s="1680">
        <f t="shared" si="33"/>
        <v>0</v>
      </c>
      <c r="O807" s="1680">
        <f t="shared" si="33"/>
        <v>0</v>
      </c>
      <c r="P807" s="1680">
        <f t="shared" si="33"/>
        <v>0</v>
      </c>
      <c r="Q807" s="1668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9"/>
      <c r="M808" s="1680">
        <f t="shared" si="32"/>
        <v>0</v>
      </c>
      <c r="N808" s="1680">
        <f t="shared" si="33"/>
        <v>0</v>
      </c>
      <c r="O808" s="1680">
        <f t="shared" si="33"/>
        <v>0</v>
      </c>
      <c r="P808" s="1680">
        <f t="shared" si="33"/>
        <v>0</v>
      </c>
      <c r="Q808" s="1668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9"/>
      <c r="M809" s="1681">
        <f t="shared" si="32"/>
        <v>0</v>
      </c>
      <c r="N809" s="1681">
        <f t="shared" si="33"/>
        <v>0</v>
      </c>
      <c r="O809" s="1681">
        <f t="shared" si="33"/>
        <v>0</v>
      </c>
      <c r="P809" s="1681">
        <f t="shared" si="33"/>
        <v>0</v>
      </c>
      <c r="Q809" s="1669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 t="e">
        <f>C20-C31</f>
        <v>#VALUE!</v>
      </c>
      <c r="D810" s="1193" t="e">
        <f>D20-D31</f>
        <v>#VALUE!</v>
      </c>
      <c r="E810" s="1193">
        <f>E20-E31</f>
        <v>11710.5</v>
      </c>
      <c r="F810" s="1193">
        <f>F20-F31</f>
        <v>34817.599999999999</v>
      </c>
      <c r="G810" s="1186"/>
      <c r="H810" s="1194" t="e">
        <f>C810*'Exp factors'!$D$71</f>
        <v>#VALUE!</v>
      </c>
      <c r="I810" s="1194" t="e">
        <f>D810*'Exp factors'!$D$71</f>
        <v>#VALUE!</v>
      </c>
      <c r="J810" s="1194">
        <f>E810*'Exp factors'!$D$71</f>
        <v>11710.5</v>
      </c>
      <c r="K810" s="1194">
        <f>F810*'Exp factors'!$D$71</f>
        <v>34817.599999999999</v>
      </c>
      <c r="L810" s="1186"/>
      <c r="M810" s="1194" t="e">
        <f>IF(H810="","",SUM(H810)-SUM(C810))</f>
        <v>#VALUE!</v>
      </c>
      <c r="N810" s="1194" t="e">
        <f>IF(I810="","",SUM(I810)-SUM(D810))</f>
        <v>#VALUE!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5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3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3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3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3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3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5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4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5"/>
        <v>#VALUE!</v>
      </c>
      <c r="T856" s="46" t="e">
        <f t="shared" si="34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67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67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0</v>
      </c>
      <c r="D860" s="1119">
        <f t="shared" ref="D860:F860" si="42">SUM(D$472)</f>
        <v>0</v>
      </c>
      <c r="E860" s="1119">
        <f t="shared" si="42"/>
        <v>2.7710371819960861E-2</v>
      </c>
      <c r="F860" s="1119">
        <f t="shared" si="42"/>
        <v>2.5191247109055327E-2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-2.7710371819960861E-2</v>
      </c>
      <c r="P860" s="1119">
        <f t="shared" si="44"/>
        <v>-2.5191247109055327E-2</v>
      </c>
      <c r="Q860" s="1668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69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69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2">SUM(D$499)</f>
        <v>3.6164383561643827E-3</v>
      </c>
      <c r="E863" s="1119">
        <f t="shared" si="52"/>
        <v>2.8931506849315062E-3</v>
      </c>
      <c r="F863" s="1119">
        <f t="shared" si="52"/>
        <v>1.0520547945205478E-2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-3.6164383561643827E-3</v>
      </c>
      <c r="O863" s="1119">
        <f t="shared" si="54"/>
        <v>-2.8931506849315062E-3</v>
      </c>
      <c r="P863" s="1119">
        <f t="shared" si="54"/>
        <v>-1.0520547945205478E-2</v>
      </c>
      <c r="Q863" s="1668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8.1124355096957833E-3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-8.1124355096957833E-3</v>
      </c>
      <c r="Q864" s="1668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70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70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68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68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68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68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69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9">SUM(D$553)</f>
        <v>0</v>
      </c>
      <c r="E872" s="1119">
        <f t="shared" si="79"/>
        <v>0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0</v>
      </c>
      <c r="O872" s="1119">
        <f t="shared" si="81"/>
        <v>0</v>
      </c>
      <c r="P872" s="1119">
        <f t="shared" si="81"/>
        <v>0</v>
      </c>
      <c r="Q872" s="1668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3.9138943248532285E-4</v>
      </c>
      <c r="D873" s="1119">
        <f t="shared" ref="D873:F873" si="82">SUM(D$559)</f>
        <v>2.9354207436399217E-4</v>
      </c>
      <c r="E873" s="1119">
        <f t="shared" si="82"/>
        <v>1.2524461839530333E-3</v>
      </c>
      <c r="F873" s="1119">
        <f t="shared" si="82"/>
        <v>2.8464685998932579E-3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-3.9138943248532285E-4</v>
      </c>
      <c r="N873" s="1119">
        <f t="shared" ref="N873:P873" si="84">SUM(N$559)</f>
        <v>-2.9354207436399217E-4</v>
      </c>
      <c r="O873" s="1119">
        <f t="shared" si="84"/>
        <v>-1.2524461839530333E-3</v>
      </c>
      <c r="P873" s="1119">
        <f t="shared" si="84"/>
        <v>-2.8464685998932579E-3</v>
      </c>
      <c r="Q873" s="1668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5">SUM(D$565)</f>
        <v>0</v>
      </c>
      <c r="E874" s="1119">
        <f t="shared" si="85"/>
        <v>0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0</v>
      </c>
      <c r="P874" s="1119">
        <f t="shared" si="87"/>
        <v>-2.7326098558975269E-3</v>
      </c>
      <c r="Q874" s="1669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69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>
        <f t="shared" si="91"/>
        <v>0</v>
      </c>
      <c r="G876" s="937"/>
      <c r="H876" s="1119" t="e">
        <f>SUM(H$577)</f>
        <v>#DIV/0!</v>
      </c>
      <c r="I876" s="1119" t="e">
        <f t="shared" ref="I876:K876" si="92">SUM(I$577)</f>
        <v>#DIV/0!</v>
      </c>
      <c r="J876" s="1119" t="e">
        <f t="shared" si="92"/>
        <v>#DIV/0!</v>
      </c>
      <c r="K876" s="1119" t="e">
        <f t="shared" si="92"/>
        <v>#DIV/0!</v>
      </c>
      <c r="L876" s="937"/>
      <c r="M876" s="1119" t="e">
        <f>SUM(M$577)</f>
        <v>#DIV/0!</v>
      </c>
      <c r="N876" s="1119" t="e">
        <f t="shared" ref="N876:P876" si="93">SUM(N$577)</f>
        <v>#DIV/0!</v>
      </c>
      <c r="O876" s="1119" t="e">
        <f t="shared" si="93"/>
        <v>#DIV/0!</v>
      </c>
      <c r="P876" s="1119" t="e">
        <f t="shared" si="93"/>
        <v>#DIV/0!</v>
      </c>
      <c r="Q876" s="1668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68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68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100">SUM(D$596)</f>
        <v>2.5831702544031315E-3</v>
      </c>
      <c r="E879" s="1119">
        <f t="shared" si="100"/>
        <v>5.1663405088062629E-3</v>
      </c>
      <c r="F879" s="1119">
        <f t="shared" si="100"/>
        <v>4.6966731898238747E-3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-2.5831702544031315E-3</v>
      </c>
      <c r="O879" s="1119">
        <f t="shared" si="102"/>
        <v>-5.1663405088062629E-3</v>
      </c>
      <c r="P879" s="1119">
        <f t="shared" si="102"/>
        <v>-4.6966731898238747E-3</v>
      </c>
      <c r="Q879" s="1668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3">SUM(D$602)</f>
        <v>0</v>
      </c>
      <c r="E880" s="1119">
        <f t="shared" si="103"/>
        <v>1.487279843444227E-3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-1.487279843444227E-3</v>
      </c>
      <c r="P880" s="1119">
        <f t="shared" si="105"/>
        <v>-5.4082903397971891E-3</v>
      </c>
      <c r="Q880" s="1668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6">SUM(D$608)</f>
        <v>0</v>
      </c>
      <c r="E881" s="1119">
        <f t="shared" si="106"/>
        <v>9.6751467710371828E-3</v>
      </c>
      <c r="F881" s="1119">
        <f t="shared" si="106"/>
        <v>1.7591175947340332E-2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0</v>
      </c>
      <c r="N881" s="1119">
        <f t="shared" ref="N881:P881" si="108">SUM(N$608)</f>
        <v>0</v>
      </c>
      <c r="O881" s="1119">
        <f t="shared" si="108"/>
        <v>-9.6751467710371828E-3</v>
      </c>
      <c r="P881" s="1119">
        <f t="shared" si="108"/>
        <v>-1.7591175947340332E-2</v>
      </c>
      <c r="Q881" s="1670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9">SUM(D$614)</f>
        <v>0.11506849315068493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-0.11506849315068493</v>
      </c>
      <c r="O882" s="1119">
        <f t="shared" si="111"/>
        <v>-6.5753424657534251E-3</v>
      </c>
      <c r="P882" s="1119">
        <f t="shared" si="111"/>
        <v>-5.9775840597758407E-3</v>
      </c>
      <c r="Q882" s="1670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2">SUM(D$620)</f>
        <v>9.4422700587084157E-3</v>
      </c>
      <c r="E883" s="1119">
        <f t="shared" si="112"/>
        <v>1.5107632093933464E-2</v>
      </c>
      <c r="F883" s="1119">
        <f t="shared" si="112"/>
        <v>8.2405265966909794E-3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0</v>
      </c>
      <c r="N883" s="1119">
        <f t="shared" ref="N883:P883" si="114">SUM(N$620)</f>
        <v>-9.4422700587084157E-3</v>
      </c>
      <c r="O883" s="1119">
        <f t="shared" si="114"/>
        <v>-1.5107632093933464E-2</v>
      </c>
      <c r="P883" s="1119">
        <f t="shared" si="114"/>
        <v>-8.2405265966909794E-3</v>
      </c>
      <c r="Q883" s="1668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5">SUM(D$626)</f>
        <v>5.5283757338551861E-3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-5.5283757338551861E-3</v>
      </c>
      <c r="O884" s="1119">
        <f t="shared" si="117"/>
        <v>-2.1228962818003915E-2</v>
      </c>
      <c r="P884" s="1119">
        <f t="shared" si="117"/>
        <v>-2.4123821384095356E-2</v>
      </c>
      <c r="Q884" s="1668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8">SUM(D$632)</f>
        <v>0</v>
      </c>
      <c r="E885" s="1119">
        <f t="shared" si="118"/>
        <v>1.8395303326810178E-4</v>
      </c>
      <c r="F885" s="1119">
        <f t="shared" si="118"/>
        <v>2.6199371404850853E-2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-1.8395303326810178E-4</v>
      </c>
      <c r="P885" s="1119">
        <f t="shared" si="120"/>
        <v>-2.6199371404850853E-2</v>
      </c>
      <c r="Q885" s="1668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69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7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1.1758741030658839</v>
      </c>
      <c r="D899" s="1119" t="e">
        <f>SUM($D$819:$D$898)</f>
        <v>#VALUE!</v>
      </c>
      <c r="E899" s="1119">
        <f>SUM($E$819:$E$898)</f>
        <v>0.96804187866927593</v>
      </c>
      <c r="F899" s="1119" t="e">
        <f>SUM($F$819:$F$898)</f>
        <v>#VALUE!</v>
      </c>
      <c r="G899" s="937"/>
      <c r="H899" s="1119" t="e">
        <f>SUM($H$819:$H$898)</f>
        <v>#DIV/0!</v>
      </c>
      <c r="I899" s="1119" t="e">
        <f>SUM($I$819:$I$898)</f>
        <v>#DIV/0!</v>
      </c>
      <c r="J899" s="1119" t="e">
        <f>SUM($J$819:$J$898)</f>
        <v>#DIV/0!</v>
      </c>
      <c r="K899" s="1119" t="e">
        <f>SUM($K$819:$K$898)</f>
        <v>#DIV/0!</v>
      </c>
      <c r="L899" s="937"/>
      <c r="M899" s="1119" t="e">
        <f>SUM($M$819:$M$898)</f>
        <v>#DIV/0!</v>
      </c>
      <c r="N899" s="1119" t="e">
        <f>SUM($N$819:$N$898)</f>
        <v>#DIV/0!</v>
      </c>
      <c r="O899" s="1119" t="e">
        <f>SUM($O$819:$O$898)</f>
        <v>#DIV/0!</v>
      </c>
      <c r="P899" s="1119" t="e">
        <f>SUM($P$819:$P$898)</f>
        <v>#DIV/0!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2">
        <f>SUMPRODUCT(C858:C886,$S858:$S886)</f>
        <v>0</v>
      </c>
      <c r="D900" s="1202">
        <f>SUMPRODUCT(D858:D886,$S858:$S886)</f>
        <v>0</v>
      </c>
      <c r="E900" s="1202">
        <f>SUMPRODUCT(E858:E886,$S858:$S886)</f>
        <v>0</v>
      </c>
      <c r="F900" s="1202">
        <f>SUMPRODUCT(F858:F886,$S858:$S886)</f>
        <v>0</v>
      </c>
      <c r="G900" s="937"/>
      <c r="H900" s="1202" t="e">
        <f>SUMPRODUCT(H858:H886,$S858:$S886)</f>
        <v>#DIV/0!</v>
      </c>
      <c r="I900" s="1202" t="e">
        <f>SUMPRODUCT(I858:I886,$S858:$S886)</f>
        <v>#DIV/0!</v>
      </c>
      <c r="J900" s="1202" t="e">
        <f>SUMPRODUCT(J858:J886,$S858:$S886)</f>
        <v>#DIV/0!</v>
      </c>
      <c r="K900" s="1202" t="e">
        <f>SUMPRODUCT(K858:K886,$S858:$S886)</f>
        <v>#DIV/0!</v>
      </c>
      <c r="L900" s="937"/>
      <c r="M900" s="1202" t="e">
        <f>SUMPRODUCT(M858:M886,$S858:$S886)</f>
        <v>#DIV/0!</v>
      </c>
      <c r="N900" s="1202" t="e">
        <f>SUMPRODUCT(N858:N886,$S858:$S886)</f>
        <v>#DIV/0!</v>
      </c>
      <c r="O900" s="1202" t="e">
        <f>SUMPRODUCT(O858:O886,$S858:$S886)</f>
        <v>#DIV/0!</v>
      </c>
      <c r="P900" s="1202" t="e">
        <f>SUMPRODUCT(P858:P886,$S858:$S886)</f>
        <v>#DIV/0!</v>
      </c>
      <c r="R900" s="44"/>
      <c r="S900" s="46"/>
      <c r="T900" s="46"/>
      <c r="U900" s="1049">
        <v>901</v>
      </c>
      <c r="V900" s="46"/>
    </row>
    <row r="901" spans="1:22" ht="15.75" customHeight="1">
      <c r="A901" s="1384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5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3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3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3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3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5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3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5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1" t="str">
        <f>$A$391</f>
        <v>Cotton: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1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1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1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>
        <f>$A$406</f>
        <v>100</v>
      </c>
      <c r="B954" s="1191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4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5"/>
      <c r="C961" s="1387">
        <f>C434</f>
        <v>0</v>
      </c>
      <c r="D961" s="1387">
        <f>D434</f>
        <v>0</v>
      </c>
      <c r="E961" s="1387">
        <f>E434</f>
        <v>0</v>
      </c>
      <c r="F961" s="1387">
        <f>F434</f>
        <v>0</v>
      </c>
      <c r="G961" s="1386"/>
      <c r="H961" s="1387">
        <f>H434</f>
        <v>0</v>
      </c>
      <c r="I961" s="1387">
        <f>I434</f>
        <v>0</v>
      </c>
      <c r="J961" s="1387">
        <f>J434</f>
        <v>0</v>
      </c>
      <c r="K961" s="1387">
        <f>K434</f>
        <v>0</v>
      </c>
      <c r="L961" s="1386"/>
      <c r="M961" s="1387">
        <f>M434</f>
        <v>0</v>
      </c>
      <c r="N961" s="1387">
        <f>N434</f>
        <v>0</v>
      </c>
      <c r="O961" s="1387">
        <f>O434</f>
        <v>0</v>
      </c>
      <c r="P961" s="1387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5"/>
      <c r="C962" s="1388">
        <f>C444</f>
        <v>0</v>
      </c>
      <c r="D962" s="1388">
        <f>D444</f>
        <v>0</v>
      </c>
      <c r="E962" s="1388">
        <f>E444</f>
        <v>0</v>
      </c>
      <c r="F962" s="1388">
        <f>F444</f>
        <v>0</v>
      </c>
      <c r="G962" s="1386"/>
      <c r="H962" s="1388">
        <f>H444</f>
        <v>0</v>
      </c>
      <c r="I962" s="1388">
        <f>I444</f>
        <v>0</v>
      </c>
      <c r="J962" s="1388">
        <f>J444</f>
        <v>0</v>
      </c>
      <c r="K962" s="1388">
        <f>K444</f>
        <v>0</v>
      </c>
      <c r="L962" s="1386"/>
      <c r="M962" s="1388">
        <f>M444</f>
        <v>0</v>
      </c>
      <c r="N962" s="1388">
        <f>N444</f>
        <v>0</v>
      </c>
      <c r="O962" s="1388">
        <f>O444</f>
        <v>0</v>
      </c>
      <c r="P962" s="1388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5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17</v>
      </c>
      <c r="T964" s="46" t="str">
        <f t="shared" si="124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17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17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5"/>
        <v>17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7">IF(MAX(C968:F968,H968:K968)&gt;0,S967+1,S967)</f>
        <v>#VALUE!</v>
      </c>
      <c r="T968" s="46" t="e">
        <f t="shared" si="126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7"/>
        <v>#VALUE!</v>
      </c>
      <c r="T969" s="46" t="e">
        <f t="shared" si="126"/>
        <v>#VALUE!</v>
      </c>
      <c r="U969" s="1049">
        <v>970</v>
      </c>
      <c r="V969" s="46"/>
    </row>
    <row r="970" spans="1:22" ht="15.75" customHeight="1">
      <c r="A970" s="1205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7"/>
        <v>#VALUE!</v>
      </c>
      <c r="T970" s="46" t="e">
        <f t="shared" si="126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7"/>
        <v>#VALUE!</v>
      </c>
      <c r="T971" s="46" t="e">
        <f t="shared" si="126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7"/>
        <v>#VALUE!</v>
      </c>
      <c r="T972" s="46" t="e">
        <f t="shared" si="126"/>
        <v>#VALUE!</v>
      </c>
      <c r="U972" s="1049">
        <v>973</v>
      </c>
      <c r="V972" s="46"/>
    </row>
    <row r="973" spans="1:22" ht="15.75" customHeight="1">
      <c r="A973" s="1205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7"/>
        <v>#VALUE!</v>
      </c>
      <c r="T973" s="46" t="e">
        <f t="shared" si="126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7"/>
        <v>#VALUE!</v>
      </c>
      <c r="T974" s="46" t="e">
        <f t="shared" si="126"/>
        <v>#VALUE!</v>
      </c>
      <c r="U974" s="1049">
        <v>975</v>
      </c>
      <c r="V974" s="46"/>
    </row>
    <row r="975" spans="1:22" ht="15.75" customHeight="1">
      <c r="A975" s="1384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7"/>
        <v>#VALUE!</v>
      </c>
      <c r="T975" s="46" t="e">
        <f t="shared" si="126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7"/>
        <v>#VALUE!</v>
      </c>
      <c r="T976" s="46" t="e">
        <f t="shared" si="126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7"/>
        <v>#VALUE!</v>
      </c>
      <c r="T977" s="46" t="e">
        <f t="shared" si="126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7"/>
        <v>#VALUE!</v>
      </c>
      <c r="T978" s="46" t="e">
        <f t="shared" si="126"/>
        <v>#VALUE!</v>
      </c>
      <c r="U978" s="1049">
        <v>979</v>
      </c>
      <c r="V978" s="46"/>
    </row>
    <row r="979" spans="1:22" ht="15.75" customHeight="1">
      <c r="A979" s="1205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7"/>
        <v>#VALUE!</v>
      </c>
      <c r="T979" s="46" t="e">
        <f t="shared" si="126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7"/>
        <v>#VALUE!</v>
      </c>
      <c r="T980" s="46" t="e">
        <f t="shared" si="126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7"/>
        <v>#VALUE!</v>
      </c>
      <c r="T981" s="46" t="e">
        <f t="shared" si="126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7"/>
        <v>#VALUE!</v>
      </c>
      <c r="T982" s="46" t="e">
        <f t="shared" si="126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1904.5</v>
      </c>
      <c r="E984" s="1106">
        <f>SUM($E$903:$E$983)</f>
        <v>25342.5</v>
      </c>
      <c r="F984" s="1106">
        <f>SUM($F$903:$F$983)</f>
        <v>60976.6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3"/>
      <c r="B985" s="1191"/>
      <c r="C985" s="1191"/>
      <c r="D985" s="1191"/>
      <c r="E985" s="1191"/>
      <c r="F985" s="1191"/>
      <c r="G985" s="1191"/>
      <c r="H985" s="1204"/>
      <c r="I985" s="1204"/>
      <c r="J985" s="1204"/>
      <c r="K985" s="1204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5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39" t="s">
        <v>999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1"/>
      <c r="H987" s="1195">
        <f>C1064*(365*C1037*C1038*C1039)</f>
        <v>312</v>
      </c>
      <c r="I987" s="1195">
        <f>E1064*(365*E1037*E1038*E1039)</f>
        <v>520.00000000000011</v>
      </c>
      <c r="J987" s="1195">
        <f>H1064*(365*H1037*H1038*H1039)</f>
        <v>156.00000000000003</v>
      </c>
      <c r="K987" s="1195">
        <f>J1064*(365*J1037*J1038*J1039)</f>
        <v>0</v>
      </c>
      <c r="L987" s="1191"/>
      <c r="M987" s="1195">
        <f>H987-C987</f>
        <v>12</v>
      </c>
      <c r="N987" s="1195">
        <f>I987-D987</f>
        <v>0</v>
      </c>
      <c r="O987" s="1195">
        <f>J987-E987</f>
        <v>-11.999999999999972</v>
      </c>
      <c r="P987" s="1195">
        <f>K987-F987</f>
        <v>0</v>
      </c>
      <c r="Q987" s="1539" t="s">
        <v>1000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 t="e">
        <f>DSUM($C$4:$Q$772,C$4,$Q$988:$Q$989)</f>
        <v>#VALUE!</v>
      </c>
      <c r="D988" s="786" t="e">
        <f t="shared" ref="D988:F988" si="129">DSUM($C$4:$Q$772,D$4,$Q$988:$Q$989)</f>
        <v>#VALUE!</v>
      </c>
      <c r="E988" s="786">
        <f t="shared" si="129"/>
        <v>1858</v>
      </c>
      <c r="F988" s="786">
        <f t="shared" si="129"/>
        <v>2430</v>
      </c>
      <c r="G988" s="1191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1"/>
      <c r="M988" s="786" t="e">
        <f>DSUM($C$4:$Q$772,11,$Q$988:$Q$989)</f>
        <v>#VALUE!</v>
      </c>
      <c r="N988" s="786" t="e">
        <f>DSUM($C$4:$Q$772,12,$Q$988:$Q$989)</f>
        <v>#VALUE!</v>
      </c>
      <c r="O988" s="786">
        <f>DSUM($C$4:$Q$772,13,$Q$988:$Q$989)</f>
        <v>-1858</v>
      </c>
      <c r="P988" s="786">
        <f>DSUM($C$4:$Q$772,14,$Q$988:$Q$989)</f>
        <v>-2430</v>
      </c>
      <c r="Q988" s="1540" t="s">
        <v>999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 t="e">
        <f>DSUM($C$4:$Q$772,C$4,$Q$990:$Q$991)</f>
        <v>#VALUE!</v>
      </c>
      <c r="D989" s="786">
        <f t="shared" ref="D989:F989" si="130">DSUM($C$4:$Q$772,D$4,$Q$990:$Q$991)</f>
        <v>869</v>
      </c>
      <c r="E989" s="786">
        <f t="shared" si="130"/>
        <v>3976</v>
      </c>
      <c r="F989" s="786">
        <f t="shared" si="130"/>
        <v>3858</v>
      </c>
      <c r="G989" s="1191"/>
      <c r="H989" s="786" t="e">
        <f>DSUM($C$4:$Q$772,6,$Q$990:$Q$991)</f>
        <v>#DIV/0!</v>
      </c>
      <c r="I989" s="786" t="e">
        <f>DSUM($C$4:$Q$772,7,$Q$990:$Q$991)</f>
        <v>#DIV/0!</v>
      </c>
      <c r="J989" s="786" t="e">
        <f>DSUM($C$4:$Q$772,8,$Q$990:$Q$991)</f>
        <v>#DIV/0!</v>
      </c>
      <c r="K989" s="786" t="e">
        <f>DSUM($C$4:$Q$772,9,$Q$990:$Q$991)</f>
        <v>#DIV/0!</v>
      </c>
      <c r="L989" s="1191"/>
      <c r="M989" s="786" t="e">
        <f>DSUM($C$4:$Q$772,11,$Q$990:$Q$991)</f>
        <v>#DIV/0!</v>
      </c>
      <c r="N989" s="786" t="e">
        <f>DSUM($C$4:$Q$772,12,$Q$990:$Q$991)</f>
        <v>#DIV/0!</v>
      </c>
      <c r="O989" s="786" t="e">
        <f>DSUM($C$4:$Q$772,13,$Q$990:$Q$991)</f>
        <v>#DIV/0!</v>
      </c>
      <c r="P989" s="786" t="e">
        <f>DSUM($C$4:$Q$772,14,$Q$990:$Q$991)</f>
        <v>#DIV/0!</v>
      </c>
      <c r="Q989" s="1540" t="s">
        <v>1001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>
        <f t="shared" si="131"/>
        <v>480</v>
      </c>
      <c r="G990" s="1191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1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41" t="s">
        <v>999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41" t="s">
        <v>1002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42" t="s">
        <v>999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42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32">SUM(C806)</f>
        <v>0</v>
      </c>
      <c r="D999" s="786">
        <f t="shared" si="132"/>
        <v>0</v>
      </c>
      <c r="E999" s="786">
        <f t="shared" si="132"/>
        <v>0</v>
      </c>
      <c r="F999" s="786">
        <f t="shared" si="132"/>
        <v>0</v>
      </c>
      <c r="G999" s="1191"/>
      <c r="H999" s="786">
        <f t="shared" ref="H999:K1000" si="133">SUM(H806)</f>
        <v>0</v>
      </c>
      <c r="I999" s="786">
        <f t="shared" si="133"/>
        <v>0</v>
      </c>
      <c r="J999" s="786">
        <f t="shared" si="133"/>
        <v>0</v>
      </c>
      <c r="K999" s="786">
        <f t="shared" si="133"/>
        <v>0</v>
      </c>
      <c r="L999" s="1191"/>
      <c r="M999" s="786">
        <f t="shared" ref="M999:P1000" si="134">SUM(M806)</f>
        <v>0</v>
      </c>
      <c r="N999" s="786">
        <f t="shared" si="134"/>
        <v>0</v>
      </c>
      <c r="O999" s="786">
        <f t="shared" si="134"/>
        <v>0</v>
      </c>
      <c r="P999" s="786">
        <f t="shared" si="134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32"/>
        <v>0</v>
      </c>
      <c r="D1000" s="786">
        <f t="shared" si="132"/>
        <v>0</v>
      </c>
      <c r="E1000" s="786">
        <f t="shared" si="132"/>
        <v>0</v>
      </c>
      <c r="F1000" s="786">
        <f t="shared" si="132"/>
        <v>0</v>
      </c>
      <c r="G1000" s="1191"/>
      <c r="H1000" s="786">
        <f t="shared" si="133"/>
        <v>0</v>
      </c>
      <c r="I1000" s="786">
        <f t="shared" si="133"/>
        <v>0</v>
      </c>
      <c r="J1000" s="786">
        <f t="shared" si="133"/>
        <v>0</v>
      </c>
      <c r="K1000" s="786">
        <f t="shared" si="133"/>
        <v>0</v>
      </c>
      <c r="L1000" s="1191"/>
      <c r="M1000" s="786">
        <f t="shared" si="134"/>
        <v>0</v>
      </c>
      <c r="N1000" s="786">
        <f t="shared" si="134"/>
        <v>0</v>
      </c>
      <c r="O1000" s="786">
        <f t="shared" si="134"/>
        <v>0</v>
      </c>
      <c r="P1000" s="786">
        <f t="shared" si="134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 t="e">
        <f>C984-SUM(C987:C1000)</f>
        <v>#VALUE!</v>
      </c>
      <c r="D1001" s="786" t="e">
        <f>D984-SUM(D987:D1000)</f>
        <v>#VALUE!</v>
      </c>
      <c r="E1001" s="786">
        <f>E984-SUM(E987:E1000)</f>
        <v>11710.5</v>
      </c>
      <c r="F1001" s="786">
        <f>F984-SUM(F987:F1000)</f>
        <v>34817.599999999999</v>
      </c>
      <c r="G1001" s="1191"/>
      <c r="H1001" s="786" t="e">
        <f>H984-SUM(H987:H1000)</f>
        <v>#DIV/0!</v>
      </c>
      <c r="I1001" s="786" t="e">
        <f>I984-SUM(I987:I1000)</f>
        <v>#VALUE!</v>
      </c>
      <c r="J1001" s="786" t="e">
        <f>J984-SUM(J987:J1000)</f>
        <v>#DIV/0!</v>
      </c>
      <c r="K1001" s="786" t="e">
        <f>K984-SUM(K987:K1000)</f>
        <v>#VALUE!</v>
      </c>
      <c r="L1001" s="1191"/>
      <c r="M1001" s="786" t="e">
        <f>M984-SUM(M987:M998)</f>
        <v>#VALUE!</v>
      </c>
      <c r="N1001" s="786" t="e">
        <f>N984-SUM(N987:N998)</f>
        <v>#VALUE!</v>
      </c>
      <c r="O1001" s="786" t="e">
        <f>O984-SUM(O987:O998)</f>
        <v>#DIV/0!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4"/>
      <c r="I1002" s="1204"/>
      <c r="J1002" s="1204"/>
      <c r="K1002" s="1204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 t="e">
        <f>SUM(C987:C1002)</f>
        <v>#VALUE!</v>
      </c>
      <c r="D1003" s="1106" t="e">
        <f>SUM(D987:D1001)</f>
        <v>#VALUE!</v>
      </c>
      <c r="E1003" s="1106">
        <f>SUM(E987:E1002)</f>
        <v>25342.5</v>
      </c>
      <c r="F1003" s="1106">
        <f>SUM(F987:F1002)</f>
        <v>60976.6</v>
      </c>
      <c r="G1003" s="1191"/>
      <c r="H1003" s="1195" t="e">
        <f>SUM(H987:H1002)</f>
        <v>#DIV/0!</v>
      </c>
      <c r="I1003" s="1195" t="e">
        <f>SUM(I987:I1002)</f>
        <v>#DIV/0!</v>
      </c>
      <c r="J1003" s="1195" t="e">
        <f>SUM(J987:J1002)</f>
        <v>#DIV/0!</v>
      </c>
      <c r="K1003" s="1195" t="e">
        <f>SUM(K987:K1002)</f>
        <v>#DIV/0!</v>
      </c>
      <c r="L1003" s="1191"/>
      <c r="M1003" s="1106" t="e">
        <f>SUM(M987:M1002)</f>
        <v>#VALUE!</v>
      </c>
      <c r="N1003" s="1106" t="e">
        <f>SUM(N987:N1002)</f>
        <v>#VALUE!</v>
      </c>
      <c r="O1003" s="1106" t="e">
        <f>SUM(O987:O1002)</f>
        <v>#DIV/0!</v>
      </c>
      <c r="P1003" s="1106" t="e">
        <f>SUM(P987:P1002)</f>
        <v>#DIV/0!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6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6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6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6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6"/>
      <c r="C1013" s="1111">
        <f>SUM(C1012:F1012)</f>
        <v>0</v>
      </c>
      <c r="D1013" s="1207"/>
      <c r="E1013" s="1207"/>
      <c r="F1013" s="1207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6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6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6"/>
      <c r="C1016" s="1111">
        <f>SUM(C1015:F1015)</f>
        <v>72000</v>
      </c>
      <c r="D1016" s="1207"/>
      <c r="E1016" s="1207"/>
      <c r="F1016" s="1207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6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6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6"/>
      <c r="C1019" s="1208">
        <f>C11</f>
        <v>0.19732550554468362</v>
      </c>
      <c r="D1019" s="1208">
        <f>D11</f>
        <v>0.29598825831702547</v>
      </c>
      <c r="E1019" s="1208">
        <f>E11</f>
        <v>0.37886497064579255</v>
      </c>
      <c r="F1019" s="1208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6"/>
      <c r="C1020" s="1209">
        <f>C21</f>
        <v>0</v>
      </c>
      <c r="D1020" s="1209">
        <f>D21</f>
        <v>1249.5</v>
      </c>
      <c r="E1020" s="1209">
        <f>E21</f>
        <v>16077.5</v>
      </c>
      <c r="F1020" s="1209">
        <f>F21</f>
        <v>29851.599999999999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0" t="str">
        <f>"cost of 100% " &amp; $Q$1 &amp; " for Hh for year"</f>
        <v>cost of 100% kcal for Hh for year</v>
      </c>
      <c r="B1021" s="1206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1" t="str">
        <f>"% " &amp; $Q$1 &amp; " purch with crop income"</f>
        <v>% kcal purch with crop income</v>
      </c>
      <c r="B1022" s="1206"/>
      <c r="C1022" s="1212">
        <f>C1020/C1021</f>
        <v>0</v>
      </c>
      <c r="D1022" s="1212">
        <f>D1020/D1021</f>
        <v>0.56427818756585879</v>
      </c>
      <c r="E1022" s="1212">
        <f>E1020/E1021</f>
        <v>5.8085202468764106</v>
      </c>
      <c r="F1022" s="1212">
        <f>F1020/F1021</f>
        <v>9.8044202372969487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1" t="str">
        <f>"total " &amp; $Q$1 &amp; " production"</f>
        <v>total kcal production</v>
      </c>
      <c r="B1023" s="1206"/>
      <c r="C1023" s="1212">
        <f>C1019+C1022</f>
        <v>0.19732550554468362</v>
      </c>
      <c r="D1023" s="1212">
        <f>D1019+D1022</f>
        <v>0.86026644588288426</v>
      </c>
      <c r="E1023" s="1212">
        <f>E1019+E1022</f>
        <v>6.1873852175222028</v>
      </c>
      <c r="F1023" s="1212">
        <f>F1019+F1022</f>
        <v>10.234948613030804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1" t="str">
        <f>"total " &amp; $Q$1 &amp; " production (adj.to HH size 6)"</f>
        <v>total kcal production (adj.to HH size 6)</v>
      </c>
      <c r="B1024" s="1206"/>
      <c r="C1024" s="1212">
        <f>C1023*C46/6</f>
        <v>0.19732550554468362</v>
      </c>
      <c r="D1024" s="1212">
        <f>D1023*D46/6</f>
        <v>1.1470219278438456</v>
      </c>
      <c r="E1024" s="1212">
        <f>E1023*E46/6</f>
        <v>10.312308695870337</v>
      </c>
      <c r="F1024" s="1212">
        <f>F1023*F46/6</f>
        <v>18.76407245722314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1" t="str">
        <f>"total " &amp; $Q$1 &amp; " production (HH size 6) per unit area"</f>
        <v>total kcal production (HH size 6) per unit area</v>
      </c>
      <c r="B1025" s="1206"/>
      <c r="C1025" s="1212">
        <f>C1024/SUM(C48)</f>
        <v>0.39465101108936723</v>
      </c>
      <c r="D1025" s="1212">
        <f>D1024/SUM(D48)</f>
        <v>1.1470219278438456</v>
      </c>
      <c r="E1025" s="1212">
        <f>E1024/SUM(E48)</f>
        <v>3.4374362319567791</v>
      </c>
      <c r="F1025" s="1212">
        <f>F1024/SUM(F48)</f>
        <v>1.876407245722314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6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6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3" t="s">
        <v>17</v>
      </c>
      <c r="B1029" s="1206"/>
      <c r="C1029" s="1214" t="str">
        <f>C1101</f>
        <v>VP</v>
      </c>
      <c r="D1029" s="829"/>
      <c r="E1029" s="1214" t="str">
        <f>D1101</f>
        <v>P</v>
      </c>
      <c r="F1029" s="829"/>
      <c r="G1029" s="829"/>
      <c r="H1029" s="1215" t="str">
        <f>E1101</f>
        <v>M</v>
      </c>
      <c r="I1029" s="828"/>
      <c r="J1029" s="1215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6"/>
      <c r="C1030" s="1111" t="e">
        <f>SUM(C988)+SUM(M988)</f>
        <v>#VALUE!</v>
      </c>
      <c r="D1030" s="829"/>
      <c r="E1030" s="1111" t="e">
        <f>SUM(D988)+SUM(N988)</f>
        <v>#VALUE!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6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7" t="s">
        <v>701</v>
      </c>
      <c r="B1032" s="1206"/>
      <c r="C1032" s="1111">
        <f>SUMIF($Q$771:$Q$775,"ubpl",H$771:H$775)+SUMIF($Q$780:$Q$784,"ubpl",H$780:H$784)+SUMIF($Q$789:$Q$809,"ubpl",H$789:H$809)</f>
        <v>0</v>
      </c>
      <c r="D1032" s="1206"/>
      <c r="E1032" s="1111">
        <f>SUMIF($Q$771:$Q$775,"ubpl",I$771:I$775)+SUMIF($Q$780:$Q$784,"ubpl",I$780:I$784)+SUMIF($Q$789:$Q$809,"ubpl",I$789:I$809)</f>
        <v>0</v>
      </c>
      <c r="F1032" s="1206"/>
      <c r="G1032" s="1206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7" t="s">
        <v>702</v>
      </c>
      <c r="B1033" s="1206"/>
      <c r="C1033" s="1111">
        <f>SUMIF($Q$771:$Q$775,"des",H$771:H$775)+SUMIF($Q$780:$Q$784,"des",H$780:H$784)+SUMIF($Q$789:$Q$809,"des",H$789:H$809)</f>
        <v>260</v>
      </c>
      <c r="D1033" s="1206"/>
      <c r="E1033" s="1111">
        <f>SUMIF($Q$771:$Q$775,"des",I$771:I$775)+SUMIF($Q$780:$Q$784,"des",I$780:I$784)+SUMIF($Q$789:$Q$809,"des",I$789:I$809)</f>
        <v>800</v>
      </c>
      <c r="F1033" s="1206"/>
      <c r="G1033" s="1206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7"/>
      <c r="B1034" s="1206"/>
      <c r="C1034" s="1218"/>
      <c r="D1034" s="1206"/>
      <c r="E1034" s="1218"/>
      <c r="F1034" s="1206"/>
      <c r="G1034" s="1206"/>
      <c r="H1034" s="1219"/>
      <c r="I1034" s="43"/>
      <c r="J1034" s="1219"/>
      <c r="K1034" s="43"/>
      <c r="L1034" s="1206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3" t="s">
        <v>505</v>
      </c>
      <c r="B1035" s="1206"/>
      <c r="C1035" s="1214" t="str">
        <f>C1029</f>
        <v>VP</v>
      </c>
      <c r="D1035" s="829"/>
      <c r="E1035" s="1214" t="str">
        <f>E1029</f>
        <v>P</v>
      </c>
      <c r="F1035" s="829"/>
      <c r="G1035" s="829"/>
      <c r="H1035" s="1215" t="str">
        <f>H1029</f>
        <v>M</v>
      </c>
      <c r="I1035" s="828"/>
      <c r="J1035" s="1215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6"/>
      <c r="C1036" s="993" t="str">
        <f>E1036</f>
        <v>maize</v>
      </c>
      <c r="D1036" s="829"/>
      <c r="E1036" s="284" t="s">
        <v>507</v>
      </c>
      <c r="F1036" s="829"/>
      <c r="G1036" s="829"/>
      <c r="H1036" s="1220" t="str">
        <f>E1036</f>
        <v>maize</v>
      </c>
      <c r="I1036" s="828"/>
      <c r="J1036" s="1221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6"/>
      <c r="C1037" s="1188">
        <f>E1037</f>
        <v>0.58333333333333337</v>
      </c>
      <c r="D1037" s="1222"/>
      <c r="E1037" s="1188">
        <f>$P$1/D453</f>
        <v>0.58333333333333337</v>
      </c>
      <c r="F1037" s="1222"/>
      <c r="G1037" s="1222"/>
      <c r="H1037" s="1221">
        <f>E1037</f>
        <v>0.58333333333333337</v>
      </c>
      <c r="I1037" s="1223"/>
      <c r="J1037" s="1221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6"/>
      <c r="C1038" s="993">
        <f>SUM(C46)</f>
        <v>6</v>
      </c>
      <c r="D1038" s="829"/>
      <c r="E1038" s="993">
        <f>SUM(D46)</f>
        <v>8</v>
      </c>
      <c r="F1038" s="829"/>
      <c r="G1038" s="829"/>
      <c r="H1038" s="1220">
        <f>SUM(E46)</f>
        <v>10</v>
      </c>
      <c r="I1038" s="828"/>
      <c r="J1038" s="1220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6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1">
        <f>E1039</f>
        <v>1.3</v>
      </c>
      <c r="I1039" s="828"/>
      <c r="J1039" s="1221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6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4" t="s">
        <v>510</v>
      </c>
      <c r="B1041" s="1206"/>
      <c r="C1041" s="1225" t="str">
        <f>WB!T3</f>
        <v>V Poor</v>
      </c>
      <c r="D1041" s="1226"/>
      <c r="E1041" s="1225" t="str">
        <f>WB!AK3</f>
        <v>Poor</v>
      </c>
      <c r="F1041" s="1226"/>
      <c r="G1041" s="829"/>
      <c r="H1041" s="1227" t="str">
        <f>WB!BB3</f>
        <v>Middle</v>
      </c>
      <c r="I1041" s="1228"/>
      <c r="J1041" s="1227" t="str">
        <f>WB!BS3</f>
        <v>B Off</v>
      </c>
      <c r="K1041" s="1228"/>
      <c r="L1041" s="829"/>
      <c r="M1041" s="1229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3" t="s">
        <v>15</v>
      </c>
      <c r="B1042" s="1206"/>
      <c r="C1042" s="1230" t="s">
        <v>511</v>
      </c>
      <c r="D1042" s="1230" t="s">
        <v>512</v>
      </c>
      <c r="E1042" s="1230" t="s">
        <v>511</v>
      </c>
      <c r="F1042" s="1230" t="s">
        <v>512</v>
      </c>
      <c r="G1042" s="829"/>
      <c r="H1042" s="1231" t="s">
        <v>511</v>
      </c>
      <c r="I1042" s="1231" t="s">
        <v>512</v>
      </c>
      <c r="J1042" s="1231" t="s">
        <v>511</v>
      </c>
      <c r="K1042" s="1231" t="s">
        <v>512</v>
      </c>
      <c r="L1042" s="829"/>
      <c r="M1042" s="1215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2" t="str">
        <f>LOOKUP(B1043,$T$819:$T$897,A$819:A$897)</f>
        <v>Cows' milk - season 1</v>
      </c>
      <c r="B1043" s="1206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3">
        <f>LOOKUP($B1043,$T$819:$T$897,E$819:E$897)</f>
        <v>3.7573385518590997E-2</v>
      </c>
      <c r="I1043" s="1233">
        <f>LOOKUP($B1043,$T$819:$T$897,O$819:O$897)</f>
        <v>-1.5029354207436396E-2</v>
      </c>
      <c r="J1043" s="1233">
        <f>LOOKUP($B1043,$T$819:$T$897,F$819:F$897)</f>
        <v>5.9775840597758402E-2</v>
      </c>
      <c r="K1043" s="1233">
        <f>LOOKUP($B1043,$T$819:$T$897,P$819:P$897)</f>
        <v>-3.4157623198719088E-2</v>
      </c>
      <c r="L1043" s="829"/>
      <c r="M1043" s="1216">
        <f t="shared" ref="M1043:M1054" si="135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6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2" t="str">
        <f t="shared" ref="A1044:A1053" si="137">IF(OR(A1043="",LOOKUP(B1044,$T$819:$T$897,A$819:A$897)=A1043),"",LOOKUP(B1044,$T$819:$T$897,A$819:A$897))</f>
        <v>Cows' milk - season 2</v>
      </c>
      <c r="B1044" s="1206">
        <v>2</v>
      </c>
      <c r="C1044" s="873">
        <f t="shared" ref="C1044:C1059" si="138">IF($A1044="","",LOOKUP($B1044,$T$819:$T$897,C$819:C$897))</f>
        <v>0</v>
      </c>
      <c r="D1044" s="873">
        <f t="shared" ref="D1044:D1054" si="139">IF($A1044="","",LOOKUP($B1044,$T$819:$T$897,M$819:M$897))</f>
        <v>0</v>
      </c>
      <c r="E1044" s="873">
        <f t="shared" ref="E1044:E1054" si="140">IF($A1044="","",LOOKUP($B1044,$T$819:$T$897,D$819:D$897))</f>
        <v>0</v>
      </c>
      <c r="F1044" s="873">
        <f t="shared" ref="F1044:F1054" si="141">IF($A1044="","",LOOKUP($B1044,$T$819:$T$897,N$819:N$897))</f>
        <v>0</v>
      </c>
      <c r="G1044" s="829"/>
      <c r="H1044" s="1233">
        <f t="shared" ref="H1044:H1054" si="142">IF($A1044="","",LOOKUP($B1044,$T$819:$T$897,E$819:E$897))</f>
        <v>1.1272015655577301E-2</v>
      </c>
      <c r="I1044" s="1233">
        <f t="shared" ref="I1044:I1054" si="143">IF($A1044="","",LOOKUP($B1044,$T$819:$T$897,O$819:O$897))</f>
        <v>-1.1272015655577301E-2</v>
      </c>
      <c r="J1044" s="1233">
        <f t="shared" ref="J1044:J1054" si="144">IF($A1044="","",LOOKUP($B1044,$T$819:$T$897,F$819:F$897))</f>
        <v>2.087410306588389E-2</v>
      </c>
      <c r="K1044" s="1233">
        <f t="shared" ref="K1044:K1054" si="145">IF($A1044="","",LOOKUP($B1044,$T$819:$T$897,P$819:P$897))</f>
        <v>-1.5181165866097374E-2</v>
      </c>
      <c r="L1044" s="829"/>
      <c r="M1044" s="1216">
        <f t="shared" si="135"/>
        <v>4</v>
      </c>
      <c r="N1044" s="829"/>
      <c r="O1044" s="829"/>
      <c r="P1044" s="829"/>
      <c r="Q1044" s="435"/>
      <c r="R1044" s="829">
        <f t="shared" si="136"/>
        <v>4</v>
      </c>
      <c r="S1044" s="46"/>
      <c r="T1044" s="46"/>
      <c r="U1044" s="1049">
        <v>1045</v>
      </c>
      <c r="V1044" s="46"/>
    </row>
    <row r="1045" spans="1:22" ht="15.75" customHeight="1">
      <c r="A1045" s="1232" t="str">
        <f t="shared" si="137"/>
        <v>Green cons - Season 1: no of months</v>
      </c>
      <c r="B1045" s="1206">
        <v>3</v>
      </c>
      <c r="C1045" s="873">
        <f t="shared" si="138"/>
        <v>1.9999999999999997E-2</v>
      </c>
      <c r="D1045" s="873">
        <f t="shared" si="139"/>
        <v>0</v>
      </c>
      <c r="E1045" s="873">
        <f t="shared" si="140"/>
        <v>1.9999999999999997E-2</v>
      </c>
      <c r="F1045" s="873">
        <f t="shared" si="141"/>
        <v>0</v>
      </c>
      <c r="G1045" s="829"/>
      <c r="H1045" s="1233">
        <f t="shared" si="142"/>
        <v>1.4999999999999999E-2</v>
      </c>
      <c r="I1045" s="1233">
        <f t="shared" si="143"/>
        <v>0</v>
      </c>
      <c r="J1045" s="1233">
        <f t="shared" si="144"/>
        <v>1.9999999999999997E-2</v>
      </c>
      <c r="K1045" s="1233">
        <f t="shared" si="145"/>
        <v>0</v>
      </c>
      <c r="L1045" s="829"/>
      <c r="M1045" s="1216" t="str">
        <f t="shared" si="135"/>
        <v/>
      </c>
      <c r="N1045" s="829"/>
      <c r="O1045" s="829"/>
      <c r="P1045" s="829"/>
      <c r="Q1045" s="435"/>
      <c r="R1045" s="829" t="str">
        <f t="shared" si="136"/>
        <v/>
      </c>
      <c r="S1045" s="46"/>
      <c r="T1045" s="46"/>
      <c r="U1045" s="1049">
        <v>1046</v>
      </c>
      <c r="V1045" s="46"/>
    </row>
    <row r="1046" spans="1:22" ht="15.75" customHeight="1">
      <c r="A1046" s="1232" t="str">
        <f t="shared" si="137"/>
        <v>Maize: kg produced</v>
      </c>
      <c r="B1046" s="1206">
        <v>4</v>
      </c>
      <c r="C1046" s="873">
        <f t="shared" si="138"/>
        <v>0.19732550554468362</v>
      </c>
      <c r="D1046" s="873">
        <f t="shared" si="139"/>
        <v>0</v>
      </c>
      <c r="E1046" s="873">
        <f t="shared" si="140"/>
        <v>0.29598825831702547</v>
      </c>
      <c r="F1046" s="873">
        <f t="shared" si="141"/>
        <v>5.9197651663405071E-2</v>
      </c>
      <c r="G1046" s="829"/>
      <c r="H1046" s="1233">
        <f t="shared" si="142"/>
        <v>0.37886497064579255</v>
      </c>
      <c r="I1046" s="1233">
        <f t="shared" si="143"/>
        <v>1.4207436399217221</v>
      </c>
      <c r="J1046" s="1233">
        <f t="shared" si="144"/>
        <v>0.43052837573385516</v>
      </c>
      <c r="K1046" s="1233">
        <f t="shared" si="145"/>
        <v>3.0136986301369859</v>
      </c>
      <c r="L1046" s="829"/>
      <c r="M1046" s="1216">
        <f t="shared" si="135"/>
        <v>9</v>
      </c>
      <c r="N1046" s="829"/>
      <c r="O1046" s="829"/>
      <c r="P1046" s="829"/>
      <c r="Q1046" s="435"/>
      <c r="R1046" s="829">
        <f t="shared" si="136"/>
        <v>9</v>
      </c>
      <c r="S1046" s="46"/>
      <c r="T1046" s="46"/>
      <c r="U1046" s="1049">
        <v>1047</v>
      </c>
      <c r="V1046" s="46"/>
    </row>
    <row r="1047" spans="1:22" ht="15.75" customHeight="1">
      <c r="A1047" s="1232" t="str">
        <f t="shared" si="137"/>
        <v>Beans: kg produced</v>
      </c>
      <c r="B1047" s="1206">
        <v>5</v>
      </c>
      <c r="C1047" s="873">
        <f t="shared" si="138"/>
        <v>0</v>
      </c>
      <c r="D1047" s="873">
        <f t="shared" si="139"/>
        <v>0</v>
      </c>
      <c r="E1047" s="873">
        <f t="shared" si="140"/>
        <v>0</v>
      </c>
      <c r="F1047" s="873">
        <f t="shared" si="141"/>
        <v>0</v>
      </c>
      <c r="G1047" s="829"/>
      <c r="H1047" s="1233">
        <f t="shared" si="142"/>
        <v>4.4227005870841489E-2</v>
      </c>
      <c r="I1047" s="1233">
        <f t="shared" si="143"/>
        <v>-1.1056751467710374E-2</v>
      </c>
      <c r="J1047" s="1233">
        <f t="shared" si="144"/>
        <v>0</v>
      </c>
      <c r="K1047" s="1233">
        <f t="shared" si="145"/>
        <v>0</v>
      </c>
      <c r="L1047" s="829"/>
      <c r="M1047" s="1216">
        <f t="shared" si="135"/>
        <v>14</v>
      </c>
      <c r="N1047" s="829"/>
      <c r="O1047" s="829"/>
      <c r="P1047" s="829"/>
      <c r="Q1047" s="435"/>
      <c r="R1047" s="829">
        <f t="shared" si="136"/>
        <v>14</v>
      </c>
      <c r="S1047" s="46"/>
      <c r="T1047" s="46"/>
      <c r="U1047" s="1049">
        <v>1048</v>
      </c>
      <c r="V1047" s="46"/>
    </row>
    <row r="1048" spans="1:22" ht="15.75" customHeight="1">
      <c r="A1048" s="1232" t="str">
        <f t="shared" si="137"/>
        <v>Sweet potatoes: no. local meas</v>
      </c>
      <c r="B1048" s="1206">
        <v>6</v>
      </c>
      <c r="C1048" s="873">
        <f t="shared" si="138"/>
        <v>0</v>
      </c>
      <c r="D1048" s="873">
        <f t="shared" si="139"/>
        <v>0</v>
      </c>
      <c r="E1048" s="873">
        <f t="shared" si="140"/>
        <v>0</v>
      </c>
      <c r="F1048" s="873">
        <f t="shared" si="141"/>
        <v>0</v>
      </c>
      <c r="G1048" s="829"/>
      <c r="H1048" s="1233">
        <f t="shared" si="142"/>
        <v>0</v>
      </c>
      <c r="I1048" s="1233">
        <f t="shared" si="143"/>
        <v>0</v>
      </c>
      <c r="J1048" s="1233">
        <f t="shared" si="144"/>
        <v>1.6224871019391567E-2</v>
      </c>
      <c r="K1048" s="1233">
        <f t="shared" si="145"/>
        <v>0</v>
      </c>
      <c r="L1048" s="829"/>
      <c r="M1048" s="1216" t="str">
        <f t="shared" si="135"/>
        <v/>
      </c>
      <c r="N1048" s="829"/>
      <c r="O1048" s="829"/>
      <c r="P1048" s="829"/>
      <c r="Q1048" s="435"/>
      <c r="R1048" s="829">
        <f t="shared" si="136"/>
        <v>21</v>
      </c>
      <c r="S1048" s="46"/>
      <c r="T1048" s="46"/>
      <c r="U1048" s="1049">
        <v>1049</v>
      </c>
      <c r="V1048" s="46"/>
    </row>
    <row r="1049" spans="1:22" ht="15.75" customHeight="1">
      <c r="A1049" s="1232" t="str">
        <f t="shared" si="137"/>
        <v>Groundnuts (dry): no. local meas</v>
      </c>
      <c r="B1049" s="1206">
        <v>7</v>
      </c>
      <c r="C1049" s="873">
        <f t="shared" si="138"/>
        <v>6.2948467058056096E-2</v>
      </c>
      <c r="D1049" s="873">
        <f t="shared" si="139"/>
        <v>0</v>
      </c>
      <c r="E1049" s="873">
        <f t="shared" si="140"/>
        <v>9.4422700587084143E-2</v>
      </c>
      <c r="F1049" s="873">
        <f t="shared" si="141"/>
        <v>0</v>
      </c>
      <c r="G1049" s="829"/>
      <c r="H1049" s="1233">
        <f t="shared" si="142"/>
        <v>0.18884540117416829</v>
      </c>
      <c r="I1049" s="1233">
        <f t="shared" si="143"/>
        <v>0.37769080234833663</v>
      </c>
      <c r="J1049" s="1233">
        <f t="shared" si="144"/>
        <v>0.2060131649172745</v>
      </c>
      <c r="K1049" s="1233">
        <f t="shared" si="145"/>
        <v>0.48069738480697388</v>
      </c>
      <c r="L1049" s="829"/>
      <c r="M1049" s="1216">
        <f t="shared" si="135"/>
        <v>22</v>
      </c>
      <c r="N1049" s="829"/>
      <c r="O1049" s="829"/>
      <c r="P1049" s="829"/>
      <c r="Q1049" s="435"/>
      <c r="R1049" s="829">
        <f t="shared" si="136"/>
        <v>22</v>
      </c>
      <c r="S1049" s="46"/>
      <c r="T1049" s="46"/>
      <c r="U1049" s="1049">
        <v>1050</v>
      </c>
      <c r="V1049" s="46"/>
    </row>
    <row r="1050" spans="1:22" ht="15.75" customHeight="1">
      <c r="A1050" s="1232" t="str">
        <f t="shared" si="137"/>
        <v xml:space="preserve">Green Vegetables produced: qty </v>
      </c>
      <c r="B1050" s="1206">
        <v>8</v>
      </c>
      <c r="C1050" s="873">
        <f t="shared" si="138"/>
        <v>0</v>
      </c>
      <c r="D1050" s="873">
        <f t="shared" si="139"/>
        <v>0</v>
      </c>
      <c r="E1050" s="873">
        <f t="shared" si="140"/>
        <v>0</v>
      </c>
      <c r="F1050" s="873">
        <f t="shared" si="141"/>
        <v>0</v>
      </c>
      <c r="G1050" s="829"/>
      <c r="H1050" s="1233">
        <f t="shared" si="142"/>
        <v>0</v>
      </c>
      <c r="I1050" s="1233">
        <f t="shared" si="143"/>
        <v>0</v>
      </c>
      <c r="J1050" s="1233">
        <f t="shared" si="144"/>
        <v>1.9925280199252802E-2</v>
      </c>
      <c r="K1050" s="1233">
        <f t="shared" si="145"/>
        <v>0</v>
      </c>
      <c r="L1050" s="829"/>
      <c r="M1050" s="1216">
        <f t="shared" si="135"/>
        <v>26</v>
      </c>
      <c r="N1050" s="829"/>
      <c r="O1050" s="829"/>
      <c r="P1050" s="829"/>
      <c r="Q1050" s="435"/>
      <c r="R1050" s="829">
        <f t="shared" si="136"/>
        <v>26</v>
      </c>
      <c r="S1050" s="46"/>
      <c r="T1050" s="46"/>
      <c r="U1050" s="1049">
        <v>1051</v>
      </c>
      <c r="V1050" s="46"/>
    </row>
    <row r="1051" spans="1:22" ht="15.75" customHeight="1">
      <c r="A1051" s="1232" t="str">
        <f t="shared" si="137"/>
        <v>Labour: Land clearing, construction, herding, slaughtering</v>
      </c>
      <c r="B1051" s="1206">
        <v>9</v>
      </c>
      <c r="C1051" s="873">
        <f t="shared" si="138"/>
        <v>5.9197651663405092E-2</v>
      </c>
      <c r="D1051" s="873">
        <f t="shared" si="139"/>
        <v>1.1839530332681016E-2</v>
      </c>
      <c r="E1051" s="873">
        <f t="shared" si="140"/>
        <v>0.10655577299412916</v>
      </c>
      <c r="F1051" s="873">
        <f t="shared" si="141"/>
        <v>2.1311154598825821E-2</v>
      </c>
      <c r="G1051" s="1206"/>
      <c r="H1051" s="1233">
        <f t="shared" si="142"/>
        <v>0</v>
      </c>
      <c r="I1051" s="1233">
        <f t="shared" si="143"/>
        <v>0</v>
      </c>
      <c r="J1051" s="1233">
        <f t="shared" si="144"/>
        <v>0</v>
      </c>
      <c r="K1051" s="1233">
        <f t="shared" si="145"/>
        <v>0</v>
      </c>
      <c r="L1051" s="829"/>
      <c r="M1051" s="1216" t="str">
        <f t="shared" si="135"/>
        <v/>
      </c>
      <c r="N1051" s="829"/>
      <c r="O1051" s="829"/>
      <c r="P1051" s="829"/>
      <c r="Q1051" s="435"/>
      <c r="R1051" s="829" t="str">
        <f t="shared" si="136"/>
        <v/>
      </c>
      <c r="S1051" s="46"/>
      <c r="T1051" s="46"/>
      <c r="U1051" s="1049">
        <v>1052</v>
      </c>
      <c r="V1051" s="46"/>
    </row>
    <row r="1052" spans="1:22" ht="15.75" customHeight="1">
      <c r="A1052" s="1232" t="str">
        <f t="shared" si="137"/>
        <v>Labour: Weeding</v>
      </c>
      <c r="B1052" s="1206">
        <v>10</v>
      </c>
      <c r="C1052" s="873">
        <f t="shared" si="138"/>
        <v>0.31572080887149384</v>
      </c>
      <c r="D1052" s="873">
        <f t="shared" si="139"/>
        <v>6.3144161774298713E-2</v>
      </c>
      <c r="E1052" s="873">
        <f t="shared" si="140"/>
        <v>0.10655577299412916</v>
      </c>
      <c r="F1052" s="873">
        <f t="shared" si="141"/>
        <v>2.1311154598825821E-2</v>
      </c>
      <c r="G1052" s="829"/>
      <c r="H1052" s="1233">
        <f t="shared" si="142"/>
        <v>0</v>
      </c>
      <c r="I1052" s="1233">
        <f t="shared" si="143"/>
        <v>0</v>
      </c>
      <c r="J1052" s="1233">
        <f t="shared" si="144"/>
        <v>0</v>
      </c>
      <c r="K1052" s="1233">
        <f t="shared" si="145"/>
        <v>0</v>
      </c>
      <c r="L1052" s="829"/>
      <c r="M1052" s="1216" t="str">
        <f t="shared" si="135"/>
        <v/>
      </c>
      <c r="N1052" s="829"/>
      <c r="O1052" s="829"/>
      <c r="P1052" s="829"/>
      <c r="Q1052" s="435"/>
      <c r="R1052" s="829" t="str">
        <f t="shared" si="136"/>
        <v/>
      </c>
      <c r="S1052" s="46"/>
      <c r="T1052" s="46"/>
      <c r="U1052" s="1049">
        <v>1053</v>
      </c>
      <c r="V1052" s="46"/>
    </row>
    <row r="1053" spans="1:22" ht="15.75" customHeight="1">
      <c r="A1053" s="1232" t="str">
        <f t="shared" si="137"/>
        <v>Labour: Harvesting</v>
      </c>
      <c r="B1053" s="1206">
        <v>11</v>
      </c>
      <c r="C1053" s="873">
        <f t="shared" si="138"/>
        <v>0.11839530332681018</v>
      </c>
      <c r="D1053" s="873">
        <f t="shared" si="139"/>
        <v>2.3679060665362031E-2</v>
      </c>
      <c r="E1053" s="873">
        <f t="shared" si="140"/>
        <v>0.12431506849315069</v>
      </c>
      <c r="F1053" s="873">
        <f t="shared" si="141"/>
        <v>2.4863013698630115E-2</v>
      </c>
      <c r="G1053" s="829"/>
      <c r="H1053" s="1233">
        <f t="shared" si="142"/>
        <v>0</v>
      </c>
      <c r="I1053" s="1233">
        <f t="shared" si="143"/>
        <v>0</v>
      </c>
      <c r="J1053" s="1233">
        <f t="shared" si="144"/>
        <v>0</v>
      </c>
      <c r="K1053" s="1233">
        <f t="shared" si="145"/>
        <v>0</v>
      </c>
      <c r="L1053" s="829"/>
      <c r="M1053" s="1216" t="str">
        <f t="shared" si="135"/>
        <v/>
      </c>
      <c r="N1053" s="829"/>
      <c r="O1053" s="829"/>
      <c r="P1053" s="829"/>
      <c r="Q1053" s="435"/>
      <c r="R1053" s="829" t="str">
        <f t="shared" si="136"/>
        <v/>
      </c>
      <c r="S1053" s="46"/>
      <c r="T1053" s="46"/>
      <c r="U1053" s="1049">
        <v>1054</v>
      </c>
      <c r="V1053" s="46"/>
    </row>
    <row r="1054" spans="1:22" ht="15.75" customHeight="1">
      <c r="A1054" s="1232" t="str">
        <f t="shared" ref="A1054:A1059" si="146">IF(OR(A1053="",LOOKUP(B1054,$T$819:$T$897,A$819:A$897)=A1053),"",LOOKUP(B1054,$T$819:$T$897,A$819:A$897))</f>
        <v/>
      </c>
      <c r="B1054" s="1206">
        <v>12</v>
      </c>
      <c r="C1054" s="873" t="str">
        <f t="shared" si="138"/>
        <v/>
      </c>
      <c r="D1054" s="873" t="str">
        <f t="shared" si="139"/>
        <v/>
      </c>
      <c r="E1054" s="873" t="str">
        <f t="shared" si="140"/>
        <v/>
      </c>
      <c r="F1054" s="873" t="str">
        <f t="shared" si="141"/>
        <v/>
      </c>
      <c r="G1054" s="829"/>
      <c r="H1054" s="1233" t="str">
        <f t="shared" si="142"/>
        <v/>
      </c>
      <c r="I1054" s="1233" t="str">
        <f t="shared" si="143"/>
        <v/>
      </c>
      <c r="J1054" s="1233" t="str">
        <f t="shared" si="144"/>
        <v/>
      </c>
      <c r="K1054" s="1233" t="str">
        <f t="shared" si="145"/>
        <v/>
      </c>
      <c r="L1054" s="829"/>
      <c r="M1054" s="1216" t="str">
        <f t="shared" si="135"/>
        <v/>
      </c>
      <c r="N1054" s="829"/>
      <c r="O1054" s="829"/>
      <c r="P1054" s="829"/>
      <c r="Q1054" s="435"/>
      <c r="R1054" s="829" t="str">
        <f t="shared" si="136"/>
        <v/>
      </c>
      <c r="S1054" s="46"/>
      <c r="T1054" s="46"/>
      <c r="U1054" s="1049">
        <v>1055</v>
      </c>
      <c r="V1054" s="46"/>
    </row>
    <row r="1055" spans="1:22" ht="15.75" customHeight="1">
      <c r="A1055" s="1232" t="str">
        <f t="shared" si="146"/>
        <v/>
      </c>
      <c r="B1055" s="1206">
        <v>13</v>
      </c>
      <c r="C1055" s="873" t="str">
        <f t="shared" si="138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3" t="str">
        <f>IF($A1055="","",LOOKUP($B1055,$T$819:$T$897,E$819:E$897))</f>
        <v/>
      </c>
      <c r="I1055" s="1233" t="str">
        <f>IF($A1055="","",LOOKUP($B1055,$T$819:$T$897,O$819:O$897))</f>
        <v/>
      </c>
      <c r="J1055" s="1233" t="str">
        <f>IF($A1055="","",LOOKUP($B1055,$T$819:$T$897,F$819:F$897))</f>
        <v/>
      </c>
      <c r="K1055" s="1233" t="str">
        <f>IF($A1055="","",LOOKUP($B1055,$T$819:$T$897,P$819:P$897))</f>
        <v/>
      </c>
      <c r="L1055" s="829"/>
      <c r="M1055" s="1216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2" t="str">
        <f t="shared" si="146"/>
        <v/>
      </c>
      <c r="B1056" s="1206">
        <v>14</v>
      </c>
      <c r="C1056" s="873" t="str">
        <f t="shared" si="138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3" t="str">
        <f>IF($A1056="","",LOOKUP($B1056,$T$819:$T$897,E$819:E$897))</f>
        <v/>
      </c>
      <c r="I1056" s="1233" t="str">
        <f>IF($A1056="","",LOOKUP($B1056,$T$819:$T$897,O$819:O$897))</f>
        <v/>
      </c>
      <c r="J1056" s="1233" t="str">
        <f>IF($A1056="","",LOOKUP($B1056,$T$819:$T$897,F$819:F$897))</f>
        <v/>
      </c>
      <c r="K1056" s="1233" t="str">
        <f>IF($A1056="","",LOOKUP($B1056,$T$819:$T$897,P$819:P$897))</f>
        <v/>
      </c>
      <c r="L1056" s="829"/>
      <c r="M1056" s="1216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2" t="str">
        <f t="shared" si="146"/>
        <v/>
      </c>
      <c r="B1057" s="1206">
        <v>15</v>
      </c>
      <c r="C1057" s="873" t="str">
        <f t="shared" si="138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3" t="str">
        <f>IF($A1057="","",LOOKUP($B1057,$T$819:$T$897,E$819:E$897))</f>
        <v/>
      </c>
      <c r="I1057" s="1233" t="str">
        <f>IF($A1057="","",LOOKUP($B1057,$T$819:$T$897,O$819:O$897))</f>
        <v/>
      </c>
      <c r="J1057" s="1233" t="str">
        <f>IF($A1057="","",LOOKUP($B1057,$T$819:$T$897,F$819:F$897))</f>
        <v/>
      </c>
      <c r="K1057" s="1233" t="str">
        <f>IF($A1057="","",LOOKUP($B1057,$T$819:$T$897,P$819:P$897))</f>
        <v/>
      </c>
      <c r="L1057" s="829"/>
      <c r="M1057" s="1216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2" t="str">
        <f t="shared" si="146"/>
        <v/>
      </c>
      <c r="B1058" s="1206">
        <v>16</v>
      </c>
      <c r="C1058" s="873" t="str">
        <f t="shared" si="138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3" t="str">
        <f>IF($A1058="","",LOOKUP($B1058,$T$819:$T$897,E$819:E$897))</f>
        <v/>
      </c>
      <c r="I1058" s="1233" t="str">
        <f>IF($A1058="","",LOOKUP($B1058,$T$819:$T$897,O$819:O$897))</f>
        <v/>
      </c>
      <c r="J1058" s="1233" t="str">
        <f>IF($A1058="","",LOOKUP($B1058,$T$819:$T$897,F$819:F$897))</f>
        <v/>
      </c>
      <c r="K1058" s="1233" t="str">
        <f>IF($A1058="","",LOOKUP($B1058,$T$819:$T$897,P$819:P$897))</f>
        <v/>
      </c>
      <c r="L1058" s="829"/>
      <c r="M1058" s="1216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2" t="str">
        <f t="shared" si="146"/>
        <v/>
      </c>
      <c r="B1059" s="1206">
        <v>16</v>
      </c>
      <c r="C1059" s="873" t="str">
        <f t="shared" si="138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3" t="str">
        <f>IF($A1059="","",LOOKUP($B1059,$T$819:$T$897,E$819:E$897))</f>
        <v/>
      </c>
      <c r="I1059" s="1233" t="str">
        <f>IF($A1059="","",LOOKUP($B1059,$T$819:$T$897,O$819:O$897))</f>
        <v/>
      </c>
      <c r="J1059" s="1233" t="str">
        <f>IF($A1059="","",LOOKUP($B1059,$T$819:$T$897,F$819:F$897))</f>
        <v/>
      </c>
      <c r="K1059" s="1233" t="str">
        <f>IF($A1059="","",LOOKUP($B1059,$T$819:$T$897,P$819:P$897))</f>
        <v/>
      </c>
      <c r="L1059" s="829"/>
      <c r="M1059" s="1216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2" t="s">
        <v>515</v>
      </c>
      <c r="B1060" s="1206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6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2" t="s">
        <v>710</v>
      </c>
      <c r="B1061" s="1206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6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2" t="s">
        <v>711</v>
      </c>
      <c r="B1062" s="1206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0.12318003913894325</v>
      </c>
      <c r="F1062" s="873">
        <f>SUM(N879,N882,N884:N885)</f>
        <v>-0.12318003913894325</v>
      </c>
      <c r="G1062" s="829"/>
      <c r="H1062" s="873">
        <f>SUM(E879,E882,E884:E885)</f>
        <v>3.3154598825831709E-2</v>
      </c>
      <c r="I1062" s="873">
        <f>SUM(O879,O882,O884:O885)</f>
        <v>-3.3154598825831709E-2</v>
      </c>
      <c r="J1062" s="873">
        <f>SUM(F879,F882,F884:F885)</f>
        <v>6.0997450038545925E-2</v>
      </c>
      <c r="K1062" s="873">
        <f>SUM(P879,P882,P884:P885)</f>
        <v>-6.0997450038545925E-2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2" t="s">
        <v>712</v>
      </c>
      <c r="B1063" s="1206"/>
      <c r="C1063" s="873">
        <f>SUM(C860:C878,C880:C881,C883)</f>
        <v>5.9194390084801041E-2</v>
      </c>
      <c r="D1063" s="873" t="e">
        <f>SUM(M860:M878,M880:M881,M883)</f>
        <v>#DIV/0!</v>
      </c>
      <c r="E1063" s="873">
        <f>SUM(D860:D878,D880:D881,D883)</f>
        <v>8.3878180039138953E-2</v>
      </c>
      <c r="F1063" s="873" t="e">
        <f>SUM(N860:N878,N880:N881,N883)</f>
        <v>#DIV/0!</v>
      </c>
      <c r="G1063" s="829"/>
      <c r="H1063" s="873">
        <f>SUM(E860:E878,E880:E881,E883)</f>
        <v>0.20274442270058707</v>
      </c>
      <c r="I1063" s="873" t="e">
        <f>SUM(O860:O878,O880:O881,O883)</f>
        <v>#DIV/0!</v>
      </c>
      <c r="J1063" s="873">
        <f>SUM(F860:F878,F880:F881,F883)</f>
        <v>0.25771143924568585</v>
      </c>
      <c r="K1063" s="873" t="e">
        <f>SUM(P860:P878,P880:P881,P883)</f>
        <v>#DIV/0!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4" t="s">
        <v>516</v>
      </c>
      <c r="B1064" s="1206"/>
      <c r="C1064" s="873">
        <f>SUM(C858:C859)</f>
        <v>0.18786692759295498</v>
      </c>
      <c r="D1064" s="1235">
        <f>SUM(M858:M859)</f>
        <v>0</v>
      </c>
      <c r="E1064" s="873">
        <f>SUM(D858:D859)</f>
        <v>0.23483365949119375</v>
      </c>
      <c r="F1064" s="1235">
        <f>SUM(N858:N859)</f>
        <v>0</v>
      </c>
      <c r="G1064" s="829"/>
      <c r="H1064" s="873">
        <f>SUM(E858:E859)</f>
        <v>5.6360078277886499E-2</v>
      </c>
      <c r="I1064" s="1235">
        <f>SUM(O858:O859)</f>
        <v>0</v>
      </c>
      <c r="J1064" s="873">
        <f>SUM(F858:F859)</f>
        <v>0</v>
      </c>
      <c r="K1064" s="1235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6" t="s">
        <v>74</v>
      </c>
      <c r="B1065" s="1206"/>
      <c r="C1065" s="873">
        <f>SUM(C1043:C1064)</f>
        <v>1.1443020221787346</v>
      </c>
      <c r="D1065" s="873" t="e">
        <f>SUM(D1043:D1064)</f>
        <v>#DIV/0!</v>
      </c>
      <c r="E1065" s="873" t="e">
        <f>SUM(E1043:E1064)</f>
        <v>#VALUE!</v>
      </c>
      <c r="F1065" s="873" t="e">
        <f>SUM(F1043:F1064)</f>
        <v>#DIV/0!</v>
      </c>
      <c r="G1065" s="1237"/>
      <c r="H1065" s="1233">
        <f>SUM(H1043:H1064)</f>
        <v>0.96804187866927582</v>
      </c>
      <c r="I1065" s="1233" t="e">
        <f>SUM(I1043:I1064)</f>
        <v>#DIV/0!</v>
      </c>
      <c r="J1065" s="1233" t="e">
        <f>SUM(J1043:J1064)</f>
        <v>#VALUE!</v>
      </c>
      <c r="K1065" s="1233" t="e">
        <f>SUM(K1043:K1064)</f>
        <v>#DIV/0!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6"/>
      <c r="C1066" s="1238"/>
      <c r="D1066" s="1238"/>
      <c r="E1066" s="1238"/>
      <c r="F1066" s="1238"/>
      <c r="G1066" s="829"/>
      <c r="H1066" s="1239"/>
      <c r="I1066" s="1239"/>
      <c r="J1066" s="1239"/>
      <c r="K1066" s="1239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3" t="s">
        <v>16</v>
      </c>
      <c r="B1067" s="1206"/>
      <c r="C1067" s="1214" t="str">
        <f>C1035</f>
        <v>VP</v>
      </c>
      <c r="D1067" s="1214" t="str">
        <f>C1035</f>
        <v>VP</v>
      </c>
      <c r="E1067" s="1214" t="str">
        <f>E1035</f>
        <v>P</v>
      </c>
      <c r="F1067" s="1214" t="str">
        <f>E1035</f>
        <v>P</v>
      </c>
      <c r="G1067" s="829"/>
      <c r="H1067" s="1215" t="str">
        <f>H1035</f>
        <v>M</v>
      </c>
      <c r="I1067" s="1215" t="str">
        <f>H1035</f>
        <v>M</v>
      </c>
      <c r="J1067" s="1215" t="str">
        <f>J1035</f>
        <v>BO</v>
      </c>
      <c r="K1067" s="1215" t="str">
        <f>J1035</f>
        <v>BO</v>
      </c>
      <c r="L1067" s="829"/>
      <c r="M1067" s="1215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2" t="str">
        <f t="shared" ref="A1068:A1090" si="147">IF(OR(A1067="",LOOKUP(B1068,$T$903:$T$982,A$903:A$982)=A1067),"",LOOKUP(B1068,$T$903:$T$982,A$903:A$982))</f>
        <v>Cows' milk sales - season 1</v>
      </c>
      <c r="B1068" s="1206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6">
        <f>LOOKUP($B1068,$T$903:$T$982,E$903:E$982)</f>
        <v>2520</v>
      </c>
      <c r="I1068" s="1216">
        <f>LOOKUP($B1068,$T$903:$T$982,O$903:O$982)</f>
        <v>1260</v>
      </c>
      <c r="J1068" s="1216">
        <f>LOOKUP($B1068,$T$903:$T$982,F$903:F$982)</f>
        <v>6300</v>
      </c>
      <c r="K1068" s="1216">
        <f>LOOKUP($B1068,$T$903:$T$982,P$903:P$982)</f>
        <v>3150</v>
      </c>
      <c r="L1068" s="829"/>
      <c r="M1068" s="993">
        <f t="shared" ref="M1068:M1090" si="148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2" t="str">
        <f t="shared" si="147"/>
        <v>Cows' milk sales - season 2</v>
      </c>
      <c r="B1069" s="1206">
        <v>2</v>
      </c>
      <c r="C1069" s="1111">
        <f t="shared" ref="C1069:C1090" si="149">IF($A1069="","",LOOKUP($B1069,$T$903:$T$982,C$903:C$982))</f>
        <v>0</v>
      </c>
      <c r="D1069" s="1111">
        <f t="shared" ref="D1069:D1090" si="150">IF($A1069="","",LOOKUP($B1069,$T$903:$T$982,M$903:M$982))</f>
        <v>0</v>
      </c>
      <c r="E1069" s="1111">
        <f t="shared" ref="E1069:E1090" si="151">IF($A1069="","",LOOKUP($B1069,$T$903:$T$982,D$903:D$982))</f>
        <v>0</v>
      </c>
      <c r="F1069" s="1111">
        <f t="shared" ref="F1069:F1090" si="152">IF($A1069="","",LOOKUP($B1069,$T$903:$T$982,N$903:N$982))</f>
        <v>0</v>
      </c>
      <c r="G1069" s="829"/>
      <c r="H1069" s="1216">
        <f t="shared" ref="H1069:H1090" si="153">IF($A1069="","",LOOKUP($B1069,$T$903:$T$982,E$903:E$982))</f>
        <v>1890</v>
      </c>
      <c r="I1069" s="1216">
        <f t="shared" ref="I1069:I1090" si="154">IF($A1069="","",LOOKUP($B1069,$T$903:$T$982,O$903:O$982))</f>
        <v>945</v>
      </c>
      <c r="J1069" s="1216">
        <f t="shared" ref="J1069:J1090" si="155">IF($A1069="","",LOOKUP($B1069,$T$903:$T$982,F$903:F$982))</f>
        <v>2800</v>
      </c>
      <c r="K1069" s="1216">
        <f t="shared" ref="K1069:K1090" si="156">IF($A1069="","",LOOKUP($B1069,$T$903:$T$982,P$903:P$982))</f>
        <v>1400</v>
      </c>
      <c r="L1069" s="829"/>
      <c r="M1069" s="993">
        <f t="shared" si="148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2" t="str">
        <f t="shared" si="147"/>
        <v>Beef sales: amt sold</v>
      </c>
      <c r="B1070" s="1206">
        <v>3</v>
      </c>
      <c r="C1070" s="1111">
        <f t="shared" si="149"/>
        <v>0</v>
      </c>
      <c r="D1070" s="1111">
        <f t="shared" si="150"/>
        <v>0</v>
      </c>
      <c r="E1070" s="1111">
        <f t="shared" si="151"/>
        <v>0</v>
      </c>
      <c r="F1070" s="1111">
        <f t="shared" si="152"/>
        <v>0</v>
      </c>
      <c r="G1070" s="829"/>
      <c r="H1070" s="1216">
        <f t="shared" si="153"/>
        <v>3000</v>
      </c>
      <c r="I1070" s="1216">
        <f t="shared" si="154"/>
        <v>0</v>
      </c>
      <c r="J1070" s="1216">
        <f t="shared" si="155"/>
        <v>3000</v>
      </c>
      <c r="K1070" s="1216">
        <f t="shared" si="156"/>
        <v>0</v>
      </c>
      <c r="L1070" s="829"/>
      <c r="M1070" s="993" t="str">
        <f t="shared" si="148"/>
        <v/>
      </c>
      <c r="N1070" s="829"/>
      <c r="O1070" s="829"/>
      <c r="P1070" s="829"/>
      <c r="Q1070" s="435"/>
      <c r="R1070" s="829" t="str">
        <f t="shared" ref="R1070:R1090" si="157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2" t="str">
        <f t="shared" si="147"/>
        <v>Goat meat sales: quantity</v>
      </c>
      <c r="B1071" s="1206">
        <v>4</v>
      </c>
      <c r="C1071" s="1111">
        <f t="shared" si="149"/>
        <v>0</v>
      </c>
      <c r="D1071" s="1111">
        <f t="shared" si="150"/>
        <v>0</v>
      </c>
      <c r="E1071" s="1111">
        <f t="shared" si="151"/>
        <v>0</v>
      </c>
      <c r="F1071" s="1111">
        <f t="shared" si="152"/>
        <v>0</v>
      </c>
      <c r="G1071" s="829"/>
      <c r="H1071" s="1216">
        <f t="shared" si="153"/>
        <v>250</v>
      </c>
      <c r="I1071" s="1216">
        <f t="shared" si="154"/>
        <v>0</v>
      </c>
      <c r="J1071" s="1216">
        <f t="shared" si="155"/>
        <v>500</v>
      </c>
      <c r="K1071" s="1216">
        <f t="shared" si="156"/>
        <v>0</v>
      </c>
      <c r="L1071" s="829"/>
      <c r="M1071" s="993" t="str">
        <f t="shared" si="148"/>
        <v/>
      </c>
      <c r="N1071" s="829"/>
      <c r="O1071" s="829"/>
      <c r="P1071" s="829"/>
      <c r="Q1071" s="435"/>
      <c r="R1071" s="829" t="str">
        <f t="shared" si="157"/>
        <v/>
      </c>
      <c r="S1071" s="46"/>
      <c r="T1071" s="46"/>
      <c r="U1071" s="1049">
        <v>1072</v>
      </c>
      <c r="V1071" s="46"/>
    </row>
    <row r="1072" spans="1:22" ht="15.75" customHeight="1">
      <c r="A1072" s="1232" t="str">
        <f t="shared" si="147"/>
        <v>Pig sales: no sold</v>
      </c>
      <c r="B1072" s="1206">
        <v>5</v>
      </c>
      <c r="C1072" s="1111">
        <f t="shared" si="149"/>
        <v>0</v>
      </c>
      <c r="D1072" s="1111">
        <f t="shared" si="150"/>
        <v>0</v>
      </c>
      <c r="E1072" s="1111">
        <f t="shared" si="151"/>
        <v>400</v>
      </c>
      <c r="F1072" s="1111">
        <f t="shared" si="152"/>
        <v>0</v>
      </c>
      <c r="G1072" s="829"/>
      <c r="H1072" s="1216">
        <f t="shared" si="153"/>
        <v>600</v>
      </c>
      <c r="I1072" s="1216">
        <f t="shared" si="154"/>
        <v>0</v>
      </c>
      <c r="J1072" s="1216">
        <f t="shared" si="155"/>
        <v>600</v>
      </c>
      <c r="K1072" s="1216">
        <f t="shared" si="156"/>
        <v>0</v>
      </c>
      <c r="L1072" s="829"/>
      <c r="M1072" s="993" t="str">
        <f t="shared" si="148"/>
        <v/>
      </c>
      <c r="N1072" s="829"/>
      <c r="O1072" s="829"/>
      <c r="P1072" s="829"/>
      <c r="Q1072" s="435"/>
      <c r="R1072" s="829" t="str">
        <f t="shared" si="157"/>
        <v/>
      </c>
      <c r="S1072" s="46"/>
      <c r="T1072" s="46"/>
      <c r="U1072" s="1049">
        <v>1073</v>
      </c>
      <c r="V1072" s="46"/>
    </row>
    <row r="1073" spans="1:22" ht="15.75" customHeight="1">
      <c r="A1073" s="1232" t="str">
        <f t="shared" si="147"/>
        <v>Cattle sales - local: no. sold</v>
      </c>
      <c r="B1073" s="1206">
        <v>6</v>
      </c>
      <c r="C1073" s="1111">
        <f t="shared" si="149"/>
        <v>0</v>
      </c>
      <c r="D1073" s="1111">
        <f t="shared" si="150"/>
        <v>0</v>
      </c>
      <c r="E1073" s="1111">
        <f t="shared" si="151"/>
        <v>0</v>
      </c>
      <c r="F1073" s="1111">
        <f t="shared" si="152"/>
        <v>0</v>
      </c>
      <c r="G1073" s="829"/>
      <c r="H1073" s="1216">
        <f t="shared" si="153"/>
        <v>600</v>
      </c>
      <c r="I1073" s="1216">
        <f t="shared" si="154"/>
        <v>0</v>
      </c>
      <c r="J1073" s="1216">
        <f t="shared" si="155"/>
        <v>1200</v>
      </c>
      <c r="K1073" s="1216">
        <f t="shared" si="156"/>
        <v>600</v>
      </c>
      <c r="L1073" s="829"/>
      <c r="M1073" s="993" t="str">
        <f t="shared" si="148"/>
        <v/>
      </c>
      <c r="N1073" s="829"/>
      <c r="O1073" s="829"/>
      <c r="P1073" s="829"/>
      <c r="Q1073" s="435"/>
      <c r="R1073" s="829" t="str">
        <f t="shared" si="157"/>
        <v/>
      </c>
      <c r="S1073" s="46"/>
      <c r="T1073" s="46"/>
      <c r="U1073" s="1049">
        <v>1074</v>
      </c>
      <c r="V1073" s="46"/>
    </row>
    <row r="1074" spans="1:22" ht="15.75" customHeight="1">
      <c r="A1074" s="1232" t="str">
        <f t="shared" si="147"/>
        <v>Goat sales - local: no. sold</v>
      </c>
      <c r="B1074" s="1206">
        <v>7</v>
      </c>
      <c r="C1074" s="1111">
        <f t="shared" si="149"/>
        <v>0</v>
      </c>
      <c r="D1074" s="1111">
        <f t="shared" si="150"/>
        <v>0</v>
      </c>
      <c r="E1074" s="1111">
        <f t="shared" si="151"/>
        <v>150</v>
      </c>
      <c r="F1074" s="1111">
        <f t="shared" si="152"/>
        <v>-75</v>
      </c>
      <c r="G1074" s="829"/>
      <c r="H1074" s="1216">
        <f t="shared" si="153"/>
        <v>300</v>
      </c>
      <c r="I1074" s="1216">
        <f t="shared" si="154"/>
        <v>150</v>
      </c>
      <c r="J1074" s="1216">
        <f t="shared" si="155"/>
        <v>375</v>
      </c>
      <c r="K1074" s="1216">
        <f t="shared" si="156"/>
        <v>75</v>
      </c>
      <c r="L1074" s="829"/>
      <c r="M1074" s="993" t="str">
        <f t="shared" si="148"/>
        <v/>
      </c>
      <c r="N1074" s="829"/>
      <c r="O1074" s="829"/>
      <c r="P1074" s="829"/>
      <c r="Q1074" s="435"/>
      <c r="R1074" s="829" t="str">
        <f t="shared" si="157"/>
        <v/>
      </c>
      <c r="S1074" s="46"/>
      <c r="T1074" s="46"/>
      <c r="U1074" s="1049">
        <v>1075</v>
      </c>
      <c r="V1074" s="46"/>
    </row>
    <row r="1075" spans="1:22" ht="15.75" customHeight="1">
      <c r="A1075" s="1232" t="str">
        <f t="shared" si="147"/>
        <v>Chicken sales: no. sold</v>
      </c>
      <c r="B1075" s="1206">
        <v>8</v>
      </c>
      <c r="C1075" s="1111">
        <f t="shared" si="149"/>
        <v>45</v>
      </c>
      <c r="D1075" s="1111">
        <f t="shared" si="150"/>
        <v>0</v>
      </c>
      <c r="E1075" s="1111">
        <f t="shared" si="151"/>
        <v>105</v>
      </c>
      <c r="F1075" s="1111">
        <f t="shared" si="152"/>
        <v>0</v>
      </c>
      <c r="G1075" s="829"/>
      <c r="H1075" s="1216">
        <f t="shared" si="153"/>
        <v>105</v>
      </c>
      <c r="I1075" s="1216">
        <f t="shared" si="154"/>
        <v>0</v>
      </c>
      <c r="J1075" s="1216">
        <f t="shared" si="155"/>
        <v>1350</v>
      </c>
      <c r="K1075" s="1216">
        <f t="shared" si="156"/>
        <v>0</v>
      </c>
      <c r="L1075" s="829"/>
      <c r="M1075" s="993" t="str">
        <f t="shared" si="148"/>
        <v/>
      </c>
      <c r="N1075" s="829"/>
      <c r="O1075" s="829"/>
      <c r="P1075" s="829"/>
      <c r="Q1075" s="435"/>
      <c r="R1075" s="829" t="str">
        <f t="shared" si="157"/>
        <v/>
      </c>
      <c r="S1075" s="46"/>
      <c r="T1075" s="46"/>
      <c r="U1075" s="1049">
        <v>1076</v>
      </c>
      <c r="V1075" s="46"/>
    </row>
    <row r="1076" spans="1:22" ht="15.75" customHeight="1">
      <c r="A1076" s="1232" t="str">
        <f t="shared" si="147"/>
        <v>Maize: kg produced</v>
      </c>
      <c r="B1076" s="1206">
        <v>9</v>
      </c>
      <c r="C1076" s="1111">
        <f t="shared" si="149"/>
        <v>0</v>
      </c>
      <c r="D1076" s="1111">
        <f t="shared" si="150"/>
        <v>0</v>
      </c>
      <c r="E1076" s="1111">
        <f t="shared" si="151"/>
        <v>130</v>
      </c>
      <c r="F1076" s="1111">
        <f t="shared" si="152"/>
        <v>-130</v>
      </c>
      <c r="G1076" s="829"/>
      <c r="H1076" s="1216">
        <f t="shared" si="153"/>
        <v>3900</v>
      </c>
      <c r="I1076" s="1216">
        <f t="shared" si="154"/>
        <v>-3900</v>
      </c>
      <c r="J1076" s="1216">
        <f t="shared" si="155"/>
        <v>9100</v>
      </c>
      <c r="K1076" s="1216">
        <f t="shared" si="156"/>
        <v>-9100</v>
      </c>
      <c r="L1076" s="829"/>
      <c r="M1076" s="993">
        <f t="shared" si="148"/>
        <v>9</v>
      </c>
      <c r="N1076" s="829"/>
      <c r="O1076" s="829"/>
      <c r="P1076" s="829"/>
      <c r="Q1076" s="435"/>
      <c r="R1076" s="829">
        <f t="shared" si="157"/>
        <v>9</v>
      </c>
      <c r="S1076" s="46"/>
      <c r="T1076" s="46"/>
      <c r="U1076" s="1049">
        <v>1077</v>
      </c>
      <c r="V1076" s="46"/>
    </row>
    <row r="1077" spans="1:22" ht="15.75" customHeight="1">
      <c r="A1077" s="1232" t="str">
        <f t="shared" si="147"/>
        <v>Beans: kg produced</v>
      </c>
      <c r="B1077" s="1206">
        <v>10</v>
      </c>
      <c r="C1077" s="1111">
        <f t="shared" si="149"/>
        <v>0</v>
      </c>
      <c r="D1077" s="1111">
        <f t="shared" si="150"/>
        <v>0</v>
      </c>
      <c r="E1077" s="1111">
        <f t="shared" si="151"/>
        <v>0</v>
      </c>
      <c r="F1077" s="1111">
        <f t="shared" si="152"/>
        <v>0</v>
      </c>
      <c r="G1077" s="829"/>
      <c r="H1077" s="1216">
        <f t="shared" si="153"/>
        <v>150</v>
      </c>
      <c r="I1077" s="1216">
        <f t="shared" si="154"/>
        <v>75</v>
      </c>
      <c r="J1077" s="1216">
        <f t="shared" si="155"/>
        <v>0</v>
      </c>
      <c r="K1077" s="1216">
        <f t="shared" si="156"/>
        <v>0</v>
      </c>
      <c r="L1077" s="829"/>
      <c r="M1077" s="993">
        <f t="shared" si="148"/>
        <v>14</v>
      </c>
      <c r="N1077" s="829"/>
      <c r="O1077" s="829"/>
      <c r="P1077" s="829"/>
      <c r="Q1077" s="435"/>
      <c r="R1077" s="829">
        <f t="shared" si="157"/>
        <v>14</v>
      </c>
      <c r="S1077" s="46"/>
      <c r="T1077" s="46"/>
      <c r="U1077" s="1049">
        <v>1078</v>
      </c>
      <c r="V1077" s="46"/>
    </row>
    <row r="1078" spans="1:22" ht="15.75" customHeight="1">
      <c r="A1078" s="1232" t="str">
        <f t="shared" si="147"/>
        <v>Groundnuts (dry): no. local meas</v>
      </c>
      <c r="B1078" s="1206">
        <v>11</v>
      </c>
      <c r="C1078" s="1111">
        <f t="shared" si="149"/>
        <v>0</v>
      </c>
      <c r="D1078" s="1111">
        <f t="shared" si="150"/>
        <v>0</v>
      </c>
      <c r="E1078" s="1111">
        <f t="shared" si="151"/>
        <v>0</v>
      </c>
      <c r="F1078" s="1111">
        <f t="shared" si="152"/>
        <v>0</v>
      </c>
      <c r="G1078" s="829"/>
      <c r="H1078" s="1216">
        <f t="shared" si="153"/>
        <v>2400</v>
      </c>
      <c r="I1078" s="1216">
        <f t="shared" si="154"/>
        <v>-2400</v>
      </c>
      <c r="J1078" s="1216">
        <f t="shared" si="155"/>
        <v>1400</v>
      </c>
      <c r="K1078" s="1216">
        <f t="shared" si="156"/>
        <v>-1400</v>
      </c>
      <c r="L1078" s="829"/>
      <c r="M1078" s="993">
        <f t="shared" si="148"/>
        <v>22</v>
      </c>
      <c r="N1078" s="829"/>
      <c r="O1078" s="829"/>
      <c r="P1078" s="829"/>
      <c r="Q1078" s="435"/>
      <c r="R1078" s="829">
        <f t="shared" si="157"/>
        <v>22</v>
      </c>
      <c r="S1078" s="46"/>
      <c r="T1078" s="46"/>
      <c r="U1078" s="1049">
        <v>1079</v>
      </c>
      <c r="V1078" s="46"/>
    </row>
    <row r="1079" spans="1:22" ht="15.75" customHeight="1">
      <c r="A1079" s="1232" t="str">
        <f t="shared" si="147"/>
        <v xml:space="preserve">Green Vegetables produced: qty </v>
      </c>
      <c r="B1079" s="1206">
        <v>12</v>
      </c>
      <c r="C1079" s="1111">
        <f t="shared" si="149"/>
        <v>0</v>
      </c>
      <c r="D1079" s="1111">
        <f t="shared" si="150"/>
        <v>0</v>
      </c>
      <c r="E1079" s="1111">
        <f t="shared" si="151"/>
        <v>0</v>
      </c>
      <c r="F1079" s="1111">
        <f t="shared" si="152"/>
        <v>0</v>
      </c>
      <c r="G1079" s="829"/>
      <c r="H1079" s="1216">
        <f t="shared" si="153"/>
        <v>400</v>
      </c>
      <c r="I1079" s="1216">
        <f t="shared" si="154"/>
        <v>0</v>
      </c>
      <c r="J1079" s="1216">
        <f t="shared" si="155"/>
        <v>2000</v>
      </c>
      <c r="K1079" s="1216">
        <f t="shared" si="156"/>
        <v>0</v>
      </c>
      <c r="L1079" s="829"/>
      <c r="M1079" s="993">
        <f t="shared" si="148"/>
        <v>26</v>
      </c>
      <c r="N1079" s="829"/>
      <c r="O1079" s="829"/>
      <c r="P1079" s="829"/>
      <c r="Q1079" s="435"/>
      <c r="R1079" s="829">
        <f t="shared" si="157"/>
        <v>26</v>
      </c>
      <c r="S1079" s="46"/>
      <c r="T1079" s="46"/>
      <c r="U1079" s="1049">
        <v>1080</v>
      </c>
      <c r="V1079" s="46"/>
    </row>
    <row r="1080" spans="1:22" ht="15.75" customHeight="1">
      <c r="A1080" s="1232" t="str">
        <f t="shared" si="147"/>
        <v>Cotton: kg sold</v>
      </c>
      <c r="B1080" s="1206">
        <v>13</v>
      </c>
      <c r="C1080" s="1111">
        <f t="shared" si="149"/>
        <v>0</v>
      </c>
      <c r="D1080" s="1111">
        <f t="shared" si="150"/>
        <v>0</v>
      </c>
      <c r="E1080" s="1111">
        <f t="shared" si="151"/>
        <v>735</v>
      </c>
      <c r="F1080" s="1111">
        <f t="shared" si="152"/>
        <v>0</v>
      </c>
      <c r="G1080" s="829"/>
      <c r="H1080" s="1216">
        <f t="shared" si="153"/>
        <v>1837.5</v>
      </c>
      <c r="I1080" s="1216">
        <f t="shared" si="154"/>
        <v>0</v>
      </c>
      <c r="J1080" s="1216">
        <f t="shared" si="155"/>
        <v>3351.6</v>
      </c>
      <c r="K1080" s="1216">
        <f t="shared" si="156"/>
        <v>0</v>
      </c>
      <c r="L1080" s="829"/>
      <c r="M1080" s="993" t="str">
        <f t="shared" si="148"/>
        <v/>
      </c>
      <c r="N1080" s="829"/>
      <c r="O1080" s="829"/>
      <c r="P1080" s="829"/>
      <c r="Q1080" s="435"/>
      <c r="R1080" s="829" t="str">
        <f t="shared" si="157"/>
        <v/>
      </c>
      <c r="S1080" s="46"/>
      <c r="T1080" s="46"/>
      <c r="U1080" s="1049">
        <v>1081</v>
      </c>
      <c r="V1080" s="46"/>
    </row>
    <row r="1081" spans="1:22" ht="15.75" customHeight="1">
      <c r="A1081" s="1232" t="str">
        <f t="shared" si="147"/>
        <v>Sunflower: kg produced</v>
      </c>
      <c r="B1081" s="1206">
        <v>14</v>
      </c>
      <c r="C1081" s="1111">
        <f t="shared" si="149"/>
        <v>0</v>
      </c>
      <c r="D1081" s="1111">
        <f t="shared" si="150"/>
        <v>0</v>
      </c>
      <c r="E1081" s="1111">
        <f t="shared" si="151"/>
        <v>312.5</v>
      </c>
      <c r="F1081" s="1111">
        <f t="shared" si="152"/>
        <v>0</v>
      </c>
      <c r="G1081" s="829"/>
      <c r="H1081" s="1216">
        <f t="shared" si="153"/>
        <v>4000</v>
      </c>
      <c r="I1081" s="1216">
        <f t="shared" si="154"/>
        <v>0</v>
      </c>
      <c r="J1081" s="1216">
        <f t="shared" si="155"/>
        <v>5000</v>
      </c>
      <c r="K1081" s="1216">
        <f t="shared" si="156"/>
        <v>0</v>
      </c>
      <c r="L1081" s="829"/>
      <c r="M1081" s="993" t="str">
        <f t="shared" si="148"/>
        <v/>
      </c>
      <c r="N1081" s="829"/>
      <c r="O1081" s="829"/>
      <c r="P1081" s="829"/>
      <c r="Q1081" s="435"/>
      <c r="R1081" s="829" t="str">
        <f t="shared" si="157"/>
        <v/>
      </c>
      <c r="S1081" s="46"/>
      <c r="T1081" s="46"/>
      <c r="U1081" s="1049">
        <v>1082</v>
      </c>
      <c r="V1081" s="46"/>
    </row>
    <row r="1082" spans="1:22" ht="15.75" customHeight="1">
      <c r="A1082" s="1232" t="str">
        <f t="shared" si="147"/>
        <v>Tomato: kg produced</v>
      </c>
      <c r="B1082" s="1206">
        <v>15</v>
      </c>
      <c r="C1082" s="1111">
        <f t="shared" si="149"/>
        <v>0</v>
      </c>
      <c r="D1082" s="1111">
        <f t="shared" si="150"/>
        <v>0</v>
      </c>
      <c r="E1082" s="1111">
        <f t="shared" si="151"/>
        <v>0</v>
      </c>
      <c r="F1082" s="1111">
        <f t="shared" si="152"/>
        <v>0</v>
      </c>
      <c r="G1082" s="829"/>
      <c r="H1082" s="1216">
        <f t="shared" si="153"/>
        <v>1080</v>
      </c>
      <c r="I1082" s="1216">
        <f t="shared" si="154"/>
        <v>0</v>
      </c>
      <c r="J1082" s="1216">
        <f t="shared" si="155"/>
        <v>2800</v>
      </c>
      <c r="K1082" s="1216">
        <f t="shared" si="156"/>
        <v>0</v>
      </c>
      <c r="L1082" s="829"/>
      <c r="M1082" s="993" t="str">
        <f t="shared" si="148"/>
        <v/>
      </c>
      <c r="N1082" s="829"/>
      <c r="O1082" s="829"/>
      <c r="P1082" s="829"/>
      <c r="Q1082" s="435"/>
      <c r="R1082" s="829" t="str">
        <f t="shared" si="157"/>
        <v/>
      </c>
      <c r="S1082" s="46"/>
      <c r="T1082" s="46"/>
      <c r="U1082" s="1049">
        <v>1083</v>
      </c>
      <c r="V1082" s="46"/>
    </row>
    <row r="1083" spans="1:22" ht="15.75" customHeight="1">
      <c r="A1083" s="1232" t="str">
        <f t="shared" si="147"/>
        <v>Cabbage: kg produced</v>
      </c>
      <c r="B1083" s="1206">
        <v>16</v>
      </c>
      <c r="C1083" s="1111">
        <f t="shared" si="149"/>
        <v>0</v>
      </c>
      <c r="D1083" s="1111">
        <f t="shared" si="150"/>
        <v>0</v>
      </c>
      <c r="E1083" s="1111">
        <f t="shared" si="151"/>
        <v>72</v>
      </c>
      <c r="F1083" s="1111">
        <f t="shared" si="152"/>
        <v>0</v>
      </c>
      <c r="G1083" s="829"/>
      <c r="H1083" s="1216">
        <f t="shared" si="153"/>
        <v>1560</v>
      </c>
      <c r="I1083" s="1216">
        <f t="shared" si="154"/>
        <v>0</v>
      </c>
      <c r="J1083" s="1216">
        <f t="shared" si="155"/>
        <v>1200</v>
      </c>
      <c r="K1083" s="1216">
        <f t="shared" si="156"/>
        <v>0</v>
      </c>
      <c r="L1083" s="829"/>
      <c r="M1083" s="993" t="str">
        <f t="shared" si="148"/>
        <v/>
      </c>
      <c r="N1083" s="829"/>
      <c r="O1083" s="829"/>
      <c r="P1083" s="829"/>
      <c r="Q1083" s="435"/>
      <c r="R1083" s="829" t="str">
        <f t="shared" si="157"/>
        <v/>
      </c>
      <c r="S1083" s="46"/>
      <c r="T1083" s="46"/>
      <c r="U1083" s="1049">
        <v>1084</v>
      </c>
      <c r="V1083" s="46"/>
    </row>
    <row r="1084" spans="1:22" ht="15.75" customHeight="1">
      <c r="A1084" s="1232">
        <f t="shared" si="147"/>
        <v>100</v>
      </c>
      <c r="B1084" s="1206">
        <v>17</v>
      </c>
      <c r="C1084" s="1111">
        <f t="shared" si="149"/>
        <v>0</v>
      </c>
      <c r="D1084" s="1111">
        <f t="shared" si="150"/>
        <v>0</v>
      </c>
      <c r="E1084" s="1111">
        <f t="shared" si="151"/>
        <v>0</v>
      </c>
      <c r="F1084" s="1111">
        <f t="shared" si="152"/>
        <v>0</v>
      </c>
      <c r="G1084" s="829"/>
      <c r="H1084" s="1216">
        <f t="shared" si="153"/>
        <v>750</v>
      </c>
      <c r="I1084" s="1216">
        <f t="shared" si="154"/>
        <v>0</v>
      </c>
      <c r="J1084" s="1216">
        <f t="shared" si="155"/>
        <v>5000</v>
      </c>
      <c r="K1084" s="1216">
        <f t="shared" si="156"/>
        <v>0</v>
      </c>
      <c r="L1084" s="829"/>
      <c r="M1084" s="993" t="str">
        <f t="shared" si="148"/>
        <v/>
      </c>
      <c r="N1084" s="829"/>
      <c r="O1084" s="829"/>
      <c r="P1084" s="829"/>
      <c r="Q1084" s="435"/>
      <c r="R1084" s="829" t="str">
        <f t="shared" si="157"/>
        <v/>
      </c>
      <c r="S1084" s="46"/>
      <c r="T1084" s="46"/>
      <c r="U1084" s="1049">
        <v>1085</v>
      </c>
      <c r="V1084" s="46"/>
    </row>
    <row r="1085" spans="1:22" ht="15.75" customHeight="1">
      <c r="A1085" s="1232" t="str">
        <f t="shared" si="147"/>
        <v/>
      </c>
      <c r="B1085" s="1206">
        <v>18</v>
      </c>
      <c r="C1085" s="1111" t="str">
        <f t="shared" si="149"/>
        <v/>
      </c>
      <c r="D1085" s="1111" t="str">
        <f t="shared" si="150"/>
        <v/>
      </c>
      <c r="E1085" s="1111" t="str">
        <f t="shared" si="151"/>
        <v/>
      </c>
      <c r="F1085" s="1111" t="str">
        <f t="shared" si="152"/>
        <v/>
      </c>
      <c r="G1085" s="829"/>
      <c r="H1085" s="1216" t="str">
        <f t="shared" si="153"/>
        <v/>
      </c>
      <c r="I1085" s="1216" t="str">
        <f t="shared" si="154"/>
        <v/>
      </c>
      <c r="J1085" s="1216" t="str">
        <f t="shared" si="155"/>
        <v/>
      </c>
      <c r="K1085" s="1216" t="str">
        <f t="shared" si="156"/>
        <v/>
      </c>
      <c r="L1085" s="829"/>
      <c r="M1085" s="993" t="str">
        <f t="shared" si="148"/>
        <v/>
      </c>
      <c r="N1085" s="829"/>
      <c r="O1085" s="829"/>
      <c r="P1085" s="829"/>
      <c r="Q1085" s="435"/>
      <c r="R1085" s="829" t="str">
        <f t="shared" si="157"/>
        <v/>
      </c>
      <c r="S1085" s="46"/>
      <c r="T1085" s="46"/>
      <c r="U1085" s="1049">
        <v>1086</v>
      </c>
      <c r="V1085" s="46"/>
    </row>
    <row r="1086" spans="1:22" ht="15.75" customHeight="1">
      <c r="A1086" s="1232" t="str">
        <f t="shared" si="147"/>
        <v/>
      </c>
      <c r="B1086" s="1206">
        <v>19</v>
      </c>
      <c r="C1086" s="1111" t="str">
        <f t="shared" si="149"/>
        <v/>
      </c>
      <c r="D1086" s="1111" t="str">
        <f t="shared" si="150"/>
        <v/>
      </c>
      <c r="E1086" s="1111" t="str">
        <f t="shared" si="151"/>
        <v/>
      </c>
      <c r="F1086" s="1111" t="str">
        <f t="shared" si="152"/>
        <v/>
      </c>
      <c r="G1086" s="829"/>
      <c r="H1086" s="1216" t="str">
        <f t="shared" si="153"/>
        <v/>
      </c>
      <c r="I1086" s="1216" t="str">
        <f t="shared" si="154"/>
        <v/>
      </c>
      <c r="J1086" s="1216" t="str">
        <f t="shared" si="155"/>
        <v/>
      </c>
      <c r="K1086" s="1216" t="str">
        <f t="shared" si="156"/>
        <v/>
      </c>
      <c r="L1086" s="829"/>
      <c r="M1086" s="993" t="str">
        <f t="shared" si="148"/>
        <v/>
      </c>
      <c r="N1086" s="829"/>
      <c r="O1086" s="829"/>
      <c r="P1086" s="829"/>
      <c r="Q1086" s="435"/>
      <c r="R1086" s="829" t="str">
        <f t="shared" si="157"/>
        <v/>
      </c>
      <c r="S1086" s="46"/>
      <c r="T1086" s="46"/>
      <c r="U1086" s="1049">
        <v>1087</v>
      </c>
      <c r="V1086" s="46"/>
    </row>
    <row r="1087" spans="1:22" ht="15.75" customHeight="1">
      <c r="A1087" s="1232" t="str">
        <f t="shared" si="147"/>
        <v/>
      </c>
      <c r="B1087" s="1206">
        <v>20</v>
      </c>
      <c r="C1087" s="1111" t="str">
        <f t="shared" si="149"/>
        <v/>
      </c>
      <c r="D1087" s="1111" t="str">
        <f t="shared" si="150"/>
        <v/>
      </c>
      <c r="E1087" s="1111" t="str">
        <f t="shared" si="151"/>
        <v/>
      </c>
      <c r="F1087" s="1111" t="str">
        <f t="shared" si="152"/>
        <v/>
      </c>
      <c r="G1087" s="829"/>
      <c r="H1087" s="1216" t="str">
        <f t="shared" si="153"/>
        <v/>
      </c>
      <c r="I1087" s="1216" t="str">
        <f t="shared" si="154"/>
        <v/>
      </c>
      <c r="J1087" s="1216" t="str">
        <f t="shared" si="155"/>
        <v/>
      </c>
      <c r="K1087" s="1216" t="str">
        <f t="shared" si="156"/>
        <v/>
      </c>
      <c r="L1087" s="829"/>
      <c r="M1087" s="993" t="str">
        <f t="shared" si="148"/>
        <v/>
      </c>
      <c r="N1087" s="829"/>
      <c r="O1087" s="829"/>
      <c r="P1087" s="829"/>
      <c r="Q1087" s="435"/>
      <c r="R1087" s="829" t="str">
        <f t="shared" si="157"/>
        <v/>
      </c>
      <c r="S1087" s="46"/>
      <c r="T1087" s="46"/>
      <c r="U1087" s="1049">
        <v>1088</v>
      </c>
      <c r="V1087" s="46"/>
    </row>
    <row r="1088" spans="1:22" ht="15.75" customHeight="1">
      <c r="A1088" s="1232" t="str">
        <f t="shared" si="147"/>
        <v/>
      </c>
      <c r="B1088" s="1206">
        <v>21</v>
      </c>
      <c r="C1088" s="1111" t="str">
        <f t="shared" si="149"/>
        <v/>
      </c>
      <c r="D1088" s="1111" t="str">
        <f t="shared" si="150"/>
        <v/>
      </c>
      <c r="E1088" s="1111" t="str">
        <f t="shared" si="151"/>
        <v/>
      </c>
      <c r="F1088" s="1111" t="str">
        <f t="shared" si="152"/>
        <v/>
      </c>
      <c r="G1088" s="829"/>
      <c r="H1088" s="1216" t="str">
        <f t="shared" si="153"/>
        <v/>
      </c>
      <c r="I1088" s="1216" t="str">
        <f t="shared" si="154"/>
        <v/>
      </c>
      <c r="J1088" s="1216" t="str">
        <f t="shared" si="155"/>
        <v/>
      </c>
      <c r="K1088" s="1216" t="str">
        <f t="shared" si="156"/>
        <v/>
      </c>
      <c r="L1088" s="829"/>
      <c r="M1088" s="993" t="str">
        <f t="shared" si="148"/>
        <v/>
      </c>
      <c r="N1088" s="829"/>
      <c r="O1088" s="829"/>
      <c r="P1088" s="829"/>
      <c r="Q1088" s="435"/>
      <c r="R1088" s="829" t="str">
        <f t="shared" si="157"/>
        <v/>
      </c>
      <c r="S1088" s="46"/>
      <c r="T1088" s="46"/>
      <c r="U1088" s="1049">
        <v>1089</v>
      </c>
      <c r="V1088" s="46"/>
    </row>
    <row r="1089" spans="1:22" ht="15.75" customHeight="1">
      <c r="A1089" s="1232" t="str">
        <f t="shared" si="147"/>
        <v/>
      </c>
      <c r="B1089" s="1206">
        <v>22</v>
      </c>
      <c r="C1089" s="1111" t="str">
        <f t="shared" si="149"/>
        <v/>
      </c>
      <c r="D1089" s="1111" t="str">
        <f t="shared" si="150"/>
        <v/>
      </c>
      <c r="E1089" s="1111" t="str">
        <f t="shared" si="151"/>
        <v/>
      </c>
      <c r="F1089" s="1111" t="str">
        <f t="shared" si="152"/>
        <v/>
      </c>
      <c r="G1089" s="829"/>
      <c r="H1089" s="1216" t="str">
        <f t="shared" si="153"/>
        <v/>
      </c>
      <c r="I1089" s="1216" t="str">
        <f t="shared" si="154"/>
        <v/>
      </c>
      <c r="J1089" s="1216" t="str">
        <f t="shared" si="155"/>
        <v/>
      </c>
      <c r="K1089" s="1216" t="str">
        <f t="shared" si="156"/>
        <v/>
      </c>
      <c r="L1089" s="829"/>
      <c r="M1089" s="993" t="str">
        <f t="shared" si="148"/>
        <v/>
      </c>
      <c r="N1089" s="829"/>
      <c r="O1089" s="829"/>
      <c r="P1089" s="829"/>
      <c r="Q1089" s="435"/>
      <c r="R1089" s="829" t="str">
        <f t="shared" si="157"/>
        <v/>
      </c>
      <c r="S1089" s="46"/>
      <c r="T1089" s="46"/>
      <c r="U1089" s="1049">
        <v>1090</v>
      </c>
      <c r="V1089" s="46"/>
    </row>
    <row r="1090" spans="1:22" ht="15.75" customHeight="1">
      <c r="A1090" s="1232" t="str">
        <f t="shared" si="147"/>
        <v/>
      </c>
      <c r="B1090" s="1206">
        <v>23</v>
      </c>
      <c r="C1090" s="1111" t="str">
        <f t="shared" si="149"/>
        <v/>
      </c>
      <c r="D1090" s="1111" t="str">
        <f t="shared" si="150"/>
        <v/>
      </c>
      <c r="E1090" s="1111" t="str">
        <f t="shared" si="151"/>
        <v/>
      </c>
      <c r="F1090" s="1111" t="str">
        <f t="shared" si="152"/>
        <v/>
      </c>
      <c r="G1090" s="829"/>
      <c r="H1090" s="1216" t="str">
        <f t="shared" si="153"/>
        <v/>
      </c>
      <c r="I1090" s="1216" t="str">
        <f t="shared" si="154"/>
        <v/>
      </c>
      <c r="J1090" s="1216" t="str">
        <f t="shared" si="155"/>
        <v/>
      </c>
      <c r="K1090" s="1216" t="str">
        <f t="shared" si="156"/>
        <v/>
      </c>
      <c r="L1090" s="829"/>
      <c r="M1090" s="993" t="str">
        <f t="shared" si="148"/>
        <v/>
      </c>
      <c r="N1090" s="829"/>
      <c r="O1090" s="829"/>
      <c r="P1090" s="829"/>
      <c r="Q1090" s="435"/>
      <c r="R1090" s="829" t="str">
        <f t="shared" si="157"/>
        <v/>
      </c>
      <c r="S1090" s="46"/>
      <c r="T1090" s="46"/>
      <c r="U1090" s="1049">
        <v>1091</v>
      </c>
      <c r="V1090" s="46"/>
    </row>
    <row r="1091" spans="1:22" ht="15.75" customHeight="1">
      <c r="A1091" s="1236" t="s">
        <v>74</v>
      </c>
      <c r="B1091" s="1206"/>
      <c r="C1091" s="1111">
        <f>SUM(C1068:C1090)</f>
        <v>45</v>
      </c>
      <c r="D1091" s="1111">
        <f>SUM(D1068:D1090)</f>
        <v>0</v>
      </c>
      <c r="E1091" s="1111">
        <f>SUM(E1068:E1090)</f>
        <v>1904.5</v>
      </c>
      <c r="F1091" s="1111">
        <f>SUM(F1068:F1090)</f>
        <v>-205</v>
      </c>
      <c r="G1091" s="829"/>
      <c r="H1091" s="1216">
        <f>SUM(H1068:H1090)</f>
        <v>25342.5</v>
      </c>
      <c r="I1091" s="1216">
        <f>SUM(I1068:I1090)</f>
        <v>-3870</v>
      </c>
      <c r="J1091" s="1216">
        <f>SUM(J1068:J1090)</f>
        <v>45976.6</v>
      </c>
      <c r="K1091" s="1216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6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6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6"/>
      <c r="C1094" s="1240">
        <f>C899</f>
        <v>1.1758741030658839</v>
      </c>
      <c r="D1094" s="1240" t="e">
        <f>M899</f>
        <v>#DIV/0!</v>
      </c>
      <c r="E1094" s="1240" t="e">
        <f>D899</f>
        <v>#VALUE!</v>
      </c>
      <c r="F1094" s="1240" t="e">
        <f>N899</f>
        <v>#DIV/0!</v>
      </c>
      <c r="G1094" s="829"/>
      <c r="H1094" s="1241">
        <f>E899</f>
        <v>0.96804187866927593</v>
      </c>
      <c r="I1094" s="1241" t="e">
        <f>O899</f>
        <v>#DIV/0!</v>
      </c>
      <c r="J1094" s="1241" t="e">
        <f>F899</f>
        <v>#VALUE!</v>
      </c>
      <c r="K1094" s="1241" t="e">
        <f>P899</f>
        <v>#DIV/0!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6"/>
      <c r="C1095" s="1238">
        <f>IF(SUM(C1042:C1064)=C1094,"OK",SUM(C1042:C1064))</f>
        <v>1.1443020221787346</v>
      </c>
      <c r="D1095" s="1238" t="e">
        <f>IF(SUM(D1042:D1064)=D1094,"OK",SUM(D1042:D1064))</f>
        <v>#DIV/0!</v>
      </c>
      <c r="E1095" s="1238" t="e">
        <f>IF(SUM(E1042:E1064)=E1094,"OK",SUM(E1042:E1064))</f>
        <v>#VALUE!</v>
      </c>
      <c r="F1095" s="1238" t="e">
        <f>IF(SUM(F1042:F1064)=F1094,"OK",SUM(F1042:F1064))</f>
        <v>#DIV/0!</v>
      </c>
      <c r="G1095" s="829"/>
      <c r="H1095" s="1238" t="str">
        <f>IF(SUM(H1042:H1064)=H1094,"OK",SUM(H1042:H1064))</f>
        <v>OK</v>
      </c>
      <c r="I1095" s="1238" t="e">
        <f>IF(SUM(I1042:I1064)=I1094,"OK",SUM(I1042:I1064))</f>
        <v>#DIV/0!</v>
      </c>
      <c r="J1095" s="1238" t="e">
        <f>IF(SUM(J1042:J1064)=J1094,"OK",SUM(J1042:J1064))</f>
        <v>#VALUE!</v>
      </c>
      <c r="K1095" s="1238" t="e">
        <f>IF(SUM(K1042:K1064)=K1094,"OK",SUM(K1042:K1064))</f>
        <v>#DIV/0!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6"/>
      <c r="C1096" s="1207">
        <f>C984</f>
        <v>545</v>
      </c>
      <c r="D1096" s="1207">
        <f>M984</f>
        <v>500</v>
      </c>
      <c r="E1096" s="1207">
        <f>D984</f>
        <v>1904.5</v>
      </c>
      <c r="F1096" s="1207" t="e">
        <f>N984</f>
        <v>#VALUE!</v>
      </c>
      <c r="G1096" s="829"/>
      <c r="H1096" s="1242">
        <f>E984</f>
        <v>25342.5</v>
      </c>
      <c r="I1096" s="1242">
        <f>O984</f>
        <v>-3870</v>
      </c>
      <c r="J1096" s="1242">
        <f>F984</f>
        <v>60976.6</v>
      </c>
      <c r="K1096" s="1242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6"/>
      <c r="C1097" s="1207">
        <f>IF(SUM(C1067:C1090)=C1096,"OK",SUM(C1067:C1090))</f>
        <v>45</v>
      </c>
      <c r="D1097" s="1207">
        <f>IF(SUM(D1067:D1090)=D1096,"OK",SUM(D1067:D1090))</f>
        <v>0</v>
      </c>
      <c r="E1097" s="1207" t="str">
        <f>IF(SUM(E1067:E1090)=E1096,"OK",SUM(E1067:E1090))</f>
        <v>OK</v>
      </c>
      <c r="F1097" s="1207" t="e">
        <f>IF(SUM(F1067:F1090)=F1096,"OK",SUM(F1067:F1090))</f>
        <v>#VALUE!</v>
      </c>
      <c r="G1097" s="829"/>
      <c r="H1097" s="1207" t="str">
        <f>IF(SUM(H1067:H1090)=H1096,"OK",SUM(H1067:H1090))</f>
        <v>OK</v>
      </c>
      <c r="I1097" s="1207" t="str">
        <f>IF(SUM(I1067:I1090)=I1096,"OK",SUM(I1067:I1090))</f>
        <v>OK</v>
      </c>
      <c r="J1097" s="1207">
        <f>IF(SUM(J1067:J1090)=J1096,"OK",SUM(J1067:J1090))</f>
        <v>45976.6</v>
      </c>
      <c r="K1097" s="1207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6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6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6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6"/>
      <c r="C1101" s="1214" t="str">
        <f>WB!B9</f>
        <v>VP</v>
      </c>
      <c r="D1101" s="1214" t="str">
        <f>WB!B10</f>
        <v>P</v>
      </c>
      <c r="E1101" s="1214" t="str">
        <f>WB!B11</f>
        <v>M</v>
      </c>
      <c r="F1101" s="1214" t="str">
        <f>WB!B12</f>
        <v>BO</v>
      </c>
      <c r="G1101" s="829"/>
      <c r="H1101" s="1215" t="str">
        <f>C1101</f>
        <v>VP</v>
      </c>
      <c r="I1101" s="1215" t="str">
        <f>D1101</f>
        <v>P</v>
      </c>
      <c r="J1101" s="1215" t="str">
        <f>E1101</f>
        <v>M</v>
      </c>
      <c r="K1101" s="1215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6"/>
      <c r="C1102" s="1207">
        <f>C1037*365*C1038*C1039</f>
        <v>1660.75</v>
      </c>
      <c r="D1102" s="1207">
        <f>E1037*365*E1038*E1039</f>
        <v>2214.3333333333335</v>
      </c>
      <c r="E1102" s="1207">
        <f>H1037*365*H1038*H1039</f>
        <v>2767.916666666667</v>
      </c>
      <c r="F1102" s="1207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6"/>
      <c r="C1103" s="1207"/>
      <c r="D1103" s="1207"/>
      <c r="E1103" s="1207"/>
      <c r="F1103" s="1207"/>
      <c r="G1103" s="829"/>
      <c r="H1103" s="46"/>
      <c r="I1103" s="46"/>
      <c r="J1103" s="46"/>
      <c r="K1103" s="828"/>
      <c r="L1103" s="829"/>
      <c r="M1103" s="1243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6"/>
      <c r="C1104" s="829"/>
      <c r="D1104" s="1207"/>
      <c r="E1104" s="1207"/>
      <c r="F1104" s="1207"/>
      <c r="G1104" s="829"/>
      <c r="H1104" s="828"/>
      <c r="I1104" s="46"/>
      <c r="J1104" s="46"/>
      <c r="K1104" s="828"/>
      <c r="L1104" s="829"/>
      <c r="M1104" s="1244" t="s">
        <v>523</v>
      </c>
      <c r="N1104" s="1245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0" t="str">
        <f t="shared" ref="A1105:A1124" si="158">A829</f>
        <v>Green cons - Season 1: no of months</v>
      </c>
      <c r="B1105" s="829"/>
      <c r="C1105" s="1238">
        <f t="shared" ref="C1105:F1106" si="159">MAX(SUM(C829,M829),SUM(C829))</f>
        <v>1.9999999999999997E-2</v>
      </c>
      <c r="D1105" s="1238">
        <f t="shared" si="159"/>
        <v>1.9999999999999997E-2</v>
      </c>
      <c r="E1105" s="1238">
        <f t="shared" si="159"/>
        <v>1.4999999999999999E-2</v>
      </c>
      <c r="F1105" s="1238">
        <f t="shared" si="159"/>
        <v>1.9999999999999997E-2</v>
      </c>
      <c r="G1105" s="829"/>
      <c r="H1105" s="46"/>
      <c r="I1105" s="46"/>
      <c r="J1105" s="46"/>
      <c r="K1105" s="46"/>
      <c r="L1105" s="44"/>
      <c r="M1105" s="1229" t="str">
        <f t="shared" ref="M1105:M1138" si="160">IF(OR(SUM((C1105&gt;C$1100),(D1105&gt;C$1100),(E1105&gt;C$1100),(F1105&gt;C$1100))&gt;1,C1105&gt;C$1100*2,D1105&gt;C$1100*2,E1105&gt;C$1100*2,F1105&gt;C$1100*2),"yes","")</f>
        <v/>
      </c>
      <c r="N1105" s="1246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0" t="str">
        <f t="shared" si="158"/>
        <v xml:space="preserve">Green beans </v>
      </c>
      <c r="B1106" s="829"/>
      <c r="C1106" s="1238">
        <f t="shared" si="159"/>
        <v>0</v>
      </c>
      <c r="D1106" s="1238">
        <f t="shared" si="159"/>
        <v>0</v>
      </c>
      <c r="E1106" s="1238">
        <f t="shared" si="159"/>
        <v>0</v>
      </c>
      <c r="F1106" s="1238">
        <f t="shared" si="159"/>
        <v>0</v>
      </c>
      <c r="G1106" s="829"/>
      <c r="H1106" s="46"/>
      <c r="I1106" s="46"/>
      <c r="J1106" s="46"/>
      <c r="K1106" s="46"/>
      <c r="L1106" s="44"/>
      <c r="M1106" s="1229" t="str">
        <f t="shared" si="160"/>
        <v/>
      </c>
      <c r="N1106" s="1246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7" t="str">
        <f t="shared" si="158"/>
        <v>Maize: kg produced</v>
      </c>
      <c r="B1107" s="829"/>
      <c r="C1107" s="1238">
        <f t="shared" ref="C1107:C1124" si="161">IF(C$1102=0,0,MAX((SUM(C831,M831)+SUM(C931,M931)/C$1102),(SUM(C831)+SUM(C931)/C$1102)))</f>
        <v>0.19732550554468362</v>
      </c>
      <c r="D1107" s="1238">
        <f t="shared" ref="D1107:D1124" si="162">IF(D$1102=0,0,MAX((SUM(D831,N831)+SUM(D931,N931)/D$1102),(SUM(D831)+SUM(D931)/D$1102)))</f>
        <v>0.35518590998043054</v>
      </c>
      <c r="E1107" s="1238">
        <f t="shared" ref="E1107:E1124" si="163">IF(E$1102=0,0,MAX((SUM(E831,O831)+SUM(E931,O931)/E$1102),(SUM(E831)+SUM(E931)/E$1102)))</f>
        <v>1.7996086105675146</v>
      </c>
      <c r="F1107" s="1238">
        <f t="shared" ref="F1107:F1124" si="164">IF(F$1102=0,0,MAX((SUM(F831,P831)+SUM(F931,P931)/F$1102),(SUM(F831)+SUM(F931)/F$1102)))</f>
        <v>3.4442270058708413</v>
      </c>
      <c r="G1107" s="829"/>
      <c r="H1107" s="1239">
        <f t="shared" ref="H1107:H1124" si="165">IF(C$1102=0,0,MAX(SUM(C931,M931)/C$1102,SUM(C931)/C$1102))</f>
        <v>0</v>
      </c>
      <c r="I1107" s="1239">
        <f t="shared" ref="I1107:I1124" si="166">IF(D$1102=0,0,MAX(SUM(D931,N931)/D$1102,SUM(D931)/D$1102))</f>
        <v>5.8708414872798431E-2</v>
      </c>
      <c r="J1107" s="1239">
        <f t="shared" ref="J1107:J1124" si="167">IF(E$1102=0,0,MAX(SUM(E931,O931)/E$1102,SUM(E931)/E$1102))</f>
        <v>1.4090019569471623</v>
      </c>
      <c r="K1107" s="1239">
        <f t="shared" ref="K1107:K1124" si="168">IF(F$1102=0,0,MAX(SUM(F931,P931)/F$1102,SUM(F931)/F$1102))</f>
        <v>2.9887920298879203</v>
      </c>
      <c r="L1107" s="44"/>
      <c r="M1107" s="1229" t="str">
        <f t="shared" si="160"/>
        <v>yes</v>
      </c>
      <c r="N1107" s="1243" t="str">
        <f t="shared" ref="N1107:N1126" si="169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7" t="str">
        <f t="shared" si="158"/>
        <v>Sorghum: kg produced</v>
      </c>
      <c r="B1108" s="829"/>
      <c r="C1108" s="1238">
        <f t="shared" si="161"/>
        <v>0</v>
      </c>
      <c r="D1108" s="1238">
        <f t="shared" si="162"/>
        <v>0</v>
      </c>
      <c r="E1108" s="1238">
        <f t="shared" si="163"/>
        <v>0</v>
      </c>
      <c r="F1108" s="1238">
        <f t="shared" si="164"/>
        <v>0</v>
      </c>
      <c r="G1108" s="829"/>
      <c r="H1108" s="1239">
        <f t="shared" si="165"/>
        <v>0</v>
      </c>
      <c r="I1108" s="1239">
        <f t="shared" si="166"/>
        <v>0</v>
      </c>
      <c r="J1108" s="1239">
        <f t="shared" si="167"/>
        <v>0</v>
      </c>
      <c r="K1108" s="1239">
        <f t="shared" si="168"/>
        <v>0</v>
      </c>
      <c r="L1108" s="44"/>
      <c r="M1108" s="1229" t="str">
        <f t="shared" si="160"/>
        <v/>
      </c>
      <c r="N1108" s="1243" t="str">
        <f t="shared" si="169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7" t="str">
        <f t="shared" si="158"/>
        <v>High value cereal: kg produced</v>
      </c>
      <c r="B1109" s="829"/>
      <c r="C1109" s="1238">
        <f t="shared" si="161"/>
        <v>0</v>
      </c>
      <c r="D1109" s="1238">
        <f t="shared" si="162"/>
        <v>0</v>
      </c>
      <c r="E1109" s="1238">
        <f t="shared" si="163"/>
        <v>0</v>
      </c>
      <c r="F1109" s="1238">
        <f t="shared" si="164"/>
        <v>0</v>
      </c>
      <c r="G1109" s="829"/>
      <c r="H1109" s="1239">
        <f t="shared" si="165"/>
        <v>0</v>
      </c>
      <c r="I1109" s="1239">
        <f t="shared" si="166"/>
        <v>0</v>
      </c>
      <c r="J1109" s="1239">
        <f t="shared" si="167"/>
        <v>0</v>
      </c>
      <c r="K1109" s="1239">
        <f t="shared" si="168"/>
        <v>0</v>
      </c>
      <c r="L1109" s="44"/>
      <c r="M1109" s="1229" t="str">
        <f t="shared" si="160"/>
        <v/>
      </c>
      <c r="N1109" s="1243" t="str">
        <f t="shared" si="169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7" t="str">
        <f t="shared" si="158"/>
        <v>High value cereal: kg produced</v>
      </c>
      <c r="B1110" s="829"/>
      <c r="C1110" s="1238">
        <f t="shared" si="161"/>
        <v>0</v>
      </c>
      <c r="D1110" s="1238">
        <f t="shared" si="162"/>
        <v>0</v>
      </c>
      <c r="E1110" s="1238">
        <f t="shared" si="163"/>
        <v>0</v>
      </c>
      <c r="F1110" s="1238">
        <f t="shared" si="164"/>
        <v>0</v>
      </c>
      <c r="G1110" s="829"/>
      <c r="H1110" s="1239">
        <f t="shared" si="165"/>
        <v>0</v>
      </c>
      <c r="I1110" s="1239">
        <f t="shared" si="166"/>
        <v>0</v>
      </c>
      <c r="J1110" s="1239">
        <f t="shared" si="167"/>
        <v>0</v>
      </c>
      <c r="K1110" s="1239">
        <f t="shared" si="168"/>
        <v>0</v>
      </c>
      <c r="L1110" s="44"/>
      <c r="M1110" s="1229" t="str">
        <f t="shared" si="160"/>
        <v/>
      </c>
      <c r="N1110" s="1243" t="str">
        <f t="shared" si="169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7" t="str">
        <f t="shared" si="158"/>
        <v>Cowpeas: kg produced</v>
      </c>
      <c r="B1111" s="829"/>
      <c r="C1111" s="1238">
        <f t="shared" si="161"/>
        <v>0</v>
      </c>
      <c r="D1111" s="1238">
        <f t="shared" si="162"/>
        <v>0</v>
      </c>
      <c r="E1111" s="1238">
        <f t="shared" si="163"/>
        <v>0</v>
      </c>
      <c r="F1111" s="1238">
        <f t="shared" si="164"/>
        <v>0</v>
      </c>
      <c r="G1111" s="829"/>
      <c r="H1111" s="1239">
        <f t="shared" si="165"/>
        <v>0</v>
      </c>
      <c r="I1111" s="1239">
        <f t="shared" si="166"/>
        <v>0</v>
      </c>
      <c r="J1111" s="1239">
        <f t="shared" si="167"/>
        <v>0</v>
      </c>
      <c r="K1111" s="1239">
        <f t="shared" si="168"/>
        <v>0</v>
      </c>
      <c r="L1111" s="44"/>
      <c r="M1111" s="1229" t="str">
        <f t="shared" si="160"/>
        <v/>
      </c>
      <c r="N1111" s="1243" t="str">
        <f t="shared" si="169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7" t="str">
        <f t="shared" si="158"/>
        <v>Beans: kg produced</v>
      </c>
      <c r="B1112" s="829"/>
      <c r="C1112" s="1238">
        <f t="shared" si="161"/>
        <v>0</v>
      </c>
      <c r="D1112" s="1238">
        <f t="shared" si="162"/>
        <v>0</v>
      </c>
      <c r="E1112" s="1238">
        <f t="shared" si="163"/>
        <v>0.11445882884239048</v>
      </c>
      <c r="F1112" s="1238">
        <f t="shared" si="164"/>
        <v>0</v>
      </c>
      <c r="G1112" s="829"/>
      <c r="H1112" s="1239">
        <f t="shared" si="165"/>
        <v>0</v>
      </c>
      <c r="I1112" s="1239">
        <f t="shared" si="166"/>
        <v>0</v>
      </c>
      <c r="J1112" s="1239">
        <f t="shared" si="167"/>
        <v>8.1288574439259367E-2</v>
      </c>
      <c r="K1112" s="1239">
        <f t="shared" si="168"/>
        <v>0</v>
      </c>
      <c r="L1112" s="44"/>
      <c r="M1112" s="1229" t="str">
        <f t="shared" si="160"/>
        <v>yes</v>
      </c>
      <c r="N1112" s="1243" t="str">
        <f t="shared" si="169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7" t="str">
        <f t="shared" si="158"/>
        <v>Millet: kg produced</v>
      </c>
      <c r="B1113" s="829"/>
      <c r="C1113" s="1238">
        <f t="shared" si="161"/>
        <v>0</v>
      </c>
      <c r="D1113" s="1238">
        <f t="shared" si="162"/>
        <v>0</v>
      </c>
      <c r="E1113" s="1238">
        <f t="shared" si="163"/>
        <v>0</v>
      </c>
      <c r="F1113" s="1238">
        <f t="shared" si="164"/>
        <v>0</v>
      </c>
      <c r="G1113" s="829"/>
      <c r="H1113" s="1239">
        <f t="shared" si="165"/>
        <v>0</v>
      </c>
      <c r="I1113" s="1239">
        <f t="shared" si="166"/>
        <v>0</v>
      </c>
      <c r="J1113" s="1239">
        <f t="shared" si="167"/>
        <v>0</v>
      </c>
      <c r="K1113" s="1239">
        <f t="shared" si="168"/>
        <v>0</v>
      </c>
      <c r="L1113" s="44"/>
      <c r="M1113" s="1229" t="str">
        <f t="shared" si="160"/>
        <v/>
      </c>
      <c r="N1113" s="1243" t="str">
        <f t="shared" si="169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7" t="str">
        <f t="shared" si="158"/>
        <v>Finger millet: kg produced</v>
      </c>
      <c r="B1114" s="829"/>
      <c r="C1114" s="1238">
        <f t="shared" si="161"/>
        <v>0</v>
      </c>
      <c r="D1114" s="1238">
        <f t="shared" si="162"/>
        <v>0</v>
      </c>
      <c r="E1114" s="1238">
        <f t="shared" si="163"/>
        <v>0</v>
      </c>
      <c r="F1114" s="1238">
        <f t="shared" si="164"/>
        <v>0</v>
      </c>
      <c r="G1114" s="829"/>
      <c r="H1114" s="1239">
        <f t="shared" si="165"/>
        <v>0</v>
      </c>
      <c r="I1114" s="1239">
        <f t="shared" si="166"/>
        <v>0</v>
      </c>
      <c r="J1114" s="1239">
        <f t="shared" si="167"/>
        <v>0</v>
      </c>
      <c r="K1114" s="1239">
        <f t="shared" si="168"/>
        <v>0</v>
      </c>
      <c r="L1114" s="44"/>
      <c r="M1114" s="1229" t="str">
        <f t="shared" si="160"/>
        <v/>
      </c>
      <c r="N1114" s="1243" t="str">
        <f t="shared" si="169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7" t="str">
        <f t="shared" si="158"/>
        <v>Wheat: kg produced</v>
      </c>
      <c r="B1115" s="829"/>
      <c r="C1115" s="1238">
        <f t="shared" si="161"/>
        <v>0</v>
      </c>
      <c r="D1115" s="1238">
        <f t="shared" si="162"/>
        <v>0</v>
      </c>
      <c r="E1115" s="1238">
        <f t="shared" si="163"/>
        <v>0</v>
      </c>
      <c r="F1115" s="1238">
        <f t="shared" si="164"/>
        <v>0</v>
      </c>
      <c r="G1115" s="829"/>
      <c r="H1115" s="1239">
        <f t="shared" si="165"/>
        <v>0</v>
      </c>
      <c r="I1115" s="1239">
        <f t="shared" si="166"/>
        <v>0</v>
      </c>
      <c r="J1115" s="1239">
        <f t="shared" si="167"/>
        <v>0</v>
      </c>
      <c r="K1115" s="1239">
        <f t="shared" si="168"/>
        <v>0</v>
      </c>
      <c r="L1115" s="44"/>
      <c r="M1115" s="1229" t="str">
        <f t="shared" si="160"/>
        <v/>
      </c>
      <c r="N1115" s="1243" t="str">
        <f t="shared" si="169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7" t="str">
        <f t="shared" si="158"/>
        <v>Cassava (fresh): no. local meas.</v>
      </c>
      <c r="B1116" s="829"/>
      <c r="C1116" s="1238">
        <f t="shared" si="161"/>
        <v>0</v>
      </c>
      <c r="D1116" s="1238">
        <f t="shared" si="162"/>
        <v>0</v>
      </c>
      <c r="E1116" s="1238">
        <f t="shared" si="163"/>
        <v>0</v>
      </c>
      <c r="F1116" s="1238">
        <f t="shared" si="164"/>
        <v>0</v>
      </c>
      <c r="G1116" s="829"/>
      <c r="H1116" s="1239">
        <f t="shared" si="165"/>
        <v>0</v>
      </c>
      <c r="I1116" s="1239">
        <f t="shared" si="166"/>
        <v>0</v>
      </c>
      <c r="J1116" s="1239">
        <f t="shared" si="167"/>
        <v>0</v>
      </c>
      <c r="K1116" s="1239">
        <f t="shared" si="168"/>
        <v>0</v>
      </c>
      <c r="L1116" s="44"/>
      <c r="M1116" s="1229" t="str">
        <f t="shared" si="160"/>
        <v/>
      </c>
      <c r="N1116" s="1243" t="str">
        <f t="shared" si="169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7" t="str">
        <f t="shared" si="158"/>
        <v>Water melon: no. local meas</v>
      </c>
      <c r="B1117" s="829"/>
      <c r="C1117" s="1238">
        <f t="shared" si="161"/>
        <v>0</v>
      </c>
      <c r="D1117" s="1238">
        <f t="shared" si="162"/>
        <v>0</v>
      </c>
      <c r="E1117" s="1238">
        <f t="shared" si="163"/>
        <v>0</v>
      </c>
      <c r="F1117" s="1238">
        <f t="shared" si="164"/>
        <v>0</v>
      </c>
      <c r="G1117" s="829"/>
      <c r="H1117" s="1239">
        <f t="shared" si="165"/>
        <v>0</v>
      </c>
      <c r="I1117" s="1239">
        <f t="shared" si="166"/>
        <v>0</v>
      </c>
      <c r="J1117" s="1239">
        <f t="shared" si="167"/>
        <v>0</v>
      </c>
      <c r="K1117" s="1239">
        <f t="shared" si="168"/>
        <v>0</v>
      </c>
      <c r="L1117" s="44"/>
      <c r="M1117" s="1229" t="str">
        <f t="shared" si="160"/>
        <v/>
      </c>
      <c r="N1117" s="1243" t="str">
        <f t="shared" si="169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7" t="str">
        <f t="shared" si="158"/>
        <v>Other melons: no. local meas</v>
      </c>
      <c r="B1118" s="829"/>
      <c r="C1118" s="1238">
        <f t="shared" si="161"/>
        <v>0</v>
      </c>
      <c r="D1118" s="1238">
        <f t="shared" si="162"/>
        <v>0</v>
      </c>
      <c r="E1118" s="1238">
        <f t="shared" si="163"/>
        <v>0</v>
      </c>
      <c r="F1118" s="1238">
        <f t="shared" si="164"/>
        <v>0</v>
      </c>
      <c r="G1118" s="829"/>
      <c r="H1118" s="1239">
        <f t="shared" si="165"/>
        <v>0</v>
      </c>
      <c r="I1118" s="1239">
        <f t="shared" si="166"/>
        <v>0</v>
      </c>
      <c r="J1118" s="1239">
        <f t="shared" si="167"/>
        <v>0</v>
      </c>
      <c r="K1118" s="1239">
        <f t="shared" si="168"/>
        <v>0</v>
      </c>
      <c r="L1118" s="44"/>
      <c r="M1118" s="1229" t="str">
        <f t="shared" si="160"/>
        <v/>
      </c>
      <c r="N1118" s="1243" t="str">
        <f t="shared" si="169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7" t="str">
        <f t="shared" si="158"/>
        <v>Sweet potatoes: no. local meas</v>
      </c>
      <c r="B1119" s="829"/>
      <c r="C1119" s="1238">
        <f t="shared" si="161"/>
        <v>0</v>
      </c>
      <c r="D1119" s="1238">
        <f t="shared" si="162"/>
        <v>0</v>
      </c>
      <c r="E1119" s="1238">
        <f t="shared" si="163"/>
        <v>0</v>
      </c>
      <c r="F1119" s="1238">
        <f t="shared" si="164"/>
        <v>1.6224871019391567E-2</v>
      </c>
      <c r="G1119" s="829"/>
      <c r="H1119" s="1239">
        <f t="shared" si="165"/>
        <v>0</v>
      </c>
      <c r="I1119" s="1239">
        <f t="shared" si="166"/>
        <v>0</v>
      </c>
      <c r="J1119" s="1239">
        <f t="shared" si="167"/>
        <v>0</v>
      </c>
      <c r="K1119" s="1239">
        <f t="shared" si="168"/>
        <v>0</v>
      </c>
      <c r="L1119" s="44"/>
      <c r="M1119" s="1229" t="str">
        <f t="shared" si="160"/>
        <v/>
      </c>
      <c r="N1119" s="1243" t="str">
        <f t="shared" si="169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7" t="str">
        <f t="shared" si="158"/>
        <v>Groundnuts (dry): no. local meas</v>
      </c>
      <c r="B1120" s="829"/>
      <c r="C1120" s="1238">
        <f t="shared" si="161"/>
        <v>6.2948467058056096E-2</v>
      </c>
      <c r="D1120" s="1238">
        <f t="shared" si="162"/>
        <v>9.4422700587084143E-2</v>
      </c>
      <c r="E1120" s="1238">
        <f t="shared" si="163"/>
        <v>1.0559235285262683</v>
      </c>
      <c r="F1120" s="1238">
        <f t="shared" si="164"/>
        <v>0.68671054972424839</v>
      </c>
      <c r="G1120" s="829"/>
      <c r="H1120" s="1239">
        <f t="shared" si="165"/>
        <v>0</v>
      </c>
      <c r="I1120" s="1239">
        <f t="shared" si="166"/>
        <v>0</v>
      </c>
      <c r="J1120" s="1239">
        <f t="shared" si="167"/>
        <v>0.86707812735209988</v>
      </c>
      <c r="K1120" s="1239">
        <f t="shared" si="168"/>
        <v>0.45981415844429541</v>
      </c>
      <c r="L1120" s="44"/>
      <c r="M1120" s="1229" t="str">
        <f t="shared" si="160"/>
        <v>yes</v>
      </c>
      <c r="N1120" s="1243" t="str">
        <f t="shared" si="169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7" t="str">
        <f t="shared" si="158"/>
        <v>Roundnuts (bambara): no. local meas</v>
      </c>
      <c r="B1121" s="829"/>
      <c r="C1121" s="1238">
        <f t="shared" si="161"/>
        <v>0</v>
      </c>
      <c r="D1121" s="1238">
        <f t="shared" si="162"/>
        <v>0</v>
      </c>
      <c r="E1121" s="1238">
        <f t="shared" si="163"/>
        <v>0</v>
      </c>
      <c r="F1121" s="1238">
        <f t="shared" si="164"/>
        <v>0</v>
      </c>
      <c r="G1121" s="829"/>
      <c r="H1121" s="1239">
        <f t="shared" si="165"/>
        <v>0</v>
      </c>
      <c r="I1121" s="1239">
        <f t="shared" si="166"/>
        <v>0</v>
      </c>
      <c r="J1121" s="1239">
        <f t="shared" si="167"/>
        <v>0</v>
      </c>
      <c r="K1121" s="1239">
        <f t="shared" si="168"/>
        <v>0</v>
      </c>
      <c r="L1121" s="44"/>
      <c r="M1121" s="1229" t="str">
        <f t="shared" si="160"/>
        <v/>
      </c>
      <c r="N1121" s="1243" t="str">
        <f t="shared" si="169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7" t="str">
        <f t="shared" si="158"/>
        <v>Cassava (flour): local measure</v>
      </c>
      <c r="B1122" s="829"/>
      <c r="C1122" s="1238">
        <f t="shared" si="161"/>
        <v>0</v>
      </c>
      <c r="D1122" s="1238">
        <f t="shared" si="162"/>
        <v>0</v>
      </c>
      <c r="E1122" s="1238">
        <f t="shared" si="163"/>
        <v>0</v>
      </c>
      <c r="F1122" s="1238">
        <f t="shared" si="164"/>
        <v>0</v>
      </c>
      <c r="G1122" s="829"/>
      <c r="H1122" s="1239">
        <f t="shared" si="165"/>
        <v>0</v>
      </c>
      <c r="I1122" s="1239">
        <f t="shared" si="166"/>
        <v>0</v>
      </c>
      <c r="J1122" s="1239">
        <f t="shared" si="167"/>
        <v>0</v>
      </c>
      <c r="K1122" s="1239">
        <f t="shared" si="168"/>
        <v>0</v>
      </c>
      <c r="L1122" s="44"/>
      <c r="M1122" s="1229" t="str">
        <f t="shared" si="160"/>
        <v/>
      </c>
      <c r="N1122" s="1243" t="str">
        <f t="shared" si="169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7" t="str">
        <f t="shared" si="158"/>
        <v>Other crop: pumpkin</v>
      </c>
      <c r="B1123" s="829"/>
      <c r="C1123" s="1238">
        <f t="shared" si="161"/>
        <v>0</v>
      </c>
      <c r="D1123" s="1238">
        <f t="shared" si="162"/>
        <v>0</v>
      </c>
      <c r="E1123" s="1238">
        <f t="shared" si="163"/>
        <v>0</v>
      </c>
      <c r="F1123" s="1238">
        <f t="shared" si="164"/>
        <v>0</v>
      </c>
      <c r="G1123" s="829"/>
      <c r="H1123" s="1239">
        <f t="shared" si="165"/>
        <v>0</v>
      </c>
      <c r="I1123" s="1239">
        <f t="shared" si="166"/>
        <v>0</v>
      </c>
      <c r="J1123" s="1239">
        <f t="shared" si="167"/>
        <v>0</v>
      </c>
      <c r="K1123" s="1239">
        <f t="shared" si="168"/>
        <v>0</v>
      </c>
      <c r="L1123" s="44"/>
      <c r="M1123" s="1229" t="str">
        <f t="shared" si="160"/>
        <v/>
      </c>
      <c r="N1123" s="1243" t="str">
        <f t="shared" si="169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7" t="str">
        <f t="shared" si="158"/>
        <v xml:space="preserve">Green Vegetables produced: qty </v>
      </c>
      <c r="B1124" s="829"/>
      <c r="C1124" s="1238">
        <f t="shared" si="161"/>
        <v>0</v>
      </c>
      <c r="D1124" s="1238">
        <f t="shared" si="162"/>
        <v>0</v>
      </c>
      <c r="E1124" s="1238">
        <f t="shared" si="163"/>
        <v>0.14451302122534998</v>
      </c>
      <c r="F1124" s="1238">
        <f t="shared" si="164"/>
        <v>0.67680264940538903</v>
      </c>
      <c r="G1124" s="829"/>
      <c r="H1124" s="1239">
        <f t="shared" si="165"/>
        <v>0</v>
      </c>
      <c r="I1124" s="1239">
        <f t="shared" si="166"/>
        <v>0</v>
      </c>
      <c r="J1124" s="1239">
        <f t="shared" si="167"/>
        <v>0.14451302122534998</v>
      </c>
      <c r="K1124" s="1239">
        <f t="shared" si="168"/>
        <v>0.65687736920613626</v>
      </c>
      <c r="L1124" s="44"/>
      <c r="M1124" s="1229" t="str">
        <f t="shared" si="160"/>
        <v>yes</v>
      </c>
      <c r="N1124" s="1243" t="str">
        <f t="shared" si="169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7" t="str">
        <f>A850</f>
        <v>FISHING -- see worksheet Data 3</v>
      </c>
      <c r="B1125" s="829"/>
      <c r="C1125" s="1238">
        <f t="shared" ref="C1125:F1126" si="170">IF(C$1102=0,0,MAX((SUM(C850,M850)+SUM(C961,M961)/C$1102),(SUM(C850)+SUM(C961)/C$1102)))</f>
        <v>0</v>
      </c>
      <c r="D1125" s="1238">
        <f t="shared" si="170"/>
        <v>0</v>
      </c>
      <c r="E1125" s="1238">
        <f t="shared" si="170"/>
        <v>0</v>
      </c>
      <c r="F1125" s="1238">
        <f t="shared" si="170"/>
        <v>0</v>
      </c>
      <c r="G1125" s="829"/>
      <c r="H1125" s="1239">
        <f t="shared" ref="H1125:K1126" si="171">IF(C$1102=0,0,MAX(SUM(C961,M961)/C$1102,SUM(C961)/C$1102))</f>
        <v>0</v>
      </c>
      <c r="I1125" s="1239">
        <f t="shared" si="171"/>
        <v>0</v>
      </c>
      <c r="J1125" s="1239">
        <f t="shared" si="171"/>
        <v>0</v>
      </c>
      <c r="K1125" s="1239">
        <f t="shared" si="171"/>
        <v>0</v>
      </c>
      <c r="L1125" s="44"/>
      <c r="M1125" s="1229" t="str">
        <f t="shared" si="160"/>
        <v/>
      </c>
      <c r="N1125" s="1243" t="str">
        <f t="shared" si="169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7" t="str">
        <f>A851</f>
        <v>WILD FOODS -- see worksheet Data 3</v>
      </c>
      <c r="B1126" s="829"/>
      <c r="C1126" s="1238">
        <f t="shared" si="170"/>
        <v>0</v>
      </c>
      <c r="D1126" s="1238">
        <f t="shared" si="170"/>
        <v>0</v>
      </c>
      <c r="E1126" s="1238">
        <f t="shared" si="170"/>
        <v>0</v>
      </c>
      <c r="F1126" s="1238">
        <f t="shared" si="170"/>
        <v>0</v>
      </c>
      <c r="G1126" s="829"/>
      <c r="H1126" s="1239">
        <f t="shared" si="171"/>
        <v>0</v>
      </c>
      <c r="I1126" s="1239">
        <f t="shared" si="171"/>
        <v>0</v>
      </c>
      <c r="J1126" s="1239">
        <f t="shared" si="171"/>
        <v>0</v>
      </c>
      <c r="K1126" s="1239">
        <f t="shared" si="171"/>
        <v>0</v>
      </c>
      <c r="L1126" s="44"/>
      <c r="M1126" s="1229" t="str">
        <f t="shared" si="160"/>
        <v/>
      </c>
      <c r="N1126" s="1243" t="str">
        <f t="shared" si="169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8">
        <f>IF(C$1102=0,0,MAX(SUM(C930,M930)/C$1102,SUM(C930)/C$1102))</f>
        <v>0</v>
      </c>
      <c r="D1127" s="1238">
        <f>IF(D$1102=0,0,MAX(SUM(D930,N930)/D$1102,SUM(D930)/D$1102))</f>
        <v>0</v>
      </c>
      <c r="E1127" s="1238">
        <f>IF(E$1102=0,0,MAX(SUM(E930,O930)/E$1102,SUM(E930)/E$1102))</f>
        <v>0</v>
      </c>
      <c r="F1127" s="1238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9" t="str">
        <f t="shared" si="160"/>
        <v/>
      </c>
      <c r="N1127" s="1229" t="str">
        <f t="shared" ref="N1127:N1138" si="172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73">A949</f>
        <v>Cotton: kg sold</v>
      </c>
      <c r="B1128" s="829"/>
      <c r="C1128" s="1238">
        <f t="shared" ref="C1128:C1138" si="174">IF(C$1102=0,0,MAX(SUM(C949,M949)/C$1102,SUM(C949)/C$1102))</f>
        <v>0</v>
      </c>
      <c r="D1128" s="1238">
        <f t="shared" ref="D1128:D1138" si="175">IF(D$1102=0,0,MAX(SUM(D949,N949)/D$1102,SUM(D949)/D$1102))</f>
        <v>0.33192834562697576</v>
      </c>
      <c r="E1128" s="1238">
        <f t="shared" ref="E1128:E1138" si="176">IF(E$1102=0,0,MAX(SUM(E949,O949)/E$1102,SUM(E949)/E$1102))</f>
        <v>0.66385669125395141</v>
      </c>
      <c r="F1128" s="1238">
        <f t="shared" ref="F1128:F1138" si="177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9" t="str">
        <f t="shared" si="160"/>
        <v>yes</v>
      </c>
      <c r="N1128" s="1229" t="str">
        <f t="shared" si="172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73"/>
        <v>Sunflower: kg produced</v>
      </c>
      <c r="B1129" s="829"/>
      <c r="C1129" s="1238">
        <f t="shared" si="174"/>
        <v>0</v>
      </c>
      <c r="D1129" s="1238">
        <f t="shared" si="175"/>
        <v>0.14112599729038083</v>
      </c>
      <c r="E1129" s="1238">
        <f t="shared" si="176"/>
        <v>1.4451302122534997</v>
      </c>
      <c r="F1129" s="1238">
        <f t="shared" si="177"/>
        <v>1.6421934230153408</v>
      </c>
      <c r="G1129" s="829"/>
      <c r="H1129" s="46"/>
      <c r="I1129" s="46"/>
      <c r="J1129" s="46"/>
      <c r="K1129" s="828"/>
      <c r="L1129" s="829"/>
      <c r="M1129" s="1229" t="str">
        <f t="shared" si="160"/>
        <v>yes</v>
      </c>
      <c r="N1129" s="1229" t="str">
        <f t="shared" si="172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73"/>
        <v>Rice: kg produced</v>
      </c>
      <c r="B1130" s="829"/>
      <c r="C1130" s="1238">
        <f t="shared" si="174"/>
        <v>0</v>
      </c>
      <c r="D1130" s="1238">
        <f t="shared" si="175"/>
        <v>0</v>
      </c>
      <c r="E1130" s="1238">
        <f t="shared" si="176"/>
        <v>0</v>
      </c>
      <c r="F1130" s="1238">
        <f t="shared" si="177"/>
        <v>0</v>
      </c>
      <c r="G1130" s="829"/>
      <c r="H1130" s="46"/>
      <c r="I1130" s="46"/>
      <c r="J1130" s="46"/>
      <c r="K1130" s="828"/>
      <c r="L1130" s="829"/>
      <c r="M1130" s="1229" t="str">
        <f t="shared" si="160"/>
        <v/>
      </c>
      <c r="N1130" s="1229" t="str">
        <f t="shared" si="172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73"/>
        <v>Tomato: kg produced</v>
      </c>
      <c r="B1131" s="829"/>
      <c r="C1131" s="1238">
        <f t="shared" si="174"/>
        <v>0</v>
      </c>
      <c r="D1131" s="1238">
        <f t="shared" si="175"/>
        <v>0</v>
      </c>
      <c r="E1131" s="1238">
        <f t="shared" si="176"/>
        <v>0.39018515730844494</v>
      </c>
      <c r="F1131" s="1238">
        <f t="shared" si="177"/>
        <v>0.91962831688859081</v>
      </c>
      <c r="G1131" s="829"/>
      <c r="H1131" s="46"/>
      <c r="I1131" s="46"/>
      <c r="J1131" s="46"/>
      <c r="K1131" s="828"/>
      <c r="L1131" s="829"/>
      <c r="M1131" s="1229" t="str">
        <f t="shared" si="160"/>
        <v>yes</v>
      </c>
      <c r="N1131" s="1229" t="str">
        <f t="shared" si="172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73"/>
        <v>Cabbage: kg produced</v>
      </c>
      <c r="B1132" s="829"/>
      <c r="C1132" s="1238">
        <f t="shared" si="174"/>
        <v>0</v>
      </c>
      <c r="D1132" s="1238">
        <f t="shared" si="175"/>
        <v>3.2515429775703743E-2</v>
      </c>
      <c r="E1132" s="1238">
        <f t="shared" si="176"/>
        <v>0.56360078277886494</v>
      </c>
      <c r="F1132" s="1238">
        <f t="shared" si="177"/>
        <v>0.39412642152368177</v>
      </c>
      <c r="G1132" s="829"/>
      <c r="H1132" s="46"/>
      <c r="I1132" s="46"/>
      <c r="J1132" s="46"/>
      <c r="K1132" s="828"/>
      <c r="L1132" s="829"/>
      <c r="M1132" s="1229" t="str">
        <f t="shared" si="160"/>
        <v>yes</v>
      </c>
      <c r="N1132" s="1229" t="str">
        <f t="shared" si="172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>
        <f t="shared" si="173"/>
        <v>100</v>
      </c>
      <c r="B1133" s="829"/>
      <c r="C1133" s="1238">
        <f t="shared" si="174"/>
        <v>0</v>
      </c>
      <c r="D1133" s="1238">
        <f t="shared" si="175"/>
        <v>0</v>
      </c>
      <c r="E1133" s="1238">
        <f t="shared" si="176"/>
        <v>0.27096191479753123</v>
      </c>
      <c r="F1133" s="1238">
        <f t="shared" si="177"/>
        <v>1.6421934230153408</v>
      </c>
      <c r="G1133" s="829"/>
      <c r="H1133" s="46"/>
      <c r="I1133" s="46"/>
      <c r="J1133" s="46"/>
      <c r="K1133" s="828"/>
      <c r="L1133" s="829"/>
      <c r="M1133" s="1229" t="str">
        <f t="shared" si="160"/>
        <v>yes</v>
      </c>
      <c r="N1133" s="1229" t="str">
        <f t="shared" si="172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73"/>
        <v>Off-Season Maize: kg produced</v>
      </c>
      <c r="B1134" s="829"/>
      <c r="C1134" s="1238">
        <f t="shared" si="174"/>
        <v>0</v>
      </c>
      <c r="D1134" s="1238">
        <f t="shared" si="175"/>
        <v>0</v>
      </c>
      <c r="E1134" s="1238">
        <f t="shared" si="176"/>
        <v>0</v>
      </c>
      <c r="F1134" s="1238">
        <f t="shared" si="177"/>
        <v>0</v>
      </c>
      <c r="G1134" s="829"/>
      <c r="H1134" s="46"/>
      <c r="I1134" s="46"/>
      <c r="J1134" s="46"/>
      <c r="K1134" s="828"/>
      <c r="L1134" s="829"/>
      <c r="M1134" s="1229" t="str">
        <f t="shared" si="160"/>
        <v/>
      </c>
      <c r="N1134" s="1229" t="str">
        <f t="shared" si="172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73"/>
        <v>Straw: quantity sold</v>
      </c>
      <c r="B1135" s="829"/>
      <c r="C1135" s="1238">
        <f t="shared" si="174"/>
        <v>0</v>
      </c>
      <c r="D1135" s="1238">
        <f t="shared" si="175"/>
        <v>0</v>
      </c>
      <c r="E1135" s="1238">
        <f t="shared" si="176"/>
        <v>0</v>
      </c>
      <c r="F1135" s="1238">
        <f t="shared" si="177"/>
        <v>0</v>
      </c>
      <c r="G1135" s="829"/>
      <c r="H1135" s="46"/>
      <c r="I1135" s="46"/>
      <c r="J1135" s="46"/>
      <c r="K1135" s="828"/>
      <c r="L1135" s="829"/>
      <c r="M1135" s="1229" t="str">
        <f t="shared" si="160"/>
        <v/>
      </c>
      <c r="N1135" s="1229" t="str">
        <f t="shared" si="172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73"/>
        <v>Trees: quantity sold</v>
      </c>
      <c r="B1136" s="829"/>
      <c r="C1136" s="1238">
        <f t="shared" si="174"/>
        <v>0</v>
      </c>
      <c r="D1136" s="1238">
        <f t="shared" si="175"/>
        <v>0</v>
      </c>
      <c r="E1136" s="1238">
        <f t="shared" si="176"/>
        <v>0</v>
      </c>
      <c r="F1136" s="1238">
        <f t="shared" si="177"/>
        <v>0</v>
      </c>
      <c r="G1136" s="829"/>
      <c r="H1136" s="46"/>
      <c r="I1136" s="46"/>
      <c r="J1136" s="46"/>
      <c r="K1136" s="828"/>
      <c r="L1136" s="829"/>
      <c r="M1136" s="1229" t="str">
        <f t="shared" si="160"/>
        <v/>
      </c>
      <c r="N1136" s="1229" t="str">
        <f t="shared" si="172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73"/>
        <v>Other cash crop: type</v>
      </c>
      <c r="B1137" s="829"/>
      <c r="C1137" s="1238">
        <f t="shared" si="174"/>
        <v>0</v>
      </c>
      <c r="D1137" s="1238">
        <f t="shared" si="175"/>
        <v>0</v>
      </c>
      <c r="E1137" s="1238">
        <f t="shared" si="176"/>
        <v>0</v>
      </c>
      <c r="F1137" s="1238">
        <f t="shared" si="177"/>
        <v>0</v>
      </c>
      <c r="G1137" s="829"/>
      <c r="H1137" s="46"/>
      <c r="I1137" s="46"/>
      <c r="J1137" s="46"/>
      <c r="K1137" s="828"/>
      <c r="L1137" s="829"/>
      <c r="M1137" s="1229" t="str">
        <f t="shared" si="160"/>
        <v/>
      </c>
      <c r="N1137" s="1229" t="str">
        <f t="shared" si="172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73"/>
        <v>Other cash crop: type</v>
      </c>
      <c r="B1138" s="829"/>
      <c r="C1138" s="1238">
        <f t="shared" si="174"/>
        <v>0</v>
      </c>
      <c r="D1138" s="1238">
        <f t="shared" si="175"/>
        <v>0</v>
      </c>
      <c r="E1138" s="1238">
        <f t="shared" si="176"/>
        <v>0</v>
      </c>
      <c r="F1138" s="1238">
        <f t="shared" si="177"/>
        <v>0</v>
      </c>
      <c r="G1138" s="829"/>
      <c r="H1138" s="46"/>
      <c r="I1138" s="46"/>
      <c r="J1138" s="46"/>
      <c r="K1138" s="828"/>
      <c r="L1138" s="829"/>
      <c r="M1138" s="1229" t="str">
        <f t="shared" si="160"/>
        <v/>
      </c>
      <c r="N1138" s="1229" t="str">
        <f t="shared" si="172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6"/>
      <c r="C1139" s="1238"/>
      <c r="D1139" s="1238"/>
      <c r="E1139" s="1238"/>
      <c r="F1139" s="1238"/>
      <c r="G1139" s="829"/>
      <c r="H1139" s="828"/>
      <c r="I1139" s="46"/>
      <c r="J1139" s="46"/>
      <c r="K1139" s="828"/>
      <c r="L1139" s="829"/>
      <c r="M1139" s="1248" t="s">
        <v>525</v>
      </c>
      <c r="N1139" s="1245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6"/>
      <c r="C1140" s="1238">
        <f>IF(C$1102=0,0,MAX((SUM(C819,M819)+SUM(C903,M903,C905,M905)/C$1102),(SUM(C819)+SUM(C903,C905)/C$1102)))</f>
        <v>0</v>
      </c>
      <c r="D1140" s="1238">
        <f>IF(D$1102=0,0,MAX((SUM(D819,N819)+SUM(D903,N903,D905,N905)/D$1102),(SUM(D819)+SUM(D903,D905)/D$1102)))</f>
        <v>0</v>
      </c>
      <c r="E1140" s="1238">
        <f>IF(E$1102=0,0,MAX((SUM(E819,O819)+SUM(E903,O903,E905,O905)/E$1102),(SUM(E819)+SUM(E903,E905)/E$1102)))</f>
        <v>0</v>
      </c>
      <c r="F1140" s="1238">
        <f>IF(F$1102=0,0,MAX((SUM(F819,P819)+SUM(F903,P903,F905,P905)/F$1102),(SUM(F819)+SUM(F903,F905)/F$1102)))</f>
        <v>0</v>
      </c>
      <c r="G1140" s="829"/>
      <c r="H1140" s="1239"/>
      <c r="I1140" s="1239"/>
      <c r="J1140" s="1239"/>
      <c r="K1140" s="1239"/>
      <c r="L1140" s="44"/>
      <c r="M1140" s="1229" t="str">
        <f>IF(OR(SUM((C1140&gt;C$1100),(E1140&gt;C$1100),(D1140&gt;C$1100),(F1140&gt;C$1100))&gt;1,C1140&gt;C$1100*2,E1140&gt;C$1100*2,D1140&gt;C$1100*2,F1140&gt;C$1100*2),"yes","")</f>
        <v/>
      </c>
      <c r="N1140" s="1243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9" t="str">
        <f>A903</f>
        <v>Camels' milk sales - season 1</v>
      </c>
      <c r="B1141" s="1206"/>
      <c r="C1141" s="1238"/>
      <c r="D1141" s="1238"/>
      <c r="E1141" s="1238"/>
      <c r="F1141" s="1238"/>
      <c r="G1141" s="829"/>
      <c r="H1141" s="1239">
        <f>IF(C$1102=0,0,MAX(SUM(C903,M903)/C$1102,SUM(C903)/C$1102))</f>
        <v>0</v>
      </c>
      <c r="I1141" s="1239">
        <f>IF(D$1102=0,0,MAX(SUM(D903,N903)/D$1102,SUM(D903)/D$1102))</f>
        <v>0</v>
      </c>
      <c r="J1141" s="1239">
        <f>IF(E$1102=0,0,MAX(SUM(E903,O903)/E$1102,SUM(E903)/E$1102))</f>
        <v>0</v>
      </c>
      <c r="K1141" s="1239">
        <f>IF(F$1102=0,0,MAX(SUM(F903,P903)/F$1102,SUM(F903)/F$1102))</f>
        <v>0</v>
      </c>
      <c r="L1141" s="44"/>
      <c r="M1141" s="44"/>
      <c r="N1141" s="1243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9" t="str">
        <f>A905</f>
        <v>Camels' ghee/butter sales</v>
      </c>
      <c r="B1142" s="1206"/>
      <c r="C1142" s="1238"/>
      <c r="D1142" s="1238"/>
      <c r="E1142" s="1238"/>
      <c r="F1142" s="1238"/>
      <c r="G1142" s="829"/>
      <c r="H1142" s="1239">
        <f>IF(C$1102=0,0,MAX(SUM(C905,M905)/C$1102,SUM(C905)/C$1102))</f>
        <v>0</v>
      </c>
      <c r="I1142" s="1239">
        <f>IF(D$1102=0,0,MAX(SUM(D905,N905)/D$1102,SUM(D905)/D$1102))</f>
        <v>0</v>
      </c>
      <c r="J1142" s="1239">
        <f>IF(E$1102=0,0,MAX(SUM(E905,O905)/E$1102,SUM(E905)/E$1102))</f>
        <v>0</v>
      </c>
      <c r="K1142" s="1239">
        <f>IF(F$1102=0,0,MAX(SUM(F905,P905)/F$1102,SUM(F905)/F$1102))</f>
        <v>0</v>
      </c>
      <c r="L1142" s="44"/>
      <c r="M1142" s="1229"/>
      <c r="N1142" s="1243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6"/>
      <c r="C1143" s="1238">
        <f>IF(C$1102=0,0,MAX((SUM(C820,M820)+SUM(C904,M904)/C$1102),(SUM(C820)+SUM(C904)/C$1102)))</f>
        <v>0</v>
      </c>
      <c r="D1143" s="1238">
        <f>IF(D$1102=0,0,MAX((SUM(D820,N820)+SUM(D904,N904)/D$1102),(SUM(D820)+SUM(D904)/D$1102)))</f>
        <v>0</v>
      </c>
      <c r="E1143" s="1238">
        <f>IF(E$1102=0,0,MAX((SUM(E820,O820)+SUM(E904,O904)/E$1102),(SUM(E820)+SUM(E904)/E$1102)))</f>
        <v>0</v>
      </c>
      <c r="F1143" s="1238">
        <f>IF(F$1102=0,0,MAX((SUM(F820,P820)+SUM(F904,P904)/F$1102),(SUM(F820)+SUM(F904)/F$1102)))</f>
        <v>0</v>
      </c>
      <c r="G1143" s="829"/>
      <c r="H1143" s="1239"/>
      <c r="I1143" s="1239"/>
      <c r="J1143" s="1239"/>
      <c r="K1143" s="1239"/>
      <c r="L1143" s="44"/>
      <c r="M1143" s="1229" t="str">
        <f>IF(OR(SUM((C1143&gt;C$1100),(E1143&gt;C$1100),(D1143&gt;C$1100),(F1143&gt;C$1100))&gt;1,C1143&gt;C$1100*2,E1143&gt;C$1100*2,D1143&gt;C$1100*2,F1143&gt;C$1100*2),"yes","")</f>
        <v/>
      </c>
      <c r="N1143" s="1243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9" t="str">
        <f>A904</f>
        <v>Camels' milk sales - season 2</v>
      </c>
      <c r="B1144" s="1206"/>
      <c r="C1144" s="1238"/>
      <c r="D1144" s="1238"/>
      <c r="E1144" s="1238"/>
      <c r="F1144" s="1238"/>
      <c r="G1144" s="829"/>
      <c r="H1144" s="1239">
        <f>IF(C$1102=0,0,MAX(SUM(C904,M904)/C$1102,SUM(C904)/C$1102))</f>
        <v>0</v>
      </c>
      <c r="I1144" s="1239">
        <f>IF(D$1102=0,0,MAX(SUM(D904,N904)/D$1102,SUM(D904)/D$1102))</f>
        <v>0</v>
      </c>
      <c r="J1144" s="1239">
        <f>IF(E$1102=0,0,MAX(SUM(E904,O904)/E$1102,SUM(E904)/E$1102))</f>
        <v>0</v>
      </c>
      <c r="K1144" s="1239">
        <f>IF(F$1102=0,0,MAX(SUM(F904,P904)/F$1102,SUM(F904)/F$1102))</f>
        <v>0</v>
      </c>
      <c r="L1144" s="44"/>
      <c r="M1144" s="44"/>
      <c r="N1144" s="1243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6"/>
      <c r="C1145" s="1238">
        <f>IF(C$1102=0,0,MAX((SUM(C821,M821)+SUM(C906,M906,C908,M908)/C$1102),(SUM(C821)+SUM(C906,C908)/C$1102)))</f>
        <v>0</v>
      </c>
      <c r="D1145" s="1238">
        <f>IF(D$1102=0,0,MAX((SUM(D821,N821)+SUM(D906,N906,D908,N908)/D$1102),(SUM(D821)+SUM(D906,D908)/D$1102)))</f>
        <v>0</v>
      </c>
      <c r="E1145" s="1238">
        <f>IF(E$1102=0,0,MAX((SUM(E821,O821)+SUM(E906,O906,E908,O908)/E$1102),(SUM(E821)+SUM(E906,E908)/E$1102)))</f>
        <v>1.3881920818907119</v>
      </c>
      <c r="F1145" s="1238">
        <f>IF(F$1102=0,0,MAX((SUM(F821,P821)+SUM(F906,P906,F908,P908)/F$1102),(SUM(F821)+SUM(F906,F908)/F$1102)))</f>
        <v>3.1293637868980335</v>
      </c>
      <c r="G1145" s="829"/>
      <c r="H1145" s="1239"/>
      <c r="I1145" s="1239"/>
      <c r="J1145" s="1239"/>
      <c r="K1145" s="1239"/>
      <c r="L1145" s="44"/>
      <c r="M1145" s="1229" t="str">
        <f>IF(OR(SUM((C1145&gt;C$1100),(E1145&gt;C$1100),(D1145&gt;C$1100),(F1145&gt;C$1100))&gt;1,C1145&gt;C$1100*2,E1145&gt;C$1100*2,D1145&gt;C$1100*2,F1145&gt;C$1100*2),"yes","")</f>
        <v>yes</v>
      </c>
      <c r="N1145" s="1243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6"/>
      <c r="C1146" s="1238"/>
      <c r="D1146" s="1238"/>
      <c r="E1146" s="1238"/>
      <c r="F1146" s="1238"/>
      <c r="G1146" s="829"/>
      <c r="H1146" s="1239">
        <f>IF(C$1102=0,0,MAX(SUM(C906,M906)/C$1102,SUM(C906)/C$1102))</f>
        <v>0</v>
      </c>
      <c r="I1146" s="1239">
        <f>IF(D$1102=0,0,MAX(SUM(D906,N906)/D$1102,SUM(D906)/D$1102))</f>
        <v>0</v>
      </c>
      <c r="J1146" s="1239">
        <f>IF(E$1102=0,0,MAX(SUM(E906,O906)/E$1102,SUM(E906)/E$1102))</f>
        <v>1.3656480505795572</v>
      </c>
      <c r="K1146" s="1239">
        <f>IF(F$1102=0,0,MAX(SUM(F906,P906)/F$1102,SUM(F906)/F$1102))</f>
        <v>3.1037455694989942</v>
      </c>
      <c r="L1146" s="44"/>
      <c r="M1146" s="44"/>
      <c r="N1146" s="1243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6"/>
      <c r="C1147" s="1238"/>
      <c r="D1147" s="1238"/>
      <c r="E1147" s="1238"/>
      <c r="F1147" s="1238"/>
      <c r="G1147" s="829"/>
      <c r="H1147" s="1239">
        <f>IF(C$1102=0,0,MAX(SUM(C908,M908)/C$1102,SUM(C908)/C$1102))</f>
        <v>0</v>
      </c>
      <c r="I1147" s="1239">
        <f>IF(D$1102=0,0,MAX(SUM(D908,N908)/D$1102,SUM(D908)/D$1102))</f>
        <v>0</v>
      </c>
      <c r="J1147" s="1239">
        <f>IF(E$1102=0,0,MAX(SUM(E908,O908)/E$1102,SUM(E908)/E$1102))</f>
        <v>0</v>
      </c>
      <c r="K1147" s="1239">
        <f>IF(F$1102=0,0,MAX(SUM(F908,P908)/F$1102,SUM(F908)/F$1102))</f>
        <v>0</v>
      </c>
      <c r="L1147" s="44"/>
      <c r="M1147" s="1229"/>
      <c r="N1147" s="1243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6"/>
      <c r="C1148" s="1238">
        <f>IF(C$1102=0,0,MAX((SUM(C822,M822)+SUM(C907,M907)/C$1102),(SUM(C822)+SUM(C907)/C$1102)))</f>
        <v>0</v>
      </c>
      <c r="D1148" s="1238">
        <f>IF(D$1102=0,0,MAX((SUM(D822,N822)+SUM(D907,N907)/D$1102),(SUM(D822)+SUM(D907)/D$1102)))</f>
        <v>0</v>
      </c>
      <c r="E1148" s="1238">
        <f>IF(E$1102=0,0,MAX((SUM(E822,O822)+SUM(E907,O907)/E$1102),(SUM(E822)+SUM(E907)/E$1102)))</f>
        <v>1.024236037934668</v>
      </c>
      <c r="F1148" s="1238">
        <f>IF(F$1102=0,0,MAX((SUM(F822,P822)+SUM(F907,P907)/F$1102),(SUM(F822)+SUM(F907)/F$1102)))</f>
        <v>1.3851354125326727</v>
      </c>
      <c r="G1148" s="829"/>
      <c r="H1148" s="1239"/>
      <c r="I1148" s="1239"/>
      <c r="J1148" s="1239"/>
      <c r="K1148" s="1239"/>
      <c r="L1148" s="44"/>
      <c r="M1148" s="1229" t="str">
        <f>IF(OR(SUM((C1148&gt;C$1100),(E1148&gt;C$1100),(D1148&gt;C$1100),(F1148&gt;C$1100))&gt;1,C1148&gt;C$1100*2,E1148&gt;C$1100*2,D1148&gt;C$1100*2,F1148&gt;C$1100*2),"yes","")</f>
        <v>yes</v>
      </c>
      <c r="N1148" s="1243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6"/>
      <c r="C1149" s="1238"/>
      <c r="D1149" s="1238"/>
      <c r="E1149" s="1238"/>
      <c r="F1149" s="1238"/>
      <c r="G1149" s="829"/>
      <c r="H1149" s="1239">
        <f>IF(C$1102=0,0,MAX(SUM(C907,M907)/C$1102,SUM(C907)/C$1102))</f>
        <v>0</v>
      </c>
      <c r="I1149" s="1239">
        <f>IF(D$1102=0,0,MAX(SUM(D907,N907)/D$1102,SUM(D907)/D$1102))</f>
        <v>0</v>
      </c>
      <c r="J1149" s="1239">
        <f>IF(E$1102=0,0,MAX(SUM(E907,O907)/E$1102,SUM(E907)/E$1102))</f>
        <v>1.024236037934668</v>
      </c>
      <c r="K1149" s="1239">
        <f>IF(F$1102=0,0,MAX(SUM(F907,P907)/F$1102,SUM(F907)/F$1102))</f>
        <v>1.3794424753328862</v>
      </c>
      <c r="L1149" s="44"/>
      <c r="M1149" s="44"/>
      <c r="N1149" s="1243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6"/>
      <c r="C1150" s="1238">
        <f>IF(C$1102=0,0,MAX((SUM(C823,M823)+SUM(C909,M909,C911,M911)/C$1102),(SUM(C823)+SUM(C909,C911)/C$1102)))</f>
        <v>0</v>
      </c>
      <c r="D1150" s="1238">
        <f>IF(D$1102=0,0,MAX((SUM(D823,N823)+SUM(D909,N909,D911,N911)/D$1102),(SUM(D823)+SUM(D909,D911)/D$1102)))</f>
        <v>0</v>
      </c>
      <c r="E1150" s="1238">
        <f>IF(E$1102=0,0,MAX((SUM(E823,O823)+SUM(E909,O909,E911,O911)/E$1102),(SUM(E823)+SUM(E909,E911)/E$1102)))</f>
        <v>0</v>
      </c>
      <c r="F1150" s="1238">
        <f>IF(F$1102=0,0,MAX((SUM(F823,P823)+SUM(F909,P909,F911,P911)/F$1102),(SUM(F823)+SUM(F909,F911)/F$1102)))</f>
        <v>0</v>
      </c>
      <c r="G1150" s="829"/>
      <c r="H1150" s="1239"/>
      <c r="I1150" s="1239"/>
      <c r="J1150" s="1239"/>
      <c r="K1150" s="1239"/>
      <c r="L1150" s="44"/>
      <c r="M1150" s="1229" t="str">
        <f>IF(OR(SUM((C1150&gt;C$1100),(E1150&gt;C$1100),(D1150&gt;C$1100),(F1150&gt;C$1100))&gt;1,C1150&gt;C$1100*2,E1150&gt;C$1100*2,D1150&gt;C$1100*2,F1150&gt;C$1100*2),"yes","")</f>
        <v/>
      </c>
      <c r="N1150" s="1243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6"/>
      <c r="C1151" s="1238"/>
      <c r="D1151" s="1238"/>
      <c r="E1151" s="1238"/>
      <c r="F1151" s="1238"/>
      <c r="G1151" s="829"/>
      <c r="H1151" s="1239">
        <f>IF(C$1102=0,0,MAX(SUM(C909,M909)/C$1102,SUM(C909)/C$1102))</f>
        <v>0</v>
      </c>
      <c r="I1151" s="1239">
        <f>IF(D$1102=0,0,MAX(SUM(D909,N909)/D$1102,SUM(D909)/D$1102))</f>
        <v>0</v>
      </c>
      <c r="J1151" s="1239">
        <f>IF(E$1102=0,0,MAX(SUM(E909,O909)/E$1102,SUM(E909)/E$1102))</f>
        <v>0</v>
      </c>
      <c r="K1151" s="1239">
        <f>IF(F$1102=0,0,MAX(SUM(F909,P909)/F$1102,SUM(F909)/F$1102))</f>
        <v>0</v>
      </c>
      <c r="L1151" s="44"/>
      <c r="M1151" s="44"/>
      <c r="N1151" s="1243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6"/>
      <c r="C1152" s="1238"/>
      <c r="D1152" s="1238"/>
      <c r="E1152" s="1238"/>
      <c r="F1152" s="1238"/>
      <c r="G1152" s="829"/>
      <c r="H1152" s="1239">
        <f>IF(C$1102=0,0,MAX(SUM(C911,M911)/C$1102,SUM(C911)/C$1102))</f>
        <v>0</v>
      </c>
      <c r="I1152" s="1239">
        <f>IF(D$1102=0,0,MAX(SUM(D911,N911)/D$1102,SUM(D911)/D$1102))</f>
        <v>0</v>
      </c>
      <c r="J1152" s="1239">
        <f>IF(E$1102=0,0,MAX(SUM(E911,O911)/E$1102,SUM(E911)/E$1102))</f>
        <v>0</v>
      </c>
      <c r="K1152" s="1239">
        <f>IF(F$1102=0,0,MAX(SUM(F911,P911)/F$1102,SUM(F911)/F$1102))</f>
        <v>0</v>
      </c>
      <c r="L1152" s="44"/>
      <c r="M1152" s="1229"/>
      <c r="N1152" s="1243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6"/>
      <c r="C1153" s="1238">
        <f>IF(C$1102=0,0,MAX((SUM(C824,M824)+SUM(C910,M910)/C$1102),(SUM(C824)+SUM(C910)/C$1102)))</f>
        <v>0</v>
      </c>
      <c r="D1153" s="1238">
        <f>IF(D$1102=0,0,MAX((SUM(D824,N824)+SUM(D910,N910)/D$1102),(SUM(D824)+SUM(D910)/D$1102)))</f>
        <v>0</v>
      </c>
      <c r="E1153" s="1238">
        <f>IF(E$1102=0,0,MAX((SUM(E824,O824)+SUM(E910,O910)/E$1102),(SUM(E824)+SUM(E910)/E$1102)))</f>
        <v>0</v>
      </c>
      <c r="F1153" s="1238">
        <f>IF(F$1102=0,0,MAX((SUM(F824,P824)+SUM(F910,P910)/F$1102),(SUM(F824)+SUM(F910)/F$1102)))</f>
        <v>0</v>
      </c>
      <c r="G1153" s="829"/>
      <c r="H1153" s="1239"/>
      <c r="I1153" s="1239"/>
      <c r="J1153" s="1239"/>
      <c r="K1153" s="1239"/>
      <c r="L1153" s="44"/>
      <c r="M1153" s="1229" t="str">
        <f>IF(OR(SUM((C1153&gt;C$1100),(E1153&gt;C$1100),(D1153&gt;C$1100),(F1153&gt;C$1100))&gt;1,C1153&gt;C$1100*2,E1153&gt;C$1100*2,D1153&gt;C$1100*2,F1153&gt;C$1100*2),"yes","")</f>
        <v/>
      </c>
      <c r="N1153" s="1243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6"/>
      <c r="C1154" s="1238"/>
      <c r="D1154" s="1238"/>
      <c r="E1154" s="1238"/>
      <c r="F1154" s="1238"/>
      <c r="G1154" s="829"/>
      <c r="H1154" s="1239">
        <f>IF(C$1102=0,0,MAX(SUM(C910,M910)/C$1102,SUM(C910)/C$1102))</f>
        <v>0</v>
      </c>
      <c r="I1154" s="1239">
        <f>IF(D$1102=0,0,MAX(SUM(D910,N910)/D$1102,SUM(D910)/D$1102))</f>
        <v>0</v>
      </c>
      <c r="J1154" s="1239">
        <f>IF(E$1102=0,0,MAX(SUM(E910,O910)/E$1102,SUM(E910)/E$1102))</f>
        <v>0</v>
      </c>
      <c r="K1154" s="1239">
        <f>IF(F$1102=0,0,MAX(SUM(F910,P910)/F$1102,SUM(F910)/F$1102))</f>
        <v>0</v>
      </c>
      <c r="L1154" s="44"/>
      <c r="M1154" s="44"/>
      <c r="N1154" s="1243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6"/>
      <c r="C1155" s="1238">
        <f>IF(C$1102=0,0,MAX((SUM(C825,M825)+SUM(C912,M912,C914,M914)/C$1102),(SUM(C825)+SUM(C912,C914)/C$1102)))</f>
        <v>0</v>
      </c>
      <c r="D1155" s="1238">
        <f>IF(D$1102=0,0,MAX((SUM(D825,N825)+SUM(D912,N912,D914,N914)/D$1102),(SUM(D825)+SUM(D912,D914)/D$1102)))</f>
        <v>0</v>
      </c>
      <c r="E1155" s="1238">
        <f>IF(E$1102=0,0,MAX((SUM(E825,O825)+SUM(E912,O912,E914,O914)/E$1102),(SUM(E825)+SUM(E912,E914)/E$1102)))</f>
        <v>0</v>
      </c>
      <c r="F1155" s="1238">
        <f>IF(F$1102=0,0,MAX((SUM(F825,P825)+SUM(F912,P912,F914,P914)/F$1102),(SUM(F825)+SUM(F912,F914)/F$1102)))</f>
        <v>0</v>
      </c>
      <c r="G1155" s="829"/>
      <c r="H1155" s="1239"/>
      <c r="I1155" s="1239"/>
      <c r="J1155" s="1239"/>
      <c r="K1155" s="1239"/>
      <c r="L1155" s="44"/>
      <c r="M1155" s="1229" t="str">
        <f>IF(OR(SUM((C1155&gt;C$1100),(E1155&gt;C$1100),(D1155&gt;C$1100),(F1155&gt;C$1100))&gt;1,C1155&gt;C$1100*2,E1155&gt;C$1100*2,D1155&gt;C$1100*2,F1155&gt;C$1100*2),"yes","")</f>
        <v/>
      </c>
      <c r="N1155" s="1243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6"/>
      <c r="C1156" s="1238"/>
      <c r="D1156" s="1238"/>
      <c r="E1156" s="1238"/>
      <c r="F1156" s="1238"/>
      <c r="G1156" s="829"/>
      <c r="H1156" s="1239">
        <f>IF(C$1102=0,0,MAX(SUM(C912,M912)/C$1102,SUM(C912)/C$1102))</f>
        <v>0</v>
      </c>
      <c r="I1156" s="1239">
        <f>IF(D$1102=0,0,MAX(SUM(D912,N912)/D$1102,SUM(D912)/D$1102))</f>
        <v>0</v>
      </c>
      <c r="J1156" s="1239">
        <f>IF(E$1102=0,0,MAX(SUM(E912,O912)/E$1102,SUM(E912)/E$1102))</f>
        <v>0</v>
      </c>
      <c r="K1156" s="1239">
        <f>IF(F$1102=0,0,MAX(SUM(F912,P912)/F$1102,SUM(F912)/F$1102))</f>
        <v>0</v>
      </c>
      <c r="L1156" s="44"/>
      <c r="M1156" s="44"/>
      <c r="N1156" s="1243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6"/>
      <c r="C1157" s="1238"/>
      <c r="D1157" s="1238"/>
      <c r="E1157" s="1238"/>
      <c r="F1157" s="1238"/>
      <c r="G1157" s="829"/>
      <c r="H1157" s="1239">
        <f>IF(C$1102=0,0,MAX(SUM(C914,M914)/C$1102,SUM(C914)/C$1102))</f>
        <v>0</v>
      </c>
      <c r="I1157" s="1239">
        <f>IF(D$1102=0,0,MAX(SUM(D914,N914)/D$1102,SUM(D914)/D$1102))</f>
        <v>0</v>
      </c>
      <c r="J1157" s="1239">
        <f>IF(E$1102=0,0,MAX(SUM(E914,O914)/E$1102,SUM(E914)/E$1102))</f>
        <v>0</v>
      </c>
      <c r="K1157" s="1239">
        <f>IF(F$1102=0,0,MAX(SUM(F914,P914)/F$1102,SUM(F914)/F$1102))</f>
        <v>0</v>
      </c>
      <c r="L1157" s="44"/>
      <c r="M1157" s="1229"/>
      <c r="N1157" s="1243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6"/>
      <c r="C1158" s="1238">
        <f>IF(C$1102=0,0,MAX((SUM(C826,M826)+SUM(C913,M913)/C$1102),(SUM(C826)+SUM(C913)/C$1102)))</f>
        <v>0</v>
      </c>
      <c r="D1158" s="1238">
        <f>IF(D$1102=0,0,MAX((SUM(D826,N826)+SUM(D913,N913)/D$1102),(SUM(D826)+SUM(D913)/D$1102)))</f>
        <v>0</v>
      </c>
      <c r="E1158" s="1238">
        <f>IF(E$1102=0,0,MAX((SUM(E826,O826)+SUM(E913,O913)/E$1102),(SUM(E826)+SUM(E913)/E$1102)))</f>
        <v>0</v>
      </c>
      <c r="F1158" s="1238">
        <f>IF(F$1102=0,0,MAX((SUM(F826,P826)+SUM(F913,P913)/F$1102),(SUM(F826)+SUM(F913)/F$1102)))</f>
        <v>0</v>
      </c>
      <c r="G1158" s="829"/>
      <c r="H1158" s="1239"/>
      <c r="I1158" s="1239"/>
      <c r="J1158" s="1239"/>
      <c r="K1158" s="1239"/>
      <c r="L1158" s="44"/>
      <c r="M1158" s="1229" t="str">
        <f>IF(OR(SUM((C1158&gt;C$1100),(E1158&gt;C$1100),(D1158&gt;C$1100),(F1158&gt;C$1100))&gt;1,C1158&gt;C$1100*2,E1158&gt;C$1100*2,D1158&gt;C$1100*2,F1158&gt;C$1100*2),"yes","")</f>
        <v/>
      </c>
      <c r="N1158" s="1243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6"/>
      <c r="C1159" s="1238"/>
      <c r="D1159" s="1238"/>
      <c r="E1159" s="1238"/>
      <c r="F1159" s="1238"/>
      <c r="G1159" s="829"/>
      <c r="H1159" s="1239">
        <f>IF(C$1102=0,0,MAX(SUM(C913,M913)/C$1102,SUM(C913)/C$1102))</f>
        <v>0</v>
      </c>
      <c r="I1159" s="1239">
        <f>IF(D$1102=0,0,MAX(SUM(D913,N913)/D$1102,SUM(D913)/D$1102))</f>
        <v>0</v>
      </c>
      <c r="J1159" s="1239">
        <f>IF(E$1102=0,0,MAX(SUM(E913,O913)/E$1102,SUM(E913)/E$1102))</f>
        <v>0</v>
      </c>
      <c r="K1159" s="1239">
        <f>IF(F$1102=0,0,MAX(SUM(F913,P913)/F$1102,SUM(F913)/F$1102))</f>
        <v>0</v>
      </c>
      <c r="L1159" s="44"/>
      <c r="M1159" s="44"/>
      <c r="N1159" s="1243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0" t="str">
        <f>A827</f>
        <v>Own meat</v>
      </c>
      <c r="B1160" s="829"/>
      <c r="C1160" s="1238">
        <f>MAX(SUM(C827,M827),SUM(C827))</f>
        <v>0</v>
      </c>
      <c r="D1160" s="1238">
        <f>MAX(SUM(D827,N827),SUM(D827))</f>
        <v>0</v>
      </c>
      <c r="E1160" s="1238">
        <f>MAX(SUM(E827,O827),SUM(E827))</f>
        <v>0</v>
      </c>
      <c r="F1160" s="1238">
        <f>MAX(SUM(F827,P827),SUM(F827))</f>
        <v>0</v>
      </c>
      <c r="G1160" s="829"/>
      <c r="H1160" s="46"/>
      <c r="I1160" s="46"/>
      <c r="J1160" s="46"/>
      <c r="K1160" s="46"/>
      <c r="L1160" s="44"/>
      <c r="M1160" s="1229" t="str">
        <f t="shared" ref="M1160:M1166" si="178">IF(OR(SUM((C1160&gt;C$1100),(D1160&gt;C$1100),(E1160&gt;C$1100),(F1160&gt;C$1100))&gt;1,C1160&gt;C$1100*2,D1160&gt;C$1100*2,E1160&gt;C$1100*2,F1160&gt;C$1100*2),"yes","")</f>
        <v/>
      </c>
      <c r="N1160" s="1246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0" t="str">
        <f>A853</f>
        <v>Labour: Land clearing, construction, herding, slaughtering</v>
      </c>
      <c r="B1161" s="829"/>
      <c r="C1161" s="1238">
        <f t="shared" ref="C1161:F1163" si="179">MAX(SUM(C853,M853),SUM(C853))</f>
        <v>7.1037181996086107E-2</v>
      </c>
      <c r="D1161" s="1238">
        <f t="shared" si="179"/>
        <v>0.12786692759295498</v>
      </c>
      <c r="E1161" s="1238">
        <f t="shared" si="179"/>
        <v>0</v>
      </c>
      <c r="F1161" s="1238">
        <f t="shared" si="179"/>
        <v>0</v>
      </c>
      <c r="G1161" s="829"/>
      <c r="H1161" s="46"/>
      <c r="I1161" s="46"/>
      <c r="J1161" s="46"/>
      <c r="K1161" s="46"/>
      <c r="L1161" s="44"/>
      <c r="M1161" s="1229" t="str">
        <f t="shared" si="178"/>
        <v>yes</v>
      </c>
      <c r="N1161" s="1246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0" t="str">
        <f>A854</f>
        <v>Labour: Weeding</v>
      </c>
      <c r="B1162" s="829"/>
      <c r="C1162" s="1238">
        <f t="shared" si="179"/>
        <v>0.37886497064579255</v>
      </c>
      <c r="D1162" s="1238">
        <f t="shared" si="179"/>
        <v>0.12786692759295498</v>
      </c>
      <c r="E1162" s="1238">
        <f t="shared" si="179"/>
        <v>0</v>
      </c>
      <c r="F1162" s="1238">
        <f t="shared" si="179"/>
        <v>0</v>
      </c>
      <c r="G1162" s="829"/>
      <c r="H1162" s="46"/>
      <c r="I1162" s="46"/>
      <c r="J1162" s="46"/>
      <c r="K1162" s="46"/>
      <c r="L1162" s="44"/>
      <c r="M1162" s="1229" t="str">
        <f t="shared" si="178"/>
        <v>yes</v>
      </c>
      <c r="N1162" s="1246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0" t="str">
        <f>A855</f>
        <v>Labour: Harvesting</v>
      </c>
      <c r="B1163" s="829"/>
      <c r="C1163" s="1238">
        <f t="shared" si="179"/>
        <v>0.14207436399217221</v>
      </c>
      <c r="D1163" s="1238">
        <f t="shared" si="179"/>
        <v>0.1491780821917808</v>
      </c>
      <c r="E1163" s="1238">
        <f t="shared" si="179"/>
        <v>0</v>
      </c>
      <c r="F1163" s="1238">
        <f t="shared" si="179"/>
        <v>0</v>
      </c>
      <c r="G1163" s="829"/>
      <c r="H1163" s="46"/>
      <c r="I1163" s="46"/>
      <c r="J1163" s="46"/>
      <c r="K1163" s="46"/>
      <c r="L1163" s="44"/>
      <c r="M1163" s="1229" t="str">
        <f t="shared" si="178"/>
        <v>yes</v>
      </c>
      <c r="N1163" s="1246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0" t="str">
        <f>A895</f>
        <v>Gifts/remittances: cereal</v>
      </c>
      <c r="B1164" s="829"/>
      <c r="C1164" s="1238">
        <f t="shared" ref="C1164:F1166" si="180">MAX(SUM(C895,M895),SUM(C895))</f>
        <v>0</v>
      </c>
      <c r="D1164" s="1238">
        <f t="shared" si="180"/>
        <v>0</v>
      </c>
      <c r="E1164" s="1238">
        <f t="shared" si="180"/>
        <v>0</v>
      </c>
      <c r="F1164" s="1238">
        <f t="shared" si="180"/>
        <v>0</v>
      </c>
      <c r="G1164" s="829"/>
      <c r="H1164" s="46"/>
      <c r="I1164" s="46"/>
      <c r="J1164" s="46"/>
      <c r="K1164" s="46"/>
      <c r="L1164" s="44"/>
      <c r="M1164" s="1229" t="str">
        <f t="shared" si="178"/>
        <v/>
      </c>
      <c r="N1164" s="1246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0" t="str">
        <f>A896</f>
        <v>Gifts/remittances: sugar</v>
      </c>
      <c r="B1165" s="829"/>
      <c r="C1165" s="1238">
        <f t="shared" si="180"/>
        <v>0</v>
      </c>
      <c r="D1165" s="1238">
        <f t="shared" si="180"/>
        <v>0</v>
      </c>
      <c r="E1165" s="1238">
        <f t="shared" si="180"/>
        <v>0</v>
      </c>
      <c r="F1165" s="1238">
        <f t="shared" si="180"/>
        <v>0</v>
      </c>
      <c r="G1165" s="829"/>
      <c r="H1165" s="46"/>
      <c r="I1165" s="46"/>
      <c r="J1165" s="46"/>
      <c r="K1165" s="46"/>
      <c r="L1165" s="44"/>
      <c r="M1165" s="1229" t="str">
        <f t="shared" si="178"/>
        <v/>
      </c>
      <c r="N1165" s="1246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0" t="str">
        <f>A897</f>
        <v>Gifts/remittances: Other</v>
      </c>
      <c r="B1166" s="829"/>
      <c r="C1166" s="1238">
        <f t="shared" si="180"/>
        <v>3.1572080887149384E-2</v>
      </c>
      <c r="D1166" s="1238">
        <f t="shared" si="180"/>
        <v>0</v>
      </c>
      <c r="E1166" s="1238">
        <f t="shared" si="180"/>
        <v>0</v>
      </c>
      <c r="F1166" s="1238">
        <f t="shared" si="180"/>
        <v>0</v>
      </c>
      <c r="G1166" s="829"/>
      <c r="H1166" s="46"/>
      <c r="I1166" s="46"/>
      <c r="J1166" s="46"/>
      <c r="K1166" s="46"/>
      <c r="L1166" s="44"/>
      <c r="M1166" s="1229" t="str">
        <f t="shared" si="178"/>
        <v/>
      </c>
      <c r="N1166" s="1246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8"/>
      <c r="D1167" s="1238"/>
      <c r="E1167" s="1238"/>
      <c r="F1167" s="1238"/>
      <c r="G1167" s="829"/>
      <c r="H1167" s="828"/>
      <c r="I1167" s="46"/>
      <c r="J1167" s="46"/>
      <c r="K1167" s="828"/>
      <c r="L1167" s="829"/>
      <c r="M1167" s="1248" t="s">
        <v>525</v>
      </c>
      <c r="N1167" s="1245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8">
        <f t="shared" ref="C1168:F1170" si="181">IF(C$1102=0,0,MAX(SUM(C915,M915)/C$1102,SUM(C915)/C$1102))</f>
        <v>0</v>
      </c>
      <c r="D1168" s="1238">
        <f t="shared" si="181"/>
        <v>0</v>
      </c>
      <c r="E1168" s="1238">
        <f t="shared" si="181"/>
        <v>0</v>
      </c>
      <c r="F1168" s="1238">
        <f t="shared" si="181"/>
        <v>0</v>
      </c>
      <c r="G1168" s="829"/>
      <c r="H1168" s="46"/>
      <c r="I1168" s="46"/>
      <c r="J1168" s="46"/>
      <c r="K1168" s="828"/>
      <c r="L1168" s="829"/>
      <c r="M1168" s="1229" t="str">
        <f t="shared" ref="M1168:M1192" si="182">IF(OR(SUM((C1168&gt;C$1100),(D1168&gt;C$1100),(E1168&gt;C$1100),(F1168&gt;C$1100))&gt;1,C1168&gt;C$1100*2,D1168&gt;C$1100*2,E1168&gt;C$1100*2,F1168&gt;C$1100*2),"yes","")</f>
        <v/>
      </c>
      <c r="N1168" s="1229" t="str">
        <f t="shared" ref="N1168:N1192" si="183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8">
        <f t="shared" si="181"/>
        <v>0</v>
      </c>
      <c r="D1169" s="1238">
        <f t="shared" si="181"/>
        <v>0</v>
      </c>
      <c r="E1169" s="1238">
        <f t="shared" si="181"/>
        <v>1.0838476591901249</v>
      </c>
      <c r="F1169" s="1238">
        <f t="shared" si="181"/>
        <v>0.9853160538092044</v>
      </c>
      <c r="G1169" s="829"/>
      <c r="H1169" s="46"/>
      <c r="I1169" s="46"/>
      <c r="J1169" s="46"/>
      <c r="K1169" s="828"/>
      <c r="L1169" s="829"/>
      <c r="M1169" s="1229" t="str">
        <f t="shared" si="182"/>
        <v>yes</v>
      </c>
      <c r="N1169" s="1229" t="str">
        <f t="shared" si="183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8">
        <f t="shared" si="181"/>
        <v>0</v>
      </c>
      <c r="D1170" s="1238">
        <f t="shared" si="181"/>
        <v>0</v>
      </c>
      <c r="E1170" s="1238">
        <f t="shared" si="181"/>
        <v>9.0320638265843731E-2</v>
      </c>
      <c r="F1170" s="1238">
        <f t="shared" si="181"/>
        <v>0.16421934230153407</v>
      </c>
      <c r="G1170" s="829"/>
      <c r="H1170" s="46"/>
      <c r="I1170" s="46"/>
      <c r="J1170" s="46"/>
      <c r="K1170" s="828"/>
      <c r="L1170" s="829"/>
      <c r="M1170" s="1229" t="str">
        <f t="shared" si="182"/>
        <v>yes</v>
      </c>
      <c r="N1170" s="1229" t="str">
        <f t="shared" si="183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84">A919</f>
        <v>Pig sales: no sold</v>
      </c>
      <c r="B1171" s="829"/>
      <c r="C1171" s="1238">
        <f t="shared" ref="C1171:C1180" si="185">IF(C$1102=0,0,MAX(SUM(C919,M919)/C$1102,SUM(C919)/C$1102))</f>
        <v>0</v>
      </c>
      <c r="D1171" s="1238">
        <f t="shared" ref="D1171:D1180" si="186">IF(D$1102=0,0,MAX(SUM(D919,N919)/D$1102,SUM(D919)/D$1102))</f>
        <v>0.18064127653168749</v>
      </c>
      <c r="E1171" s="1238">
        <f t="shared" ref="E1171:E1180" si="187">IF(E$1102=0,0,MAX(SUM(E919,O919)/E$1102,SUM(E919)/E$1102))</f>
        <v>0.21676953183802497</v>
      </c>
      <c r="F1171" s="1238">
        <f t="shared" ref="F1171:F1180" si="188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9" t="str">
        <f t="shared" si="182"/>
        <v>yes</v>
      </c>
      <c r="N1171" s="1229" t="str">
        <f t="shared" si="183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84"/>
        <v>Other livestock sales: quantity</v>
      </c>
      <c r="B1172" s="829"/>
      <c r="C1172" s="1238">
        <f t="shared" si="185"/>
        <v>0</v>
      </c>
      <c r="D1172" s="1238">
        <f t="shared" si="186"/>
        <v>0</v>
      </c>
      <c r="E1172" s="1238">
        <f t="shared" si="187"/>
        <v>0</v>
      </c>
      <c r="F1172" s="1238">
        <f t="shared" si="188"/>
        <v>0</v>
      </c>
      <c r="G1172" s="829"/>
      <c r="H1172" s="46"/>
      <c r="I1172" s="46"/>
      <c r="J1172" s="46"/>
      <c r="K1172" s="828"/>
      <c r="L1172" s="829"/>
      <c r="M1172" s="1229" t="str">
        <f t="shared" si="182"/>
        <v/>
      </c>
      <c r="N1172" s="1229" t="str">
        <f t="shared" si="183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84"/>
        <v>Fattened Ox sales: no. sold</v>
      </c>
      <c r="B1173" s="829"/>
      <c r="C1173" s="1238">
        <f t="shared" si="185"/>
        <v>0</v>
      </c>
      <c r="D1173" s="1238">
        <f t="shared" si="186"/>
        <v>0</v>
      </c>
      <c r="E1173" s="1238">
        <f t="shared" si="187"/>
        <v>0</v>
      </c>
      <c r="F1173" s="1238">
        <f t="shared" si="188"/>
        <v>0</v>
      </c>
      <c r="G1173" s="829"/>
      <c r="H1173" s="46"/>
      <c r="I1173" s="46"/>
      <c r="J1173" s="46"/>
      <c r="K1173" s="828"/>
      <c r="L1173" s="829"/>
      <c r="M1173" s="1229" t="str">
        <f t="shared" si="182"/>
        <v/>
      </c>
      <c r="N1173" s="1229" t="str">
        <f t="shared" si="183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84"/>
        <v>Cattle sales - export: no. sold</v>
      </c>
      <c r="B1174" s="829"/>
      <c r="C1174" s="1238">
        <f t="shared" si="185"/>
        <v>0</v>
      </c>
      <c r="D1174" s="1238">
        <f t="shared" si="186"/>
        <v>0</v>
      </c>
      <c r="E1174" s="1238">
        <f t="shared" si="187"/>
        <v>0</v>
      </c>
      <c r="F1174" s="1238">
        <f t="shared" si="188"/>
        <v>0</v>
      </c>
      <c r="G1174" s="829"/>
      <c r="H1174" s="46"/>
      <c r="I1174" s="46"/>
      <c r="J1174" s="46"/>
      <c r="K1174" s="828"/>
      <c r="L1174" s="829"/>
      <c r="M1174" s="1229" t="str">
        <f t="shared" si="182"/>
        <v/>
      </c>
      <c r="N1174" s="1229" t="str">
        <f t="shared" si="183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84"/>
        <v>Cattle sales - local: no. sold</v>
      </c>
      <c r="B1175" s="829"/>
      <c r="C1175" s="1238">
        <f t="shared" si="185"/>
        <v>0</v>
      </c>
      <c r="D1175" s="1238">
        <f t="shared" si="186"/>
        <v>0</v>
      </c>
      <c r="E1175" s="1238">
        <f t="shared" si="187"/>
        <v>0.21676953183802497</v>
      </c>
      <c r="F1175" s="1238">
        <f t="shared" si="188"/>
        <v>0.59118963228552268</v>
      </c>
      <c r="G1175" s="829"/>
      <c r="H1175" s="46"/>
      <c r="I1175" s="46"/>
      <c r="J1175" s="46"/>
      <c r="K1175" s="828"/>
      <c r="L1175" s="829"/>
      <c r="M1175" s="1229" t="str">
        <f t="shared" si="182"/>
        <v>yes</v>
      </c>
      <c r="N1175" s="1229" t="str">
        <f t="shared" si="183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84"/>
        <v>Goat sales - export: no. sold</v>
      </c>
      <c r="B1176" s="829"/>
      <c r="C1176" s="1238">
        <f t="shared" si="185"/>
        <v>0</v>
      </c>
      <c r="D1176" s="1238">
        <f t="shared" si="186"/>
        <v>0</v>
      </c>
      <c r="E1176" s="1238">
        <f t="shared" si="187"/>
        <v>0</v>
      </c>
      <c r="F1176" s="1238">
        <f t="shared" si="188"/>
        <v>0</v>
      </c>
      <c r="G1176" s="829"/>
      <c r="H1176" s="46"/>
      <c r="I1176" s="46"/>
      <c r="J1176" s="46"/>
      <c r="K1176" s="828"/>
      <c r="L1176" s="829"/>
      <c r="M1176" s="1229" t="str">
        <f t="shared" si="182"/>
        <v/>
      </c>
      <c r="N1176" s="1229" t="str">
        <f t="shared" si="183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84"/>
        <v>Goat sales - local: no. sold</v>
      </c>
      <c r="B1177" s="829"/>
      <c r="C1177" s="1238">
        <f t="shared" si="185"/>
        <v>0</v>
      </c>
      <c r="D1177" s="1238">
        <f t="shared" si="186"/>
        <v>6.7740478699382808E-2</v>
      </c>
      <c r="E1177" s="1238">
        <f t="shared" si="187"/>
        <v>0.16257714887851873</v>
      </c>
      <c r="F1177" s="1238">
        <f t="shared" si="188"/>
        <v>0.14779740807138067</v>
      </c>
      <c r="G1177" s="829"/>
      <c r="H1177" s="46"/>
      <c r="I1177" s="46"/>
      <c r="J1177" s="46"/>
      <c r="K1177" s="828"/>
      <c r="L1177" s="829"/>
      <c r="M1177" s="1229" t="str">
        <f t="shared" si="182"/>
        <v>yes</v>
      </c>
      <c r="N1177" s="1229" t="str">
        <f t="shared" si="183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84"/>
        <v>Sheep sales - export: no. sold</v>
      </c>
      <c r="B1178" s="829"/>
      <c r="C1178" s="1238">
        <f t="shared" si="185"/>
        <v>0</v>
      </c>
      <c r="D1178" s="1238">
        <f t="shared" si="186"/>
        <v>0</v>
      </c>
      <c r="E1178" s="1238">
        <f t="shared" si="187"/>
        <v>0</v>
      </c>
      <c r="F1178" s="1238">
        <f t="shared" si="188"/>
        <v>0</v>
      </c>
      <c r="G1178" s="829"/>
      <c r="H1178" s="46"/>
      <c r="I1178" s="46"/>
      <c r="J1178" s="46"/>
      <c r="K1178" s="828"/>
      <c r="L1178" s="829"/>
      <c r="M1178" s="1229" t="str">
        <f t="shared" si="182"/>
        <v/>
      </c>
      <c r="N1178" s="1229" t="str">
        <f t="shared" si="183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84"/>
        <v>Sheep sales: no sold</v>
      </c>
      <c r="B1179" s="829"/>
      <c r="C1179" s="1238">
        <f t="shared" si="185"/>
        <v>0</v>
      </c>
      <c r="D1179" s="1238">
        <f t="shared" si="186"/>
        <v>0</v>
      </c>
      <c r="E1179" s="1238">
        <f t="shared" si="187"/>
        <v>0</v>
      </c>
      <c r="F1179" s="1238">
        <f t="shared" si="188"/>
        <v>0</v>
      </c>
      <c r="G1179" s="829"/>
      <c r="H1179" s="46"/>
      <c r="I1179" s="46"/>
      <c r="J1179" s="46"/>
      <c r="K1179" s="828"/>
      <c r="L1179" s="829"/>
      <c r="M1179" s="1229" t="str">
        <f t="shared" si="182"/>
        <v/>
      </c>
      <c r="N1179" s="1229" t="str">
        <f t="shared" si="183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84"/>
        <v>Chicken sales: no. sold</v>
      </c>
      <c r="B1180" s="829"/>
      <c r="C1180" s="1238">
        <f t="shared" si="185"/>
        <v>2.7096191479753125E-2</v>
      </c>
      <c r="D1180" s="1238">
        <f t="shared" si="186"/>
        <v>4.7418335089567963E-2</v>
      </c>
      <c r="E1180" s="1238">
        <f t="shared" si="187"/>
        <v>3.7934668071654368E-2</v>
      </c>
      <c r="F1180" s="1238">
        <f t="shared" si="188"/>
        <v>0.44339222421414198</v>
      </c>
      <c r="G1180" s="829"/>
      <c r="H1180" s="46"/>
      <c r="I1180" s="46"/>
      <c r="J1180" s="46"/>
      <c r="K1180" s="828"/>
      <c r="L1180" s="829"/>
      <c r="M1180" s="1229" t="str">
        <f t="shared" si="182"/>
        <v>yes</v>
      </c>
      <c r="N1180" s="1229" t="str">
        <f t="shared" si="183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8">
        <f t="shared" ref="C1181:F1183" si="189">IF(C$1102=0,0,MAX(SUM(C964,M964)/C$1102,SUM(C964)/C$1102))</f>
        <v>0</v>
      </c>
      <c r="D1181" s="1238">
        <f t="shared" si="189"/>
        <v>0</v>
      </c>
      <c r="E1181" s="1238">
        <f t="shared" si="189"/>
        <v>0</v>
      </c>
      <c r="F1181" s="1238">
        <f t="shared" si="189"/>
        <v>0</v>
      </c>
      <c r="G1181" s="829"/>
      <c r="H1181" s="46"/>
      <c r="I1181" s="46"/>
      <c r="J1181" s="46"/>
      <c r="K1181" s="828"/>
      <c r="L1181" s="829"/>
      <c r="M1181" s="1229" t="str">
        <f t="shared" si="182"/>
        <v/>
      </c>
      <c r="N1181" s="1229" t="str">
        <f t="shared" si="183"/>
        <v/>
      </c>
      <c r="O1181" s="829"/>
      <c r="P1181" s="829"/>
      <c r="Q1181" s="1250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8">
        <f t="shared" si="189"/>
        <v>0</v>
      </c>
      <c r="D1182" s="1238">
        <f t="shared" si="189"/>
        <v>0</v>
      </c>
      <c r="E1182" s="1238">
        <f t="shared" si="189"/>
        <v>0</v>
      </c>
      <c r="F1182" s="1238">
        <f t="shared" si="189"/>
        <v>0</v>
      </c>
      <c r="G1182" s="829"/>
      <c r="H1182" s="46"/>
      <c r="I1182" s="46"/>
      <c r="J1182" s="46"/>
      <c r="K1182" s="828"/>
      <c r="L1182" s="829"/>
      <c r="M1182" s="1229" t="str">
        <f t="shared" si="182"/>
        <v/>
      </c>
      <c r="N1182" s="1229" t="str">
        <f t="shared" si="183"/>
        <v/>
      </c>
      <c r="O1182" s="829"/>
      <c r="P1182" s="829"/>
      <c r="Q1182" s="1250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8">
        <f t="shared" si="189"/>
        <v>0</v>
      </c>
      <c r="D1183" s="1238">
        <f t="shared" si="189"/>
        <v>0</v>
      </c>
      <c r="E1183" s="1238">
        <f t="shared" si="189"/>
        <v>0</v>
      </c>
      <c r="F1183" s="1238">
        <f t="shared" si="189"/>
        <v>0</v>
      </c>
      <c r="G1183" s="829"/>
      <c r="H1183" s="46"/>
      <c r="I1183" s="46"/>
      <c r="J1183" s="46"/>
      <c r="K1183" s="828"/>
      <c r="L1183" s="829"/>
      <c r="M1183" s="1229" t="str">
        <f t="shared" si="182"/>
        <v/>
      </c>
      <c r="N1183" s="1229" t="str">
        <f t="shared" si="183"/>
        <v/>
      </c>
      <c r="O1183" s="829"/>
      <c r="P1183" s="829"/>
      <c r="Q1183" s="1250"/>
      <c r="R1183" s="435"/>
      <c r="S1183" s="46"/>
      <c r="T1183" s="46"/>
      <c r="U1183" s="1049">
        <v>1184</v>
      </c>
      <c r="V1183" s="46"/>
    </row>
    <row r="1184" spans="1:22" ht="15.75" customHeight="1">
      <c r="A1184" s="1247" t="str">
        <f>A856</f>
        <v>Labour migration: no. people per HH</v>
      </c>
      <c r="B1184" s="829"/>
      <c r="C1184" s="1238">
        <f>IF(C$1102=0,0,MAX((SUM(C856,M856)+SUM(C968,M968)/C$1102),(SUM(C856)+SUM(C968)/C$1102)))</f>
        <v>0</v>
      </c>
      <c r="D1184" s="1238" t="e">
        <f>IF(D$1102=0,0,MAX((SUM(D856,N856)+SUM(D968,N968)/D$1102),(SUM(D856)+SUM(D968)/D$1102)))</f>
        <v>#VALUE!</v>
      </c>
      <c r="E1184" s="1238">
        <f>IF(E$1102=0,0,MAX((SUM(E856,O856)+SUM(E968,O968)/E$1102),(SUM(E856)+SUM(E968)/E$1102)))</f>
        <v>0</v>
      </c>
      <c r="F1184" s="1238" t="e">
        <f>IF(F$1102=0,0,MAX((SUM(F856,P856)+SUM(F968,P968)/F$1102),(SUM(F856)+SUM(F968)/F$1102)))</f>
        <v>#VALUE!</v>
      </c>
      <c r="G1184" s="829"/>
      <c r="H1184" s="1239">
        <f>IF(C$1102=0,0,MAX(SUM(C968,M968)/C$1102,SUM(C968)/C$1102))</f>
        <v>0</v>
      </c>
      <c r="I1184" s="1239">
        <f>IF(D$1102=0,0,MAX(SUM(D968,N968)/D$1102,SUM(D968)/D$1102))</f>
        <v>0</v>
      </c>
      <c r="J1184" s="1239">
        <f>IF(E$1102=0,0,MAX(SUM(E968,O968)/E$1102,SUM(E968)/E$1102))</f>
        <v>0</v>
      </c>
      <c r="K1184" s="1239" t="e">
        <f>IF(F$1102=0,0,MAX(SUM(F968,P968)/F$1102,SUM(F968)/F$1102))</f>
        <v>#VALUE!</v>
      </c>
      <c r="L1184" s="44"/>
      <c r="M1184" s="1229" t="e">
        <f t="shared" si="182"/>
        <v>#VALUE!</v>
      </c>
      <c r="N1184" s="1229" t="e">
        <f t="shared" si="183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8">
        <f>IF(C$1102=0,0,MAX(SUM(C969,M969)/C$1102,SUM(C969)/C$1102))</f>
        <v>0</v>
      </c>
      <c r="D1185" s="1238">
        <f>IF(D$1102=0,0,MAX(SUM(D969,N969)/D$1102,SUM(D969)/D$1102))</f>
        <v>0</v>
      </c>
      <c r="E1185" s="1238">
        <f>IF(E$1102=0,0,MAX(SUM(E969,O969)/E$1102,SUM(E969)/E$1102))</f>
        <v>0</v>
      </c>
      <c r="F1185" s="1238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9" t="str">
        <f t="shared" si="182"/>
        <v/>
      </c>
      <c r="N1185" s="1229" t="str">
        <f t="shared" si="183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8">
        <f t="shared" ref="C1186:F1187" si="190">IF(C$1102=0,0,MAX(SUM(C971,M971)/C$1102,SUM(C971)/C$1102))</f>
        <v>0</v>
      </c>
      <c r="D1186" s="1238">
        <f t="shared" si="190"/>
        <v>0</v>
      </c>
      <c r="E1186" s="1238">
        <f t="shared" si="190"/>
        <v>0</v>
      </c>
      <c r="F1186" s="1238">
        <f t="shared" si="190"/>
        <v>0</v>
      </c>
      <c r="G1186" s="829"/>
      <c r="H1186" s="46"/>
      <c r="I1186" s="46"/>
      <c r="J1186" s="46"/>
      <c r="K1186" s="828"/>
      <c r="L1186" s="829"/>
      <c r="M1186" s="1229" t="str">
        <f t="shared" si="182"/>
        <v/>
      </c>
      <c r="N1186" s="1229" t="str">
        <f t="shared" si="183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8">
        <f t="shared" si="190"/>
        <v>0</v>
      </c>
      <c r="D1187" s="1238">
        <f t="shared" si="190"/>
        <v>0</v>
      </c>
      <c r="E1187" s="1238">
        <f t="shared" si="190"/>
        <v>0</v>
      </c>
      <c r="F1187" s="1238">
        <f t="shared" si="190"/>
        <v>0</v>
      </c>
      <c r="G1187" s="829"/>
      <c r="H1187" s="46"/>
      <c r="I1187" s="46"/>
      <c r="J1187" s="46"/>
      <c r="K1187" s="828"/>
      <c r="L1187" s="829"/>
      <c r="M1187" s="1229" t="str">
        <f t="shared" si="182"/>
        <v/>
      </c>
      <c r="N1187" s="1229" t="str">
        <f t="shared" si="183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8">
        <f>IF(C$1102=0,0,MAX(SUM(C974,M974)/C$1102,SUM(C974)/C$1102))</f>
        <v>0</v>
      </c>
      <c r="D1188" s="1238">
        <f>IF(D$1102=0,0,MAX(SUM(D974,N974)/D$1102,SUM(D974)/D$1102))</f>
        <v>0</v>
      </c>
      <c r="E1188" s="1238">
        <f>IF(E$1102=0,0,MAX(SUM(E974,O974)/E$1102,SUM(E974)/E$1102))</f>
        <v>0</v>
      </c>
      <c r="F1188" s="1238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9" t="str">
        <f t="shared" si="182"/>
        <v/>
      </c>
      <c r="N1188" s="1229" t="str">
        <f t="shared" si="183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8">
        <f>IF(C$1102=0,0,MAX(SUM(C976,M976)/C$1102,SUM(C976)/C$1102))</f>
        <v>0</v>
      </c>
      <c r="D1189" s="1238">
        <f>IF(D$1102=0,0,MAX(SUM(D976,N976)/D$1102,SUM(D976)/D$1102))</f>
        <v>0</v>
      </c>
      <c r="E1189" s="1238">
        <f>IF(E$1102=0,0,MAX(SUM(E976,O976)/E$1102,SUM(E976)/E$1102))</f>
        <v>0</v>
      </c>
      <c r="F1189" s="1238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9" t="str">
        <f t="shared" si="182"/>
        <v/>
      </c>
      <c r="N1189" s="1229" t="str">
        <f t="shared" si="183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8">
        <f>IF(C$1102=0,0,MAX(SUM(C978,M978)/C$1102,SUM(C978)/C$1102))</f>
        <v>0</v>
      </c>
      <c r="D1190" s="1238">
        <f>IF(D$1102=0,0,MAX(SUM(D978,N978)/D$1102,SUM(D978)/D$1102))</f>
        <v>0</v>
      </c>
      <c r="E1190" s="1238">
        <f>IF(E$1102=0,0,MAX(SUM(E978,O978)/E$1102,SUM(E978)/E$1102))</f>
        <v>0</v>
      </c>
      <c r="F1190" s="1238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9" t="str">
        <f t="shared" si="182"/>
        <v/>
      </c>
      <c r="N1190" s="1229" t="str">
        <f t="shared" si="183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8">
        <f>IF(C$1102=0,0,MAX(SUM(C980,M980)/C$1102,SUM(C980)/C$1102))</f>
        <v>0</v>
      </c>
      <c r="D1191" s="1238">
        <f>IF(D$1102=0,0,MAX(SUM(D980,N980)/D$1102,SUM(D980)/D$1102))</f>
        <v>0</v>
      </c>
      <c r="E1191" s="1238">
        <f>IF(E$1102=0,0,MAX(SUM(E980,O980)/E$1102,SUM(E980)/E$1102))</f>
        <v>0</v>
      </c>
      <c r="F1191" s="1238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29" t="e">
        <f t="shared" si="182"/>
        <v>#VALUE!</v>
      </c>
      <c r="N1191" s="1229" t="e">
        <f t="shared" si="183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8">
        <f>IF(C$1102=0,0,MAX(SUM(C982,M982)/C$1102,SUM(C982)/C$1102))</f>
        <v>0.60213758843895826</v>
      </c>
      <c r="D1192" s="1238" t="e">
        <f>IF(D$1102=0,0,MAX(SUM(D982,N982)/D$1102,SUM(D982)/D$1102))</f>
        <v>#VALUE!</v>
      </c>
      <c r="E1192" s="1238">
        <f>IF(E$1102=0,0,MAX(SUM(E982,O982)/E$1102,SUM(E982)/E$1102))</f>
        <v>0</v>
      </c>
      <c r="F1192" s="1238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29" t="e">
        <f t="shared" si="182"/>
        <v>#VALUE!</v>
      </c>
      <c r="N1192" s="1229" t="e">
        <f t="shared" si="183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6"/>
      <c r="D1" s="846"/>
      <c r="E1" s="846"/>
      <c r="F1" s="846"/>
      <c r="G1" s="1255"/>
      <c r="H1" s="1255"/>
      <c r="I1" s="435"/>
      <c r="J1" s="435"/>
      <c r="K1" s="435"/>
      <c r="L1" s="435"/>
      <c r="M1" s="435"/>
    </row>
    <row r="2" spans="1:13" ht="14" customHeight="1" thickBot="1">
      <c r="A2" s="1256" t="s">
        <v>526</v>
      </c>
      <c r="B2" s="1257"/>
      <c r="C2" s="1258"/>
      <c r="D2" s="1258"/>
      <c r="E2" s="1258"/>
      <c r="F2" s="1258"/>
      <c r="G2" s="1255"/>
      <c r="H2" s="1255"/>
      <c r="I2" s="435"/>
      <c r="J2" s="435"/>
      <c r="K2" s="435"/>
      <c r="L2" s="435"/>
      <c r="M2" s="435"/>
    </row>
    <row r="3" spans="1:13" ht="14" customHeight="1" thickBot="1">
      <c r="A3" s="1259"/>
      <c r="B3" s="1028"/>
      <c r="C3" s="1028" t="s">
        <v>468</v>
      </c>
      <c r="D3" s="1029"/>
      <c r="E3" s="1029"/>
      <c r="F3" s="1029"/>
      <c r="G3" s="1255"/>
      <c r="H3" s="1255"/>
      <c r="I3" s="435"/>
      <c r="J3" s="435"/>
      <c r="K3" s="435"/>
      <c r="L3" s="435"/>
      <c r="M3" s="435"/>
    </row>
    <row r="4" spans="1:13" ht="12.75" customHeight="1">
      <c r="A4" s="1260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5"/>
      <c r="H4" s="1255"/>
      <c r="I4" s="435"/>
      <c r="J4" s="435"/>
      <c r="K4" s="435"/>
      <c r="L4" s="435"/>
      <c r="M4" s="435"/>
    </row>
    <row r="5" spans="1:13" ht="12.75" customHeight="1">
      <c r="A5" s="1261" t="s">
        <v>527</v>
      </c>
      <c r="B5" s="1262"/>
      <c r="C5" s="1145"/>
      <c r="D5" s="1145"/>
      <c r="E5" s="1145"/>
      <c r="F5" s="1145"/>
      <c r="G5" s="1255"/>
      <c r="H5" s="1255"/>
      <c r="I5" s="435"/>
      <c r="J5" s="435"/>
      <c r="K5" s="435"/>
      <c r="L5" s="435"/>
      <c r="M5" s="435"/>
    </row>
    <row r="6" spans="1:13" ht="12.75" customHeight="1">
      <c r="A6" s="1263" t="s">
        <v>528</v>
      </c>
      <c r="B6" s="1257"/>
      <c r="C6" s="1258"/>
      <c r="D6" s="1258"/>
      <c r="E6" s="1258"/>
      <c r="F6" s="1258"/>
      <c r="G6" s="1255"/>
      <c r="H6" s="1255"/>
      <c r="I6" s="435"/>
      <c r="J6" s="435"/>
      <c r="K6" s="435"/>
      <c r="L6" s="435"/>
      <c r="M6" s="435"/>
    </row>
    <row r="7" spans="1:13" ht="12.75" customHeight="1">
      <c r="A7" s="1264" t="s">
        <v>529</v>
      </c>
      <c r="B7" s="1265"/>
      <c r="C7" s="1234"/>
      <c r="D7" s="1234"/>
      <c r="E7" s="1234"/>
      <c r="F7" s="1234"/>
      <c r="G7" s="1255"/>
      <c r="H7" s="1255"/>
      <c r="I7" s="435"/>
      <c r="J7" s="435"/>
      <c r="K7" s="435"/>
      <c r="L7" s="435"/>
      <c r="M7" s="435"/>
    </row>
    <row r="8" spans="1:13" ht="12.75" customHeight="1">
      <c r="A8" s="1261" t="s">
        <v>530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5"/>
      <c r="J8" s="435"/>
      <c r="K8" s="435"/>
      <c r="L8" s="435"/>
      <c r="M8" s="435"/>
    </row>
    <row r="9" spans="1:13" ht="12.75" customHeight="1">
      <c r="A9" s="1263" t="s">
        <v>531</v>
      </c>
      <c r="B9" s="1257"/>
      <c r="C9" s="1258"/>
      <c r="D9" s="1258"/>
      <c r="E9" s="1258"/>
      <c r="F9" s="1258"/>
      <c r="G9" s="1255"/>
      <c r="H9" s="1255"/>
      <c r="I9" s="435"/>
      <c r="J9" s="435"/>
      <c r="K9" s="435"/>
      <c r="L9" s="435"/>
      <c r="M9" s="435"/>
    </row>
    <row r="10" spans="1:13" ht="12.75" customHeight="1">
      <c r="A10" s="1264" t="s">
        <v>532</v>
      </c>
      <c r="B10" s="1265"/>
      <c r="C10" s="1234"/>
      <c r="D10" s="1234"/>
      <c r="E10" s="1234"/>
      <c r="F10" s="1234"/>
      <c r="G10" s="1255"/>
      <c r="H10" s="1255"/>
      <c r="I10" s="435"/>
      <c r="J10" s="435"/>
      <c r="K10" s="435"/>
      <c r="L10" s="435"/>
      <c r="M10" s="435"/>
    </row>
    <row r="11" spans="1:13" ht="12.75" customHeight="1">
      <c r="A11" s="1261" t="s">
        <v>533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5"/>
      <c r="J11" s="435"/>
      <c r="K11" s="435"/>
      <c r="L11" s="435"/>
      <c r="M11" s="435"/>
    </row>
    <row r="12" spans="1:13" ht="12.75" customHeight="1">
      <c r="A12" s="1261" t="s">
        <v>530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5"/>
      <c r="J12" s="435"/>
      <c r="K12" s="435"/>
      <c r="L12" s="435"/>
      <c r="M12" s="435"/>
    </row>
    <row r="13" spans="1:13" ht="12.75" customHeight="1">
      <c r="A13" s="1264" t="s">
        <v>534</v>
      </c>
      <c r="B13" s="1265"/>
      <c r="C13" s="1234"/>
      <c r="D13" s="1234"/>
      <c r="E13" s="1234"/>
      <c r="F13" s="1234"/>
      <c r="G13" s="1255"/>
      <c r="H13" s="1255"/>
      <c r="I13" s="435"/>
      <c r="J13" s="435"/>
      <c r="K13" s="435"/>
      <c r="L13" s="435"/>
      <c r="M13" s="435"/>
    </row>
    <row r="14" spans="1:13" ht="12.75" customHeight="1">
      <c r="A14" s="1261" t="s">
        <v>533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5"/>
      <c r="J14" s="435"/>
      <c r="K14" s="435"/>
      <c r="L14" s="435"/>
      <c r="M14" s="435"/>
    </row>
    <row r="15" spans="1:13" ht="12.75" customHeight="1">
      <c r="A15" s="1261" t="s">
        <v>530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5"/>
      <c r="J15" s="435"/>
      <c r="K15" s="435"/>
      <c r="L15" s="435"/>
      <c r="M15" s="435"/>
    </row>
    <row r="16" spans="1:13" ht="12.75" customHeight="1">
      <c r="A16" s="1264" t="s">
        <v>535</v>
      </c>
      <c r="B16" s="1265"/>
      <c r="C16" s="1234"/>
      <c r="D16" s="1234"/>
      <c r="E16" s="1234"/>
      <c r="F16" s="1234"/>
      <c r="G16" s="1255"/>
      <c r="H16" s="1255"/>
      <c r="I16" s="435"/>
      <c r="J16" s="435"/>
      <c r="K16" s="435"/>
      <c r="L16" s="435"/>
      <c r="M16" s="435"/>
    </row>
    <row r="17" spans="1:13" ht="12.75" customHeight="1">
      <c r="A17" s="1261" t="s">
        <v>533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5"/>
      <c r="J17" s="435"/>
      <c r="K17" s="435"/>
      <c r="L17" s="435"/>
      <c r="M17" s="435"/>
    </row>
    <row r="18" spans="1:13" ht="12.75" customHeight="1">
      <c r="A18" s="1261" t="s">
        <v>530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5"/>
      <c r="J18" s="435"/>
      <c r="K18" s="435"/>
      <c r="L18" s="435"/>
      <c r="M18" s="435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5"/>
      <c r="J19" s="435"/>
      <c r="K19" s="435"/>
      <c r="L19" s="435"/>
      <c r="M19" s="435"/>
    </row>
    <row r="20" spans="1:13" ht="12.75" customHeight="1">
      <c r="A20" s="1264" t="s">
        <v>536</v>
      </c>
      <c r="B20" s="1267"/>
      <c r="C20" s="1232"/>
      <c r="D20" s="1232"/>
      <c r="E20" s="1232"/>
      <c r="F20" s="1232"/>
      <c r="G20" s="1255"/>
      <c r="H20" s="1255"/>
      <c r="I20" s="435"/>
      <c r="J20" s="435"/>
      <c r="K20" s="435"/>
      <c r="L20" s="435"/>
      <c r="M20" s="435"/>
    </row>
    <row r="21" spans="1:13" ht="12.75" customHeight="1">
      <c r="A21" s="1261" t="s">
        <v>537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5"/>
      <c r="J21" s="435"/>
      <c r="K21" s="435"/>
      <c r="L21" s="435"/>
      <c r="M21" s="435"/>
    </row>
    <row r="22" spans="1:13" ht="12.75" customHeight="1">
      <c r="A22" s="1264" t="s">
        <v>538</v>
      </c>
      <c r="B22" s="1267"/>
      <c r="C22" s="1232"/>
      <c r="D22" s="1232"/>
      <c r="E22" s="1232"/>
      <c r="F22" s="1232"/>
      <c r="G22" s="1255"/>
      <c r="H22" s="1255"/>
      <c r="I22" s="435"/>
      <c r="J22" s="435"/>
      <c r="K22" s="435"/>
      <c r="L22" s="435"/>
      <c r="M22" s="435"/>
    </row>
    <row r="23" spans="1:13" ht="12.75" customHeight="1">
      <c r="A23" s="1261" t="s">
        <v>539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5"/>
      <c r="J23" s="435"/>
      <c r="K23" s="435"/>
      <c r="L23" s="435"/>
      <c r="M23" s="435"/>
    </row>
    <row r="24" spans="1:13" ht="12.75" customHeight="1">
      <c r="A24" s="1261" t="s">
        <v>540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5"/>
      <c r="J24" s="435"/>
      <c r="K24" s="435"/>
      <c r="L24" s="435"/>
      <c r="M24" s="435"/>
    </row>
    <row r="25" spans="1:13" ht="12.75" customHeight="1">
      <c r="A25" s="1261" t="s">
        <v>541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5"/>
      <c r="J25" s="435"/>
      <c r="K25" s="435"/>
      <c r="L25" s="435"/>
      <c r="M25" s="435"/>
    </row>
    <row r="26" spans="1:13" ht="12.75" customHeight="1">
      <c r="A26" s="1263" t="s">
        <v>542</v>
      </c>
      <c r="B26" s="1268"/>
      <c r="C26" s="1269"/>
      <c r="D26" s="1269"/>
      <c r="E26" s="1269"/>
      <c r="F26" s="1269"/>
      <c r="G26" s="1255"/>
      <c r="H26" s="1255"/>
      <c r="I26" s="435"/>
      <c r="J26" s="435"/>
      <c r="K26" s="435"/>
      <c r="L26" s="435"/>
      <c r="M26" s="435"/>
    </row>
    <row r="27" spans="1:13" ht="12.75" customHeight="1">
      <c r="A27" s="1264" t="s">
        <v>543</v>
      </c>
      <c r="B27" s="1267"/>
      <c r="C27" s="1232"/>
      <c r="D27" s="1232"/>
      <c r="E27" s="1232"/>
      <c r="F27" s="1232"/>
      <c r="G27" s="1255"/>
      <c r="H27" s="1255"/>
      <c r="I27" s="435"/>
      <c r="J27" s="435"/>
      <c r="K27" s="435"/>
      <c r="L27" s="435"/>
      <c r="M27" s="435"/>
    </row>
    <row r="28" spans="1:13" ht="12.75" customHeight="1">
      <c r="A28" s="1261" t="s">
        <v>544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35"/>
      <c r="J28" s="435"/>
      <c r="K28" s="435"/>
      <c r="L28" s="435"/>
      <c r="M28" s="435"/>
    </row>
    <row r="29" spans="1:13" ht="12.75" customHeight="1">
      <c r="A29" s="1264" t="s">
        <v>545</v>
      </c>
      <c r="B29" s="1265"/>
      <c r="C29" s="1234"/>
      <c r="D29" s="1234"/>
      <c r="E29" s="1234"/>
      <c r="F29" s="1234"/>
      <c r="G29" s="1255"/>
      <c r="H29" s="1255"/>
      <c r="I29" s="435"/>
      <c r="J29" s="435"/>
      <c r="K29" s="435"/>
      <c r="L29" s="435"/>
      <c r="M29" s="435"/>
    </row>
    <row r="30" spans="1:13" ht="12.75" customHeight="1">
      <c r="A30" s="1261" t="s">
        <v>544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35"/>
      <c r="J30" s="435"/>
      <c r="K30" s="435"/>
      <c r="L30" s="435"/>
      <c r="M30" s="435"/>
    </row>
    <row r="31" spans="1:13" ht="12.75" customHeight="1">
      <c r="A31" s="1264" t="s">
        <v>546</v>
      </c>
      <c r="B31" s="1265"/>
      <c r="C31" s="1234"/>
      <c r="D31" s="1234"/>
      <c r="E31" s="1234"/>
      <c r="F31" s="1234"/>
      <c r="G31" s="1255"/>
      <c r="H31" s="1255"/>
      <c r="I31" s="435"/>
      <c r="J31" s="435"/>
      <c r="K31" s="435"/>
      <c r="L31" s="435"/>
      <c r="M31" s="435"/>
    </row>
    <row r="32" spans="1:13" ht="12.75" customHeight="1">
      <c r="A32" s="1261" t="s">
        <v>544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35"/>
      <c r="J32" s="435"/>
      <c r="K32" s="435"/>
      <c r="L32" s="435"/>
      <c r="M32" s="435"/>
    </row>
    <row r="33" spans="1:13" ht="12.75" customHeight="1">
      <c r="A33" s="1264" t="s">
        <v>547</v>
      </c>
      <c r="B33" s="1267"/>
      <c r="C33" s="1232"/>
      <c r="D33" s="1232"/>
      <c r="E33" s="1232"/>
      <c r="F33" s="1232"/>
      <c r="G33" s="1255"/>
      <c r="H33" s="1255"/>
      <c r="I33" s="435"/>
      <c r="J33" s="435"/>
      <c r="K33" s="435"/>
      <c r="L33" s="435"/>
      <c r="M33" s="435"/>
    </row>
    <row r="34" spans="1:13" ht="12.75" customHeight="1">
      <c r="A34" s="1261" t="s">
        <v>544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5"/>
      <c r="J34" s="435"/>
      <c r="K34" s="435"/>
      <c r="L34" s="435"/>
      <c r="M34" s="435"/>
    </row>
    <row r="35" spans="1:13" ht="12.75" customHeight="1">
      <c r="A35" s="1264" t="s">
        <v>548</v>
      </c>
      <c r="B35" s="1267"/>
      <c r="C35" s="1232"/>
      <c r="D35" s="1232"/>
      <c r="E35" s="1232"/>
      <c r="F35" s="1232"/>
      <c r="G35" s="1255"/>
      <c r="H35" s="1255"/>
      <c r="I35" s="435"/>
      <c r="J35" s="435"/>
      <c r="K35" s="435"/>
      <c r="L35" s="435"/>
      <c r="M35" s="435"/>
    </row>
    <row r="36" spans="1:13" ht="12.75" customHeight="1">
      <c r="A36" s="1270" t="s">
        <v>544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5"/>
      <c r="J36" s="435"/>
      <c r="K36" s="435"/>
      <c r="L36" s="435"/>
      <c r="M36" s="435"/>
    </row>
    <row r="37" spans="1:13" ht="12.75" customHeight="1">
      <c r="A37" s="1264" t="s">
        <v>549</v>
      </c>
      <c r="B37" s="1265"/>
      <c r="C37" s="1234"/>
      <c r="D37" s="1234"/>
      <c r="E37" s="1234"/>
      <c r="F37" s="1234"/>
      <c r="G37" s="1255"/>
      <c r="H37" s="1255"/>
      <c r="I37" s="435"/>
      <c r="J37" s="435"/>
      <c r="K37" s="435"/>
      <c r="L37" s="435"/>
      <c r="M37" s="435"/>
    </row>
    <row r="38" spans="1:13" ht="12.75" customHeight="1">
      <c r="A38" s="1261" t="s">
        <v>544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5"/>
      <c r="J38" s="435"/>
      <c r="K38" s="435"/>
      <c r="L38" s="435"/>
      <c r="M38" s="435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5"/>
      <c r="J39" s="435"/>
      <c r="K39" s="435"/>
      <c r="L39" s="435"/>
      <c r="M39" s="435"/>
    </row>
    <row r="40" spans="1:13" ht="12.75" customHeight="1">
      <c r="A40" s="1274" t="s">
        <v>550</v>
      </c>
      <c r="B40" s="1275"/>
      <c r="C40" s="1276"/>
      <c r="D40" s="1276"/>
      <c r="E40" s="1276"/>
      <c r="F40" s="1276"/>
      <c r="G40" s="1255"/>
      <c r="H40" s="1255"/>
      <c r="I40" s="435"/>
      <c r="J40" s="435"/>
      <c r="K40" s="435"/>
      <c r="L40" s="435"/>
      <c r="M40" s="435"/>
    </row>
    <row r="41" spans="1:13" ht="12.75" customHeight="1">
      <c r="A41" s="1261" t="s">
        <v>551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5"/>
      <c r="J41" s="435"/>
      <c r="K41" s="435"/>
      <c r="L41" s="435"/>
      <c r="M41" s="435"/>
    </row>
    <row r="42" spans="1:13" ht="12.75" customHeight="1">
      <c r="A42" s="1274" t="s">
        <v>552</v>
      </c>
      <c r="B42" s="1275"/>
      <c r="C42" s="1538" t="s">
        <v>553</v>
      </c>
      <c r="D42" s="1538"/>
      <c r="E42" s="1538"/>
      <c r="F42" s="1538"/>
      <c r="G42" s="1407" t="s">
        <v>554</v>
      </c>
      <c r="H42" s="1408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9" t="str">
        <f>[1]ExpFactors!A43</f>
        <v>rice</v>
      </c>
      <c r="B43" s="140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409">
        <f>[1]ExpFactors!G43</f>
        <v>0</v>
      </c>
      <c r="H43" s="1409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9" t="str">
        <f>[1]ExpFactors!A44</f>
        <v>sorghum</v>
      </c>
      <c r="B44" s="140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409">
        <f>[1]ExpFactors!G44</f>
        <v>0</v>
      </c>
      <c r="H44" s="1409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9" t="str">
        <f>[1]ExpFactors!A45</f>
        <v>millet</v>
      </c>
      <c r="B45" s="140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409">
        <f>[1]ExpFactors!G45</f>
        <v>0</v>
      </c>
      <c r="H45" s="1409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9" t="str">
        <f>[1]ExpFactors!A46</f>
        <v>bread</v>
      </c>
      <c r="B46" s="140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409">
        <f>[1]ExpFactors!G46</f>
        <v>0</v>
      </c>
      <c r="H46" s="1409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9" t="str">
        <f>[1]ExpFactors!A47</f>
        <v>sweet potatoes</v>
      </c>
      <c r="B47" s="140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409">
        <f>[1]ExpFactors!G47</f>
        <v>0</v>
      </c>
      <c r="H47" s="1409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9" t="str">
        <f>[1]ExpFactors!A48</f>
        <v>sugar</v>
      </c>
      <c r="B48" s="140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409">
        <f>[1]ExpFactors!G48</f>
        <v>0</v>
      </c>
      <c r="H48" s="1409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9" t="str">
        <f>[1]ExpFactors!A49</f>
        <v>oil</v>
      </c>
      <c r="B49" s="140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409">
        <f>[1]ExpFactors!G49</f>
        <v>0</v>
      </c>
      <c r="H49" s="1409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9" t="str">
        <f>[1]ExpFactors!A50</f>
        <v>milk</v>
      </c>
      <c r="B50" s="140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409">
        <f>[1]ExpFactors!G50</f>
        <v>0</v>
      </c>
      <c r="H50" s="1409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9" t="str">
        <f>[1]ExpFactors!A51</f>
        <v>eggs</v>
      </c>
      <c r="B51" s="140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409">
        <f>[1]ExpFactors!G51</f>
        <v>0</v>
      </c>
      <c r="H51" s="1409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9" t="str">
        <f>[1]ExpFactors!A52</f>
        <v>poultry</v>
      </c>
      <c r="B52" s="140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409">
        <f>[1]ExpFactors!G52</f>
        <v>0</v>
      </c>
      <c r="H52" s="1409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9" t="str">
        <f>[1]ExpFactors!A53</f>
        <v>beef</v>
      </c>
      <c r="B53" s="140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409">
        <f>[1]ExpFactors!G53</f>
        <v>0</v>
      </c>
      <c r="H53" s="1409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9" t="str">
        <f>[1]ExpFactors!A54</f>
        <v>game meat</v>
      </c>
      <c r="B54" s="140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409">
        <f>[1]ExpFactors!G54</f>
        <v>0</v>
      </c>
      <c r="H54" s="1409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9" t="str">
        <f>[1]ExpFactors!A55</f>
        <v>mango</v>
      </c>
      <c r="B55" s="140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409">
        <f>[1]ExpFactors!G55</f>
        <v>0</v>
      </c>
      <c r="H55" s="1409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9" t="str">
        <f>[1]ExpFactors!A56</f>
        <v>tomato</v>
      </c>
      <c r="B56" s="140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409">
        <f>[1]ExpFactors!G56</f>
        <v>0</v>
      </c>
      <c r="H56" s="1409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9" t="str">
        <f>[1]ExpFactors!A57</f>
        <v>onions</v>
      </c>
      <c r="B57" s="140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409">
        <f>[1]ExpFactors!G57</f>
        <v>0</v>
      </c>
      <c r="H57" s="1409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9" t="str">
        <f>[1]ExpFactors!A58</f>
        <v>banana</v>
      </c>
      <c r="B58" s="140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409">
        <f>[1]ExpFactors!G58</f>
        <v>0</v>
      </c>
      <c r="H58" s="1409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9" t="str">
        <f>[1]ExpFactors!A59</f>
        <v>pumpkin</v>
      </c>
      <c r="B59" s="140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409">
        <f>[1]ExpFactors!G59</f>
        <v>0</v>
      </c>
      <c r="H59" s="1409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9" t="str">
        <f>[1]ExpFactors!A60</f>
        <v>cassava (fresh)</v>
      </c>
      <c r="B60" s="140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409">
        <f>[1]ExpFactors!G60</f>
        <v>0</v>
      </c>
      <c r="H60" s="1409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9" t="str">
        <f>[1]ExpFactors!A61</f>
        <v>cassava (flour)</v>
      </c>
      <c r="B61" s="140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409">
        <f>[1]ExpFactors!G61</f>
        <v>0</v>
      </c>
      <c r="H61" s="1409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9" t="str">
        <f>[1]ExpFactors!A62</f>
        <v>dark green veg</v>
      </c>
      <c r="B62" s="140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409">
        <f>[1]ExpFactors!G62</f>
        <v>0</v>
      </c>
      <c r="H62" s="1409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9" t="str">
        <f>[1]ExpFactors!A63</f>
        <v>fresh fish</v>
      </c>
      <c r="B63" s="140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409">
        <f>[1]ExpFactors!G63</f>
        <v>0</v>
      </c>
      <c r="H63" s="1409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9" t="str">
        <f>[1]ExpFactors!A64</f>
        <v>dried fish</v>
      </c>
      <c r="B64" s="140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409">
        <f>[1]ExpFactors!G64</f>
        <v>0</v>
      </c>
      <c r="H64" s="1409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9" t="str">
        <f>[1]ExpFactors!A65</f>
        <v>kapenta</v>
      </c>
      <c r="B65" s="140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409">
        <f>[1]ExpFactors!G65</f>
        <v>0</v>
      </c>
      <c r="H65" s="1409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9" t="str">
        <f>[1]ExpFactors!A66</f>
        <v>groundnuts</v>
      </c>
      <c r="B66" s="140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409">
        <f>[1]ExpFactors!G66</f>
        <v>0</v>
      </c>
      <c r="H66" s="1409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9" t="str">
        <f>[1]ExpFactors!A67</f>
        <v>beans</v>
      </c>
      <c r="B67" s="140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409">
        <f>[1]ExpFactors!G67</f>
        <v>0</v>
      </c>
      <c r="H67" s="1409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9" t="str">
        <f>[1]ExpFactors!A68</f>
        <v>loquats</v>
      </c>
      <c r="B68" s="140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409">
        <f>[1]ExpFactors!G68</f>
        <v>0</v>
      </c>
      <c r="H68" s="1409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9" t="str">
        <f>[1]ExpFactors!A69</f>
        <v>other items</v>
      </c>
      <c r="B69" s="140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409">
        <f>[1]ExpFactors!G69</f>
        <v>0</v>
      </c>
      <c r="H69" s="1409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1" t="s">
        <v>362</v>
      </c>
      <c r="B70" s="1282"/>
      <c r="C70" s="1538" t="s">
        <v>553</v>
      </c>
      <c r="D70" s="1538"/>
      <c r="E70" s="1538"/>
      <c r="F70" s="1538"/>
      <c r="G70" s="1407" t="s">
        <v>554</v>
      </c>
      <c r="H70" s="1408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9" t="str">
        <f>[1]ExpFactors!A71</f>
        <v>tea/coffee</v>
      </c>
      <c r="B71" s="140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409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9" t="str">
        <f>[1]ExpFactors!A72</f>
        <v>salt</v>
      </c>
      <c r="B72" s="140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409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9" t="str">
        <f>[1]ExpFactors!A73</f>
        <v>soap</v>
      </c>
      <c r="B73" s="140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409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9" t="str">
        <f>[1]ExpFactors!A74</f>
        <v>kerosene</v>
      </c>
      <c r="B74" s="140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409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9" t="str">
        <f>[1]ExpFactors!A75</f>
        <v>grinding</v>
      </c>
      <c r="B75" s="140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409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9" t="str">
        <f>[1]ExpFactors!A76</f>
        <v>firewood</v>
      </c>
      <c r="B76" s="140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409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9" t="str">
        <f>[1]ExpFactors!A77</f>
        <v>utensils</v>
      </c>
      <c r="B77" s="140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409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9" t="str">
        <f>[1]ExpFactors!A78</f>
        <v>clothes</v>
      </c>
      <c r="B78" s="140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409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9" t="str">
        <f>[1]ExpFactors!A79</f>
        <v>transport</v>
      </c>
      <c r="B79" s="140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409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9" t="str">
        <f>[1]ExpFactors!A80</f>
        <v>Communication</v>
      </c>
      <c r="B80" s="140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409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9" t="str">
        <f>[1]ExpFactors!A81</f>
        <v>gifts</v>
      </c>
      <c r="B81" s="140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409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9" t="str">
        <f>[1]ExpFactors!A82</f>
        <v>Matches</v>
      </c>
      <c r="B82" s="140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409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1" t="s">
        <v>708</v>
      </c>
      <c r="B83" s="1282"/>
      <c r="C83" s="1538" t="s">
        <v>553</v>
      </c>
      <c r="D83" s="1538"/>
      <c r="E83" s="1538"/>
      <c r="F83" s="1538"/>
      <c r="G83" s="1407" t="str">
        <f>[1]ExpFactors!$G$83</f>
        <v>Addition</v>
      </c>
      <c r="H83" s="1408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9" t="str">
        <f>[1]ExpFactors!A84</f>
        <v>Lower Bound Poverty Line</v>
      </c>
      <c r="B84" s="140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409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9" t="str">
        <f>[1]ExpFactors!A85</f>
        <v>Upper Bound Poverty Line</v>
      </c>
      <c r="B85" s="140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409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1" t="s">
        <v>709</v>
      </c>
      <c r="B86" s="1282"/>
      <c r="C86" s="1538" t="s">
        <v>553</v>
      </c>
      <c r="D86" s="1538"/>
      <c r="E86" s="1538"/>
      <c r="F86" s="1538"/>
      <c r="G86" s="1407" t="str">
        <f>[1]ExpFactors!$G$83</f>
        <v>Addition</v>
      </c>
      <c r="H86" s="1408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1" t="s">
        <v>557</v>
      </c>
      <c r="B87" s="140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409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1" t="s">
        <v>556</v>
      </c>
      <c r="B88" s="140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409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1" t="s">
        <v>55</v>
      </c>
      <c r="B89" s="1282"/>
      <c r="C89" s="1538" t="s">
        <v>553</v>
      </c>
      <c r="D89" s="1538"/>
      <c r="E89" s="1538"/>
      <c r="F89" s="1538"/>
      <c r="G89" s="1407" t="s">
        <v>554</v>
      </c>
      <c r="H89" s="1408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1" t="s">
        <v>558</v>
      </c>
      <c r="B90" s="140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409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0" t="s">
        <v>559</v>
      </c>
      <c r="B91" s="140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409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1" t="s">
        <v>560</v>
      </c>
      <c r="B92" s="1282"/>
      <c r="C92" s="1538" t="s">
        <v>553</v>
      </c>
      <c r="D92" s="1538"/>
      <c r="E92" s="1538"/>
      <c r="F92" s="1538"/>
      <c r="G92" s="1407" t="s">
        <v>554</v>
      </c>
      <c r="H92" s="1408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3" t="s">
        <v>561</v>
      </c>
      <c r="B93" s="140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409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3" t="s">
        <v>562</v>
      </c>
      <c r="B94" s="140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409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1" t="s">
        <v>563</v>
      </c>
      <c r="B95" s="1282"/>
      <c r="C95" s="1538" t="s">
        <v>553</v>
      </c>
      <c r="D95" s="1538"/>
      <c r="E95" s="1538"/>
      <c r="F95" s="1538"/>
      <c r="G95" s="1407" t="s">
        <v>554</v>
      </c>
      <c r="H95" s="1408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3" t="s">
        <v>564</v>
      </c>
      <c r="B96" s="140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409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1" t="s">
        <v>565</v>
      </c>
      <c r="B97" s="140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409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3" t="s">
        <v>566</v>
      </c>
      <c r="B98" s="140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409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3" t="s">
        <v>567</v>
      </c>
      <c r="B99" s="140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409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3" t="s">
        <v>568</v>
      </c>
      <c r="B100" s="140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409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3" t="s">
        <v>569</v>
      </c>
      <c r="B101" s="140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409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3" t="s">
        <v>570</v>
      </c>
      <c r="B102" s="140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409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3" t="s">
        <v>571</v>
      </c>
      <c r="B103" s="140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409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1" t="s">
        <v>572</v>
      </c>
      <c r="B104" s="140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409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1" t="s">
        <v>573</v>
      </c>
      <c r="B105" s="140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409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5"/>
      <c r="H106" s="1255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5"/>
      <c r="H107" s="1255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5"/>
      <c r="H108" s="1255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5"/>
      <c r="H109" s="1255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5"/>
      <c r="H110" s="1255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5"/>
      <c r="H111" s="1255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5"/>
      <c r="H112" s="1255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574</v>
      </c>
      <c r="C2" s="1286" t="s">
        <v>998</v>
      </c>
    </row>
    <row r="3" spans="2:3" ht="15" customHeight="1">
      <c r="B3" s="1285" t="s">
        <v>575</v>
      </c>
      <c r="C3" s="1286" t="s">
        <v>997</v>
      </c>
    </row>
    <row r="4" spans="2:3" ht="15" customHeight="1">
      <c r="B4" s="1285" t="s">
        <v>576</v>
      </c>
      <c r="C4" s="1286" t="s">
        <v>581</v>
      </c>
    </row>
    <row r="5" spans="2:3" ht="36" customHeight="1">
      <c r="B5" s="1285" t="s">
        <v>577</v>
      </c>
      <c r="C5" s="1286"/>
    </row>
    <row r="6" spans="2:3" ht="15" customHeight="1">
      <c r="B6" s="1285" t="s">
        <v>578</v>
      </c>
      <c r="C6" s="1286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6"/>
  </cols>
  <sheetData>
    <row r="1" spans="1:11" ht="15">
      <c r="A1" s="1444" t="s">
        <v>757</v>
      </c>
      <c r="B1" s="1445" t="s">
        <v>758</v>
      </c>
    </row>
    <row r="2" spans="1:11" ht="13" thickBot="1">
      <c r="B2" s="1447"/>
      <c r="C2" s="1447"/>
      <c r="D2" s="1447"/>
      <c r="E2" s="1447"/>
      <c r="F2" s="1447"/>
      <c r="G2" s="1447"/>
      <c r="H2" s="1447"/>
    </row>
    <row r="3" spans="1:11" ht="13" thickBot="1">
      <c r="A3" s="1448" t="s">
        <v>790</v>
      </c>
      <c r="B3" s="1449" t="s">
        <v>983</v>
      </c>
      <c r="C3" s="1449" t="s">
        <v>975</v>
      </c>
      <c r="D3" s="1449" t="s">
        <v>994</v>
      </c>
      <c r="E3" s="1449" t="s">
        <v>964</v>
      </c>
      <c r="F3" s="1449" t="s">
        <v>967</v>
      </c>
      <c r="G3" s="1449" t="s">
        <v>968</v>
      </c>
      <c r="H3" s="1449" t="s">
        <v>974</v>
      </c>
      <c r="I3" s="1449" t="s">
        <v>982</v>
      </c>
      <c r="J3" s="1449" t="s">
        <v>979</v>
      </c>
      <c r="K3" s="1449"/>
    </row>
    <row r="4" spans="1:11">
      <c r="A4" s="1450" t="s">
        <v>759</v>
      </c>
      <c r="B4" s="1461"/>
      <c r="C4" s="1461"/>
      <c r="D4" s="1461"/>
      <c r="E4" s="1461"/>
      <c r="F4" s="1461"/>
      <c r="G4" s="1461"/>
      <c r="H4" s="1461"/>
      <c r="I4" s="1461"/>
      <c r="J4" s="1461"/>
      <c r="K4" s="1461"/>
    </row>
    <row r="5" spans="1:11">
      <c r="A5" s="1451" t="s">
        <v>760</v>
      </c>
      <c r="B5" s="1452" t="s">
        <v>808</v>
      </c>
      <c r="C5" s="1452" t="s">
        <v>808</v>
      </c>
      <c r="D5" s="1452" t="s">
        <v>808</v>
      </c>
      <c r="E5" s="1452" t="s">
        <v>808</v>
      </c>
      <c r="F5" s="1452" t="s">
        <v>808</v>
      </c>
      <c r="G5" s="1452" t="s">
        <v>808</v>
      </c>
      <c r="H5" s="1452" t="s">
        <v>808</v>
      </c>
      <c r="I5" s="1452" t="s">
        <v>808</v>
      </c>
      <c r="J5" s="1452" t="s">
        <v>808</v>
      </c>
      <c r="K5" s="1452"/>
    </row>
    <row r="6" spans="1:11">
      <c r="A6" s="1451" t="s">
        <v>761</v>
      </c>
      <c r="B6" s="1452" t="s">
        <v>809</v>
      </c>
      <c r="C6" s="1452" t="s">
        <v>848</v>
      </c>
      <c r="D6" s="1452" t="s">
        <v>848</v>
      </c>
      <c r="E6" s="1452" t="s">
        <v>874</v>
      </c>
      <c r="F6" s="1452" t="s">
        <v>809</v>
      </c>
      <c r="G6" s="1452" t="s">
        <v>809</v>
      </c>
      <c r="H6" s="1452" t="s">
        <v>848</v>
      </c>
      <c r="I6" s="1452" t="s">
        <v>809</v>
      </c>
      <c r="J6" s="1452" t="s">
        <v>932</v>
      </c>
      <c r="K6" s="1452"/>
    </row>
    <row r="7" spans="1:11">
      <c r="A7" s="1451" t="s">
        <v>762</v>
      </c>
      <c r="B7" s="1453" t="s">
        <v>823</v>
      </c>
      <c r="C7" s="1453" t="s">
        <v>823</v>
      </c>
      <c r="D7" s="1453" t="s">
        <v>823</v>
      </c>
      <c r="E7" s="1453">
        <v>30</v>
      </c>
      <c r="F7" s="1453" t="s">
        <v>823</v>
      </c>
      <c r="G7" s="1453" t="s">
        <v>823</v>
      </c>
      <c r="H7" s="1453" t="s">
        <v>823</v>
      </c>
      <c r="I7" s="1453" t="s">
        <v>823</v>
      </c>
      <c r="J7" s="1453" t="s">
        <v>904</v>
      </c>
      <c r="K7" s="1453"/>
    </row>
    <row r="8" spans="1:11">
      <c r="A8" s="1451" t="s">
        <v>763</v>
      </c>
      <c r="B8" s="1452" t="s">
        <v>810</v>
      </c>
      <c r="C8" s="1452" t="s">
        <v>810</v>
      </c>
      <c r="D8" s="1452" t="s">
        <v>810</v>
      </c>
      <c r="E8" s="1452" t="s">
        <v>872</v>
      </c>
      <c r="F8" s="1452">
        <v>0</v>
      </c>
      <c r="G8" s="1452" t="s">
        <v>851</v>
      </c>
      <c r="H8" s="1452" t="s">
        <v>851</v>
      </c>
      <c r="I8" s="1452" t="s">
        <v>851</v>
      </c>
      <c r="J8" s="1452" t="s">
        <v>851</v>
      </c>
      <c r="K8" s="1452"/>
    </row>
    <row r="9" spans="1:11">
      <c r="A9" s="1451" t="s">
        <v>764</v>
      </c>
      <c r="B9" s="1453" t="s">
        <v>824</v>
      </c>
      <c r="C9" s="1453" t="s">
        <v>847</v>
      </c>
      <c r="D9" s="1453" t="s">
        <v>847</v>
      </c>
      <c r="E9" s="1453" t="s">
        <v>860</v>
      </c>
      <c r="F9" s="1453">
        <v>0</v>
      </c>
      <c r="G9" s="1453" t="s">
        <v>860</v>
      </c>
      <c r="H9" s="1453" t="s">
        <v>847</v>
      </c>
      <c r="I9" s="1453" t="s">
        <v>824</v>
      </c>
      <c r="J9" s="1453" t="s">
        <v>933</v>
      </c>
      <c r="K9" s="1453"/>
    </row>
    <row r="10" spans="1:11" ht="13" thickBot="1">
      <c r="A10" s="1454" t="s">
        <v>765</v>
      </c>
      <c r="B10" s="1455" t="s">
        <v>811</v>
      </c>
      <c r="C10" s="1455" t="s">
        <v>819</v>
      </c>
      <c r="D10" s="1455" t="s">
        <v>819</v>
      </c>
      <c r="E10" s="1455" t="s">
        <v>873</v>
      </c>
      <c r="F10" s="1455">
        <v>0</v>
      </c>
      <c r="G10" s="1455" t="s">
        <v>811</v>
      </c>
      <c r="H10" s="1455" t="s">
        <v>916</v>
      </c>
      <c r="I10" s="1455" t="s">
        <v>811</v>
      </c>
      <c r="J10" s="1455" t="s">
        <v>929</v>
      </c>
      <c r="K10" s="1455"/>
    </row>
    <row r="11" spans="1:11">
      <c r="A11" s="1450" t="s">
        <v>766</v>
      </c>
      <c r="B11" s="1461"/>
      <c r="C11" s="1461"/>
      <c r="D11" s="1461"/>
      <c r="E11" s="1461">
        <v>0</v>
      </c>
      <c r="F11" s="1461"/>
      <c r="G11" s="1461">
        <v>0</v>
      </c>
      <c r="H11" s="1461"/>
      <c r="I11" s="1461"/>
      <c r="J11" s="1461"/>
      <c r="K11" s="1461"/>
    </row>
    <row r="12" spans="1:11">
      <c r="A12" s="1451" t="s">
        <v>760</v>
      </c>
      <c r="B12" s="1452" t="s">
        <v>812</v>
      </c>
      <c r="C12" s="1452" t="s">
        <v>859</v>
      </c>
      <c r="D12" s="1452" t="s">
        <v>859</v>
      </c>
      <c r="E12" s="1452"/>
      <c r="F12" s="1452"/>
      <c r="G12" s="1452"/>
      <c r="H12" s="1452" t="s">
        <v>917</v>
      </c>
      <c r="I12" s="1452"/>
      <c r="J12" s="1452" t="s">
        <v>930</v>
      </c>
      <c r="K12" s="1452"/>
    </row>
    <row r="13" spans="1:11">
      <c r="A13" s="1451" t="s">
        <v>761</v>
      </c>
      <c r="B13" s="1452" t="s">
        <v>813</v>
      </c>
      <c r="C13" s="1452" t="s">
        <v>809</v>
      </c>
      <c r="D13" s="1452" t="s">
        <v>809</v>
      </c>
      <c r="E13" s="1452"/>
      <c r="F13" s="1452"/>
      <c r="G13" s="1452"/>
      <c r="H13" s="1452" t="s">
        <v>874</v>
      </c>
      <c r="I13" s="1452"/>
      <c r="J13" s="1452" t="s">
        <v>809</v>
      </c>
      <c r="K13" s="1452"/>
    </row>
    <row r="14" spans="1:11">
      <c r="A14" s="1451" t="s">
        <v>762</v>
      </c>
      <c r="B14" s="1453" t="s">
        <v>825</v>
      </c>
      <c r="C14" s="1453" t="s">
        <v>823</v>
      </c>
      <c r="D14" s="1453" t="s">
        <v>823</v>
      </c>
      <c r="E14" s="1453"/>
      <c r="F14" s="1453"/>
      <c r="G14" s="1453"/>
      <c r="H14" s="1453" t="s">
        <v>912</v>
      </c>
      <c r="I14" s="1453"/>
      <c r="J14" s="1453" t="s">
        <v>931</v>
      </c>
      <c r="K14" s="1453"/>
    </row>
    <row r="15" spans="1:11">
      <c r="A15" s="1451" t="s">
        <v>763</v>
      </c>
      <c r="B15" s="1452" t="s">
        <v>810</v>
      </c>
      <c r="C15" s="1452" t="s">
        <v>810</v>
      </c>
      <c r="D15" s="1452" t="s">
        <v>856</v>
      </c>
      <c r="E15" s="1452"/>
      <c r="F15" s="1452"/>
      <c r="G15" s="1452"/>
      <c r="H15" s="1452" t="s">
        <v>849</v>
      </c>
      <c r="I15" s="1452"/>
      <c r="J15" s="1452" t="s">
        <v>851</v>
      </c>
      <c r="K15" s="1452"/>
    </row>
    <row r="16" spans="1:11">
      <c r="A16" s="1451" t="s">
        <v>764</v>
      </c>
      <c r="B16" s="1453" t="s">
        <v>823</v>
      </c>
      <c r="C16" s="1453" t="s">
        <v>842</v>
      </c>
      <c r="D16" s="1453" t="s">
        <v>860</v>
      </c>
      <c r="E16" s="1453"/>
      <c r="F16" s="1453"/>
      <c r="G16" s="1453"/>
      <c r="H16" s="1453" t="s">
        <v>860</v>
      </c>
      <c r="I16" s="1453"/>
      <c r="J16" s="1453" t="s">
        <v>892</v>
      </c>
      <c r="K16" s="1453"/>
    </row>
    <row r="17" spans="1:11" ht="13" thickBot="1">
      <c r="A17" s="1454" t="s">
        <v>765</v>
      </c>
      <c r="B17" s="1455" t="s">
        <v>814</v>
      </c>
      <c r="C17" s="1455" t="s">
        <v>849</v>
      </c>
      <c r="D17" s="1455" t="s">
        <v>819</v>
      </c>
      <c r="E17" s="1455"/>
      <c r="F17" s="1455"/>
      <c r="G17" s="1455"/>
      <c r="H17" s="1455" t="s">
        <v>819</v>
      </c>
      <c r="I17" s="1455"/>
      <c r="J17" s="1455" t="s">
        <v>873</v>
      </c>
      <c r="K17" s="1455"/>
    </row>
    <row r="18" spans="1:11">
      <c r="A18" s="1450" t="s">
        <v>767</v>
      </c>
      <c r="B18" s="1461"/>
      <c r="C18" s="1461"/>
      <c r="D18" s="1461"/>
      <c r="E18" s="1461"/>
      <c r="F18" s="1461"/>
      <c r="G18" s="1461"/>
      <c r="H18" s="1461"/>
      <c r="I18" s="1461"/>
      <c r="J18" s="1461"/>
      <c r="K18" s="1461"/>
    </row>
    <row r="19" spans="1:11">
      <c r="A19" s="1451" t="s">
        <v>760</v>
      </c>
      <c r="B19" s="1452"/>
      <c r="C19" s="1452"/>
      <c r="D19" s="1452"/>
      <c r="E19" s="1452"/>
      <c r="F19" s="1452"/>
      <c r="G19" s="1452"/>
      <c r="H19" s="1452"/>
      <c r="I19" s="1452"/>
      <c r="J19" s="1452"/>
      <c r="K19" s="1452"/>
    </row>
    <row r="20" spans="1:11">
      <c r="A20" s="1451" t="s">
        <v>761</v>
      </c>
      <c r="B20" s="1452"/>
      <c r="C20" s="1452"/>
      <c r="D20" s="1452"/>
      <c r="E20" s="1452"/>
      <c r="F20" s="1452"/>
      <c r="G20" s="1452"/>
      <c r="H20" s="1452"/>
      <c r="I20" s="1452"/>
      <c r="J20" s="1452"/>
      <c r="K20" s="1452"/>
    </row>
    <row r="21" spans="1:11">
      <c r="A21" s="1451" t="s">
        <v>762</v>
      </c>
      <c r="B21" s="1453"/>
      <c r="C21" s="1453"/>
      <c r="D21" s="1453"/>
      <c r="E21" s="1453"/>
      <c r="F21" s="1453"/>
      <c r="G21" s="1453"/>
      <c r="H21" s="1453"/>
      <c r="I21" s="1453"/>
      <c r="J21" s="1453"/>
      <c r="K21" s="1453"/>
    </row>
    <row r="22" spans="1:11">
      <c r="A22" s="1451" t="s">
        <v>763</v>
      </c>
      <c r="B22" s="1452"/>
      <c r="C22" s="1452"/>
      <c r="D22" s="1452"/>
      <c r="E22" s="1452"/>
      <c r="F22" s="1452"/>
      <c r="G22" s="1452"/>
      <c r="H22" s="1452"/>
      <c r="I22" s="1452"/>
      <c r="J22" s="1452"/>
      <c r="K22" s="1452"/>
    </row>
    <row r="23" spans="1:11">
      <c r="A23" s="1451" t="s">
        <v>764</v>
      </c>
      <c r="B23" s="1453"/>
      <c r="C23" s="1453"/>
      <c r="D23" s="1453"/>
      <c r="E23" s="1453"/>
      <c r="F23" s="1453"/>
      <c r="G23" s="1453"/>
      <c r="H23" s="1453"/>
      <c r="I23" s="1453"/>
      <c r="J23" s="1453"/>
      <c r="K23" s="1453"/>
    </row>
    <row r="24" spans="1:11" ht="13" thickBot="1">
      <c r="A24" s="1454" t="s">
        <v>765</v>
      </c>
      <c r="B24" s="1455"/>
      <c r="C24" s="1455"/>
      <c r="D24" s="1455"/>
      <c r="E24" s="1455"/>
      <c r="F24" s="1455"/>
      <c r="G24" s="1455"/>
      <c r="H24" s="1455"/>
      <c r="I24" s="1455"/>
      <c r="J24" s="1455"/>
      <c r="K24" s="1455"/>
    </row>
    <row r="25" spans="1:11">
      <c r="A25" s="1450" t="s">
        <v>768</v>
      </c>
      <c r="B25" s="1462"/>
      <c r="C25" s="1462"/>
      <c r="D25" s="1462"/>
      <c r="E25" s="1462"/>
      <c r="F25" s="1462"/>
      <c r="G25" s="1462"/>
      <c r="H25" s="1462"/>
      <c r="I25" s="1462">
        <v>0</v>
      </c>
      <c r="J25" s="1462"/>
      <c r="K25" s="1462"/>
    </row>
    <row r="26" spans="1:11">
      <c r="A26" s="1451" t="s">
        <v>760</v>
      </c>
      <c r="B26" s="1452"/>
      <c r="C26" s="1452"/>
      <c r="D26" s="1452"/>
      <c r="E26" s="1452"/>
      <c r="F26" s="1452"/>
      <c r="G26" s="1452"/>
      <c r="H26" s="1452"/>
      <c r="I26" s="1452"/>
      <c r="J26" s="1452"/>
      <c r="K26" s="1452"/>
    </row>
    <row r="27" spans="1:11">
      <c r="A27" s="1451" t="s">
        <v>761</v>
      </c>
      <c r="B27" s="1452"/>
      <c r="C27" s="1452"/>
      <c r="D27" s="1452"/>
      <c r="E27" s="1452"/>
      <c r="F27" s="1452"/>
      <c r="G27" s="1452"/>
      <c r="H27" s="1452"/>
      <c r="I27" s="1452"/>
      <c r="J27" s="1452"/>
      <c r="K27" s="1452"/>
    </row>
    <row r="28" spans="1:11">
      <c r="A28" s="1451" t="s">
        <v>762</v>
      </c>
      <c r="B28" s="1453"/>
      <c r="C28" s="1453"/>
      <c r="D28" s="1453"/>
      <c r="E28" s="1453"/>
      <c r="F28" s="1453"/>
      <c r="G28" s="1453"/>
      <c r="H28" s="1453"/>
      <c r="I28" s="1453"/>
      <c r="J28" s="1453"/>
      <c r="K28" s="1453"/>
    </row>
    <row r="29" spans="1:11">
      <c r="A29" s="1451" t="s">
        <v>763</v>
      </c>
      <c r="B29" s="1452"/>
      <c r="C29" s="1452"/>
      <c r="D29" s="1452"/>
      <c r="E29" s="1452"/>
      <c r="F29" s="1452"/>
      <c r="G29" s="1452"/>
      <c r="H29" s="1452"/>
      <c r="I29" s="1452"/>
      <c r="J29" s="1452"/>
      <c r="K29" s="1452"/>
    </row>
    <row r="30" spans="1:11">
      <c r="A30" s="1451" t="s">
        <v>764</v>
      </c>
      <c r="B30" s="1453"/>
      <c r="C30" s="1453"/>
      <c r="D30" s="1453"/>
      <c r="E30" s="1453"/>
      <c r="F30" s="1453"/>
      <c r="G30" s="1453"/>
      <c r="H30" s="1453"/>
      <c r="I30" s="1453"/>
      <c r="J30" s="1453"/>
      <c r="K30" s="1453"/>
    </row>
    <row r="31" spans="1:11" ht="13" thickBot="1">
      <c r="A31" s="1454" t="s">
        <v>765</v>
      </c>
      <c r="B31" s="1455"/>
      <c r="C31" s="1455"/>
      <c r="D31" s="1455"/>
      <c r="E31" s="1455"/>
      <c r="F31" s="1455"/>
      <c r="G31" s="1455"/>
      <c r="H31" s="1455"/>
      <c r="I31" s="1455"/>
      <c r="J31" s="1455"/>
      <c r="K31" s="1455"/>
    </row>
    <row r="32" spans="1:11">
      <c r="A32" s="1450" t="s">
        <v>769</v>
      </c>
      <c r="B32" s="1461"/>
      <c r="C32" s="1461"/>
      <c r="D32" s="1461"/>
      <c r="E32" s="1461"/>
      <c r="F32" s="1461"/>
      <c r="G32" s="1461"/>
      <c r="H32" s="1461"/>
      <c r="I32" s="1461"/>
      <c r="J32" s="1461"/>
      <c r="K32" s="1461"/>
    </row>
    <row r="33" spans="1:11">
      <c r="A33" s="1451" t="s">
        <v>760</v>
      </c>
      <c r="B33" s="1452"/>
      <c r="C33" s="1452"/>
      <c r="D33" s="1452"/>
      <c r="E33" s="1452"/>
      <c r="F33" s="1452"/>
      <c r="G33" s="1452"/>
      <c r="H33" s="1452"/>
      <c r="I33" s="1452"/>
      <c r="J33" s="1452"/>
      <c r="K33" s="1452"/>
    </row>
    <row r="34" spans="1:11">
      <c r="A34" s="1451" t="s">
        <v>761</v>
      </c>
      <c r="B34" s="1452"/>
      <c r="C34" s="1452"/>
      <c r="D34" s="1452"/>
      <c r="E34" s="1452"/>
      <c r="F34" s="1452"/>
      <c r="G34" s="1452"/>
      <c r="H34" s="1452"/>
      <c r="I34" s="1452"/>
      <c r="J34" s="1452"/>
      <c r="K34" s="1452"/>
    </row>
    <row r="35" spans="1:11">
      <c r="A35" s="1451" t="s">
        <v>762</v>
      </c>
      <c r="B35" s="1453"/>
      <c r="C35" s="1453"/>
      <c r="D35" s="1453"/>
      <c r="E35" s="1453"/>
      <c r="F35" s="1453"/>
      <c r="G35" s="1453"/>
      <c r="H35" s="1453"/>
      <c r="I35" s="1453"/>
      <c r="J35" s="1453"/>
      <c r="K35" s="1453"/>
    </row>
    <row r="36" spans="1:11">
      <c r="A36" s="1451" t="s">
        <v>763</v>
      </c>
      <c r="B36" s="1453"/>
      <c r="C36" s="1452"/>
      <c r="D36" s="1452"/>
      <c r="E36" s="1452"/>
      <c r="F36" s="1452"/>
      <c r="G36" s="1452"/>
      <c r="H36" s="1452"/>
      <c r="I36" s="1452"/>
      <c r="J36" s="1452"/>
      <c r="K36" s="1452"/>
    </row>
    <row r="37" spans="1:11">
      <c r="A37" s="1451" t="s">
        <v>764</v>
      </c>
      <c r="B37" s="1453"/>
      <c r="C37" s="1453"/>
      <c r="D37" s="1453"/>
      <c r="E37" s="1453"/>
      <c r="F37" s="1453"/>
      <c r="G37" s="1453"/>
      <c r="H37" s="1453"/>
      <c r="I37" s="1453"/>
      <c r="J37" s="1453"/>
      <c r="K37" s="1453"/>
    </row>
    <row r="38" spans="1:11" ht="13" thickBot="1">
      <c r="A38" s="1454" t="s">
        <v>765</v>
      </c>
      <c r="B38" s="1456"/>
      <c r="C38" s="1455"/>
      <c r="D38" s="1455"/>
      <c r="E38" s="1455"/>
      <c r="F38" s="1455"/>
      <c r="G38" s="1455"/>
      <c r="H38" s="1455"/>
      <c r="I38" s="1455"/>
      <c r="J38" s="1455"/>
      <c r="K38" s="1455"/>
    </row>
    <row r="39" spans="1:11">
      <c r="A39" s="1450" t="s">
        <v>770</v>
      </c>
      <c r="B39" s="1461"/>
      <c r="C39" s="1461"/>
      <c r="D39" s="1461"/>
      <c r="E39" s="1461"/>
      <c r="F39" s="1461"/>
      <c r="G39" s="1461"/>
      <c r="H39" s="1461">
        <v>0</v>
      </c>
      <c r="I39" s="1461"/>
      <c r="J39" s="1461"/>
      <c r="K39" s="1461"/>
    </row>
    <row r="40" spans="1:11">
      <c r="A40" s="1451" t="s">
        <v>760</v>
      </c>
      <c r="B40" s="1452"/>
      <c r="C40" s="1452"/>
      <c r="D40" s="1452"/>
      <c r="E40" s="1452"/>
      <c r="F40" s="1452"/>
      <c r="G40" s="1452"/>
      <c r="H40" s="1452"/>
      <c r="I40" s="1452"/>
      <c r="J40" s="1452"/>
      <c r="K40" s="1452"/>
    </row>
    <row r="41" spans="1:11">
      <c r="A41" s="1451" t="s">
        <v>761</v>
      </c>
      <c r="B41" s="1452"/>
      <c r="C41" s="1452"/>
      <c r="D41" s="1452"/>
      <c r="E41" s="1452"/>
      <c r="F41" s="1452"/>
      <c r="G41" s="1452"/>
      <c r="H41" s="1452"/>
      <c r="I41" s="1452"/>
      <c r="J41" s="1452"/>
      <c r="K41" s="1452"/>
    </row>
    <row r="42" spans="1:11">
      <c r="A42" s="1451" t="s">
        <v>762</v>
      </c>
      <c r="B42" s="1453"/>
      <c r="C42" s="1453"/>
      <c r="D42" s="1453"/>
      <c r="E42" s="1453"/>
      <c r="F42" s="1453"/>
      <c r="G42" s="1453"/>
      <c r="H42" s="1453"/>
      <c r="I42" s="1453"/>
      <c r="J42" s="1453"/>
      <c r="K42" s="1453"/>
    </row>
    <row r="43" spans="1:11">
      <c r="A43" s="1451" t="s">
        <v>763</v>
      </c>
      <c r="B43" s="1453"/>
      <c r="C43" s="1452"/>
      <c r="D43" s="1452"/>
      <c r="E43" s="1452"/>
      <c r="F43" s="1452"/>
      <c r="G43" s="1452"/>
      <c r="H43" s="1452"/>
      <c r="I43" s="1452"/>
      <c r="J43" s="1452"/>
      <c r="K43" s="1452"/>
    </row>
    <row r="44" spans="1:11">
      <c r="A44" s="1451" t="s">
        <v>764</v>
      </c>
      <c r="B44" s="1453"/>
      <c r="C44" s="1453"/>
      <c r="D44" s="1453"/>
      <c r="E44" s="1453"/>
      <c r="F44" s="1453"/>
      <c r="G44" s="1453"/>
      <c r="H44" s="1453"/>
      <c r="I44" s="1453"/>
      <c r="J44" s="1453"/>
      <c r="K44" s="1453"/>
    </row>
    <row r="45" spans="1:11" ht="13" thickBot="1">
      <c r="A45" s="1454" t="s">
        <v>765</v>
      </c>
      <c r="B45" s="1456"/>
      <c r="C45" s="1455"/>
      <c r="D45" s="1455"/>
      <c r="E45" s="1455"/>
      <c r="F45" s="1455"/>
      <c r="G45" s="1455"/>
      <c r="H45" s="1455"/>
      <c r="I45" s="1455"/>
      <c r="J45" s="1455"/>
      <c r="K45" s="1455"/>
    </row>
    <row r="46" spans="1:11">
      <c r="A46" s="1450" t="s">
        <v>771</v>
      </c>
      <c r="B46" s="1461"/>
      <c r="C46" s="1461"/>
      <c r="D46" s="1461"/>
      <c r="E46" s="1461"/>
      <c r="F46" s="1461"/>
      <c r="G46" s="1461"/>
      <c r="H46" s="1461"/>
      <c r="I46" s="1461"/>
      <c r="J46" s="1461"/>
      <c r="K46" s="1461"/>
    </row>
    <row r="47" spans="1:11">
      <c r="A47" s="1451" t="s">
        <v>760</v>
      </c>
      <c r="B47" s="1452"/>
      <c r="C47" s="1452"/>
      <c r="D47" s="1452"/>
      <c r="E47" s="1452"/>
      <c r="F47" s="1452"/>
      <c r="G47" s="1452"/>
      <c r="H47" s="1452"/>
      <c r="I47" s="1452" t="s">
        <v>807</v>
      </c>
      <c r="J47" s="1452"/>
      <c r="K47" s="1452"/>
    </row>
    <row r="48" spans="1:11">
      <c r="A48" s="1451" t="s">
        <v>761</v>
      </c>
      <c r="B48" s="1452"/>
      <c r="C48" s="1452"/>
      <c r="D48" s="1452"/>
      <c r="E48" s="1452"/>
      <c r="F48" s="1452"/>
      <c r="G48" s="1452"/>
      <c r="H48" s="1452"/>
      <c r="I48" s="1452" t="s">
        <v>874</v>
      </c>
      <c r="J48" s="1452"/>
      <c r="K48" s="1452"/>
    </row>
    <row r="49" spans="1:11">
      <c r="A49" s="1451" t="s">
        <v>762</v>
      </c>
      <c r="B49" s="1453"/>
      <c r="C49" s="1453"/>
      <c r="D49" s="1453"/>
      <c r="E49" s="1453"/>
      <c r="F49" s="1453"/>
      <c r="G49" s="1453"/>
      <c r="H49" s="1453"/>
      <c r="I49" s="1453" t="s">
        <v>922</v>
      </c>
      <c r="J49" s="1453"/>
      <c r="K49" s="1453"/>
    </row>
    <row r="50" spans="1:11">
      <c r="A50" s="1451" t="s">
        <v>763</v>
      </c>
      <c r="B50" s="1452"/>
      <c r="C50" s="1453"/>
      <c r="D50" s="1453"/>
      <c r="E50" s="1453"/>
      <c r="F50" s="1453"/>
      <c r="G50" s="1453"/>
      <c r="H50" s="1453"/>
      <c r="I50" s="1453" t="s">
        <v>856</v>
      </c>
      <c r="J50" s="1453"/>
      <c r="K50" s="1453"/>
    </row>
    <row r="51" spans="1:11">
      <c r="A51" s="1451" t="s">
        <v>764</v>
      </c>
      <c r="B51" s="1453"/>
      <c r="C51" s="1453"/>
      <c r="D51" s="1453"/>
      <c r="E51" s="1453"/>
      <c r="F51" s="1453"/>
      <c r="G51" s="1453"/>
      <c r="H51" s="1453"/>
      <c r="I51" s="1453" t="s">
        <v>923</v>
      </c>
      <c r="J51" s="1453"/>
      <c r="K51" s="1453"/>
    </row>
    <row r="52" spans="1:11" ht="13" thickBot="1">
      <c r="A52" s="1454" t="s">
        <v>765</v>
      </c>
      <c r="B52" s="1455"/>
      <c r="C52" s="1456"/>
      <c r="D52" s="1456"/>
      <c r="E52" s="1456"/>
      <c r="F52" s="1456"/>
      <c r="G52" s="1456"/>
      <c r="H52" s="1456"/>
      <c r="I52" s="1456" t="s">
        <v>811</v>
      </c>
      <c r="J52" s="1456"/>
      <c r="K52" s="1456"/>
    </row>
    <row r="53" spans="1:11">
      <c r="A53" s="1450" t="s">
        <v>772</v>
      </c>
      <c r="B53" s="1461"/>
      <c r="C53" s="1461"/>
      <c r="D53" s="1461"/>
      <c r="E53" s="1461"/>
      <c r="F53" s="1461"/>
      <c r="G53" s="1461"/>
      <c r="H53" s="1461"/>
      <c r="I53" s="1461"/>
      <c r="J53" s="1461"/>
      <c r="K53" s="1461"/>
    </row>
    <row r="54" spans="1:11">
      <c r="A54" s="1451" t="s">
        <v>760</v>
      </c>
      <c r="B54" s="1452" t="s">
        <v>815</v>
      </c>
      <c r="C54" s="1452"/>
      <c r="D54" s="1452"/>
      <c r="E54" s="1452" t="s">
        <v>875</v>
      </c>
      <c r="F54" s="1452" t="s">
        <v>894</v>
      </c>
      <c r="G54" s="1452" t="s">
        <v>907</v>
      </c>
      <c r="H54" s="1452" t="s">
        <v>894</v>
      </c>
      <c r="I54" s="1452" t="s">
        <v>894</v>
      </c>
      <c r="J54" s="1452" t="s">
        <v>907</v>
      </c>
      <c r="K54" s="1452"/>
    </row>
    <row r="55" spans="1:11">
      <c r="A55" s="1451" t="s">
        <v>761</v>
      </c>
      <c r="B55" s="1452" t="s">
        <v>809</v>
      </c>
      <c r="C55" s="1452"/>
      <c r="D55" s="1452"/>
      <c r="E55" s="1452" t="s">
        <v>874</v>
      </c>
      <c r="F55" s="1452" t="s">
        <v>874</v>
      </c>
      <c r="G55" s="1452" t="s">
        <v>908</v>
      </c>
      <c r="H55" s="1452" t="s">
        <v>874</v>
      </c>
      <c r="I55" s="1452" t="s">
        <v>874</v>
      </c>
      <c r="J55" s="1452" t="s">
        <v>874</v>
      </c>
      <c r="K55" s="1452"/>
    </row>
    <row r="56" spans="1:11">
      <c r="A56" s="1451" t="s">
        <v>762</v>
      </c>
      <c r="B56" s="1453" t="s">
        <v>826</v>
      </c>
      <c r="C56" s="1453" t="s">
        <v>850</v>
      </c>
      <c r="D56" s="1453"/>
      <c r="E56" s="1453">
        <v>700</v>
      </c>
      <c r="F56" s="1453" t="s">
        <v>895</v>
      </c>
      <c r="G56" s="1453" t="s">
        <v>850</v>
      </c>
      <c r="H56" s="1453" t="s">
        <v>918</v>
      </c>
      <c r="I56" s="1453" t="s">
        <v>909</v>
      </c>
      <c r="J56" s="1453" t="s">
        <v>909</v>
      </c>
      <c r="K56" s="1453"/>
    </row>
    <row r="57" spans="1:11">
      <c r="A57" s="1451" t="s">
        <v>763</v>
      </c>
      <c r="B57" s="1452" t="s">
        <v>811</v>
      </c>
      <c r="C57" s="1452" t="s">
        <v>811</v>
      </c>
      <c r="D57" s="1452"/>
      <c r="E57" s="1452" t="s">
        <v>873</v>
      </c>
      <c r="F57" s="1452" t="s">
        <v>819</v>
      </c>
      <c r="G57" s="1452" t="s">
        <v>819</v>
      </c>
      <c r="H57" s="1452" t="s">
        <v>811</v>
      </c>
      <c r="I57" s="1452" t="s">
        <v>924</v>
      </c>
      <c r="J57" s="1452" t="s">
        <v>873</v>
      </c>
      <c r="K57" s="1452"/>
    </row>
    <row r="58" spans="1:11">
      <c r="A58" s="1451" t="s">
        <v>764</v>
      </c>
      <c r="B58" s="1453" t="s">
        <v>995</v>
      </c>
      <c r="C58" s="1453" t="s">
        <v>995</v>
      </c>
      <c r="D58" s="1453"/>
      <c r="E58" s="1453">
        <v>1000</v>
      </c>
      <c r="F58" s="1453" t="s">
        <v>896</v>
      </c>
      <c r="G58" s="1453" t="s">
        <v>909</v>
      </c>
      <c r="H58" s="1453" t="s">
        <v>919</v>
      </c>
      <c r="I58" s="1453" t="s">
        <v>925</v>
      </c>
      <c r="J58" s="1453" t="s">
        <v>827</v>
      </c>
      <c r="K58" s="1453"/>
    </row>
    <row r="59" spans="1:11" ht="13" thickBot="1">
      <c r="A59" s="1454" t="s">
        <v>765</v>
      </c>
      <c r="B59" s="1455" t="s">
        <v>810</v>
      </c>
      <c r="C59" s="1455" t="s">
        <v>851</v>
      </c>
      <c r="D59" s="1455"/>
      <c r="E59" s="1455" t="s">
        <v>851</v>
      </c>
      <c r="F59" s="1455" t="s">
        <v>851</v>
      </c>
      <c r="G59" s="1455" t="s">
        <v>851</v>
      </c>
      <c r="H59" s="1455" t="s">
        <v>851</v>
      </c>
      <c r="I59" s="1455" t="s">
        <v>810</v>
      </c>
      <c r="J59" s="1455" t="s">
        <v>851</v>
      </c>
      <c r="K59" s="1455"/>
    </row>
    <row r="60" spans="1:11">
      <c r="A60" s="1450" t="s">
        <v>773</v>
      </c>
      <c r="B60" s="1461"/>
      <c r="C60" s="1461"/>
      <c r="D60" s="1461"/>
      <c r="E60" s="1461"/>
      <c r="F60" s="1461"/>
      <c r="G60" s="1461"/>
      <c r="H60" s="1461"/>
      <c r="I60" s="1461"/>
      <c r="J60" s="1461"/>
      <c r="K60" s="1461"/>
    </row>
    <row r="61" spans="1:11">
      <c r="A61" s="1451" t="s">
        <v>760</v>
      </c>
      <c r="B61" s="1452" t="s">
        <v>816</v>
      </c>
      <c r="C61" s="1452"/>
      <c r="D61" s="1452" t="s">
        <v>816</v>
      </c>
      <c r="E61" s="1452"/>
      <c r="F61" s="1452"/>
      <c r="G61" s="1452"/>
      <c r="H61" s="1452"/>
      <c r="I61" s="1452"/>
      <c r="J61" s="1452" t="s">
        <v>255</v>
      </c>
      <c r="K61" s="1452"/>
    </row>
    <row r="62" spans="1:11">
      <c r="A62" s="1451" t="s">
        <v>761</v>
      </c>
      <c r="B62" s="1452" t="s">
        <v>809</v>
      </c>
      <c r="C62" s="1452"/>
      <c r="D62" s="1452" t="s">
        <v>809</v>
      </c>
      <c r="E62" s="1452"/>
      <c r="F62" s="1452"/>
      <c r="G62" s="1452"/>
      <c r="H62" s="1452"/>
      <c r="I62" s="1452"/>
      <c r="J62" s="1452" t="s">
        <v>874</v>
      </c>
      <c r="K62" s="1452"/>
    </row>
    <row r="63" spans="1:11">
      <c r="A63" s="1451" t="s">
        <v>762</v>
      </c>
      <c r="B63" s="1453" t="s">
        <v>828</v>
      </c>
      <c r="C63" s="1453"/>
      <c r="D63" s="1453" t="s">
        <v>861</v>
      </c>
      <c r="E63" s="1453"/>
      <c r="F63" s="1453"/>
      <c r="G63" s="1453"/>
      <c r="H63" s="1453"/>
      <c r="I63" s="1453"/>
      <c r="J63" s="1453" t="s">
        <v>861</v>
      </c>
      <c r="K63" s="1453"/>
    </row>
    <row r="64" spans="1:11">
      <c r="A64" s="1451" t="s">
        <v>763</v>
      </c>
      <c r="B64" s="1452" t="s">
        <v>811</v>
      </c>
      <c r="C64" s="1452"/>
      <c r="D64" s="1452" t="s">
        <v>836</v>
      </c>
      <c r="E64" s="1452"/>
      <c r="F64" s="1452"/>
      <c r="G64" s="1452"/>
      <c r="H64" s="1452"/>
      <c r="I64" s="1452"/>
      <c r="J64" s="1452" t="s">
        <v>811</v>
      </c>
      <c r="K64" s="1452"/>
    </row>
    <row r="65" spans="1:11">
      <c r="A65" s="1451" t="s">
        <v>764</v>
      </c>
      <c r="B65" s="1453" t="s">
        <v>829</v>
      </c>
      <c r="C65" s="1453"/>
      <c r="D65" s="1453"/>
      <c r="E65" s="1453"/>
      <c r="F65" s="1453"/>
      <c r="G65" s="1453"/>
      <c r="H65" s="1453"/>
      <c r="I65" s="1453"/>
      <c r="J65" s="1453" t="s">
        <v>920</v>
      </c>
      <c r="K65" s="1453"/>
    </row>
    <row r="66" spans="1:11" ht="13" thickBot="1">
      <c r="A66" s="1454" t="s">
        <v>765</v>
      </c>
      <c r="B66" s="1455" t="s">
        <v>810</v>
      </c>
      <c r="C66" s="1455"/>
      <c r="D66" s="1455"/>
      <c r="E66" s="1455"/>
      <c r="F66" s="1455"/>
      <c r="G66" s="1455"/>
      <c r="H66" s="1455"/>
      <c r="I66" s="1455"/>
      <c r="J66" s="1455"/>
      <c r="K66" s="1455"/>
    </row>
    <row r="67" spans="1:11">
      <c r="A67" s="1450" t="s">
        <v>774</v>
      </c>
      <c r="B67" s="1461"/>
      <c r="C67" s="1461"/>
      <c r="D67" s="1461"/>
      <c r="E67" s="1461"/>
      <c r="F67" s="1461"/>
      <c r="G67" s="1461"/>
      <c r="H67" s="1461"/>
      <c r="I67" s="1461"/>
      <c r="J67" s="1461"/>
      <c r="K67" s="1461"/>
    </row>
    <row r="68" spans="1:11">
      <c r="A68" s="1451" t="s">
        <v>760</v>
      </c>
      <c r="B68" s="1452" t="s">
        <v>817</v>
      </c>
      <c r="C68" s="1452"/>
      <c r="D68" s="1452"/>
      <c r="E68" s="1452" t="s">
        <v>876</v>
      </c>
      <c r="F68" s="1452"/>
      <c r="G68" s="1452"/>
      <c r="H68" s="1452"/>
      <c r="I68" s="1452"/>
      <c r="J68" s="1452"/>
      <c r="K68" s="1452"/>
    </row>
    <row r="69" spans="1:11">
      <c r="A69" s="1451" t="s">
        <v>761</v>
      </c>
      <c r="B69" s="1452" t="s">
        <v>809</v>
      </c>
      <c r="C69" s="1452"/>
      <c r="D69" s="1452"/>
      <c r="E69" s="1452"/>
      <c r="F69" s="1452"/>
      <c r="G69" s="1452"/>
      <c r="H69" s="1452"/>
      <c r="I69" s="1452"/>
      <c r="J69" s="1452"/>
      <c r="K69" s="1452"/>
    </row>
    <row r="70" spans="1:11">
      <c r="A70" s="1451" t="s">
        <v>762</v>
      </c>
      <c r="B70" s="1446" t="s">
        <v>830</v>
      </c>
      <c r="C70" s="1453"/>
      <c r="D70" s="1453"/>
      <c r="E70" s="1453"/>
      <c r="F70" s="1453"/>
      <c r="G70" s="1453"/>
      <c r="H70" s="1453"/>
      <c r="I70" s="1453"/>
      <c r="J70" s="1453"/>
      <c r="K70" s="1453"/>
    </row>
    <row r="71" spans="1:11">
      <c r="A71" s="1451" t="s">
        <v>763</v>
      </c>
      <c r="B71" s="1452" t="s">
        <v>811</v>
      </c>
      <c r="C71" s="1452"/>
      <c r="D71" s="1452"/>
      <c r="E71" s="1452"/>
      <c r="F71" s="1452"/>
      <c r="G71" s="1452"/>
      <c r="H71" s="1452"/>
      <c r="I71" s="1452"/>
      <c r="J71" s="1452"/>
      <c r="K71" s="1452"/>
    </row>
    <row r="72" spans="1:11">
      <c r="A72" s="1451" t="s">
        <v>764</v>
      </c>
      <c r="B72" s="1453" t="s">
        <v>822</v>
      </c>
      <c r="C72" s="1453"/>
      <c r="D72" s="1453"/>
      <c r="E72" s="1453"/>
      <c r="F72" s="1453"/>
      <c r="G72" s="1453"/>
      <c r="H72" s="1453"/>
      <c r="I72" s="1453"/>
      <c r="J72" s="1453"/>
      <c r="K72" s="1453"/>
    </row>
    <row r="73" spans="1:11" ht="13" thickBot="1">
      <c r="A73" s="1454" t="s">
        <v>765</v>
      </c>
      <c r="B73" s="1455" t="s">
        <v>818</v>
      </c>
      <c r="C73" s="1452"/>
      <c r="D73" s="1452"/>
      <c r="E73" s="1452"/>
      <c r="F73" s="1452"/>
      <c r="G73" s="1452"/>
      <c r="H73" s="1452"/>
      <c r="I73" s="1452"/>
      <c r="J73" s="1452"/>
      <c r="K73" s="1452"/>
    </row>
    <row r="74" spans="1:11">
      <c r="A74" s="1450" t="s">
        <v>775</v>
      </c>
      <c r="B74" s="1461"/>
      <c r="C74" s="1461"/>
      <c r="D74" s="1461"/>
      <c r="E74" s="1461"/>
      <c r="F74" s="1461"/>
      <c r="G74" s="1461"/>
      <c r="H74" s="1461"/>
      <c r="I74" s="1461"/>
      <c r="J74" s="1461"/>
      <c r="K74" s="1461"/>
    </row>
    <row r="75" spans="1:11">
      <c r="A75" s="1451" t="s">
        <v>760</v>
      </c>
      <c r="B75" s="1452" t="s">
        <v>815</v>
      </c>
      <c r="C75" s="1453"/>
      <c r="D75" s="1452"/>
      <c r="E75" s="1452"/>
      <c r="F75" s="1452"/>
      <c r="G75" s="1452"/>
      <c r="H75" s="1452"/>
      <c r="I75" s="1452" t="s">
        <v>894</v>
      </c>
      <c r="J75" s="1452" t="s">
        <v>907</v>
      </c>
      <c r="K75" s="1452"/>
    </row>
    <row r="76" spans="1:11">
      <c r="A76" s="1451" t="s">
        <v>761</v>
      </c>
      <c r="B76" s="1452" t="s">
        <v>809</v>
      </c>
      <c r="C76" s="1453"/>
      <c r="D76" s="1452"/>
      <c r="E76" s="1452"/>
      <c r="F76" s="1452"/>
      <c r="G76" s="1452"/>
      <c r="H76" s="1452"/>
      <c r="I76" s="1452" t="s">
        <v>874</v>
      </c>
      <c r="J76" s="1452" t="s">
        <v>874</v>
      </c>
      <c r="K76" s="1452"/>
    </row>
    <row r="77" spans="1:11">
      <c r="A77" s="1451" t="s">
        <v>762</v>
      </c>
      <c r="B77" s="1453" t="s">
        <v>831</v>
      </c>
      <c r="C77" s="1453" t="s">
        <v>852</v>
      </c>
      <c r="D77" s="1453" t="s">
        <v>858</v>
      </c>
      <c r="E77" s="1453"/>
      <c r="F77" s="1453"/>
      <c r="G77" s="1453"/>
      <c r="H77" s="1453"/>
      <c r="I77" s="1453" t="s">
        <v>860</v>
      </c>
      <c r="J77" s="1453" t="s">
        <v>893</v>
      </c>
      <c r="K77" s="1453"/>
    </row>
    <row r="78" spans="1:11">
      <c r="A78" s="1451" t="s">
        <v>763</v>
      </c>
      <c r="B78" s="1452" t="s">
        <v>819</v>
      </c>
      <c r="C78" s="1453" t="s">
        <v>819</v>
      </c>
      <c r="D78" s="1453" t="s">
        <v>836</v>
      </c>
      <c r="E78" s="1453"/>
      <c r="F78" s="1453"/>
      <c r="G78" s="1453"/>
      <c r="H78" s="1453"/>
      <c r="I78" s="1453" t="s">
        <v>819</v>
      </c>
      <c r="J78" s="1453" t="s">
        <v>920</v>
      </c>
      <c r="K78" s="1453"/>
    </row>
    <row r="79" spans="1:11">
      <c r="A79" s="1451" t="s">
        <v>764</v>
      </c>
      <c r="B79" s="1453" t="s">
        <v>832</v>
      </c>
      <c r="C79" s="1453" t="s">
        <v>833</v>
      </c>
      <c r="D79" s="1453"/>
      <c r="E79" s="1453"/>
      <c r="F79" s="1453"/>
      <c r="G79" s="1453"/>
      <c r="H79" s="1453"/>
      <c r="I79" s="1453" t="s">
        <v>831</v>
      </c>
      <c r="J79" s="1453"/>
      <c r="K79" s="1453"/>
    </row>
    <row r="80" spans="1:11" ht="13" thickBot="1">
      <c r="A80" s="1454" t="s">
        <v>765</v>
      </c>
      <c r="B80" s="1455" t="s">
        <v>810</v>
      </c>
      <c r="C80" s="1456" t="s">
        <v>810</v>
      </c>
      <c r="D80" s="1456"/>
      <c r="E80" s="1456"/>
      <c r="F80" s="1456"/>
      <c r="G80" s="1456"/>
      <c r="H80" s="1456"/>
      <c r="I80" s="1456" t="s">
        <v>810</v>
      </c>
      <c r="J80" s="1456"/>
      <c r="K80" s="1456"/>
    </row>
    <row r="81" spans="1:11">
      <c r="A81" s="1450" t="s">
        <v>776</v>
      </c>
      <c r="B81" s="1461"/>
      <c r="C81" s="1461"/>
      <c r="D81" s="1461"/>
      <c r="E81" s="1461"/>
      <c r="F81" s="1461"/>
      <c r="G81" s="1461"/>
      <c r="H81" s="1461"/>
      <c r="I81" s="1461"/>
      <c r="J81" s="1461"/>
      <c r="K81" s="1461"/>
    </row>
    <row r="82" spans="1:11">
      <c r="A82" s="1451" t="s">
        <v>760</v>
      </c>
      <c r="B82" s="1452" t="s">
        <v>815</v>
      </c>
      <c r="C82" s="1453"/>
      <c r="D82" s="1453"/>
      <c r="E82" s="1453"/>
      <c r="F82" s="1453"/>
      <c r="G82" s="1453"/>
      <c r="H82" s="1453"/>
      <c r="I82" s="1453"/>
      <c r="J82" s="1453"/>
      <c r="K82" s="1453"/>
    </row>
    <row r="83" spans="1:11">
      <c r="A83" s="1451" t="s">
        <v>761</v>
      </c>
      <c r="B83" s="1452" t="s">
        <v>809</v>
      </c>
      <c r="C83" s="1453"/>
      <c r="D83" s="1453"/>
      <c r="E83" s="1453"/>
      <c r="F83" s="1453"/>
      <c r="G83" s="1453"/>
      <c r="H83" s="1453"/>
      <c r="I83" s="1453"/>
      <c r="J83" s="1453"/>
      <c r="K83" s="1453"/>
    </row>
    <row r="84" spans="1:11">
      <c r="A84" s="1451" t="s">
        <v>762</v>
      </c>
      <c r="B84" s="1453" t="s">
        <v>833</v>
      </c>
      <c r="C84" s="1453" t="s">
        <v>832</v>
      </c>
      <c r="D84" s="1453" t="s">
        <v>862</v>
      </c>
      <c r="E84" s="1453"/>
      <c r="F84" s="1453"/>
      <c r="G84" s="1453"/>
      <c r="H84" s="1453"/>
      <c r="I84" s="1453"/>
      <c r="J84" s="1453"/>
      <c r="K84" s="1453"/>
    </row>
    <row r="85" spans="1:11">
      <c r="A85" s="1451" t="s">
        <v>763</v>
      </c>
      <c r="B85" s="1452" t="s">
        <v>819</v>
      </c>
      <c r="C85" s="1453" t="s">
        <v>819</v>
      </c>
      <c r="D85" s="1453" t="s">
        <v>836</v>
      </c>
      <c r="E85" s="1453"/>
      <c r="F85" s="1453"/>
      <c r="G85" s="1453"/>
      <c r="H85" s="1453"/>
      <c r="I85" s="1453"/>
      <c r="J85" s="1453"/>
      <c r="K85" s="1453"/>
    </row>
    <row r="86" spans="1:11">
      <c r="A86" s="1451" t="s">
        <v>764</v>
      </c>
      <c r="B86" s="1453" t="s">
        <v>834</v>
      </c>
      <c r="C86" s="1453" t="s">
        <v>853</v>
      </c>
      <c r="D86" s="1453"/>
      <c r="E86" s="1453"/>
      <c r="F86" s="1453"/>
      <c r="G86" s="1453"/>
      <c r="H86" s="1453"/>
      <c r="I86" s="1453"/>
      <c r="J86" s="1453"/>
      <c r="K86" s="1453"/>
    </row>
    <row r="87" spans="1:11" ht="13" thickBot="1">
      <c r="A87" s="1454" t="s">
        <v>765</v>
      </c>
      <c r="B87" s="1455" t="s">
        <v>810</v>
      </c>
      <c r="C87" s="1456" t="s">
        <v>851</v>
      </c>
      <c r="D87" s="1456"/>
      <c r="E87" s="1456"/>
      <c r="F87" s="1456"/>
      <c r="G87" s="1456"/>
      <c r="H87" s="1456"/>
      <c r="I87" s="1456"/>
      <c r="J87" s="1456"/>
      <c r="K87" s="1456"/>
    </row>
    <row r="88" spans="1:11">
      <c r="A88" s="1450" t="s">
        <v>323</v>
      </c>
      <c r="B88" s="1461"/>
      <c r="C88" s="1461"/>
      <c r="D88" s="1461"/>
      <c r="E88" s="1461"/>
      <c r="F88" s="1461"/>
      <c r="G88" s="1461"/>
      <c r="H88" s="1461"/>
      <c r="I88" s="1461"/>
      <c r="J88" s="1461"/>
      <c r="K88" s="1461"/>
    </row>
    <row r="89" spans="1:11">
      <c r="A89" s="1451" t="s">
        <v>760</v>
      </c>
      <c r="B89" s="1452" t="s">
        <v>820</v>
      </c>
      <c r="C89" s="1453"/>
      <c r="D89" s="1453"/>
      <c r="E89" s="1453" t="s">
        <v>877</v>
      </c>
      <c r="F89" s="1453" t="s">
        <v>897</v>
      </c>
      <c r="G89" s="1453" t="s">
        <v>897</v>
      </c>
      <c r="H89" s="1453" t="s">
        <v>897</v>
      </c>
      <c r="I89" s="1453" t="s">
        <v>897</v>
      </c>
      <c r="J89" s="1453" t="s">
        <v>820</v>
      </c>
      <c r="K89" s="1453"/>
    </row>
    <row r="90" spans="1:11">
      <c r="A90" s="1451" t="s">
        <v>761</v>
      </c>
      <c r="B90" s="1452" t="s">
        <v>821</v>
      </c>
      <c r="C90" s="1452"/>
      <c r="D90" s="1452" t="s">
        <v>863</v>
      </c>
      <c r="E90" s="1452" t="s">
        <v>874</v>
      </c>
      <c r="F90" s="1452" t="s">
        <v>874</v>
      </c>
      <c r="G90" s="1452" t="s">
        <v>874</v>
      </c>
      <c r="H90" s="1452" t="s">
        <v>874</v>
      </c>
      <c r="I90" s="1452" t="s">
        <v>874</v>
      </c>
      <c r="J90" s="1452" t="s">
        <v>874</v>
      </c>
      <c r="K90" s="1452"/>
    </row>
    <row r="91" spans="1:11">
      <c r="A91" s="1451" t="s">
        <v>762</v>
      </c>
      <c r="B91" s="1453" t="s">
        <v>822</v>
      </c>
      <c r="C91" s="1453"/>
      <c r="D91" s="1453" t="s">
        <v>837</v>
      </c>
      <c r="E91" s="1453">
        <v>2</v>
      </c>
      <c r="F91" s="1453" t="s">
        <v>898</v>
      </c>
      <c r="G91" s="1453" t="s">
        <v>830</v>
      </c>
      <c r="H91" s="1453" t="s">
        <v>830</v>
      </c>
      <c r="I91" s="1453" t="s">
        <v>898</v>
      </c>
      <c r="J91" s="1453" t="s">
        <v>830</v>
      </c>
      <c r="K91" s="1453"/>
    </row>
    <row r="92" spans="1:11">
      <c r="A92" s="1451" t="s">
        <v>763</v>
      </c>
      <c r="B92" s="1452" t="s">
        <v>810</v>
      </c>
      <c r="C92" s="1453"/>
      <c r="D92" s="1453" t="s">
        <v>836</v>
      </c>
      <c r="E92" s="1453" t="s">
        <v>872</v>
      </c>
      <c r="F92" s="1453" t="s">
        <v>872</v>
      </c>
      <c r="G92" s="1453" t="s">
        <v>810</v>
      </c>
      <c r="H92" s="1453" t="s">
        <v>810</v>
      </c>
      <c r="I92" s="1453" t="s">
        <v>810</v>
      </c>
      <c r="J92" s="1453" t="s">
        <v>810</v>
      </c>
      <c r="K92" s="1453"/>
    </row>
    <row r="93" spans="1:11">
      <c r="A93" s="1451" t="s">
        <v>764</v>
      </c>
      <c r="B93" s="1453" t="s">
        <v>835</v>
      </c>
      <c r="C93" s="1453"/>
      <c r="D93" s="1453"/>
      <c r="E93" s="1453">
        <v>4.5</v>
      </c>
      <c r="F93" s="1453" t="s">
        <v>899</v>
      </c>
      <c r="G93" s="1453" t="s">
        <v>822</v>
      </c>
      <c r="H93" s="1453" t="s">
        <v>822</v>
      </c>
      <c r="I93" s="1453" t="s">
        <v>822</v>
      </c>
      <c r="J93" s="1453" t="s">
        <v>822</v>
      </c>
      <c r="K93" s="1453"/>
    </row>
    <row r="94" spans="1:11" ht="13" thickBot="1">
      <c r="A94" s="1454" t="s">
        <v>765</v>
      </c>
      <c r="B94" s="1455" t="s">
        <v>811</v>
      </c>
      <c r="C94" s="1456"/>
      <c r="D94" s="1456"/>
      <c r="E94" s="1456" t="s">
        <v>873</v>
      </c>
      <c r="F94" s="1456" t="s">
        <v>819</v>
      </c>
      <c r="G94" s="1456" t="s">
        <v>819</v>
      </c>
      <c r="H94" s="1456" t="s">
        <v>819</v>
      </c>
      <c r="I94" s="1456" t="s">
        <v>819</v>
      </c>
      <c r="J94" s="1456" t="s">
        <v>819</v>
      </c>
      <c r="K94" s="1456"/>
    </row>
    <row r="95" spans="1:11">
      <c r="A95" s="1450" t="s">
        <v>777</v>
      </c>
      <c r="B95" s="1461"/>
      <c r="C95" s="1461"/>
      <c r="D95" s="1461"/>
      <c r="E95" s="1461"/>
      <c r="F95" s="1461"/>
      <c r="G95" s="1461"/>
      <c r="H95" s="1461"/>
      <c r="I95" s="1461"/>
      <c r="J95" s="1461"/>
      <c r="K95" s="1461"/>
    </row>
    <row r="96" spans="1:11">
      <c r="A96" s="1451" t="s">
        <v>760</v>
      </c>
      <c r="B96" s="1452"/>
      <c r="C96" s="1452"/>
      <c r="D96" s="1452"/>
      <c r="E96" s="1452"/>
      <c r="F96" s="1452"/>
      <c r="G96" s="1452"/>
      <c r="H96" s="1452"/>
      <c r="I96" s="1452"/>
      <c r="J96" s="1452"/>
      <c r="K96" s="1452"/>
    </row>
    <row r="97" spans="1:11">
      <c r="A97" s="1451" t="s">
        <v>761</v>
      </c>
      <c r="B97" s="1452"/>
      <c r="C97" s="1452"/>
      <c r="D97" s="1452"/>
      <c r="E97" s="1452"/>
      <c r="F97" s="1452"/>
      <c r="G97" s="1452"/>
      <c r="H97" s="1452"/>
      <c r="I97" s="1452"/>
      <c r="J97" s="1452"/>
      <c r="K97" s="1452"/>
    </row>
    <row r="98" spans="1:11">
      <c r="A98" s="1451" t="s">
        <v>762</v>
      </c>
      <c r="B98" s="1452"/>
      <c r="C98" s="1453"/>
      <c r="D98" s="1453"/>
      <c r="E98" s="1453"/>
      <c r="F98" s="1453"/>
      <c r="G98" s="1453"/>
      <c r="H98" s="1453"/>
      <c r="I98" s="1453"/>
      <c r="J98" s="1453"/>
      <c r="K98" s="1453"/>
    </row>
    <row r="99" spans="1:11">
      <c r="A99" s="1451" t="s">
        <v>763</v>
      </c>
      <c r="B99" s="1452"/>
      <c r="C99" s="1452"/>
      <c r="D99" s="1452"/>
      <c r="E99" s="1452"/>
      <c r="F99" s="1452"/>
      <c r="G99" s="1452"/>
      <c r="H99" s="1452"/>
      <c r="I99" s="1452"/>
      <c r="J99" s="1452"/>
      <c r="K99" s="1452"/>
    </row>
    <row r="100" spans="1:11">
      <c r="A100" s="1451" t="s">
        <v>764</v>
      </c>
      <c r="B100" s="1453"/>
      <c r="C100" s="1453"/>
      <c r="D100" s="1453"/>
      <c r="E100" s="1453"/>
      <c r="F100" s="1453"/>
      <c r="G100" s="1453"/>
      <c r="H100" s="1453"/>
      <c r="I100" s="1453"/>
      <c r="J100" s="1453"/>
      <c r="K100" s="1453"/>
    </row>
    <row r="101" spans="1:11" ht="13" thickBot="1">
      <c r="A101" s="1454" t="s">
        <v>765</v>
      </c>
      <c r="B101" s="1455"/>
      <c r="C101" s="1455"/>
      <c r="D101" s="1455"/>
      <c r="E101" s="1455"/>
      <c r="F101" s="1455"/>
      <c r="G101" s="1455"/>
      <c r="H101" s="1455"/>
      <c r="I101" s="1455"/>
      <c r="J101" s="1455"/>
      <c r="K101" s="1455"/>
    </row>
    <row r="102" spans="1:11">
      <c r="A102" s="1450" t="s">
        <v>360</v>
      </c>
      <c r="B102" s="1461"/>
      <c r="C102" s="1461"/>
      <c r="D102" s="1461"/>
      <c r="E102" s="1461"/>
      <c r="F102" s="1461"/>
      <c r="G102" s="1461"/>
      <c r="H102" s="1461"/>
      <c r="I102" s="1461"/>
      <c r="J102" s="1461"/>
      <c r="K102" s="1461"/>
    </row>
    <row r="103" spans="1:11">
      <c r="A103" s="1451" t="s">
        <v>760</v>
      </c>
      <c r="B103" s="1452"/>
      <c r="C103" s="1452"/>
      <c r="D103" s="1452"/>
      <c r="E103" s="1452"/>
      <c r="F103" s="1452"/>
      <c r="G103" s="1452"/>
      <c r="H103" s="1452"/>
      <c r="I103" s="1452"/>
      <c r="J103" s="1452"/>
      <c r="K103" s="1452"/>
    </row>
    <row r="104" spans="1:11">
      <c r="A104" s="1451" t="s">
        <v>761</v>
      </c>
      <c r="B104" s="1452"/>
      <c r="C104" s="1452"/>
      <c r="D104" s="1452"/>
      <c r="E104" s="1452"/>
      <c r="F104" s="1452"/>
      <c r="G104" s="1452"/>
      <c r="H104" s="1452"/>
      <c r="I104" s="1452"/>
      <c r="J104" s="1452"/>
      <c r="K104" s="1452"/>
    </row>
    <row r="105" spans="1:11">
      <c r="A105" s="1451" t="s">
        <v>762</v>
      </c>
      <c r="B105" s="1453"/>
      <c r="C105" s="1453"/>
      <c r="D105" s="1453"/>
      <c r="E105" s="1453"/>
      <c r="F105" s="1453"/>
      <c r="G105" s="1453"/>
      <c r="H105" s="1453"/>
      <c r="I105" s="1453"/>
      <c r="J105" s="1453"/>
      <c r="K105" s="1453"/>
    </row>
    <row r="106" spans="1:11">
      <c r="A106" s="1451" t="s">
        <v>763</v>
      </c>
      <c r="B106" s="1452"/>
      <c r="C106" s="1452"/>
      <c r="D106" s="1452"/>
      <c r="E106" s="1452"/>
      <c r="F106" s="1452"/>
      <c r="G106" s="1452"/>
      <c r="H106" s="1452"/>
      <c r="I106" s="1452"/>
      <c r="J106" s="1452"/>
      <c r="K106" s="1452"/>
    </row>
    <row r="107" spans="1:11">
      <c r="A107" s="1451" t="s">
        <v>764</v>
      </c>
      <c r="B107" s="1453"/>
      <c r="C107" s="1453"/>
      <c r="D107" s="1453"/>
      <c r="E107" s="1453"/>
      <c r="F107" s="1453"/>
      <c r="G107" s="1453"/>
      <c r="H107" s="1453"/>
      <c r="I107" s="1453"/>
      <c r="J107" s="1453"/>
      <c r="K107" s="1453"/>
    </row>
    <row r="108" spans="1:11" ht="13" thickBot="1">
      <c r="A108" s="1454" t="s">
        <v>765</v>
      </c>
      <c r="B108" s="1455"/>
      <c r="C108" s="1455"/>
      <c r="D108" s="1455"/>
      <c r="E108" s="1455"/>
      <c r="F108" s="1455"/>
      <c r="G108" s="1455"/>
      <c r="H108" s="1455"/>
      <c r="I108" s="1455"/>
      <c r="J108" s="1455"/>
      <c r="K108" s="1455"/>
    </row>
    <row r="109" spans="1:11">
      <c r="A109" s="1450" t="s">
        <v>778</v>
      </c>
      <c r="B109" s="1461"/>
      <c r="C109" s="1461"/>
      <c r="D109" s="1461"/>
      <c r="E109" s="1461"/>
      <c r="F109" s="1461"/>
      <c r="G109" s="1461"/>
      <c r="H109" s="1461"/>
      <c r="I109" s="1461"/>
      <c r="J109" s="1461"/>
      <c r="K109" s="1461"/>
    </row>
    <row r="110" spans="1:11">
      <c r="A110" s="1451" t="s">
        <v>760</v>
      </c>
      <c r="B110" s="1452" t="s">
        <v>817</v>
      </c>
      <c r="C110" s="1452"/>
      <c r="D110" s="1452" t="s">
        <v>817</v>
      </c>
      <c r="E110" s="1452" t="s">
        <v>878</v>
      </c>
      <c r="F110" s="1452" t="s">
        <v>900</v>
      </c>
      <c r="G110" s="1452" t="s">
        <v>878</v>
      </c>
      <c r="H110" s="1452" t="s">
        <v>878</v>
      </c>
      <c r="I110" s="1452" t="s">
        <v>900</v>
      </c>
      <c r="J110" s="1452" t="s">
        <v>900</v>
      </c>
      <c r="K110" s="1452"/>
    </row>
    <row r="111" spans="1:11">
      <c r="A111" s="1451" t="s">
        <v>761</v>
      </c>
      <c r="B111" s="1452" t="s">
        <v>809</v>
      </c>
      <c r="C111" s="1452"/>
      <c r="D111" s="1452" t="s">
        <v>809</v>
      </c>
      <c r="E111" s="1452" t="s">
        <v>874</v>
      </c>
      <c r="F111" s="1452" t="s">
        <v>874</v>
      </c>
      <c r="G111" s="1452" t="s">
        <v>874</v>
      </c>
      <c r="H111" s="1452" t="s">
        <v>874</v>
      </c>
      <c r="I111" s="1452" t="s">
        <v>874</v>
      </c>
      <c r="J111" s="1452" t="s">
        <v>874</v>
      </c>
      <c r="K111" s="1452"/>
    </row>
    <row r="112" spans="1:11">
      <c r="A112" s="1451" t="s">
        <v>762</v>
      </c>
      <c r="B112" s="1453" t="s">
        <v>829</v>
      </c>
      <c r="C112" s="1453"/>
      <c r="D112" s="1453" t="s">
        <v>864</v>
      </c>
      <c r="E112" s="1453" t="s">
        <v>879</v>
      </c>
      <c r="F112" s="1453" t="s">
        <v>901</v>
      </c>
      <c r="G112" s="1453" t="s">
        <v>910</v>
      </c>
      <c r="H112" s="1453" t="s">
        <v>910</v>
      </c>
      <c r="I112" s="1453" t="s">
        <v>910</v>
      </c>
      <c r="J112" s="1453" t="s">
        <v>926</v>
      </c>
      <c r="K112" s="1453"/>
    </row>
    <row r="113" spans="1:11">
      <c r="A113" s="1451" t="s">
        <v>763</v>
      </c>
      <c r="B113" s="1453" t="s">
        <v>836</v>
      </c>
      <c r="C113" s="1453"/>
      <c r="D113" s="1453" t="s">
        <v>836</v>
      </c>
      <c r="E113" s="1453" t="s">
        <v>872</v>
      </c>
      <c r="F113" s="1453" t="s">
        <v>810</v>
      </c>
      <c r="G113" s="1453" t="s">
        <v>872</v>
      </c>
      <c r="H113" s="1453" t="s">
        <v>810</v>
      </c>
      <c r="I113" s="1453" t="s">
        <v>810</v>
      </c>
      <c r="J113" s="1453" t="s">
        <v>810</v>
      </c>
      <c r="K113" s="1453"/>
    </row>
    <row r="114" spans="1:11">
      <c r="A114" s="1451" t="s">
        <v>764</v>
      </c>
      <c r="B114" s="1453">
        <v>0</v>
      </c>
      <c r="C114" s="1453"/>
      <c r="D114" s="1453"/>
      <c r="E114" s="1453" t="s">
        <v>880</v>
      </c>
      <c r="F114" s="1453" t="s">
        <v>879</v>
      </c>
      <c r="G114" s="1453" t="s">
        <v>835</v>
      </c>
      <c r="H114" s="1453" t="s">
        <v>835</v>
      </c>
      <c r="I114" s="1453" t="s">
        <v>835</v>
      </c>
      <c r="J114" s="1453" t="s">
        <v>927</v>
      </c>
      <c r="K114" s="1453"/>
    </row>
    <row r="115" spans="1:11" ht="13" thickBot="1">
      <c r="A115" s="1454" t="s">
        <v>765</v>
      </c>
      <c r="B115" s="1456">
        <v>0</v>
      </c>
      <c r="C115" s="1456"/>
      <c r="D115" s="1456"/>
      <c r="E115" s="1456" t="s">
        <v>873</v>
      </c>
      <c r="F115" s="1456" t="s">
        <v>819</v>
      </c>
      <c r="G115" s="1456" t="s">
        <v>819</v>
      </c>
      <c r="H115" s="1456" t="s">
        <v>819</v>
      </c>
      <c r="I115" s="1456" t="s">
        <v>819</v>
      </c>
      <c r="J115" s="1456" t="s">
        <v>819</v>
      </c>
      <c r="K115" s="1456"/>
    </row>
    <row r="116" spans="1:11">
      <c r="A116" s="1450" t="s">
        <v>322</v>
      </c>
      <c r="B116" s="1461"/>
      <c r="C116" s="1461"/>
      <c r="D116" s="1461"/>
      <c r="E116" s="1461"/>
      <c r="F116" s="1461"/>
      <c r="G116" s="1461"/>
      <c r="H116" s="1461"/>
      <c r="I116" s="1461"/>
      <c r="J116" s="1461"/>
      <c r="K116" s="1461"/>
    </row>
    <row r="117" spans="1:11">
      <c r="A117" s="1451" t="s">
        <v>760</v>
      </c>
      <c r="B117" s="1452" t="s">
        <v>816</v>
      </c>
      <c r="C117" s="1452"/>
      <c r="D117" s="1452" t="s">
        <v>865</v>
      </c>
      <c r="E117" s="1452" t="s">
        <v>881</v>
      </c>
      <c r="F117" s="1452" t="s">
        <v>255</v>
      </c>
      <c r="G117" s="1452" t="s">
        <v>255</v>
      </c>
      <c r="H117" s="1452" t="s">
        <v>816</v>
      </c>
      <c r="I117" s="1452" t="s">
        <v>255</v>
      </c>
      <c r="J117" s="1452" t="s">
        <v>255</v>
      </c>
      <c r="K117" s="1452"/>
    </row>
    <row r="118" spans="1:11">
      <c r="A118" s="1451" t="s">
        <v>761</v>
      </c>
      <c r="B118" s="1452" t="s">
        <v>809</v>
      </c>
      <c r="C118" s="1452"/>
      <c r="D118" s="1452" t="s">
        <v>809</v>
      </c>
      <c r="E118" s="1452" t="s">
        <v>874</v>
      </c>
      <c r="F118" s="1452" t="s">
        <v>874</v>
      </c>
      <c r="G118" s="1452" t="s">
        <v>874</v>
      </c>
      <c r="H118" s="1452" t="s">
        <v>874</v>
      </c>
      <c r="I118" s="1452" t="s">
        <v>874</v>
      </c>
      <c r="J118" s="1452" t="s">
        <v>874</v>
      </c>
      <c r="K118" s="1452"/>
    </row>
    <row r="119" spans="1:11">
      <c r="A119" s="1451" t="s">
        <v>762</v>
      </c>
      <c r="B119" s="1453" t="s">
        <v>837</v>
      </c>
      <c r="C119" s="1453"/>
      <c r="D119" s="1453">
        <v>1.5</v>
      </c>
      <c r="E119" s="1453" t="s">
        <v>882</v>
      </c>
      <c r="F119" s="1453" t="s">
        <v>902</v>
      </c>
      <c r="G119" s="1453" t="s">
        <v>911</v>
      </c>
      <c r="H119" s="1453" t="s">
        <v>911</v>
      </c>
      <c r="I119" s="1453" t="s">
        <v>911</v>
      </c>
      <c r="J119" s="1453" t="s">
        <v>911</v>
      </c>
      <c r="K119" s="1453"/>
    </row>
    <row r="120" spans="1:11">
      <c r="A120" s="1451" t="s">
        <v>763</v>
      </c>
      <c r="B120" s="1452"/>
      <c r="C120" s="1453"/>
      <c r="D120" s="1453" t="s">
        <v>836</v>
      </c>
      <c r="E120" s="1453" t="s">
        <v>872</v>
      </c>
      <c r="F120" s="1453" t="s">
        <v>872</v>
      </c>
      <c r="G120" s="1453" t="s">
        <v>810</v>
      </c>
      <c r="H120" s="1453" t="s">
        <v>810</v>
      </c>
      <c r="I120" s="1453" t="s">
        <v>872</v>
      </c>
      <c r="J120" s="1453" t="s">
        <v>810</v>
      </c>
      <c r="K120" s="1453"/>
    </row>
    <row r="121" spans="1:11">
      <c r="A121" s="1451" t="s">
        <v>764</v>
      </c>
      <c r="B121" s="1453"/>
      <c r="C121" s="1453"/>
      <c r="D121" s="1453"/>
      <c r="E121" s="1453" t="s">
        <v>883</v>
      </c>
      <c r="F121" s="1453" t="s">
        <v>882</v>
      </c>
      <c r="G121" s="1453" t="s">
        <v>837</v>
      </c>
      <c r="H121" s="1453" t="s">
        <v>837</v>
      </c>
      <c r="I121" s="1453" t="s">
        <v>837</v>
      </c>
      <c r="J121" s="1453" t="s">
        <v>837</v>
      </c>
      <c r="K121" s="1453"/>
    </row>
    <row r="122" spans="1:11" ht="13" thickBot="1">
      <c r="A122" s="1454" t="s">
        <v>765</v>
      </c>
      <c r="B122" s="1455"/>
      <c r="C122" s="1456"/>
      <c r="D122" s="1456"/>
      <c r="E122" s="1456" t="s">
        <v>873</v>
      </c>
      <c r="F122" s="1456" t="s">
        <v>819</v>
      </c>
      <c r="G122" s="1456" t="s">
        <v>819</v>
      </c>
      <c r="H122" s="1456" t="s">
        <v>819</v>
      </c>
      <c r="I122" s="1456" t="s">
        <v>819</v>
      </c>
      <c r="J122" s="1456" t="s">
        <v>819</v>
      </c>
      <c r="K122" s="1456"/>
    </row>
    <row r="123" spans="1:11">
      <c r="A123" s="1450" t="s">
        <v>779</v>
      </c>
      <c r="B123" s="1461"/>
      <c r="C123" s="1461"/>
      <c r="D123" s="1461"/>
      <c r="E123" s="1461"/>
      <c r="F123" s="1461"/>
      <c r="G123" s="1461"/>
      <c r="H123" s="1461"/>
      <c r="I123" s="1461"/>
      <c r="J123" s="1461"/>
      <c r="K123" s="1461"/>
    </row>
    <row r="124" spans="1:11">
      <c r="A124" s="1451" t="s">
        <v>760</v>
      </c>
      <c r="B124" s="1452" t="s">
        <v>815</v>
      </c>
      <c r="C124" s="1452" t="s">
        <v>815</v>
      </c>
      <c r="D124" s="1452" t="s">
        <v>815</v>
      </c>
      <c r="E124" s="1452"/>
      <c r="F124" s="1452"/>
      <c r="G124" s="1452" t="s">
        <v>907</v>
      </c>
      <c r="H124" s="1452" t="s">
        <v>894</v>
      </c>
      <c r="I124" s="1452" t="s">
        <v>894</v>
      </c>
      <c r="J124" s="1452" t="s">
        <v>907</v>
      </c>
      <c r="K124" s="1452"/>
    </row>
    <row r="125" spans="1:11">
      <c r="A125" s="1451" t="s">
        <v>761</v>
      </c>
      <c r="B125" s="1452" t="s">
        <v>809</v>
      </c>
      <c r="C125" s="1452" t="s">
        <v>809</v>
      </c>
      <c r="D125" s="1452" t="s">
        <v>809</v>
      </c>
      <c r="E125" s="1452"/>
      <c r="F125" s="1452"/>
      <c r="G125" s="1452" t="s">
        <v>874</v>
      </c>
      <c r="H125" s="1452" t="s">
        <v>874</v>
      </c>
      <c r="I125" s="1452" t="s">
        <v>874</v>
      </c>
      <c r="J125" s="1452" t="s">
        <v>874</v>
      </c>
      <c r="K125" s="1452"/>
    </row>
    <row r="126" spans="1:11">
      <c r="A126" s="1451" t="s">
        <v>762</v>
      </c>
      <c r="B126" s="1453" t="s">
        <v>828</v>
      </c>
      <c r="C126" s="1453" t="s">
        <v>828</v>
      </c>
      <c r="D126" s="1453">
        <v>15</v>
      </c>
      <c r="E126" s="1453"/>
      <c r="F126" s="1453"/>
      <c r="G126" s="1453" t="s">
        <v>828</v>
      </c>
      <c r="H126" s="1453" t="s">
        <v>828</v>
      </c>
      <c r="I126" s="1453" t="s">
        <v>828</v>
      </c>
      <c r="J126" s="1453" t="s">
        <v>861</v>
      </c>
      <c r="K126" s="1453"/>
    </row>
    <row r="127" spans="1:11">
      <c r="A127" s="1451" t="s">
        <v>763</v>
      </c>
      <c r="B127" s="1452" t="s">
        <v>819</v>
      </c>
      <c r="C127" s="1453" t="s">
        <v>819</v>
      </c>
      <c r="D127" s="1452" t="s">
        <v>836</v>
      </c>
      <c r="E127" s="1452"/>
      <c r="F127" s="1453"/>
      <c r="G127" s="1452" t="s">
        <v>819</v>
      </c>
      <c r="H127" s="1452" t="s">
        <v>819</v>
      </c>
      <c r="I127" s="1452" t="s">
        <v>819</v>
      </c>
      <c r="J127" s="1452" t="s">
        <v>920</v>
      </c>
      <c r="K127" s="1452"/>
    </row>
    <row r="128" spans="1:11">
      <c r="A128" s="1451" t="s">
        <v>764</v>
      </c>
      <c r="B128" s="1453" t="s">
        <v>825</v>
      </c>
      <c r="C128" s="1453" t="s">
        <v>825</v>
      </c>
      <c r="D128" s="1453"/>
      <c r="E128" s="1453"/>
      <c r="F128" s="1453"/>
      <c r="G128" s="1453" t="s">
        <v>829</v>
      </c>
      <c r="H128" s="1453" t="s">
        <v>861</v>
      </c>
      <c r="I128" s="1453" t="s">
        <v>825</v>
      </c>
      <c r="J128" s="1453"/>
      <c r="K128" s="1453"/>
    </row>
    <row r="129" spans="1:11" ht="13" thickBot="1">
      <c r="A129" s="1454" t="s">
        <v>765</v>
      </c>
      <c r="B129" s="1455" t="s">
        <v>810</v>
      </c>
      <c r="C129" s="1456" t="s">
        <v>851</v>
      </c>
      <c r="D129" s="1455"/>
      <c r="E129" s="1455"/>
      <c r="F129" s="1456"/>
      <c r="G129" s="1455" t="s">
        <v>851</v>
      </c>
      <c r="H129" s="1455" t="s">
        <v>851</v>
      </c>
      <c r="I129" s="1455" t="s">
        <v>851</v>
      </c>
      <c r="J129" s="1455"/>
      <c r="K129" s="1455"/>
    </row>
    <row r="130" spans="1:11">
      <c r="A130" s="1450" t="s">
        <v>780</v>
      </c>
      <c r="B130" s="1461"/>
      <c r="C130" s="1461"/>
      <c r="D130" s="1461"/>
      <c r="E130" s="1461"/>
      <c r="F130" s="1461">
        <v>0</v>
      </c>
      <c r="G130" s="1461"/>
      <c r="H130" s="1461"/>
      <c r="I130" s="1461"/>
      <c r="J130" s="1461"/>
      <c r="K130" s="1461"/>
    </row>
    <row r="131" spans="1:11">
      <c r="A131" s="1451" t="s">
        <v>760</v>
      </c>
      <c r="B131" s="1452"/>
      <c r="C131" s="1452"/>
      <c r="D131" s="1452"/>
      <c r="E131" s="1452"/>
      <c r="F131" s="1452"/>
      <c r="G131" s="1452"/>
      <c r="H131" s="1452"/>
      <c r="I131" s="1453"/>
      <c r="J131" s="1453"/>
      <c r="K131" s="1453"/>
    </row>
    <row r="132" spans="1:11">
      <c r="A132" s="1451" t="s">
        <v>761</v>
      </c>
      <c r="B132" s="1452"/>
      <c r="C132" s="1452"/>
      <c r="D132" s="1452"/>
      <c r="E132" s="1452"/>
      <c r="F132" s="1452"/>
      <c r="G132" s="1452"/>
      <c r="H132" s="1452"/>
      <c r="I132" s="1453"/>
      <c r="J132" s="1453"/>
      <c r="K132" s="1453"/>
    </row>
    <row r="133" spans="1:11">
      <c r="A133" s="1451" t="s">
        <v>762</v>
      </c>
      <c r="B133" s="1453"/>
      <c r="C133" s="1453"/>
      <c r="D133" s="1453"/>
      <c r="E133" s="1453"/>
      <c r="F133" s="1453"/>
      <c r="G133" s="1453"/>
      <c r="H133" s="1457"/>
      <c r="I133" s="1453"/>
      <c r="J133" s="1453"/>
      <c r="K133" s="1453"/>
    </row>
    <row r="134" spans="1:11">
      <c r="A134" s="1451" t="s">
        <v>763</v>
      </c>
      <c r="B134" s="1452"/>
      <c r="C134" s="1452"/>
      <c r="D134" s="1452"/>
      <c r="E134" s="1452"/>
      <c r="F134" s="1452"/>
      <c r="G134" s="1452"/>
      <c r="H134" s="1452"/>
      <c r="I134" s="1453"/>
      <c r="J134" s="1453"/>
      <c r="K134" s="1453"/>
    </row>
    <row r="135" spans="1:11">
      <c r="A135" s="1451" t="s">
        <v>764</v>
      </c>
      <c r="B135" s="1453"/>
      <c r="C135" s="1453"/>
      <c r="D135" s="1453"/>
      <c r="E135" s="1453"/>
      <c r="F135" s="1453"/>
      <c r="G135" s="1453"/>
      <c r="H135" s="1457"/>
      <c r="I135" s="1453"/>
      <c r="J135" s="1453"/>
      <c r="K135" s="1453"/>
    </row>
    <row r="136" spans="1:11" ht="13" thickBot="1">
      <c r="A136" s="1454" t="s">
        <v>765</v>
      </c>
      <c r="B136" s="1455"/>
      <c r="C136" s="1455"/>
      <c r="D136" s="1455"/>
      <c r="E136" s="1455"/>
      <c r="F136" s="1455"/>
      <c r="G136" s="1455"/>
      <c r="H136" s="1455"/>
      <c r="I136" s="1456"/>
      <c r="J136" s="1456"/>
      <c r="K136" s="1456"/>
    </row>
    <row r="137" spans="1:11">
      <c r="A137" s="1450" t="s">
        <v>781</v>
      </c>
      <c r="B137" s="1461"/>
      <c r="C137" s="1461"/>
      <c r="D137" s="1461"/>
      <c r="E137" s="1461"/>
      <c r="F137" s="1461"/>
      <c r="G137" s="1461"/>
      <c r="H137" s="1461"/>
      <c r="I137" s="1461"/>
      <c r="J137" s="1461"/>
      <c r="K137" s="1461"/>
    </row>
    <row r="138" spans="1:11">
      <c r="A138" s="1451" t="s">
        <v>760</v>
      </c>
      <c r="B138" s="1452" t="s">
        <v>816</v>
      </c>
      <c r="C138" s="1452"/>
      <c r="D138" s="1453"/>
      <c r="E138" s="1453" t="s">
        <v>255</v>
      </c>
      <c r="F138" s="1453" t="s">
        <v>255</v>
      </c>
      <c r="G138" s="1452" t="s">
        <v>255</v>
      </c>
      <c r="H138" s="1452" t="s">
        <v>255</v>
      </c>
      <c r="I138" s="1452" t="s">
        <v>255</v>
      </c>
      <c r="J138" s="1452" t="s">
        <v>255</v>
      </c>
      <c r="K138" s="1452"/>
    </row>
    <row r="139" spans="1:11">
      <c r="A139" s="1451" t="s">
        <v>761</v>
      </c>
      <c r="B139" s="1452" t="s">
        <v>809</v>
      </c>
      <c r="C139" s="1452"/>
      <c r="D139" s="1453"/>
      <c r="E139" s="1453" t="s">
        <v>874</v>
      </c>
      <c r="F139" s="1453" t="s">
        <v>874</v>
      </c>
      <c r="G139" s="1452" t="s">
        <v>874</v>
      </c>
      <c r="H139" s="1452" t="s">
        <v>874</v>
      </c>
      <c r="I139" s="1452" t="s">
        <v>874</v>
      </c>
      <c r="J139" s="1452" t="s">
        <v>874</v>
      </c>
      <c r="K139" s="1452"/>
    </row>
    <row r="140" spans="1:11">
      <c r="A140" s="1451" t="s">
        <v>762</v>
      </c>
      <c r="B140" s="1453" t="s">
        <v>822</v>
      </c>
      <c r="C140" s="1453"/>
      <c r="D140" s="1453"/>
      <c r="E140" s="1453" t="s">
        <v>879</v>
      </c>
      <c r="F140" s="1453" t="s">
        <v>901</v>
      </c>
      <c r="G140" s="1453" t="s">
        <v>835</v>
      </c>
      <c r="H140" s="1457" t="s">
        <v>835</v>
      </c>
      <c r="I140" s="1453" t="s">
        <v>926</v>
      </c>
      <c r="J140" s="1453" t="s">
        <v>926</v>
      </c>
      <c r="K140" s="1453"/>
    </row>
    <row r="141" spans="1:11">
      <c r="A141" s="1451" t="s">
        <v>763</v>
      </c>
      <c r="B141" s="1452" t="s">
        <v>836</v>
      </c>
      <c r="C141" s="1452"/>
      <c r="D141" s="1453"/>
      <c r="E141" s="1453" t="s">
        <v>872</v>
      </c>
      <c r="F141" s="1453" t="s">
        <v>872</v>
      </c>
      <c r="G141" s="1452" t="s">
        <v>810</v>
      </c>
      <c r="H141" s="1452" t="s">
        <v>810</v>
      </c>
      <c r="I141" s="1453" t="s">
        <v>810</v>
      </c>
      <c r="J141" s="1453" t="s">
        <v>810</v>
      </c>
      <c r="K141" s="1453"/>
    </row>
    <row r="142" spans="1:11">
      <c r="A142" s="1451" t="s">
        <v>764</v>
      </c>
      <c r="B142" s="1453">
        <v>0</v>
      </c>
      <c r="C142" s="1453"/>
      <c r="D142" s="1453"/>
      <c r="E142" s="1453" t="s">
        <v>880</v>
      </c>
      <c r="F142" s="1453" t="s">
        <v>903</v>
      </c>
      <c r="G142" s="1453" t="s">
        <v>864</v>
      </c>
      <c r="H142" s="1453" t="s">
        <v>864</v>
      </c>
      <c r="I142" s="1453" t="s">
        <v>927</v>
      </c>
      <c r="J142" s="1453" t="s">
        <v>927</v>
      </c>
      <c r="K142" s="1453"/>
    </row>
    <row r="143" spans="1:11" ht="13" thickBot="1">
      <c r="A143" s="1454" t="s">
        <v>765</v>
      </c>
      <c r="B143" s="1455">
        <v>0</v>
      </c>
      <c r="C143" s="1455"/>
      <c r="D143" s="1456"/>
      <c r="E143" s="1455" t="s">
        <v>873</v>
      </c>
      <c r="F143" s="1455" t="s">
        <v>819</v>
      </c>
      <c r="G143" s="1455" t="s">
        <v>819</v>
      </c>
      <c r="H143" s="1455" t="s">
        <v>819</v>
      </c>
      <c r="I143" s="1455" t="s">
        <v>819</v>
      </c>
      <c r="J143" s="1455" t="s">
        <v>819</v>
      </c>
      <c r="K143" s="1455"/>
    </row>
    <row r="144" spans="1:11">
      <c r="A144" s="1450" t="s">
        <v>782</v>
      </c>
      <c r="B144" s="1461"/>
      <c r="C144" s="1461"/>
      <c r="D144" s="1461"/>
      <c r="E144" s="1461"/>
      <c r="F144" s="1461"/>
      <c r="G144" s="1461"/>
      <c r="H144" s="1461"/>
      <c r="I144" s="1461"/>
      <c r="J144" s="1461"/>
      <c r="K144" s="1461"/>
    </row>
    <row r="145" spans="1:11">
      <c r="A145" s="1451" t="s">
        <v>760</v>
      </c>
      <c r="B145" s="1452" t="s">
        <v>820</v>
      </c>
      <c r="C145" s="1452"/>
      <c r="D145" s="1453"/>
      <c r="E145" s="1452"/>
      <c r="F145" s="1452"/>
      <c r="G145" s="1452"/>
      <c r="H145" s="1452" t="s">
        <v>877</v>
      </c>
      <c r="I145" s="1452" t="s">
        <v>877</v>
      </c>
      <c r="J145" s="1452" t="s">
        <v>820</v>
      </c>
      <c r="K145" s="1452"/>
    </row>
    <row r="146" spans="1:11">
      <c r="A146" s="1451" t="s">
        <v>761</v>
      </c>
      <c r="B146" s="1452" t="s">
        <v>809</v>
      </c>
      <c r="C146" s="1452"/>
      <c r="D146" s="1453"/>
      <c r="E146" s="1452"/>
      <c r="F146" s="1452"/>
      <c r="G146" s="1452"/>
      <c r="H146" s="1452" t="s">
        <v>874</v>
      </c>
      <c r="I146" s="1452" t="s">
        <v>874</v>
      </c>
      <c r="J146" s="1452" t="s">
        <v>874</v>
      </c>
      <c r="K146" s="1452"/>
    </row>
    <row r="147" spans="1:11">
      <c r="A147" s="1451" t="s">
        <v>762</v>
      </c>
      <c r="B147" s="1453" t="s">
        <v>822</v>
      </c>
      <c r="C147" s="1453"/>
      <c r="D147" s="1453"/>
      <c r="E147" s="1453"/>
      <c r="F147" s="1453"/>
      <c r="G147" s="1453"/>
      <c r="H147" s="1453" t="s">
        <v>911</v>
      </c>
      <c r="I147" s="1453" t="s">
        <v>839</v>
      </c>
      <c r="J147" s="1453" t="s">
        <v>911</v>
      </c>
      <c r="K147" s="1453"/>
    </row>
    <row r="148" spans="1:11">
      <c r="A148" s="1451" t="s">
        <v>763</v>
      </c>
      <c r="B148" s="1452" t="s">
        <v>836</v>
      </c>
      <c r="C148" s="1452"/>
      <c r="D148" s="1453"/>
      <c r="E148" s="1452"/>
      <c r="F148" s="1452"/>
      <c r="G148" s="1452"/>
      <c r="H148" s="1452" t="s">
        <v>920</v>
      </c>
      <c r="I148" s="1453" t="s">
        <v>836</v>
      </c>
      <c r="J148" s="1453" t="s">
        <v>836</v>
      </c>
      <c r="K148" s="1453"/>
    </row>
    <row r="149" spans="1:11">
      <c r="A149" s="1451" t="s">
        <v>764</v>
      </c>
      <c r="B149" s="1453">
        <v>0</v>
      </c>
      <c r="C149" s="1453"/>
      <c r="D149" s="1453"/>
      <c r="E149" s="1453"/>
      <c r="F149" s="1453"/>
      <c r="G149" s="1453"/>
      <c r="H149" s="1453"/>
      <c r="I149" s="1453"/>
      <c r="J149" s="1453"/>
      <c r="K149" s="1453"/>
    </row>
    <row r="150" spans="1:11" ht="13" thickBot="1">
      <c r="A150" s="1454" t="s">
        <v>765</v>
      </c>
      <c r="B150" s="1455">
        <v>0</v>
      </c>
      <c r="C150" s="1455"/>
      <c r="D150" s="1456"/>
      <c r="E150" s="1455"/>
      <c r="F150" s="1455"/>
      <c r="G150" s="1455"/>
      <c r="H150" s="1455"/>
      <c r="I150" s="1455"/>
      <c r="J150" s="1455"/>
      <c r="K150" s="1455"/>
    </row>
    <row r="151" spans="1:11">
      <c r="A151" s="1450" t="s">
        <v>783</v>
      </c>
      <c r="B151" s="1461"/>
      <c r="C151" s="1461"/>
      <c r="D151" s="1461"/>
      <c r="E151" s="1461"/>
      <c r="F151" s="1461"/>
      <c r="G151" s="1461"/>
      <c r="H151" s="1461"/>
      <c r="I151" s="1461"/>
      <c r="J151" s="1461"/>
      <c r="K151" s="1461"/>
    </row>
    <row r="152" spans="1:11">
      <c r="A152" s="1451" t="s">
        <v>760</v>
      </c>
      <c r="B152" s="1452" t="s">
        <v>838</v>
      </c>
      <c r="C152" s="1452"/>
      <c r="D152" s="1452"/>
      <c r="E152" s="1452"/>
      <c r="F152" s="1452"/>
      <c r="G152" s="1452"/>
      <c r="H152" s="1452"/>
      <c r="I152" s="1452"/>
      <c r="J152" s="1452"/>
      <c r="K152" s="1452"/>
    </row>
    <row r="153" spans="1:11">
      <c r="A153" s="1451" t="s">
        <v>761</v>
      </c>
      <c r="B153" s="1452" t="s">
        <v>809</v>
      </c>
      <c r="C153" s="1452"/>
      <c r="D153" s="1453"/>
      <c r="E153" s="1452"/>
      <c r="F153" s="1452"/>
      <c r="G153" s="1452"/>
      <c r="H153" s="1452"/>
      <c r="I153" s="1452"/>
      <c r="J153" s="1452"/>
      <c r="K153" s="1452"/>
    </row>
    <row r="154" spans="1:11">
      <c r="A154" s="1451" t="s">
        <v>762</v>
      </c>
      <c r="B154" s="1453" t="s">
        <v>839</v>
      </c>
      <c r="C154" s="1453"/>
      <c r="D154" s="1453"/>
      <c r="E154" s="1453"/>
      <c r="F154" s="1453"/>
      <c r="G154" s="1453"/>
      <c r="H154" s="1453"/>
      <c r="I154" s="1453"/>
      <c r="J154" s="1453"/>
      <c r="K154" s="1453"/>
    </row>
    <row r="155" spans="1:11">
      <c r="A155" s="1451" t="s">
        <v>763</v>
      </c>
      <c r="B155" s="1452" t="s">
        <v>836</v>
      </c>
      <c r="C155" s="1453"/>
      <c r="D155" s="1453"/>
      <c r="E155" s="1452"/>
      <c r="F155" s="1452"/>
      <c r="G155" s="1452"/>
      <c r="H155" s="1452"/>
      <c r="I155" s="1452"/>
      <c r="J155" s="1452"/>
      <c r="K155" s="1452"/>
    </row>
    <row r="156" spans="1:11">
      <c r="A156" s="1451" t="s">
        <v>764</v>
      </c>
      <c r="B156" s="1453">
        <v>0</v>
      </c>
      <c r="C156" s="1453"/>
      <c r="D156" s="1453"/>
      <c r="E156" s="1453"/>
      <c r="F156" s="1453"/>
      <c r="G156" s="1453"/>
      <c r="H156" s="1452"/>
      <c r="I156" s="1453"/>
      <c r="J156" s="1453"/>
      <c r="K156" s="1453"/>
    </row>
    <row r="157" spans="1:11" ht="13" thickBot="1">
      <c r="A157" s="1454" t="s">
        <v>765</v>
      </c>
      <c r="B157" s="1455">
        <v>0</v>
      </c>
      <c r="C157" s="1456"/>
      <c r="D157" s="1456"/>
      <c r="E157" s="1455"/>
      <c r="F157" s="1455"/>
      <c r="G157" s="1455"/>
      <c r="H157" s="1455"/>
      <c r="I157" s="1455"/>
      <c r="J157" s="1455"/>
      <c r="K157" s="1455"/>
    </row>
    <row r="158" spans="1:11">
      <c r="A158" s="1450" t="s">
        <v>784</v>
      </c>
      <c r="B158" s="1461" t="s">
        <v>840</v>
      </c>
      <c r="C158" s="1461" t="s">
        <v>843</v>
      </c>
      <c r="D158" s="1461" t="s">
        <v>866</v>
      </c>
      <c r="E158" s="1461" t="s">
        <v>888</v>
      </c>
      <c r="F158" s="1461" t="s">
        <v>840</v>
      </c>
      <c r="G158" s="1461" t="s">
        <v>840</v>
      </c>
      <c r="H158" s="1461" t="s">
        <v>843</v>
      </c>
      <c r="I158" s="1461" t="s">
        <v>840</v>
      </c>
      <c r="J158" s="1461" t="s">
        <v>840</v>
      </c>
      <c r="K158" s="1461"/>
    </row>
    <row r="159" spans="1:11">
      <c r="A159" s="1451" t="s">
        <v>760</v>
      </c>
      <c r="B159" s="1452" t="s">
        <v>841</v>
      </c>
      <c r="C159" s="1452" t="s">
        <v>816</v>
      </c>
      <c r="D159" s="1452" t="s">
        <v>867</v>
      </c>
      <c r="E159" s="1452" t="s">
        <v>808</v>
      </c>
      <c r="F159" s="1452" t="s">
        <v>808</v>
      </c>
      <c r="G159" s="1452" t="s">
        <v>808</v>
      </c>
      <c r="H159" s="1452" t="s">
        <v>255</v>
      </c>
      <c r="I159" s="1452" t="s">
        <v>808</v>
      </c>
      <c r="J159" s="1452" t="s">
        <v>808</v>
      </c>
      <c r="K159" s="1452"/>
    </row>
    <row r="160" spans="1:11">
      <c r="A160" s="1451" t="s">
        <v>761</v>
      </c>
      <c r="B160" s="1452" t="s">
        <v>813</v>
      </c>
      <c r="C160" s="1452" t="s">
        <v>854</v>
      </c>
      <c r="D160" s="1453" t="s">
        <v>809</v>
      </c>
      <c r="E160" s="1452" t="s">
        <v>884</v>
      </c>
      <c r="F160" s="1452" t="s">
        <v>813</v>
      </c>
      <c r="G160" s="1452" t="s">
        <v>874</v>
      </c>
      <c r="H160" s="1452" t="s">
        <v>821</v>
      </c>
      <c r="I160" s="1452" t="s">
        <v>874</v>
      </c>
      <c r="J160" s="1452" t="s">
        <v>874</v>
      </c>
      <c r="K160" s="1452"/>
    </row>
    <row r="161" spans="1:11">
      <c r="A161" s="1451" t="s">
        <v>762</v>
      </c>
      <c r="B161" s="1453" t="s">
        <v>823</v>
      </c>
      <c r="C161" s="1453" t="s">
        <v>855</v>
      </c>
      <c r="D161" s="1453" t="s">
        <v>861</v>
      </c>
      <c r="E161" s="1453" t="s">
        <v>885</v>
      </c>
      <c r="F161" s="1453" t="s">
        <v>904</v>
      </c>
      <c r="G161" s="1453" t="s">
        <v>912</v>
      </c>
      <c r="H161" s="1453" t="s">
        <v>921</v>
      </c>
      <c r="I161" s="1453" t="s">
        <v>842</v>
      </c>
      <c r="J161" s="1453" t="s">
        <v>860</v>
      </c>
      <c r="K161" s="1453"/>
    </row>
    <row r="162" spans="1:11">
      <c r="A162" s="1451" t="s">
        <v>763</v>
      </c>
      <c r="B162" s="1452" t="s">
        <v>810</v>
      </c>
      <c r="C162" s="1452" t="s">
        <v>856</v>
      </c>
      <c r="D162" s="1453" t="s">
        <v>836</v>
      </c>
      <c r="E162" s="1452" t="s">
        <v>873</v>
      </c>
      <c r="F162" s="1452" t="s">
        <v>887</v>
      </c>
      <c r="G162" s="1452" t="s">
        <v>851</v>
      </c>
      <c r="H162" s="1453" t="s">
        <v>849</v>
      </c>
      <c r="I162" s="1452" t="s">
        <v>856</v>
      </c>
      <c r="J162" s="1452" t="s">
        <v>851</v>
      </c>
      <c r="K162" s="1452"/>
    </row>
    <row r="163" spans="1:11">
      <c r="A163" s="1451" t="s">
        <v>764</v>
      </c>
      <c r="B163" s="1453" t="s">
        <v>842</v>
      </c>
      <c r="C163" s="1453" t="s">
        <v>857</v>
      </c>
      <c r="D163" s="1453"/>
      <c r="E163" s="1453" t="s">
        <v>886</v>
      </c>
      <c r="F163" s="1453" t="s">
        <v>905</v>
      </c>
      <c r="G163" s="1453" t="s">
        <v>847</v>
      </c>
      <c r="H163" s="1453" t="s">
        <v>919</v>
      </c>
      <c r="I163" s="1453" t="s">
        <v>852</v>
      </c>
      <c r="J163" s="1453" t="s">
        <v>852</v>
      </c>
      <c r="K163" s="1453"/>
    </row>
    <row r="164" spans="1:11" ht="13" thickBot="1">
      <c r="A164" s="1454" t="s">
        <v>765</v>
      </c>
      <c r="B164" s="1455" t="s">
        <v>811</v>
      </c>
      <c r="C164" s="1455" t="s">
        <v>851</v>
      </c>
      <c r="D164" s="1456"/>
      <c r="E164" s="1455" t="s">
        <v>887</v>
      </c>
      <c r="F164" s="1455" t="s">
        <v>819</v>
      </c>
      <c r="G164" s="1455" t="s">
        <v>811</v>
      </c>
      <c r="H164" s="1456" t="s">
        <v>810</v>
      </c>
      <c r="I164" s="1455" t="s">
        <v>811</v>
      </c>
      <c r="J164" s="1455" t="s">
        <v>819</v>
      </c>
      <c r="K164" s="1455"/>
    </row>
    <row r="165" spans="1:11">
      <c r="A165" s="1450" t="s">
        <v>784</v>
      </c>
      <c r="B165" s="1461" t="s">
        <v>843</v>
      </c>
      <c r="C165" s="1461"/>
      <c r="D165" s="1461" t="s">
        <v>868</v>
      </c>
      <c r="E165" s="1461" t="s">
        <v>889</v>
      </c>
      <c r="F165" s="1461" t="s">
        <v>889</v>
      </c>
      <c r="G165" s="1461" t="s">
        <v>889</v>
      </c>
      <c r="H165" s="1461"/>
      <c r="I165" s="1461"/>
      <c r="J165" s="1461"/>
      <c r="K165" s="1461"/>
    </row>
    <row r="166" spans="1:11">
      <c r="A166" s="1451" t="s">
        <v>760</v>
      </c>
      <c r="B166" s="1452" t="s">
        <v>845</v>
      </c>
      <c r="C166" s="1453"/>
      <c r="D166" s="1453" t="s">
        <v>869</v>
      </c>
      <c r="E166" s="1452" t="s">
        <v>808</v>
      </c>
      <c r="F166" s="1453" t="s">
        <v>808</v>
      </c>
      <c r="G166" s="1452" t="s">
        <v>808</v>
      </c>
      <c r="H166" s="1452"/>
      <c r="I166" s="1452"/>
      <c r="J166" s="1452"/>
      <c r="K166" s="1452"/>
    </row>
    <row r="167" spans="1:11">
      <c r="A167" s="1451" t="s">
        <v>761</v>
      </c>
      <c r="B167" s="1452" t="s">
        <v>844</v>
      </c>
      <c r="C167" s="1453"/>
      <c r="D167" s="1453" t="s">
        <v>870</v>
      </c>
      <c r="E167" s="1452" t="s">
        <v>890</v>
      </c>
      <c r="F167" s="1453" t="s">
        <v>870</v>
      </c>
      <c r="G167" s="1452" t="s">
        <v>874</v>
      </c>
      <c r="H167" s="1452"/>
      <c r="I167" s="1452"/>
      <c r="J167" s="1452"/>
      <c r="K167" s="1452"/>
    </row>
    <row r="168" spans="1:11">
      <c r="A168" s="1451" t="s">
        <v>762</v>
      </c>
      <c r="B168" s="1453" t="s">
        <v>846</v>
      </c>
      <c r="C168" s="1453"/>
      <c r="D168" s="1453" t="s">
        <v>891</v>
      </c>
      <c r="E168" s="1453" t="s">
        <v>892</v>
      </c>
      <c r="F168" s="1453" t="s">
        <v>892</v>
      </c>
      <c r="G168" s="1453" t="s">
        <v>852</v>
      </c>
      <c r="H168" s="1453"/>
      <c r="I168" s="1453"/>
      <c r="J168" s="1453"/>
      <c r="K168" s="1453"/>
    </row>
    <row r="169" spans="1:11">
      <c r="A169" s="1451" t="s">
        <v>763</v>
      </c>
      <c r="B169" s="1452" t="s">
        <v>836</v>
      </c>
      <c r="C169" s="1453"/>
      <c r="D169" s="1453" t="s">
        <v>871</v>
      </c>
      <c r="E169" s="1452" t="s">
        <v>849</v>
      </c>
      <c r="F169" s="1453" t="s">
        <v>849</v>
      </c>
      <c r="G169" s="1452" t="s">
        <v>856</v>
      </c>
      <c r="H169" s="1452"/>
      <c r="I169" s="1452"/>
      <c r="J169" s="1452"/>
      <c r="K169" s="1452"/>
    </row>
    <row r="170" spans="1:11">
      <c r="A170" s="1451" t="s">
        <v>764</v>
      </c>
      <c r="B170" s="1453">
        <v>0</v>
      </c>
      <c r="C170" s="1453"/>
      <c r="D170" s="1453"/>
      <c r="E170" s="1453" t="s">
        <v>893</v>
      </c>
      <c r="F170" s="1453" t="s">
        <v>893</v>
      </c>
      <c r="G170" s="1453" t="s">
        <v>858</v>
      </c>
      <c r="H170" s="1453"/>
      <c r="I170" s="1453"/>
      <c r="J170" s="1453"/>
      <c r="K170" s="1453"/>
    </row>
    <row r="171" spans="1:11" ht="13" thickBot="1">
      <c r="A171" s="1454" t="s">
        <v>765</v>
      </c>
      <c r="B171" s="1455">
        <v>0</v>
      </c>
      <c r="C171" s="1456"/>
      <c r="D171" s="1456"/>
      <c r="E171" s="1455" t="s">
        <v>811</v>
      </c>
      <c r="F171" s="1456" t="s">
        <v>819</v>
      </c>
      <c r="G171" s="1455" t="s">
        <v>811</v>
      </c>
      <c r="H171" s="1455"/>
      <c r="I171" s="1455"/>
      <c r="J171" s="1455"/>
      <c r="K171" s="1455"/>
    </row>
    <row r="172" spans="1:11">
      <c r="A172" s="1450" t="s">
        <v>784</v>
      </c>
      <c r="B172" s="1461"/>
      <c r="C172" s="1461"/>
      <c r="D172" s="1461"/>
      <c r="E172" s="1461"/>
      <c r="F172" s="1461"/>
      <c r="G172" s="1461"/>
      <c r="H172" s="1461"/>
      <c r="I172" s="1461"/>
      <c r="J172" s="1461"/>
      <c r="K172" s="1461"/>
    </row>
    <row r="173" spans="1:11">
      <c r="A173" s="1451" t="s">
        <v>760</v>
      </c>
      <c r="B173" s="1452"/>
      <c r="C173" s="1453"/>
      <c r="D173" s="1453"/>
      <c r="E173" s="1452"/>
      <c r="F173" s="1452"/>
      <c r="G173" s="1453"/>
      <c r="H173" s="1452"/>
      <c r="I173" s="1453"/>
      <c r="J173" s="1453"/>
      <c r="K173" s="1453"/>
    </row>
    <row r="174" spans="1:11">
      <c r="A174" s="1451" t="s">
        <v>761</v>
      </c>
      <c r="B174" s="1452"/>
      <c r="C174" s="1453"/>
      <c r="D174" s="1453"/>
      <c r="E174" s="1452"/>
      <c r="F174" s="1453"/>
      <c r="G174" s="1453"/>
      <c r="H174" s="1452"/>
      <c r="I174" s="1453"/>
      <c r="J174" s="1453"/>
      <c r="K174" s="1453"/>
    </row>
    <row r="175" spans="1:11">
      <c r="A175" s="1451" t="s">
        <v>762</v>
      </c>
      <c r="B175" s="1453"/>
      <c r="C175" s="1453"/>
      <c r="D175" s="1453"/>
      <c r="E175" s="1453"/>
      <c r="F175" s="1453"/>
      <c r="G175" s="1453"/>
      <c r="H175" s="1453"/>
      <c r="I175" s="1453"/>
      <c r="J175" s="1453"/>
      <c r="K175" s="1453"/>
    </row>
    <row r="176" spans="1:11">
      <c r="A176" s="1451" t="s">
        <v>763</v>
      </c>
      <c r="B176" s="1452"/>
      <c r="C176" s="1453"/>
      <c r="D176" s="1453"/>
      <c r="E176" s="1452"/>
      <c r="F176" s="1453"/>
      <c r="G176" s="1453"/>
      <c r="H176" s="1452"/>
      <c r="I176" s="1453"/>
      <c r="J176" s="1453"/>
      <c r="K176" s="1453"/>
    </row>
    <row r="177" spans="1:11">
      <c r="A177" s="1451" t="s">
        <v>764</v>
      </c>
      <c r="B177" s="1453"/>
      <c r="C177" s="1453"/>
      <c r="D177" s="1453"/>
      <c r="E177" s="1453"/>
      <c r="F177" s="1453"/>
      <c r="G177" s="1453"/>
      <c r="H177" s="1453"/>
      <c r="I177" s="1453"/>
      <c r="J177" s="1453"/>
      <c r="K177" s="1453"/>
    </row>
    <row r="178" spans="1:11" ht="13" thickBot="1">
      <c r="A178" s="1454" t="s">
        <v>765</v>
      </c>
      <c r="B178" s="1455"/>
      <c r="C178" s="1456"/>
      <c r="D178" s="1456"/>
      <c r="E178" s="1455"/>
      <c r="F178" s="1455"/>
      <c r="G178" s="1456"/>
      <c r="H178" s="1455"/>
      <c r="I178" s="1456"/>
      <c r="J178" s="1456"/>
      <c r="K178" s="1456"/>
    </row>
    <row r="179" spans="1:11">
      <c r="A179" s="1450" t="s">
        <v>784</v>
      </c>
      <c r="B179" s="1461"/>
      <c r="C179" s="1461"/>
      <c r="D179" s="1461"/>
      <c r="E179" s="1461"/>
      <c r="F179" s="1461"/>
      <c r="G179" s="1461"/>
      <c r="H179" s="1461"/>
      <c r="I179" s="1461"/>
      <c r="J179" s="1461"/>
      <c r="K179" s="1461"/>
    </row>
    <row r="180" spans="1:11">
      <c r="A180" s="1451" t="s">
        <v>760</v>
      </c>
      <c r="B180" s="1452"/>
      <c r="C180" s="1452"/>
      <c r="D180" s="1452"/>
      <c r="E180" s="1452"/>
      <c r="F180" s="1452"/>
      <c r="G180" s="1452"/>
      <c r="H180" s="1452"/>
      <c r="I180" s="1452"/>
      <c r="J180" s="1452"/>
      <c r="K180" s="1452"/>
    </row>
    <row r="181" spans="1:11">
      <c r="A181" s="1451" t="s">
        <v>761</v>
      </c>
      <c r="B181" s="1452"/>
      <c r="C181" s="1452"/>
      <c r="D181" s="1452"/>
      <c r="E181" s="1452"/>
      <c r="F181" s="1452"/>
      <c r="G181" s="1452"/>
      <c r="H181" s="1452"/>
      <c r="I181" s="1452"/>
      <c r="J181" s="1452"/>
      <c r="K181" s="1452"/>
    </row>
    <row r="182" spans="1:11">
      <c r="A182" s="1451" t="s">
        <v>762</v>
      </c>
      <c r="B182" s="1453"/>
      <c r="C182" s="1453"/>
      <c r="D182" s="1453"/>
      <c r="E182" s="1453"/>
      <c r="F182" s="1453"/>
      <c r="G182" s="1453"/>
      <c r="H182" s="1453"/>
      <c r="I182" s="1453"/>
      <c r="J182" s="1453"/>
      <c r="K182" s="1453"/>
    </row>
    <row r="183" spans="1:11">
      <c r="A183" s="1451" t="s">
        <v>763</v>
      </c>
      <c r="B183" s="1452"/>
      <c r="C183" s="1452"/>
      <c r="D183" s="1452"/>
      <c r="E183" s="1452"/>
      <c r="F183" s="1452"/>
      <c r="G183" s="1452"/>
      <c r="H183" s="1452"/>
      <c r="I183" s="1453"/>
      <c r="J183" s="1453"/>
      <c r="K183" s="1453"/>
    </row>
    <row r="184" spans="1:11">
      <c r="A184" s="1451" t="s">
        <v>764</v>
      </c>
      <c r="B184" s="1453"/>
      <c r="C184" s="1453"/>
      <c r="D184" s="1453"/>
      <c r="E184" s="1453"/>
      <c r="F184" s="1453"/>
      <c r="G184" s="1453"/>
      <c r="H184" s="1453"/>
      <c r="I184" s="1453"/>
      <c r="J184" s="1453"/>
      <c r="K184" s="1453"/>
    </row>
    <row r="185" spans="1:11" ht="13" thickBot="1">
      <c r="A185" s="1454" t="s">
        <v>765</v>
      </c>
      <c r="B185" s="1455"/>
      <c r="C185" s="1455"/>
      <c r="D185" s="1455"/>
      <c r="E185" s="1455"/>
      <c r="F185" s="1455"/>
      <c r="G185" s="1455"/>
      <c r="H185" s="1456"/>
      <c r="I185" s="1456"/>
      <c r="J185" s="1456"/>
      <c r="K185" s="1456"/>
    </row>
    <row r="186" spans="1:11">
      <c r="A186" s="1450" t="s">
        <v>784</v>
      </c>
      <c r="B186" s="1461"/>
      <c r="C186" s="1461"/>
      <c r="D186" s="1461"/>
      <c r="E186" s="1461"/>
      <c r="F186" s="1461"/>
      <c r="G186" s="1461"/>
      <c r="H186" s="1461"/>
      <c r="I186" s="1461"/>
      <c r="J186" s="1461"/>
      <c r="K186" s="1461"/>
    </row>
    <row r="187" spans="1:11">
      <c r="A187" s="1451" t="s">
        <v>760</v>
      </c>
      <c r="B187" s="1452"/>
      <c r="C187" s="1452"/>
      <c r="D187" s="1452"/>
      <c r="E187" s="1452"/>
      <c r="F187" s="1452"/>
      <c r="G187" s="1452"/>
      <c r="H187" s="1452"/>
      <c r="I187" s="1453"/>
      <c r="J187" s="1453"/>
      <c r="K187" s="1453"/>
    </row>
    <row r="188" spans="1:11">
      <c r="A188" s="1451" t="s">
        <v>761</v>
      </c>
      <c r="B188" s="1452"/>
      <c r="C188" s="1452"/>
      <c r="D188" s="1452"/>
      <c r="E188" s="1452"/>
      <c r="F188" s="1452"/>
      <c r="G188" s="1452"/>
      <c r="H188" s="1452"/>
      <c r="I188" s="1453"/>
      <c r="J188" s="1453"/>
      <c r="K188" s="1453"/>
    </row>
    <row r="189" spans="1:11">
      <c r="A189" s="1451" t="s">
        <v>762</v>
      </c>
      <c r="B189" s="1453"/>
      <c r="C189" s="1453"/>
      <c r="D189" s="1453"/>
      <c r="E189" s="1453"/>
      <c r="F189" s="1453"/>
      <c r="G189" s="1453"/>
      <c r="H189" s="1453"/>
      <c r="I189" s="1453"/>
      <c r="J189" s="1453"/>
      <c r="K189" s="1453"/>
    </row>
    <row r="190" spans="1:11">
      <c r="A190" s="1451" t="s">
        <v>763</v>
      </c>
      <c r="B190" s="1452"/>
      <c r="C190" s="1453"/>
      <c r="D190" s="1453"/>
      <c r="E190" s="1452"/>
      <c r="F190" s="1453"/>
      <c r="G190" s="1453"/>
      <c r="H190" s="1452"/>
      <c r="I190" s="1453"/>
      <c r="J190" s="1453"/>
      <c r="K190" s="1453"/>
    </row>
    <row r="191" spans="1:11">
      <c r="A191" s="1451" t="s">
        <v>764</v>
      </c>
      <c r="B191" s="1453"/>
      <c r="C191" s="1453"/>
      <c r="D191" s="1453"/>
      <c r="E191" s="1453"/>
      <c r="F191" s="1453"/>
      <c r="G191" s="1453"/>
      <c r="H191" s="1453"/>
      <c r="I191" s="1453"/>
      <c r="J191" s="1453"/>
      <c r="K191" s="1453"/>
    </row>
    <row r="192" spans="1:11" ht="13" thickBot="1">
      <c r="A192" s="1454" t="s">
        <v>765</v>
      </c>
      <c r="B192" s="1455"/>
      <c r="C192" s="1456"/>
      <c r="D192" s="1456"/>
      <c r="E192" s="1455"/>
      <c r="F192" s="1456"/>
      <c r="G192" s="1456"/>
      <c r="H192" s="1455"/>
      <c r="I192" s="1456"/>
      <c r="J192" s="1456"/>
      <c r="K192" s="1456"/>
    </row>
    <row r="193" spans="1:11">
      <c r="A193" s="1450" t="s">
        <v>784</v>
      </c>
      <c r="B193" s="1461"/>
      <c r="C193" s="1461"/>
      <c r="D193" s="1461"/>
      <c r="E193" s="1461"/>
      <c r="F193" s="1461"/>
      <c r="G193" s="1461"/>
      <c r="H193" s="1461"/>
      <c r="I193" s="1461"/>
      <c r="J193" s="1461"/>
      <c r="K193" s="1461"/>
    </row>
    <row r="194" spans="1:11">
      <c r="A194" s="1451" t="s">
        <v>760</v>
      </c>
      <c r="B194" s="1452"/>
      <c r="C194" s="1452"/>
      <c r="D194" s="1452"/>
      <c r="E194" s="1452"/>
      <c r="F194" s="1452"/>
      <c r="G194" s="1452"/>
      <c r="H194" s="1452"/>
      <c r="I194" s="1453"/>
      <c r="J194" s="1453"/>
      <c r="K194" s="1453"/>
    </row>
    <row r="195" spans="1:11">
      <c r="A195" s="1451" t="s">
        <v>761</v>
      </c>
      <c r="B195" s="1452"/>
      <c r="C195" s="1452"/>
      <c r="D195" s="1452"/>
      <c r="E195" s="1452"/>
      <c r="F195" s="1452"/>
      <c r="G195" s="1452"/>
      <c r="H195" s="1452"/>
      <c r="I195" s="1453"/>
      <c r="J195" s="1453"/>
      <c r="K195" s="1453"/>
    </row>
    <row r="196" spans="1:11">
      <c r="A196" s="1451" t="s">
        <v>762</v>
      </c>
      <c r="B196" s="1453"/>
      <c r="C196" s="1453"/>
      <c r="D196" s="1453"/>
      <c r="E196" s="1453"/>
      <c r="F196" s="1453"/>
      <c r="G196" s="1453"/>
      <c r="H196" s="1453"/>
      <c r="I196" s="1453"/>
      <c r="J196" s="1453"/>
      <c r="K196" s="1453"/>
    </row>
    <row r="197" spans="1:11">
      <c r="A197" s="1451" t="s">
        <v>763</v>
      </c>
      <c r="B197" s="1452"/>
      <c r="C197" s="1452"/>
      <c r="D197" s="1452"/>
      <c r="E197" s="1452"/>
      <c r="F197" s="1452"/>
      <c r="G197" s="1452"/>
      <c r="H197" s="1452"/>
      <c r="I197" s="1453"/>
      <c r="J197" s="1453"/>
      <c r="K197" s="1453"/>
    </row>
    <row r="198" spans="1:11">
      <c r="A198" s="1451" t="s">
        <v>764</v>
      </c>
      <c r="B198" s="1453"/>
      <c r="C198" s="1453"/>
      <c r="D198" s="1453"/>
      <c r="E198" s="1453"/>
      <c r="F198" s="1453"/>
      <c r="G198" s="1453"/>
      <c r="H198" s="1453"/>
      <c r="I198" s="1453"/>
      <c r="J198" s="1453"/>
      <c r="K198" s="1453"/>
    </row>
    <row r="199" spans="1:11" ht="13" thickBot="1">
      <c r="A199" s="1454" t="s">
        <v>765</v>
      </c>
      <c r="B199" s="1455"/>
      <c r="C199" s="1455"/>
      <c r="D199" s="1455"/>
      <c r="E199" s="1455"/>
      <c r="F199" s="1455"/>
      <c r="G199" s="1455"/>
      <c r="H199" s="1455"/>
      <c r="I199" s="1456"/>
      <c r="J199" s="1456"/>
      <c r="K199" s="1456"/>
    </row>
    <row r="200" spans="1:11">
      <c r="A200" s="1450" t="s">
        <v>784</v>
      </c>
      <c r="B200" s="1461"/>
      <c r="C200" s="1461"/>
      <c r="D200" s="1461"/>
      <c r="E200" s="1461"/>
      <c r="F200" s="1461"/>
      <c r="G200" s="1461"/>
      <c r="H200" s="1461"/>
      <c r="I200" s="1461"/>
      <c r="J200" s="1461"/>
      <c r="K200" s="1461"/>
    </row>
    <row r="201" spans="1:11">
      <c r="A201" s="1451" t="s">
        <v>760</v>
      </c>
      <c r="B201" s="1453"/>
      <c r="C201" s="1453"/>
      <c r="D201" s="1453"/>
      <c r="E201" s="1452"/>
      <c r="F201" s="1453"/>
      <c r="G201" s="1452"/>
      <c r="H201" s="1452"/>
      <c r="I201" s="1453"/>
      <c r="J201" s="1453"/>
      <c r="K201" s="1453"/>
    </row>
    <row r="202" spans="1:11">
      <c r="A202" s="1451" t="s">
        <v>761</v>
      </c>
      <c r="B202" s="1453"/>
      <c r="C202" s="1453"/>
      <c r="D202" s="1453"/>
      <c r="E202" s="1452"/>
      <c r="F202" s="1453"/>
      <c r="G202" s="1452"/>
      <c r="H202" s="1452"/>
      <c r="I202" s="1453"/>
      <c r="J202" s="1453"/>
      <c r="K202" s="1453"/>
    </row>
    <row r="203" spans="1:11">
      <c r="A203" s="1451" t="s">
        <v>762</v>
      </c>
      <c r="B203" s="1453"/>
      <c r="C203" s="1453"/>
      <c r="D203" s="1453"/>
      <c r="E203" s="1453"/>
      <c r="F203" s="1453"/>
      <c r="G203" s="1453"/>
      <c r="H203" s="1453"/>
      <c r="I203" s="1453"/>
      <c r="J203" s="1453"/>
      <c r="K203" s="1453"/>
    </row>
    <row r="204" spans="1:11">
      <c r="A204" s="1451" t="s">
        <v>763</v>
      </c>
      <c r="B204" s="1453"/>
      <c r="C204" s="1453"/>
      <c r="D204" s="1453"/>
      <c r="E204" s="1452"/>
      <c r="F204" s="1453"/>
      <c r="G204" s="1452"/>
      <c r="H204" s="1452"/>
      <c r="I204" s="1453"/>
      <c r="J204" s="1453"/>
      <c r="K204" s="1453"/>
    </row>
    <row r="205" spans="1:11">
      <c r="A205" s="1451" t="s">
        <v>764</v>
      </c>
      <c r="B205" s="1453"/>
      <c r="C205" s="1453"/>
      <c r="D205" s="1453"/>
      <c r="E205" s="1453"/>
      <c r="F205" s="1453"/>
      <c r="G205" s="1453"/>
      <c r="H205" s="1453"/>
      <c r="I205" s="1453"/>
      <c r="J205" s="1453"/>
      <c r="K205" s="1453"/>
    </row>
    <row r="206" spans="1:11" ht="13" thickBot="1">
      <c r="A206" s="1454" t="s">
        <v>765</v>
      </c>
      <c r="B206" s="1456"/>
      <c r="C206" s="1456"/>
      <c r="D206" s="1456"/>
      <c r="E206" s="1455"/>
      <c r="F206" s="1456"/>
      <c r="G206" s="1455"/>
      <c r="H206" s="1455"/>
      <c r="I206" s="1456"/>
      <c r="J206" s="1456"/>
      <c r="K206" s="1456"/>
    </row>
    <row r="207" spans="1:11">
      <c r="A207" s="1450" t="s">
        <v>784</v>
      </c>
      <c r="B207" s="1461"/>
      <c r="C207" s="1461"/>
      <c r="D207" s="1461"/>
      <c r="E207" s="1461"/>
      <c r="F207" s="1461"/>
      <c r="G207" s="1461"/>
      <c r="H207" s="1462"/>
      <c r="I207" s="1461"/>
      <c r="J207" s="1461"/>
      <c r="K207" s="1461"/>
    </row>
    <row r="208" spans="1:11">
      <c r="A208" s="1451" t="s">
        <v>760</v>
      </c>
      <c r="B208" s="1453"/>
      <c r="C208" s="1453"/>
      <c r="D208" s="1453"/>
      <c r="E208" s="1452"/>
      <c r="F208" s="1453"/>
      <c r="G208" s="1452"/>
      <c r="H208" s="1452"/>
      <c r="I208" s="1452"/>
      <c r="J208" s="1452"/>
      <c r="K208" s="1452"/>
    </row>
    <row r="209" spans="1:11">
      <c r="A209" s="1451" t="s">
        <v>761</v>
      </c>
      <c r="B209" s="1453"/>
      <c r="C209" s="1453"/>
      <c r="D209" s="1453"/>
      <c r="E209" s="1452"/>
      <c r="F209" s="1453"/>
      <c r="G209" s="1452"/>
      <c r="H209" s="1452"/>
      <c r="I209" s="1452"/>
      <c r="J209" s="1452"/>
      <c r="K209" s="1452"/>
    </row>
    <row r="210" spans="1:11">
      <c r="A210" s="1451" t="s">
        <v>762</v>
      </c>
      <c r="B210" s="1453"/>
      <c r="C210" s="1453"/>
      <c r="D210" s="1453"/>
      <c r="E210" s="1453"/>
      <c r="F210" s="1453"/>
      <c r="G210" s="1453"/>
      <c r="H210" s="1453"/>
      <c r="I210" s="1453"/>
      <c r="J210" s="1453"/>
      <c r="K210" s="1453"/>
    </row>
    <row r="211" spans="1:11">
      <c r="A211" s="1451" t="s">
        <v>763</v>
      </c>
      <c r="B211" s="1453"/>
      <c r="C211" s="1453"/>
      <c r="D211" s="1453"/>
      <c r="E211" s="1452"/>
      <c r="F211" s="1453"/>
      <c r="G211" s="1452"/>
      <c r="H211" s="1452"/>
      <c r="I211" s="1452"/>
      <c r="J211" s="1452"/>
      <c r="K211" s="1452"/>
    </row>
    <row r="212" spans="1:11">
      <c r="A212" s="1451" t="s">
        <v>764</v>
      </c>
      <c r="B212" s="1453"/>
      <c r="C212" s="1453"/>
      <c r="D212" s="1453"/>
      <c r="E212" s="1453"/>
      <c r="F212" s="1453"/>
      <c r="G212" s="1453"/>
      <c r="H212" s="1453"/>
      <c r="I212" s="1453"/>
      <c r="J212" s="1453"/>
      <c r="K212" s="1453"/>
    </row>
    <row r="213" spans="1:11" ht="13" thickBot="1">
      <c r="A213" s="1454" t="s">
        <v>765</v>
      </c>
      <c r="B213" s="1456"/>
      <c r="C213" s="1456"/>
      <c r="D213" s="1456"/>
      <c r="E213" s="1455"/>
      <c r="F213" s="1456"/>
      <c r="G213" s="1455"/>
      <c r="H213" s="1455"/>
      <c r="I213" s="1455"/>
      <c r="J213" s="1455"/>
      <c r="K213" s="1455"/>
    </row>
    <row r="214" spans="1:11">
      <c r="A214" s="1450" t="s">
        <v>784</v>
      </c>
      <c r="B214" s="1461"/>
      <c r="C214" s="1461"/>
      <c r="D214" s="1461"/>
      <c r="E214" s="1461"/>
      <c r="F214" s="1461"/>
      <c r="G214" s="1461"/>
      <c r="H214" s="1461"/>
      <c r="I214" s="1461"/>
      <c r="J214" s="1461"/>
      <c r="K214" s="1461"/>
    </row>
    <row r="215" spans="1:11">
      <c r="A215" s="1451" t="s">
        <v>760</v>
      </c>
      <c r="B215" s="1453"/>
      <c r="C215" s="1453"/>
      <c r="D215" s="1453"/>
      <c r="E215" s="1452"/>
      <c r="F215" s="1453"/>
      <c r="G215" s="1453"/>
      <c r="H215" s="1453"/>
      <c r="I215" s="1452"/>
      <c r="J215" s="1452"/>
      <c r="K215" s="1452"/>
    </row>
    <row r="216" spans="1:11">
      <c r="A216" s="1451" t="s">
        <v>761</v>
      </c>
      <c r="B216" s="1453"/>
      <c r="C216" s="1453"/>
      <c r="D216" s="1453"/>
      <c r="E216" s="1452"/>
      <c r="F216" s="1453"/>
      <c r="G216" s="1453"/>
      <c r="H216" s="1453"/>
      <c r="I216" s="1452"/>
      <c r="J216" s="1452"/>
      <c r="K216" s="1452"/>
    </row>
    <row r="217" spans="1:11">
      <c r="A217" s="1451" t="s">
        <v>762</v>
      </c>
      <c r="B217" s="1453"/>
      <c r="C217" s="1453"/>
      <c r="D217" s="1453"/>
      <c r="E217" s="1453"/>
      <c r="F217" s="1453"/>
      <c r="G217" s="1453"/>
      <c r="H217" s="1453"/>
      <c r="I217" s="1453"/>
      <c r="J217" s="1453"/>
      <c r="K217" s="1453"/>
    </row>
    <row r="218" spans="1:11">
      <c r="A218" s="1451" t="s">
        <v>763</v>
      </c>
      <c r="B218" s="1453"/>
      <c r="C218" s="1453"/>
      <c r="D218" s="1453"/>
      <c r="E218" s="1452"/>
      <c r="F218" s="1453"/>
      <c r="G218" s="1453"/>
      <c r="H218" s="1453"/>
      <c r="I218" s="1452"/>
      <c r="J218" s="1452"/>
      <c r="K218" s="1452"/>
    </row>
    <row r="219" spans="1:11">
      <c r="A219" s="1451" t="s">
        <v>764</v>
      </c>
      <c r="B219" s="1453"/>
      <c r="C219" s="1453"/>
      <c r="D219" s="1453"/>
      <c r="E219" s="1453"/>
      <c r="F219" s="1453"/>
      <c r="G219" s="1453"/>
      <c r="H219" s="1453"/>
      <c r="I219" s="1453"/>
      <c r="J219" s="1453"/>
      <c r="K219" s="1453"/>
    </row>
    <row r="220" spans="1:11" ht="13" thickBot="1">
      <c r="A220" s="1454" t="s">
        <v>765</v>
      </c>
      <c r="B220" s="1456"/>
      <c r="C220" s="1456"/>
      <c r="D220" s="1456"/>
      <c r="E220" s="1455"/>
      <c r="F220" s="1456"/>
      <c r="G220" s="1456"/>
      <c r="H220" s="1456"/>
      <c r="I220" s="1455"/>
      <c r="J220" s="1455"/>
      <c r="K220" s="1455"/>
    </row>
    <row r="221" spans="1:11">
      <c r="A221" s="1450" t="s">
        <v>784</v>
      </c>
      <c r="B221" s="1461"/>
      <c r="C221" s="1461"/>
      <c r="D221" s="1461"/>
      <c r="E221" s="1461"/>
      <c r="F221" s="1461"/>
      <c r="G221" s="1461"/>
      <c r="H221" s="1461"/>
      <c r="I221" s="1461"/>
      <c r="J221" s="1461"/>
      <c r="K221" s="1461"/>
    </row>
    <row r="222" spans="1:11">
      <c r="A222" s="1451" t="s">
        <v>760</v>
      </c>
      <c r="B222" s="1453"/>
      <c r="C222" s="1453"/>
      <c r="D222" s="1453"/>
      <c r="E222" s="1453"/>
      <c r="F222" s="1453"/>
      <c r="G222" s="1452"/>
      <c r="H222" s="1453"/>
      <c r="I222" s="1452"/>
      <c r="J222" s="1452"/>
      <c r="K222" s="1452"/>
    </row>
    <row r="223" spans="1:11">
      <c r="A223" s="1451" t="s">
        <v>761</v>
      </c>
      <c r="B223" s="1453"/>
      <c r="C223" s="1453"/>
      <c r="D223" s="1453"/>
      <c r="E223" s="1453"/>
      <c r="F223" s="1453"/>
      <c r="G223" s="1452"/>
      <c r="H223" s="1453"/>
      <c r="I223" s="1452"/>
      <c r="J223" s="1452"/>
      <c r="K223" s="1452"/>
    </row>
    <row r="224" spans="1:11">
      <c r="A224" s="1451" t="s">
        <v>762</v>
      </c>
      <c r="B224" s="1453"/>
      <c r="C224" s="1453"/>
      <c r="D224" s="1453"/>
      <c r="E224" s="1453"/>
      <c r="F224" s="1453"/>
      <c r="G224" s="1453"/>
      <c r="H224" s="1453"/>
      <c r="I224" s="1453"/>
      <c r="J224" s="1453"/>
      <c r="K224" s="1453"/>
    </row>
    <row r="225" spans="1:11">
      <c r="A225" s="1451" t="s">
        <v>763</v>
      </c>
      <c r="B225" s="1453"/>
      <c r="C225" s="1453"/>
      <c r="D225" s="1453"/>
      <c r="E225" s="1453"/>
      <c r="F225" s="1453"/>
      <c r="G225" s="1452"/>
      <c r="H225" s="1453"/>
      <c r="I225" s="1452"/>
      <c r="J225" s="1452"/>
      <c r="K225" s="1452"/>
    </row>
    <row r="226" spans="1:11">
      <c r="A226" s="1451" t="s">
        <v>764</v>
      </c>
      <c r="B226" s="1453"/>
      <c r="C226" s="1453"/>
      <c r="D226" s="1453"/>
      <c r="E226" s="1453"/>
      <c r="F226" s="1453"/>
      <c r="G226" s="1453"/>
      <c r="H226" s="1453"/>
      <c r="I226" s="1453"/>
      <c r="J226" s="1453"/>
      <c r="K226" s="1453"/>
    </row>
    <row r="227" spans="1:11" ht="13" thickBot="1">
      <c r="A227" s="1454" t="s">
        <v>765</v>
      </c>
      <c r="B227" s="1456"/>
      <c r="C227" s="1456"/>
      <c r="D227" s="1456"/>
      <c r="E227" s="1456"/>
      <c r="F227" s="1456"/>
      <c r="G227" s="1455"/>
      <c r="H227" s="1456"/>
      <c r="I227" s="1455"/>
      <c r="J227" s="1455"/>
      <c r="K227" s="1455"/>
    </row>
    <row r="228" spans="1:11">
      <c r="A228" s="1450" t="s">
        <v>784</v>
      </c>
      <c r="B228" s="1461"/>
      <c r="C228" s="1461"/>
      <c r="D228" s="1461"/>
      <c r="E228" s="1461"/>
      <c r="F228" s="1461"/>
      <c r="G228" s="1461"/>
      <c r="H228" s="1461"/>
      <c r="I228" s="1461"/>
      <c r="J228" s="1461"/>
      <c r="K228" s="1461"/>
    </row>
    <row r="229" spans="1:11">
      <c r="A229" s="1451" t="s">
        <v>760</v>
      </c>
      <c r="B229" s="1453"/>
      <c r="C229" s="1453"/>
      <c r="D229" s="1453"/>
      <c r="E229" s="1453"/>
      <c r="F229" s="1453"/>
      <c r="G229" s="1452"/>
      <c r="H229" s="1453"/>
      <c r="I229" s="1453"/>
      <c r="J229" s="1453"/>
      <c r="K229" s="1453"/>
    </row>
    <row r="230" spans="1:11">
      <c r="A230" s="1451" t="s">
        <v>761</v>
      </c>
      <c r="B230" s="1453"/>
      <c r="C230" s="1453"/>
      <c r="D230" s="1453"/>
      <c r="E230" s="1453"/>
      <c r="F230" s="1453"/>
      <c r="G230" s="1452"/>
      <c r="H230" s="1453"/>
      <c r="I230" s="1453"/>
      <c r="J230" s="1453"/>
      <c r="K230" s="1453"/>
    </row>
    <row r="231" spans="1:11">
      <c r="A231" s="1451" t="s">
        <v>762</v>
      </c>
      <c r="B231" s="1453"/>
      <c r="C231" s="1453"/>
      <c r="D231" s="1453"/>
      <c r="E231" s="1453"/>
      <c r="F231" s="1453"/>
      <c r="G231" s="1453"/>
      <c r="H231" s="1453"/>
      <c r="I231" s="1453"/>
      <c r="J231" s="1453"/>
      <c r="K231" s="1453"/>
    </row>
    <row r="232" spans="1:11">
      <c r="A232" s="1451" t="s">
        <v>763</v>
      </c>
      <c r="B232" s="1453"/>
      <c r="C232" s="1453"/>
      <c r="D232" s="1453"/>
      <c r="E232" s="1453"/>
      <c r="F232" s="1453"/>
      <c r="G232" s="1452"/>
      <c r="H232" s="1453"/>
      <c r="I232" s="1453"/>
      <c r="J232" s="1453"/>
      <c r="K232" s="1453"/>
    </row>
    <row r="233" spans="1:11">
      <c r="A233" s="1451" t="s">
        <v>764</v>
      </c>
      <c r="B233" s="1453"/>
      <c r="C233" s="1453"/>
      <c r="D233" s="1453"/>
      <c r="E233" s="1453"/>
      <c r="F233" s="1453"/>
      <c r="G233" s="1453"/>
      <c r="H233" s="1453"/>
      <c r="I233" s="1453"/>
      <c r="J233" s="1453"/>
      <c r="K233" s="1453"/>
    </row>
    <row r="234" spans="1:11" ht="13" thickBot="1">
      <c r="A234" s="1454" t="s">
        <v>765</v>
      </c>
      <c r="B234" s="1456"/>
      <c r="C234" s="1456"/>
      <c r="D234" s="1456"/>
      <c r="E234" s="1456"/>
      <c r="F234" s="1456"/>
      <c r="G234" s="1455"/>
      <c r="H234" s="1456"/>
      <c r="I234" s="1456"/>
      <c r="J234" s="1456"/>
      <c r="K234" s="1456"/>
    </row>
    <row r="235" spans="1:11">
      <c r="A235" s="1450" t="s">
        <v>784</v>
      </c>
      <c r="B235" s="1461"/>
      <c r="C235" s="1461"/>
      <c r="D235" s="1461"/>
      <c r="E235" s="1461"/>
      <c r="F235" s="1461"/>
      <c r="G235" s="1461"/>
      <c r="H235" s="1461"/>
      <c r="I235" s="1461"/>
      <c r="J235" s="1461"/>
      <c r="K235" s="1461"/>
    </row>
    <row r="236" spans="1:11">
      <c r="A236" s="1451" t="s">
        <v>760</v>
      </c>
      <c r="B236" s="1453"/>
      <c r="C236" s="1453"/>
      <c r="D236" s="1453"/>
      <c r="E236" s="1453"/>
      <c r="F236" s="1453"/>
      <c r="G236" s="1452"/>
      <c r="H236" s="1453"/>
      <c r="I236" s="1453"/>
      <c r="J236" s="1453"/>
      <c r="K236" s="1453"/>
    </row>
    <row r="237" spans="1:11">
      <c r="A237" s="1451" t="s">
        <v>761</v>
      </c>
      <c r="B237" s="1453"/>
      <c r="C237" s="1453"/>
      <c r="D237" s="1453"/>
      <c r="E237" s="1453"/>
      <c r="F237" s="1453"/>
      <c r="G237" s="1452"/>
      <c r="H237" s="1453"/>
      <c r="I237" s="1453"/>
      <c r="J237" s="1453"/>
      <c r="K237" s="1453"/>
    </row>
    <row r="238" spans="1:11">
      <c r="A238" s="1451" t="s">
        <v>762</v>
      </c>
      <c r="B238" s="1453"/>
      <c r="C238" s="1453"/>
      <c r="D238" s="1453"/>
      <c r="E238" s="1453"/>
      <c r="F238" s="1453"/>
      <c r="G238" s="1453"/>
      <c r="H238" s="1453"/>
      <c r="I238" s="1453"/>
      <c r="J238" s="1453"/>
      <c r="K238" s="1453"/>
    </row>
    <row r="239" spans="1:11">
      <c r="A239" s="1451" t="s">
        <v>763</v>
      </c>
      <c r="B239" s="1453"/>
      <c r="C239" s="1453"/>
      <c r="D239" s="1453"/>
      <c r="E239" s="1453"/>
      <c r="F239" s="1453"/>
      <c r="G239" s="1452"/>
      <c r="H239" s="1453"/>
      <c r="I239" s="1453"/>
      <c r="J239" s="1453"/>
      <c r="K239" s="1453"/>
    </row>
    <row r="240" spans="1:11">
      <c r="A240" s="1451" t="s">
        <v>764</v>
      </c>
      <c r="B240" s="1453"/>
      <c r="C240" s="1453"/>
      <c r="D240" s="1453"/>
      <c r="E240" s="1453"/>
      <c r="F240" s="1453"/>
      <c r="G240" s="1453"/>
      <c r="H240" s="1453"/>
      <c r="I240" s="1453"/>
      <c r="J240" s="1453"/>
      <c r="K240" s="1453"/>
    </row>
    <row r="241" spans="1:11" ht="13" thickBot="1">
      <c r="A241" s="1454" t="s">
        <v>765</v>
      </c>
      <c r="B241" s="1456"/>
      <c r="C241" s="1456"/>
      <c r="D241" s="1456"/>
      <c r="E241" s="1456"/>
      <c r="F241" s="1456"/>
      <c r="G241" s="1455"/>
      <c r="H241" s="1456"/>
      <c r="I241" s="1456"/>
      <c r="J241" s="1456"/>
      <c r="K241" s="1456"/>
    </row>
    <row r="242" spans="1:11">
      <c r="A242" s="1450" t="s">
        <v>784</v>
      </c>
      <c r="B242" s="1461"/>
      <c r="C242" s="1461"/>
      <c r="D242" s="1461"/>
      <c r="E242" s="1461"/>
      <c r="F242" s="1461"/>
      <c r="G242" s="1461"/>
      <c r="H242" s="1461"/>
      <c r="I242" s="1461"/>
      <c r="J242" s="1461"/>
      <c r="K242" s="1461"/>
    </row>
    <row r="243" spans="1:11">
      <c r="A243" s="1451" t="s">
        <v>760</v>
      </c>
      <c r="B243" s="1453"/>
      <c r="C243" s="1453"/>
      <c r="D243" s="1453"/>
      <c r="E243" s="1453"/>
      <c r="F243" s="1453"/>
      <c r="G243" s="1452"/>
      <c r="H243" s="1453"/>
      <c r="I243" s="1452"/>
      <c r="J243" s="1452"/>
      <c r="K243" s="1452"/>
    </row>
    <row r="244" spans="1:11">
      <c r="A244" s="1451" t="s">
        <v>761</v>
      </c>
      <c r="B244" s="1453"/>
      <c r="C244" s="1453"/>
      <c r="D244" s="1453"/>
      <c r="E244" s="1453"/>
      <c r="F244" s="1453"/>
      <c r="G244" s="1452"/>
      <c r="H244" s="1453"/>
      <c r="I244" s="1452"/>
      <c r="J244" s="1452"/>
      <c r="K244" s="1452"/>
    </row>
    <row r="245" spans="1:11">
      <c r="A245" s="1451" t="s">
        <v>762</v>
      </c>
      <c r="B245" s="1453"/>
      <c r="C245" s="1453"/>
      <c r="D245" s="1453"/>
      <c r="E245" s="1453"/>
      <c r="F245" s="1453"/>
      <c r="G245" s="1453"/>
      <c r="H245" s="1453"/>
      <c r="I245" s="1453"/>
      <c r="J245" s="1453"/>
      <c r="K245" s="1453"/>
    </row>
    <row r="246" spans="1:11">
      <c r="A246" s="1451" t="s">
        <v>763</v>
      </c>
      <c r="B246" s="1453"/>
      <c r="C246" s="1453"/>
      <c r="D246" s="1453"/>
      <c r="E246" s="1453"/>
      <c r="F246" s="1453"/>
      <c r="G246" s="1453"/>
      <c r="H246" s="1453"/>
      <c r="I246" s="1452"/>
      <c r="J246" s="1452"/>
      <c r="K246" s="1452"/>
    </row>
    <row r="247" spans="1:11">
      <c r="A247" s="1451" t="s">
        <v>764</v>
      </c>
      <c r="B247" s="1453"/>
      <c r="C247" s="1453"/>
      <c r="D247" s="1453"/>
      <c r="E247" s="1453"/>
      <c r="F247" s="1453"/>
      <c r="G247" s="1453"/>
      <c r="H247" s="1453"/>
      <c r="I247" s="1453"/>
      <c r="J247" s="1453"/>
      <c r="K247" s="1453"/>
    </row>
    <row r="248" spans="1:11" ht="13" thickBot="1">
      <c r="A248" s="1454" t="s">
        <v>765</v>
      </c>
      <c r="B248" s="1456"/>
      <c r="C248" s="1456"/>
      <c r="D248" s="1456"/>
      <c r="E248" s="1456"/>
      <c r="F248" s="1456"/>
      <c r="G248" s="1456"/>
      <c r="H248" s="1456"/>
      <c r="I248" s="1455"/>
      <c r="J248" s="1455"/>
      <c r="K248" s="1455"/>
    </row>
    <row r="249" spans="1:11" ht="24">
      <c r="A249" s="1464" t="s">
        <v>785</v>
      </c>
      <c r="B249" s="1463"/>
      <c r="C249" s="1463"/>
      <c r="D249" s="1463"/>
      <c r="E249" s="1463"/>
      <c r="F249" s="1463"/>
      <c r="G249" s="1463"/>
      <c r="H249" s="1463"/>
      <c r="I249" s="1463"/>
      <c r="J249" s="1463"/>
      <c r="K249" s="1463"/>
    </row>
    <row r="250" spans="1:11">
      <c r="A250" s="1458" t="s">
        <v>786</v>
      </c>
      <c r="B250" s="1459"/>
      <c r="C250" s="1459"/>
      <c r="D250" s="1459"/>
      <c r="E250" s="1452"/>
      <c r="F250" s="1452" t="s">
        <v>906</v>
      </c>
      <c r="G250" s="1452" t="s">
        <v>913</v>
      </c>
      <c r="H250" s="1452" t="s">
        <v>928</v>
      </c>
      <c r="I250" s="1452" t="s">
        <v>928</v>
      </c>
      <c r="J250" s="1452" t="s">
        <v>934</v>
      </c>
      <c r="K250" s="1452"/>
    </row>
    <row r="251" spans="1:11">
      <c r="A251" s="1458" t="s">
        <v>787</v>
      </c>
      <c r="B251" s="1452"/>
      <c r="C251" s="1452"/>
      <c r="D251" s="1453"/>
      <c r="E251" s="1452"/>
      <c r="F251" s="1453" t="s">
        <v>870</v>
      </c>
      <c r="G251" s="1452" t="s">
        <v>906</v>
      </c>
      <c r="H251" s="1452" t="s">
        <v>906</v>
      </c>
      <c r="I251" s="1452" t="s">
        <v>906</v>
      </c>
      <c r="J251" s="1452" t="s">
        <v>906</v>
      </c>
      <c r="K251" s="1452"/>
    </row>
    <row r="252" spans="1:11">
      <c r="A252" s="1458" t="s">
        <v>788</v>
      </c>
      <c r="B252" s="1453"/>
      <c r="C252" s="1453"/>
      <c r="D252" s="1453"/>
      <c r="E252" s="1452"/>
      <c r="F252" s="1453" t="s">
        <v>813</v>
      </c>
      <c r="G252" s="1452" t="s">
        <v>870</v>
      </c>
      <c r="H252" s="1452" t="s">
        <v>813</v>
      </c>
      <c r="I252" s="1452" t="s">
        <v>813</v>
      </c>
      <c r="J252" s="1452" t="s">
        <v>928</v>
      </c>
      <c r="K252" s="1452"/>
    </row>
    <row r="253" spans="1:11" ht="13" thickBot="1">
      <c r="A253" s="1460" t="s">
        <v>789</v>
      </c>
      <c r="B253" s="1456"/>
      <c r="C253" s="1456"/>
      <c r="D253" s="1456"/>
      <c r="E253" s="1455"/>
      <c r="F253" s="1456">
        <v>0</v>
      </c>
      <c r="G253" s="1455" t="s">
        <v>914</v>
      </c>
      <c r="H253" s="1455" t="s">
        <v>914</v>
      </c>
      <c r="I253" s="1456" t="s">
        <v>914</v>
      </c>
      <c r="J253" s="1456">
        <v>0</v>
      </c>
      <c r="K253" s="145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6" bestFit="1" customWidth="1"/>
    <col min="2" max="2" width="15.6640625" style="1446" customWidth="1"/>
    <col min="3" max="3" width="14.5" style="1446" customWidth="1"/>
    <col min="4" max="4" width="14.83203125" style="1446" customWidth="1"/>
    <col min="5" max="5" width="14.6640625" style="1446" customWidth="1"/>
    <col min="6" max="6" width="14.83203125" style="1446" customWidth="1"/>
    <col min="7" max="7" width="15.1640625" style="1446" customWidth="1"/>
    <col min="8" max="8" width="15.5" style="1446" hidden="1" customWidth="1"/>
    <col min="9" max="9" width="16.5" style="1446" customWidth="1"/>
    <col min="10" max="10" width="16.5" customWidth="1"/>
  </cols>
  <sheetData>
    <row r="1" spans="1:11" ht="15">
      <c r="A1" s="1465" t="s">
        <v>791</v>
      </c>
    </row>
    <row r="2" spans="1:11" ht="15">
      <c r="A2" s="1465"/>
    </row>
    <row r="3" spans="1:11" ht="13" thickBot="1">
      <c r="A3" s="1466"/>
      <c r="B3" s="1445" t="s">
        <v>793</v>
      </c>
      <c r="C3" s="1445"/>
      <c r="D3" s="1445"/>
      <c r="E3" s="1445"/>
      <c r="F3" s="1445"/>
      <c r="G3" s="1445"/>
    </row>
    <row r="4" spans="1:11" ht="25" thickBot="1">
      <c r="A4" s="1467" t="s">
        <v>794</v>
      </c>
      <c r="B4" s="1449" t="s">
        <v>983</v>
      </c>
      <c r="C4" s="1449" t="s">
        <v>984</v>
      </c>
      <c r="D4" s="1449" t="s">
        <v>967</v>
      </c>
      <c r="E4" s="1449" t="s">
        <v>968</v>
      </c>
      <c r="F4" s="1449" t="s">
        <v>975</v>
      </c>
      <c r="G4" s="1449" t="s">
        <v>982</v>
      </c>
      <c r="H4" s="1449"/>
      <c r="I4" s="1449" t="s">
        <v>985</v>
      </c>
      <c r="J4" s="1449" t="s">
        <v>979</v>
      </c>
      <c r="K4" s="1449"/>
    </row>
    <row r="5" spans="1:11">
      <c r="A5" s="1469" t="s">
        <v>795</v>
      </c>
      <c r="B5" s="1470" t="s">
        <v>935</v>
      </c>
      <c r="C5" s="1470" t="s">
        <v>935</v>
      </c>
      <c r="D5" s="1470" t="s">
        <v>935</v>
      </c>
      <c r="E5" s="1470" t="s">
        <v>935</v>
      </c>
      <c r="F5" s="1470" t="s">
        <v>935</v>
      </c>
      <c r="G5" s="1470" t="s">
        <v>935</v>
      </c>
      <c r="H5" s="1470" t="s">
        <v>935</v>
      </c>
      <c r="I5" s="1470" t="s">
        <v>935</v>
      </c>
      <c r="J5" s="1470" t="s">
        <v>935</v>
      </c>
      <c r="K5" s="1470"/>
    </row>
    <row r="6" spans="1:11">
      <c r="A6" s="1487" t="s">
        <v>796</v>
      </c>
      <c r="B6" s="1471" t="s">
        <v>936</v>
      </c>
      <c r="C6" s="1470" t="s">
        <v>935</v>
      </c>
      <c r="D6" s="1470" t="s">
        <v>935</v>
      </c>
      <c r="E6" s="1470" t="s">
        <v>935</v>
      </c>
      <c r="F6" s="1471" t="s">
        <v>936</v>
      </c>
      <c r="G6" s="1471" t="s">
        <v>935</v>
      </c>
      <c r="H6" s="1470" t="s">
        <v>935</v>
      </c>
      <c r="I6" s="1470" t="s">
        <v>935</v>
      </c>
      <c r="J6" s="1471" t="s">
        <v>936</v>
      </c>
      <c r="K6" s="1471"/>
    </row>
    <row r="7" spans="1:11">
      <c r="A7" s="1487" t="s">
        <v>797</v>
      </c>
      <c r="B7" s="1471" t="s">
        <v>935</v>
      </c>
      <c r="C7" s="1470" t="s">
        <v>935</v>
      </c>
      <c r="D7" s="1471" t="s">
        <v>938</v>
      </c>
      <c r="E7" s="1470" t="s">
        <v>935</v>
      </c>
      <c r="F7" s="1471" t="s">
        <v>936</v>
      </c>
      <c r="G7" s="1471" t="s">
        <v>936</v>
      </c>
      <c r="H7" s="1470" t="s">
        <v>935</v>
      </c>
      <c r="I7" s="1470" t="s">
        <v>935</v>
      </c>
      <c r="J7" s="1471" t="s">
        <v>936</v>
      </c>
      <c r="K7" s="1471"/>
    </row>
    <row r="8" spans="1:11">
      <c r="A8" s="1487" t="s">
        <v>798</v>
      </c>
      <c r="B8" s="1471" t="s">
        <v>938</v>
      </c>
      <c r="C8" s="1471" t="s">
        <v>944</v>
      </c>
      <c r="D8" s="1471" t="s">
        <v>938</v>
      </c>
      <c r="E8" s="1471" t="s">
        <v>938</v>
      </c>
      <c r="F8" s="1471" t="s">
        <v>938</v>
      </c>
      <c r="G8" s="1471" t="s">
        <v>938</v>
      </c>
      <c r="H8" s="1471" t="s">
        <v>938</v>
      </c>
      <c r="I8" s="1471" t="s">
        <v>938</v>
      </c>
      <c r="J8" s="1471" t="s">
        <v>938</v>
      </c>
      <c r="K8" s="1471"/>
    </row>
    <row r="9" spans="1:11">
      <c r="A9" s="1488" t="s">
        <v>799</v>
      </c>
      <c r="B9" s="1471" t="s">
        <v>938</v>
      </c>
      <c r="C9" s="1472" t="s">
        <v>938</v>
      </c>
      <c r="D9" s="1471" t="s">
        <v>938</v>
      </c>
      <c r="E9" s="1471" t="s">
        <v>938</v>
      </c>
      <c r="F9" s="1471" t="s">
        <v>938</v>
      </c>
      <c r="G9" s="1472" t="s">
        <v>938</v>
      </c>
      <c r="H9" s="1472" t="s">
        <v>938</v>
      </c>
      <c r="I9" s="1471" t="s">
        <v>938</v>
      </c>
      <c r="J9" s="1471" t="s">
        <v>938</v>
      </c>
      <c r="K9" s="1472"/>
    </row>
    <row r="10" spans="1:11" ht="13" thickBot="1">
      <c r="A10" s="1489" t="s">
        <v>800</v>
      </c>
      <c r="B10" s="1471" t="s">
        <v>938</v>
      </c>
      <c r="C10" s="1473" t="s">
        <v>939</v>
      </c>
      <c r="D10" s="1473" t="s">
        <v>939</v>
      </c>
      <c r="E10" s="1471" t="s">
        <v>938</v>
      </c>
      <c r="F10" s="1473" t="s">
        <v>939</v>
      </c>
      <c r="G10" s="1473" t="s">
        <v>939</v>
      </c>
      <c r="H10" s="1473" t="s">
        <v>939</v>
      </c>
      <c r="I10" s="1473" t="s">
        <v>939</v>
      </c>
      <c r="J10" s="1473" t="s">
        <v>939</v>
      </c>
      <c r="K10" s="1473"/>
    </row>
    <row r="11" spans="1:11">
      <c r="B11" s="1474"/>
      <c r="C11" s="1474"/>
      <c r="D11" s="1474"/>
      <c r="E11" s="1474"/>
      <c r="F11" s="1474"/>
      <c r="G11" s="1474"/>
      <c r="H11" s="1474"/>
      <c r="I11" s="1474"/>
      <c r="J11" s="1474"/>
      <c r="K11" s="1474"/>
    </row>
    <row r="12" spans="1:11" ht="13" thickBot="1">
      <c r="J12" s="1446"/>
      <c r="K12" s="1446"/>
    </row>
    <row r="13" spans="1:11" ht="13" thickBot="1">
      <c r="A13" s="1475" t="s">
        <v>792</v>
      </c>
      <c r="B13" s="1476"/>
      <c r="C13" s="1476"/>
      <c r="D13" s="1476"/>
      <c r="E13" s="1476"/>
      <c r="F13" s="1476"/>
      <c r="G13" s="1476"/>
      <c r="H13" s="1477"/>
      <c r="I13" s="1476"/>
      <c r="J13" s="1477"/>
      <c r="K13" s="1476"/>
    </row>
    <row r="14" spans="1:11">
      <c r="A14" s="1478">
        <v>1</v>
      </c>
      <c r="B14" s="1479" t="s">
        <v>935</v>
      </c>
      <c r="C14" s="1479" t="s">
        <v>935</v>
      </c>
      <c r="D14" s="1479" t="s">
        <v>935</v>
      </c>
      <c r="E14" s="1479" t="s">
        <v>935</v>
      </c>
      <c r="F14" s="1479" t="s">
        <v>935</v>
      </c>
      <c r="G14" s="1479" t="s">
        <v>935</v>
      </c>
      <c r="H14" s="1480" t="s">
        <v>935</v>
      </c>
      <c r="I14" s="1479" t="s">
        <v>935</v>
      </c>
      <c r="J14" s="1480" t="s">
        <v>935</v>
      </c>
      <c r="K14" s="1479"/>
    </row>
    <row r="15" spans="1:11">
      <c r="A15" s="1481">
        <v>2</v>
      </c>
      <c r="B15" s="1482" t="s">
        <v>945</v>
      </c>
      <c r="C15" s="1482" t="s">
        <v>941</v>
      </c>
      <c r="D15" s="1482" t="s">
        <v>942</v>
      </c>
      <c r="E15" s="1482"/>
      <c r="F15" s="1482"/>
      <c r="G15" s="1482"/>
      <c r="H15" s="1482" t="s">
        <v>941</v>
      </c>
      <c r="I15" s="1482" t="s">
        <v>940</v>
      </c>
      <c r="J15" s="1482" t="s">
        <v>937</v>
      </c>
      <c r="K15" s="1482"/>
    </row>
    <row r="16" spans="1:11" ht="13" thickBot="1">
      <c r="A16" s="1483">
        <v>3</v>
      </c>
      <c r="B16" s="1484" t="s">
        <v>943</v>
      </c>
      <c r="C16" s="1473"/>
      <c r="D16" s="1473" t="s">
        <v>943</v>
      </c>
      <c r="E16" s="1484"/>
      <c r="F16" s="1473"/>
      <c r="G16" s="1484"/>
      <c r="H16" s="1473"/>
      <c r="I16" s="1484"/>
      <c r="J16" s="1473"/>
      <c r="K16" s="1484"/>
    </row>
    <row r="18" spans="1:9">
      <c r="A18" s="1445"/>
      <c r="B18" s="1474"/>
      <c r="C18" s="1485"/>
      <c r="D18" s="1474"/>
      <c r="E18" s="1474"/>
      <c r="F18" s="1474"/>
      <c r="G18" s="1474"/>
      <c r="I18" s="1474"/>
    </row>
    <row r="19" spans="1:9">
      <c r="A1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90" t="s">
        <v>801</v>
      </c>
      <c r="J1" s="1492"/>
    </row>
    <row r="2" spans="1:11" ht="13" thickBot="1"/>
    <row r="3" spans="1:11" ht="13" thickBot="1">
      <c r="A3" s="1448" t="s">
        <v>805</v>
      </c>
      <c r="B3" s="1449" t="s">
        <v>961</v>
      </c>
      <c r="C3" s="1449" t="s">
        <v>964</v>
      </c>
      <c r="D3" s="1449" t="s">
        <v>967</v>
      </c>
      <c r="E3" s="1449" t="s">
        <v>968</v>
      </c>
      <c r="F3" s="1449" t="s">
        <v>975</v>
      </c>
      <c r="G3" s="1449" t="s">
        <v>982</v>
      </c>
      <c r="H3" s="1449" t="s">
        <v>915</v>
      </c>
      <c r="I3" s="1449" t="s">
        <v>974</v>
      </c>
      <c r="J3" s="1449" t="s">
        <v>976</v>
      </c>
      <c r="K3" s="1449" t="s">
        <v>979</v>
      </c>
    </row>
    <row r="4" spans="1:11" ht="13" thickBot="1">
      <c r="A4" s="1491" t="s">
        <v>802</v>
      </c>
      <c r="B4" s="1492"/>
      <c r="C4" s="1492"/>
      <c r="D4" s="1492"/>
      <c r="E4" s="1492"/>
      <c r="F4" s="1492"/>
      <c r="G4" s="1492"/>
      <c r="H4" s="1492"/>
      <c r="I4" s="1492"/>
      <c r="K4" s="1492"/>
    </row>
    <row r="5" spans="1:11">
      <c r="A5" s="1450"/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451"/>
      <c r="B6" s="1459"/>
      <c r="C6" s="1459"/>
      <c r="D6" s="1452"/>
      <c r="E6" s="1452"/>
      <c r="F6" s="1452"/>
      <c r="G6" s="1453"/>
      <c r="H6" s="1453"/>
      <c r="I6" s="1452"/>
      <c r="J6" s="1453"/>
      <c r="K6" s="1452"/>
    </row>
    <row r="7" spans="1:11">
      <c r="A7" s="1451"/>
      <c r="B7" s="1452"/>
      <c r="C7" s="1452"/>
      <c r="D7" s="1452"/>
      <c r="E7" s="1452"/>
      <c r="F7" s="1452"/>
      <c r="G7" s="1453"/>
      <c r="H7" s="1453"/>
      <c r="I7" s="1452"/>
      <c r="J7" s="1453"/>
      <c r="K7" s="1452"/>
    </row>
    <row r="8" spans="1:11">
      <c r="A8" s="1451"/>
      <c r="B8" s="1452"/>
      <c r="C8" s="1453"/>
      <c r="D8" s="1452"/>
      <c r="E8" s="1452"/>
      <c r="F8" s="1452"/>
      <c r="G8" s="1453"/>
      <c r="H8" s="1453"/>
      <c r="I8" s="1453"/>
      <c r="J8" s="1453"/>
      <c r="K8" s="1453"/>
    </row>
    <row r="9" spans="1:11">
      <c r="A9" s="1451"/>
      <c r="B9" s="1452"/>
      <c r="C9" s="1453"/>
      <c r="D9" s="1452"/>
      <c r="E9" s="1452"/>
      <c r="F9" s="1453"/>
      <c r="G9" s="1453"/>
      <c r="H9" s="1452"/>
      <c r="I9" s="1453"/>
      <c r="J9" s="1452"/>
      <c r="K9" s="1453"/>
    </row>
    <row r="10" spans="1:11">
      <c r="A10" s="1494"/>
      <c r="B10" s="1495"/>
      <c r="C10" s="1496"/>
      <c r="D10" s="1495"/>
      <c r="E10" s="1495"/>
      <c r="F10" s="1496"/>
      <c r="G10" s="1496"/>
      <c r="H10" s="1496"/>
      <c r="I10" s="1496"/>
      <c r="J10" s="1496"/>
      <c r="K10" s="1496"/>
    </row>
    <row r="11" spans="1:11" ht="13" thickBot="1">
      <c r="A11" s="1454"/>
      <c r="B11" s="1456"/>
      <c r="C11" s="1456"/>
      <c r="D11" s="1455"/>
      <c r="E11" s="1455"/>
      <c r="F11" s="1456"/>
      <c r="G11" s="1456"/>
      <c r="H11" s="1456"/>
      <c r="I11" s="1456"/>
      <c r="J11" s="1456"/>
      <c r="K11" s="1456"/>
    </row>
    <row r="12" spans="1:11">
      <c r="A12" s="1491" t="s">
        <v>803</v>
      </c>
      <c r="B12" s="1492" t="s">
        <v>986</v>
      </c>
      <c r="C12" s="1492" t="s">
        <v>989</v>
      </c>
      <c r="D12" s="1492" t="s">
        <v>986</v>
      </c>
      <c r="E12" s="1492" t="s">
        <v>986</v>
      </c>
      <c r="F12" s="1492" t="s">
        <v>986</v>
      </c>
      <c r="G12" s="1492" t="s">
        <v>986</v>
      </c>
      <c r="H12" s="1492"/>
      <c r="I12" s="1492" t="s">
        <v>986</v>
      </c>
      <c r="J12" s="1492" t="s">
        <v>986</v>
      </c>
      <c r="K12" s="1492" t="s">
        <v>986</v>
      </c>
    </row>
    <row r="13" spans="1:11">
      <c r="A13" s="1451"/>
      <c r="B13" s="1453"/>
      <c r="C13" s="1452"/>
      <c r="D13" s="1452"/>
      <c r="E13" s="1452"/>
      <c r="F13" s="1452"/>
      <c r="G13" s="1452"/>
      <c r="H13" s="1452"/>
      <c r="I13" s="1452"/>
      <c r="J13" s="1452"/>
      <c r="K13" s="1452"/>
    </row>
    <row r="14" spans="1:11">
      <c r="A14" s="1497"/>
      <c r="B14" s="1479" t="s">
        <v>988</v>
      </c>
      <c r="C14" s="1479" t="s">
        <v>988</v>
      </c>
      <c r="D14" s="1479" t="s">
        <v>988</v>
      </c>
      <c r="E14" s="1479" t="s">
        <v>988</v>
      </c>
      <c r="F14" s="1479" t="s">
        <v>988</v>
      </c>
      <c r="G14" s="1479" t="s">
        <v>988</v>
      </c>
      <c r="H14" s="1479"/>
      <c r="I14" s="1479" t="s">
        <v>988</v>
      </c>
      <c r="J14" s="1479" t="s">
        <v>988</v>
      </c>
      <c r="K14" s="1479" t="s">
        <v>988</v>
      </c>
    </row>
    <row r="15" spans="1:11">
      <c r="A15" s="1451"/>
      <c r="B15" s="1452" t="s">
        <v>992</v>
      </c>
      <c r="C15" s="1459"/>
      <c r="D15" s="1452"/>
      <c r="E15" s="1452"/>
      <c r="F15" s="1452"/>
      <c r="G15" s="1452"/>
      <c r="H15" s="1452"/>
      <c r="I15" s="1452"/>
      <c r="J15" s="1452"/>
      <c r="K15" s="1452"/>
    </row>
    <row r="16" spans="1:11">
      <c r="A16" s="1451"/>
      <c r="B16" s="1453"/>
      <c r="C16" s="1452"/>
      <c r="D16" s="1452" t="s">
        <v>992</v>
      </c>
      <c r="E16" s="1452"/>
      <c r="F16" s="1452" t="s">
        <v>992</v>
      </c>
      <c r="G16" s="1452"/>
      <c r="H16" s="1453"/>
      <c r="I16" s="1452" t="s">
        <v>992</v>
      </c>
      <c r="J16" s="1453"/>
      <c r="K16" s="1452" t="s">
        <v>992</v>
      </c>
    </row>
    <row r="17" spans="1:11">
      <c r="A17" s="1451"/>
      <c r="B17" s="1453"/>
      <c r="C17" s="1452" t="s">
        <v>992</v>
      </c>
      <c r="D17" s="1452"/>
      <c r="E17" s="1452" t="s">
        <v>992</v>
      </c>
      <c r="F17" s="1452"/>
      <c r="G17" s="1452" t="s">
        <v>992</v>
      </c>
      <c r="H17" s="1453"/>
      <c r="I17" s="1452"/>
      <c r="J17" s="1453"/>
      <c r="K17" s="1452"/>
    </row>
    <row r="18" spans="1:11">
      <c r="A18" s="1451"/>
      <c r="B18" s="1453"/>
      <c r="C18" s="1453"/>
      <c r="D18" s="1452"/>
      <c r="E18" s="1452"/>
      <c r="F18" s="1452"/>
      <c r="G18" s="1453"/>
      <c r="H18" s="1453"/>
      <c r="I18" s="1452"/>
      <c r="J18" s="1452" t="s">
        <v>992</v>
      </c>
      <c r="K18" s="1452"/>
    </row>
    <row r="19" spans="1:11" ht="13" thickBot="1">
      <c r="A19" s="1454"/>
      <c r="B19" s="1456"/>
      <c r="C19" s="1456"/>
      <c r="D19" s="1456"/>
      <c r="E19" s="1456"/>
      <c r="F19" s="1455"/>
      <c r="G19" s="1456"/>
      <c r="H19" s="1456"/>
      <c r="I19" s="1456"/>
      <c r="J19" s="1456"/>
      <c r="K19" s="1456"/>
    </row>
    <row r="20" spans="1:11" ht="13" thickBot="1">
      <c r="A20" s="1491" t="s">
        <v>35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</row>
    <row r="21" spans="1:11">
      <c r="A21" s="1450"/>
      <c r="B21" s="1492" t="s">
        <v>986</v>
      </c>
      <c r="C21" s="1492"/>
      <c r="D21" s="1493"/>
      <c r="E21" s="1492"/>
      <c r="F21" s="1493"/>
      <c r="G21" s="1493"/>
      <c r="H21" s="1493"/>
      <c r="I21" s="1493"/>
      <c r="J21" s="1493"/>
      <c r="K21" s="1493"/>
    </row>
    <row r="22" spans="1:11" ht="13" thickBot="1">
      <c r="A22" s="1497"/>
      <c r="B22" s="1479"/>
      <c r="C22" s="1479" t="s">
        <v>990</v>
      </c>
      <c r="D22" s="1452"/>
      <c r="E22" s="1479"/>
      <c r="F22" s="1452"/>
      <c r="G22" s="1452"/>
      <c r="H22" s="1452"/>
      <c r="I22" s="1452"/>
      <c r="J22" s="1452"/>
      <c r="K22" s="1452"/>
    </row>
    <row r="23" spans="1:11" ht="13" thickBot="1">
      <c r="A23" s="1451"/>
      <c r="B23" s="1459"/>
      <c r="C23" s="1459"/>
      <c r="D23" s="1492" t="s">
        <v>986</v>
      </c>
      <c r="E23" s="1452"/>
      <c r="F23" s="1492" t="s">
        <v>986</v>
      </c>
      <c r="G23" s="1452" t="s">
        <v>992</v>
      </c>
      <c r="H23" s="1452"/>
      <c r="I23" s="1492" t="s">
        <v>986</v>
      </c>
      <c r="J23" s="1452" t="s">
        <v>992</v>
      </c>
      <c r="K23" s="1492" t="s">
        <v>986</v>
      </c>
    </row>
    <row r="24" spans="1:11" ht="13" thickBot="1">
      <c r="A24" s="1451"/>
      <c r="B24" s="1452" t="s">
        <v>992</v>
      </c>
      <c r="C24" s="1452"/>
      <c r="D24" s="1453"/>
      <c r="E24" s="1492" t="s">
        <v>986</v>
      </c>
      <c r="F24" s="1452"/>
      <c r="G24" s="1452"/>
      <c r="H24" s="1452"/>
      <c r="I24" s="1453"/>
      <c r="J24" s="1492" t="s">
        <v>986</v>
      </c>
      <c r="K24" s="1453"/>
    </row>
    <row r="25" spans="1:11">
      <c r="A25" s="1451"/>
      <c r="B25" s="1453"/>
      <c r="C25" s="1453"/>
      <c r="D25" s="1452" t="s">
        <v>992</v>
      </c>
      <c r="E25" s="1452"/>
      <c r="F25" s="1452" t="s">
        <v>992</v>
      </c>
      <c r="G25" s="1492" t="s">
        <v>986</v>
      </c>
      <c r="H25" s="1452"/>
      <c r="I25" s="1452"/>
      <c r="J25" s="1452"/>
      <c r="K25" s="1452" t="s">
        <v>992</v>
      </c>
    </row>
    <row r="26" spans="1:11">
      <c r="A26" s="1451"/>
      <c r="B26" s="1453"/>
      <c r="C26" s="1452" t="s">
        <v>992</v>
      </c>
      <c r="D26" s="1453"/>
      <c r="E26" s="1452" t="s">
        <v>992</v>
      </c>
      <c r="F26" s="1453"/>
      <c r="G26" s="1453"/>
      <c r="H26" s="1453"/>
      <c r="I26" s="1452" t="s">
        <v>992</v>
      </c>
      <c r="J26" s="1453"/>
      <c r="K26" s="1453"/>
    </row>
    <row r="27" spans="1:11" ht="13" thickBot="1">
      <c r="A27" s="1454"/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</row>
    <row r="28" spans="1:11" ht="13" thickBot="1">
      <c r="A28" s="1491" t="s">
        <v>36</v>
      </c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</row>
    <row r="29" spans="1:11">
      <c r="A29" s="1450"/>
      <c r="B29" s="1493" t="s">
        <v>987</v>
      </c>
      <c r="C29" s="1493" t="s">
        <v>987</v>
      </c>
      <c r="D29" s="1493" t="s">
        <v>987</v>
      </c>
      <c r="E29" s="1493" t="s">
        <v>987</v>
      </c>
      <c r="F29" s="1493" t="s">
        <v>987</v>
      </c>
      <c r="G29" s="1493" t="s">
        <v>987</v>
      </c>
      <c r="H29" s="1493"/>
      <c r="I29" s="1493" t="s">
        <v>987</v>
      </c>
      <c r="J29" s="1493" t="s">
        <v>987</v>
      </c>
      <c r="K29" s="1493" t="s">
        <v>987</v>
      </c>
    </row>
    <row r="30" spans="1:11">
      <c r="A30" s="1451"/>
      <c r="B30" s="1452" t="s">
        <v>993</v>
      </c>
      <c r="C30" s="1459"/>
      <c r="D30" s="1452"/>
      <c r="E30" s="1452"/>
      <c r="F30" s="1452"/>
      <c r="G30" s="1452"/>
      <c r="H30" s="1452"/>
      <c r="I30" s="1452"/>
      <c r="J30" s="1452"/>
      <c r="K30" s="1452"/>
    </row>
    <row r="31" spans="1:11">
      <c r="A31" s="1451"/>
      <c r="B31" s="1459"/>
      <c r="C31" s="1459"/>
      <c r="D31" s="1452" t="s">
        <v>993</v>
      </c>
      <c r="E31" s="1452"/>
      <c r="F31" s="1452" t="s">
        <v>993</v>
      </c>
      <c r="G31" s="1452"/>
      <c r="H31" s="1452"/>
      <c r="I31" s="1452" t="s">
        <v>993</v>
      </c>
      <c r="J31" s="1452"/>
      <c r="K31" s="1452" t="s">
        <v>993</v>
      </c>
    </row>
    <row r="32" spans="1:11">
      <c r="A32" s="1451"/>
      <c r="B32" s="1452"/>
      <c r="C32" s="1452" t="s">
        <v>993</v>
      </c>
      <c r="D32" s="1452"/>
      <c r="E32" s="1452" t="s">
        <v>993</v>
      </c>
      <c r="F32" s="1452"/>
      <c r="G32" s="1452" t="s">
        <v>993</v>
      </c>
      <c r="H32" s="1452"/>
      <c r="I32" s="1452"/>
      <c r="J32" s="1452" t="s">
        <v>993</v>
      </c>
      <c r="K32" s="1452"/>
    </row>
    <row r="33" spans="1:11">
      <c r="A33" s="1451"/>
      <c r="B33" s="1452"/>
      <c r="C33" s="1452"/>
      <c r="D33" s="1453"/>
      <c r="E33" s="1452"/>
      <c r="F33" s="1452"/>
      <c r="G33" s="1453"/>
      <c r="H33" s="1452"/>
      <c r="I33" s="1452"/>
      <c r="J33" s="1452"/>
      <c r="K33" s="1452"/>
    </row>
    <row r="34" spans="1:11">
      <c r="A34" s="1451"/>
      <c r="B34" s="1453"/>
      <c r="C34" s="1452"/>
      <c r="D34" s="1453"/>
      <c r="E34" s="1452"/>
      <c r="F34" s="1453"/>
      <c r="G34" s="1453"/>
      <c r="H34" s="1453"/>
      <c r="I34" s="1452"/>
      <c r="J34" s="1453"/>
      <c r="K34" s="1452"/>
    </row>
    <row r="35" spans="1:11" ht="13" thickBot="1">
      <c r="A35" s="1454"/>
      <c r="B35" s="1456"/>
      <c r="C35" s="1455"/>
      <c r="D35" s="1456"/>
      <c r="E35" s="1456"/>
      <c r="F35" s="1456"/>
      <c r="G35" s="1456"/>
      <c r="H35" s="1456"/>
      <c r="I35" s="1456"/>
      <c r="J35" s="1456"/>
      <c r="K35" s="1456"/>
    </row>
    <row r="36" spans="1:11" ht="13" thickBot="1">
      <c r="A36" s="1491" t="s">
        <v>804</v>
      </c>
      <c r="B36" s="1492"/>
      <c r="C36" s="1492"/>
      <c r="D36" s="1492"/>
      <c r="E36" s="1492"/>
      <c r="F36" s="1492"/>
      <c r="G36" s="1492"/>
      <c r="H36" s="1492"/>
      <c r="I36" s="1492"/>
      <c r="J36" s="1492"/>
      <c r="K36" s="1492"/>
    </row>
    <row r="37" spans="1:11" ht="13" thickBot="1">
      <c r="A37" s="1450"/>
      <c r="B37" s="1493" t="s">
        <v>991</v>
      </c>
      <c r="C37" s="1493"/>
      <c r="D37" s="1493"/>
      <c r="E37" s="1493"/>
      <c r="F37" s="1493"/>
      <c r="G37" s="1493" t="s">
        <v>991</v>
      </c>
      <c r="H37" s="1493"/>
      <c r="I37" s="1493"/>
      <c r="J37" s="1493"/>
      <c r="K37" s="1493"/>
    </row>
    <row r="38" spans="1:11" ht="13" thickBot="1">
      <c r="A38" s="1451"/>
      <c r="B38" s="1459"/>
      <c r="C38" s="1459"/>
      <c r="D38" s="1493" t="s">
        <v>991</v>
      </c>
      <c r="E38" s="1452"/>
      <c r="F38" s="1452"/>
      <c r="G38" s="1452"/>
      <c r="H38" s="1452"/>
      <c r="I38" s="1452"/>
      <c r="J38" s="1493" t="s">
        <v>991</v>
      </c>
      <c r="K38" s="1452"/>
    </row>
    <row r="39" spans="1:11" ht="13" thickBot="1">
      <c r="A39" s="1451"/>
      <c r="B39" s="1453"/>
      <c r="C39" s="1493" t="s">
        <v>991</v>
      </c>
      <c r="D39" s="1452"/>
      <c r="E39" s="1452"/>
      <c r="F39" s="1493" t="s">
        <v>991</v>
      </c>
      <c r="G39" s="1452"/>
      <c r="H39" s="1452"/>
      <c r="I39" s="1452"/>
      <c r="J39" s="1452"/>
      <c r="K39" s="1493" t="s">
        <v>991</v>
      </c>
    </row>
    <row r="40" spans="1:11">
      <c r="A40" s="1451"/>
      <c r="B40" s="1453"/>
      <c r="C40" s="1459"/>
      <c r="D40" s="1452"/>
      <c r="E40" s="1493" t="s">
        <v>991</v>
      </c>
      <c r="F40" s="1452"/>
      <c r="G40" s="1452" t="s">
        <v>996</v>
      </c>
      <c r="H40" s="1452"/>
      <c r="I40" s="1493" t="s">
        <v>991</v>
      </c>
      <c r="J40" s="1452"/>
      <c r="K40" s="1452"/>
    </row>
    <row r="41" spans="1:11">
      <c r="A41" s="1451"/>
      <c r="B41" s="1453"/>
      <c r="C41" s="1452" t="s">
        <v>996</v>
      </c>
      <c r="D41" s="1453"/>
      <c r="E41" s="1452" t="s">
        <v>996</v>
      </c>
      <c r="F41" s="1453"/>
      <c r="G41" s="1453"/>
      <c r="H41" s="1452"/>
      <c r="I41" s="1452"/>
      <c r="J41" s="1452" t="s">
        <v>996</v>
      </c>
      <c r="K41" s="1452"/>
    </row>
    <row r="42" spans="1:11">
      <c r="A42" s="1494"/>
      <c r="B42" s="1496"/>
      <c r="C42" s="1495"/>
      <c r="D42" s="1452" t="s">
        <v>996</v>
      </c>
      <c r="E42" s="1495"/>
      <c r="F42" s="1452" t="s">
        <v>996</v>
      </c>
      <c r="G42" s="1496"/>
      <c r="H42" s="1495"/>
      <c r="I42" s="1452" t="s">
        <v>996</v>
      </c>
      <c r="J42" s="1495"/>
      <c r="K42" s="1452" t="s">
        <v>996</v>
      </c>
    </row>
    <row r="43" spans="1:11" ht="13" thickBot="1">
      <c r="A43" s="1454"/>
      <c r="B43" s="1456"/>
      <c r="C43" s="1455"/>
      <c r="D43" s="1456"/>
      <c r="E43" s="1455"/>
      <c r="F43" s="1456"/>
      <c r="G43" s="1456"/>
      <c r="H43" s="1455"/>
      <c r="I43" s="1455"/>
      <c r="J43" s="1455"/>
      <c r="K43" s="145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0" t="s">
        <v>806</v>
      </c>
    </row>
    <row r="2" spans="1:11" ht="13" thickBot="1"/>
    <row r="3" spans="1:11" ht="13" thickBot="1">
      <c r="A3" s="1448" t="s">
        <v>805</v>
      </c>
      <c r="B3" s="1449"/>
      <c r="C3" s="1449"/>
      <c r="D3" s="1449"/>
      <c r="E3" s="1449"/>
      <c r="F3" s="1449"/>
      <c r="G3" s="1449"/>
      <c r="H3" s="1449"/>
      <c r="I3" s="1449"/>
      <c r="J3" s="1449"/>
      <c r="K3" s="1449"/>
    </row>
    <row r="4" spans="1:11" ht="13" thickBot="1">
      <c r="A4" s="1491" t="s">
        <v>802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50"/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497"/>
      <c r="B6" s="1479"/>
      <c r="C6" s="1479"/>
      <c r="D6" s="1479"/>
      <c r="E6" s="1479"/>
      <c r="F6" s="1479"/>
      <c r="G6" s="1479"/>
      <c r="H6" s="1479"/>
      <c r="I6" s="1479"/>
      <c r="J6" s="1479"/>
      <c r="K6" s="1479"/>
    </row>
    <row r="7" spans="1:11">
      <c r="A7" s="1451"/>
      <c r="B7" s="1452"/>
      <c r="C7" s="1452"/>
      <c r="D7" s="1452"/>
      <c r="E7" s="1452"/>
      <c r="F7" s="1453"/>
      <c r="G7" s="1479"/>
      <c r="H7" s="1453"/>
      <c r="I7" s="1452"/>
      <c r="J7" s="1453"/>
      <c r="K7" s="1452"/>
    </row>
    <row r="8" spans="1:11">
      <c r="A8" s="1451"/>
      <c r="B8" s="1452"/>
      <c r="C8" s="1452"/>
      <c r="D8" s="1452"/>
      <c r="E8" s="1452"/>
      <c r="F8" s="1496"/>
      <c r="G8" s="1452"/>
      <c r="H8" s="1496"/>
      <c r="I8" s="1495"/>
      <c r="J8" s="1496"/>
      <c r="K8" s="1495"/>
    </row>
    <row r="9" spans="1:11">
      <c r="A9" s="1451"/>
      <c r="B9" s="1452"/>
      <c r="C9" s="1452"/>
      <c r="D9" s="1452"/>
      <c r="E9" s="1452"/>
      <c r="F9" s="1452"/>
      <c r="G9" s="1453"/>
      <c r="H9" s="1452"/>
      <c r="I9" s="1495"/>
      <c r="J9" s="1452"/>
      <c r="K9" s="1495"/>
    </row>
    <row r="10" spans="1:11">
      <c r="A10" s="1451"/>
      <c r="B10" s="1453"/>
      <c r="C10" s="1453"/>
      <c r="D10" s="1452"/>
      <c r="E10" s="1453"/>
      <c r="F10" s="1452"/>
      <c r="G10" s="1453"/>
      <c r="H10" s="1452"/>
      <c r="I10" s="1453"/>
      <c r="J10" s="1452"/>
      <c r="K10" s="1453"/>
    </row>
    <row r="11" spans="1:11" ht="13" thickBot="1">
      <c r="A11" s="1454"/>
      <c r="B11" s="1456"/>
      <c r="C11" s="1456"/>
      <c r="D11" s="1455"/>
      <c r="E11" s="1456"/>
      <c r="F11" s="1455"/>
      <c r="G11" s="1456"/>
      <c r="H11" s="1456"/>
      <c r="I11" s="1456"/>
      <c r="J11" s="1456"/>
      <c r="K11" s="1456"/>
    </row>
    <row r="12" spans="1:11" ht="13" thickBot="1">
      <c r="A12" s="1491" t="s">
        <v>803</v>
      </c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</row>
    <row r="13" spans="1:11">
      <c r="A13" s="1450"/>
      <c r="B13" s="1493"/>
      <c r="C13" s="1493"/>
      <c r="D13" s="1493"/>
      <c r="E13" s="1493"/>
      <c r="F13" s="1493"/>
      <c r="G13" s="1493"/>
      <c r="H13" s="1493"/>
      <c r="I13" s="1493"/>
      <c r="J13" s="1493"/>
      <c r="K13" s="1493"/>
    </row>
    <row r="14" spans="1:11">
      <c r="A14" s="1497"/>
      <c r="B14" s="1479"/>
      <c r="C14" s="1479"/>
      <c r="D14" s="1479"/>
      <c r="E14" s="1479"/>
      <c r="F14" s="1479"/>
      <c r="G14" s="1479"/>
      <c r="H14" s="1479"/>
      <c r="I14" s="1479"/>
      <c r="J14" s="1479"/>
      <c r="K14" s="1479"/>
    </row>
    <row r="15" spans="1:11">
      <c r="A15" s="1451"/>
      <c r="B15" s="1459"/>
      <c r="C15" s="1459"/>
      <c r="D15" s="1453"/>
      <c r="E15" s="1452"/>
      <c r="F15" s="1452"/>
      <c r="G15" s="1452"/>
      <c r="H15" s="1452"/>
      <c r="I15" s="1452"/>
      <c r="J15" s="1452"/>
      <c r="K15" s="1452"/>
    </row>
    <row r="16" spans="1:11">
      <c r="A16" s="1451"/>
      <c r="B16" s="1453"/>
      <c r="C16" s="1452"/>
      <c r="D16" s="1453"/>
      <c r="E16" s="1452"/>
      <c r="F16" s="1452"/>
      <c r="G16" s="1453"/>
      <c r="H16" s="1452"/>
      <c r="I16" s="1452"/>
      <c r="J16" s="1452"/>
      <c r="K16" s="1452"/>
    </row>
    <row r="17" spans="1:11">
      <c r="A17" s="1451"/>
      <c r="B17" s="1453"/>
      <c r="C17" s="1453"/>
      <c r="D17" s="1453"/>
      <c r="E17" s="1452"/>
      <c r="F17" s="1452"/>
      <c r="G17" s="1453"/>
      <c r="H17" s="1452"/>
      <c r="I17" s="1453"/>
      <c r="J17" s="1452"/>
      <c r="K17" s="1453"/>
    </row>
    <row r="18" spans="1:11">
      <c r="A18" s="1451"/>
      <c r="B18" s="1453"/>
      <c r="C18" s="1453"/>
      <c r="D18" s="1453"/>
      <c r="E18" s="1453"/>
      <c r="F18" s="1453"/>
      <c r="G18" s="1453"/>
      <c r="H18" s="1453"/>
      <c r="I18" s="1453"/>
      <c r="J18" s="1453"/>
      <c r="K18" s="1453"/>
    </row>
    <row r="19" spans="1:11" ht="13" thickBot="1">
      <c r="A19" s="1454"/>
      <c r="B19" s="1456"/>
      <c r="C19" s="1456"/>
      <c r="D19" s="1456"/>
      <c r="E19" s="1456"/>
      <c r="F19" s="1456"/>
      <c r="G19" s="1456"/>
      <c r="H19" s="1456"/>
      <c r="I19" s="1456"/>
      <c r="J19" s="1456"/>
      <c r="K19" s="1456"/>
    </row>
    <row r="20" spans="1:11" ht="13" thickBot="1">
      <c r="A20" s="1491" t="s">
        <v>35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</row>
    <row r="21" spans="1:11">
      <c r="A21" s="1493"/>
      <c r="B21" s="1493"/>
      <c r="C21" s="1493"/>
      <c r="D21" s="1493"/>
      <c r="E21" s="1493"/>
      <c r="F21" s="1493"/>
      <c r="G21" s="1493"/>
      <c r="H21" s="1493"/>
      <c r="I21" s="1493"/>
      <c r="J21" s="1493"/>
      <c r="K21" s="1493"/>
    </row>
    <row r="22" spans="1:11">
      <c r="A22" s="1479"/>
      <c r="B22" s="1479"/>
      <c r="C22" s="1479"/>
      <c r="D22" s="1479"/>
      <c r="E22" s="1479"/>
      <c r="F22" s="1479"/>
      <c r="G22" s="1479"/>
      <c r="H22" s="1479"/>
      <c r="I22" s="1479"/>
      <c r="J22" s="1479"/>
      <c r="K22" s="1479"/>
    </row>
    <row r="23" spans="1:11">
      <c r="A23" s="1479"/>
      <c r="B23" s="1479"/>
      <c r="C23" s="1479"/>
      <c r="D23" s="1479"/>
      <c r="E23" s="1479"/>
      <c r="F23" s="1479"/>
      <c r="G23" s="1479"/>
      <c r="H23" s="1479"/>
      <c r="I23" s="1479"/>
      <c r="J23" s="1479"/>
      <c r="K23" s="1479"/>
    </row>
    <row r="24" spans="1:11">
      <c r="A24" s="1452"/>
      <c r="B24" s="1452"/>
      <c r="C24" s="1452"/>
      <c r="D24" s="1452"/>
      <c r="E24" s="1452"/>
      <c r="F24" s="1452"/>
      <c r="G24" s="1452"/>
      <c r="H24" s="1452"/>
      <c r="I24" s="1452"/>
      <c r="J24" s="1452"/>
      <c r="K24" s="1452"/>
    </row>
    <row r="25" spans="1:11">
      <c r="A25" s="1498"/>
      <c r="B25" s="1482"/>
      <c r="C25" s="1482"/>
      <c r="D25" s="1482"/>
      <c r="E25" s="1482"/>
      <c r="F25" s="1482"/>
      <c r="G25" s="1452"/>
      <c r="H25" s="1482"/>
      <c r="I25" s="1482"/>
      <c r="J25" s="1482"/>
      <c r="K25" s="1482"/>
    </row>
    <row r="26" spans="1:11">
      <c r="A26" s="1451"/>
      <c r="B26" s="1459"/>
      <c r="C26" s="1459"/>
      <c r="D26" s="1453"/>
      <c r="E26" s="1452"/>
      <c r="F26" s="1452"/>
      <c r="G26" s="1453"/>
      <c r="H26" s="1452"/>
      <c r="I26" s="1452"/>
      <c r="J26" s="1452"/>
      <c r="K26" s="1452"/>
    </row>
    <row r="27" spans="1:11" ht="13" thickBot="1">
      <c r="A27" s="1454"/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</row>
    <row r="28" spans="1:11" ht="13" thickBot="1">
      <c r="A28" s="1491" t="s">
        <v>36</v>
      </c>
      <c r="B28" s="1492"/>
      <c r="C28" s="1492"/>
      <c r="D28" s="1492"/>
      <c r="E28" s="1492"/>
      <c r="F28" s="1492"/>
      <c r="G28" s="1492"/>
      <c r="H28" s="1492"/>
      <c r="I28" s="1492"/>
      <c r="J28" s="1492"/>
      <c r="K28" s="1492"/>
    </row>
    <row r="29" spans="1:11">
      <c r="A29" s="1450"/>
      <c r="B29" s="1493"/>
      <c r="C29" s="1493"/>
      <c r="D29" s="1493"/>
      <c r="E29" s="1493"/>
      <c r="F29" s="1493"/>
      <c r="G29" s="1493"/>
      <c r="H29" s="1493"/>
      <c r="I29" s="1493"/>
      <c r="J29" s="1493"/>
      <c r="K29" s="1493"/>
    </row>
    <row r="30" spans="1:11">
      <c r="A30" s="1497"/>
      <c r="B30" s="1479"/>
      <c r="C30" s="1479"/>
      <c r="D30" s="1479"/>
      <c r="E30" s="1479"/>
      <c r="F30" s="1479"/>
      <c r="G30" s="1479"/>
      <c r="H30" s="1479"/>
      <c r="I30" s="1479"/>
      <c r="J30" s="1479"/>
      <c r="K30" s="1479"/>
    </row>
    <row r="31" spans="1:11">
      <c r="A31" s="1497"/>
      <c r="B31" s="1479"/>
      <c r="C31" s="1479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97"/>
      <c r="B32" s="1479"/>
      <c r="C32" s="1479"/>
      <c r="D32" s="1452"/>
      <c r="E32" s="1479"/>
      <c r="F32" s="1479"/>
      <c r="G32" s="1479"/>
      <c r="H32" s="1479"/>
      <c r="I32" s="1479"/>
      <c r="J32" s="1479"/>
      <c r="K32" s="1479"/>
    </row>
    <row r="33" spans="1:11">
      <c r="A33" s="1451"/>
      <c r="B33" s="1453"/>
      <c r="C33" s="1452"/>
      <c r="D33" s="1452"/>
      <c r="E33" s="1453"/>
      <c r="F33" s="1452"/>
      <c r="G33" s="1452"/>
      <c r="H33" s="1452"/>
      <c r="I33" s="1452"/>
      <c r="J33" s="1452"/>
      <c r="K33" s="1452"/>
    </row>
    <row r="34" spans="1:11">
      <c r="A34" s="1451"/>
      <c r="B34" s="1453"/>
      <c r="C34" s="1452"/>
      <c r="D34" s="1452"/>
      <c r="E34" s="1453"/>
      <c r="F34" s="1452"/>
      <c r="G34" s="1453"/>
      <c r="H34" s="1452"/>
      <c r="I34" s="1452"/>
      <c r="J34" s="1452"/>
      <c r="K34" s="1452"/>
    </row>
    <row r="35" spans="1:11" ht="13" thickBot="1">
      <c r="A35" s="1454"/>
      <c r="B35" s="1456"/>
      <c r="C35" s="1455"/>
      <c r="D35" s="1456"/>
      <c r="E35" s="1456"/>
      <c r="F35" s="1456"/>
      <c r="G35" s="1456"/>
      <c r="H35" s="1456"/>
      <c r="I35" s="1456"/>
      <c r="J35" s="1456"/>
      <c r="K35" s="1456"/>
    </row>
    <row r="36" spans="1:11" ht="13" thickBot="1">
      <c r="A36" s="1491" t="s">
        <v>804</v>
      </c>
      <c r="B36" s="1492"/>
      <c r="C36" s="1492"/>
      <c r="D36" s="1492"/>
      <c r="E36" s="1492"/>
      <c r="F36" s="1492"/>
      <c r="G36" s="1492"/>
      <c r="H36" s="1492"/>
      <c r="I36" s="1492"/>
      <c r="J36" s="1492"/>
      <c r="K36" s="1492"/>
    </row>
    <row r="37" spans="1:11">
      <c r="A37" s="1450"/>
      <c r="B37" s="1493"/>
      <c r="C37" s="1493"/>
      <c r="D37" s="1493"/>
      <c r="E37" s="1493"/>
      <c r="F37" s="1493"/>
      <c r="G37" s="1493"/>
      <c r="H37" s="1493"/>
      <c r="I37" s="1493"/>
      <c r="J37" s="1493"/>
      <c r="K37" s="1493"/>
    </row>
    <row r="38" spans="1:11">
      <c r="A38" s="1497"/>
      <c r="B38" s="1479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97"/>
      <c r="B39" s="1479"/>
      <c r="C39" s="1479"/>
      <c r="D39" s="1479"/>
      <c r="E39" s="1479"/>
      <c r="F39" s="1479"/>
      <c r="G39" s="1479"/>
      <c r="H39" s="1479"/>
      <c r="I39" s="1479"/>
      <c r="J39" s="1479"/>
      <c r="K39" s="1479"/>
    </row>
    <row r="40" spans="1:11">
      <c r="A40" s="1451"/>
      <c r="B40" s="1452"/>
      <c r="C40" s="1452"/>
      <c r="D40" s="1452"/>
      <c r="E40" s="1452"/>
      <c r="F40" s="1453"/>
      <c r="G40" s="1479"/>
      <c r="H40" s="1453"/>
      <c r="I40" s="1452"/>
      <c r="J40" s="1453"/>
      <c r="K40" s="1452"/>
    </row>
    <row r="41" spans="1:11">
      <c r="A41" s="1494"/>
      <c r="B41" s="1496"/>
      <c r="C41" s="1495"/>
      <c r="D41" s="1452"/>
      <c r="E41" s="1495"/>
      <c r="F41" s="1496"/>
      <c r="G41" s="1452"/>
      <c r="H41" s="1496"/>
      <c r="I41" s="1495"/>
      <c r="J41" s="1496"/>
      <c r="K41" s="1495"/>
    </row>
    <row r="42" spans="1:11">
      <c r="A42" s="1494"/>
      <c r="B42" s="1496"/>
      <c r="C42" s="1495"/>
      <c r="D42" s="1496"/>
      <c r="E42" s="1495"/>
      <c r="F42" s="1496"/>
      <c r="G42" s="1453"/>
      <c r="H42" s="1496"/>
      <c r="I42" s="1495"/>
      <c r="J42" s="1496"/>
      <c r="K42" s="1495"/>
    </row>
    <row r="43" spans="1:11" ht="13" thickBot="1">
      <c r="A43" s="1454"/>
      <c r="B43" s="1456"/>
      <c r="C43" s="1455"/>
      <c r="D43" s="1456"/>
      <c r="E43" s="1455"/>
      <c r="F43" s="1456"/>
      <c r="G43" s="1456"/>
      <c r="H43" s="1456"/>
      <c r="I43" s="1456"/>
      <c r="J43" s="1456"/>
      <c r="K43" s="1456"/>
    </row>
    <row r="46" spans="1:11">
      <c r="A46" s="855"/>
      <c r="B46" s="1468"/>
    </row>
    <row r="47" spans="1:11">
      <c r="B47" s="1468"/>
    </row>
    <row r="48" spans="1:11">
      <c r="B48" s="1468"/>
    </row>
    <row r="49" spans="1:2">
      <c r="B49" s="1468"/>
    </row>
    <row r="50" spans="1:2">
      <c r="B50" s="1468"/>
    </row>
    <row r="51" spans="1:2">
      <c r="B51" s="1468"/>
    </row>
    <row r="52" spans="1:2">
      <c r="B52" s="1468"/>
    </row>
    <row r="55" spans="1:2">
      <c r="A55" s="855"/>
      <c r="B55" s="1468"/>
    </row>
    <row r="56" spans="1:2">
      <c r="B56" s="1468"/>
    </row>
    <row r="57" spans="1:2">
      <c r="B57" s="1468"/>
    </row>
    <row r="58" spans="1:2">
      <c r="B58" s="1468"/>
    </row>
    <row r="59" spans="1:2">
      <c r="B59" s="146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2016-11-18T15:57:46Z</dcterms:modified>
</cp:coreProperties>
</file>