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736" i="3" l="1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Y51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CC79" i="6"/>
  <c r="CB79" i="6"/>
  <c r="CA79" i="6"/>
  <c r="BZ79" i="6"/>
  <c r="CC78" i="6"/>
  <c r="CB78" i="6"/>
  <c r="CA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I574" i="7"/>
  <c r="CC632" i="3"/>
  <c r="CB632" i="3"/>
  <c r="CA632" i="3"/>
  <c r="BZ632" i="3"/>
  <c r="BZ634" i="3"/>
  <c r="CA634" i="3"/>
  <c r="CB634" i="3"/>
  <c r="CC634" i="3"/>
  <c r="CC633" i="3"/>
  <c r="CB633" i="3"/>
  <c r="CA633" i="3"/>
  <c r="BZ633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BZ570" i="3"/>
  <c r="CA570" i="3"/>
  <c r="CB570" i="3"/>
  <c r="CC570" i="3"/>
  <c r="BD552" i="3"/>
  <c r="BY54" i="6"/>
  <c r="BY72" i="6"/>
  <c r="BY92" i="6"/>
  <c r="BX92" i="6"/>
  <c r="BW92" i="6"/>
  <c r="BV92" i="6"/>
  <c r="BY50" i="6"/>
  <c r="BY52" i="6"/>
  <c r="BY68" i="6"/>
  <c r="BY70" i="6"/>
  <c r="BY88" i="6"/>
  <c r="BY91" i="6"/>
  <c r="BX52" i="6"/>
  <c r="BX70" i="6"/>
  <c r="BX88" i="6"/>
  <c r="BX91" i="6"/>
  <c r="BW52" i="6"/>
  <c r="BW70" i="6"/>
  <c r="BW88" i="6"/>
  <c r="BW91" i="6"/>
  <c r="BV52" i="6"/>
  <c r="BV70" i="6"/>
  <c r="BV88" i="6"/>
  <c r="BV91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91" i="6"/>
  <c r="BS52" i="6"/>
  <c r="BS91" i="6"/>
  <c r="BR52" i="6"/>
  <c r="BR91" i="6"/>
  <c r="BQ52" i="6"/>
  <c r="BQ91" i="6"/>
  <c r="BP52" i="6"/>
  <c r="BP91" i="6"/>
  <c r="BO52" i="6"/>
  <c r="BO91" i="6"/>
  <c r="BN52" i="6"/>
  <c r="BN91" i="6"/>
  <c r="BM52" i="6"/>
  <c r="BM91" i="6"/>
  <c r="BL52" i="6"/>
  <c r="BL91" i="6"/>
  <c r="BK52" i="6"/>
  <c r="BK91" i="6"/>
  <c r="BJ52" i="6"/>
  <c r="BJ91" i="6"/>
  <c r="BI52" i="6"/>
  <c r="BI91" i="6"/>
  <c r="BH52" i="6"/>
  <c r="BH91" i="6"/>
  <c r="BG52" i="6"/>
  <c r="BG91" i="6"/>
  <c r="BF52" i="6"/>
  <c r="BF91" i="6"/>
  <c r="BE52" i="6"/>
  <c r="BE91" i="6"/>
  <c r="BD52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91" i="6"/>
  <c r="BA52" i="6"/>
  <c r="BA91" i="6"/>
  <c r="AZ52" i="6"/>
  <c r="AZ91" i="6"/>
  <c r="AY52" i="6"/>
  <c r="AY91" i="6"/>
  <c r="AX52" i="6"/>
  <c r="AX91" i="6"/>
  <c r="AW52" i="6"/>
  <c r="AW91" i="6"/>
  <c r="AV52" i="6"/>
  <c r="AV91" i="6"/>
  <c r="AU52" i="6"/>
  <c r="AU91" i="6"/>
  <c r="AT52" i="6"/>
  <c r="AT91" i="6"/>
  <c r="AS52" i="6"/>
  <c r="AS91" i="6"/>
  <c r="AR52" i="6"/>
  <c r="AR91" i="6"/>
  <c r="AQ52" i="6"/>
  <c r="AQ91" i="6"/>
  <c r="AP52" i="6"/>
  <c r="AP91" i="6"/>
  <c r="AO52" i="6"/>
  <c r="AO91" i="6"/>
  <c r="AN52" i="6"/>
  <c r="AN91" i="6"/>
  <c r="AM52" i="6"/>
  <c r="AM91" i="6"/>
  <c r="AL52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91" i="6"/>
  <c r="AI52" i="6"/>
  <c r="AI91" i="6"/>
  <c r="AH52" i="6"/>
  <c r="AH91" i="6"/>
  <c r="AG52" i="6"/>
  <c r="AG91" i="6"/>
  <c r="AF52" i="6"/>
  <c r="AF91" i="6"/>
  <c r="AE52" i="6"/>
  <c r="AE91" i="6"/>
  <c r="AD52" i="6"/>
  <c r="AD91" i="6"/>
  <c r="AC52" i="6"/>
  <c r="AC91" i="6"/>
  <c r="AB52" i="6"/>
  <c r="AB91" i="6"/>
  <c r="AA52" i="6"/>
  <c r="AA91" i="6"/>
  <c r="Z52" i="6"/>
  <c r="Z91" i="6"/>
  <c r="Y52" i="6"/>
  <c r="Y91" i="6"/>
  <c r="X52" i="6"/>
  <c r="X91" i="6"/>
  <c r="W52" i="6"/>
  <c r="W91" i="6"/>
  <c r="V52" i="6"/>
  <c r="V91" i="6"/>
  <c r="U52" i="6"/>
  <c r="U91" i="6"/>
  <c r="T52" i="6"/>
  <c r="T91" i="6"/>
  <c r="C52" i="6"/>
  <c r="C91" i="6"/>
  <c r="D52" i="6"/>
  <c r="D91" i="6"/>
  <c r="E52" i="6"/>
  <c r="E91" i="6"/>
  <c r="F52" i="6"/>
  <c r="F91" i="6"/>
  <c r="G52" i="6"/>
  <c r="G91" i="6"/>
  <c r="H52" i="6"/>
  <c r="H91" i="6"/>
  <c r="I52" i="6"/>
  <c r="I91" i="6"/>
  <c r="J52" i="6"/>
  <c r="J91" i="6"/>
  <c r="K52" i="6"/>
  <c r="K91" i="6"/>
  <c r="L52" i="6"/>
  <c r="L91" i="6"/>
  <c r="M52" i="6"/>
  <c r="M91" i="6"/>
  <c r="N52" i="6"/>
  <c r="N91" i="6"/>
  <c r="O52" i="6"/>
  <c r="O91" i="6"/>
  <c r="P52" i="6"/>
  <c r="P91" i="6"/>
  <c r="Q52" i="6"/>
  <c r="Q91" i="6"/>
  <c r="R52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9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9" i="6"/>
  <c r="BL7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7" i="6"/>
  <c r="T79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B77" i="6"/>
  <c r="B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BY79" i="6"/>
  <c r="BX79" i="6"/>
  <c r="BW79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486" i="7"/>
  <c r="J486" i="7"/>
  <c r="I486" i="7"/>
  <c r="H486" i="7"/>
  <c r="D476" i="7"/>
  <c r="I477" i="7"/>
  <c r="D467" i="7"/>
  <c r="I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K575" i="7"/>
  <c r="K574" i="7"/>
  <c r="K579" i="7"/>
  <c r="J575" i="7"/>
  <c r="J574" i="7"/>
  <c r="J579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D560" i="7"/>
  <c r="K561" i="7"/>
  <c r="J561" i="7"/>
  <c r="I557" i="7"/>
  <c r="I561" i="7"/>
  <c r="H557" i="7"/>
  <c r="H561" i="7"/>
  <c r="K557" i="7"/>
  <c r="J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88" i="7"/>
  <c r="K492" i="7"/>
  <c r="J488" i="7"/>
  <c r="J492" i="7"/>
  <c r="I488" i="7"/>
  <c r="I492" i="7"/>
  <c r="H488" i="7"/>
  <c r="H492" i="7"/>
  <c r="K477" i="7"/>
  <c r="K479" i="7"/>
  <c r="K483" i="7"/>
  <c r="J477" i="7"/>
  <c r="J479" i="7"/>
  <c r="J483" i="7"/>
  <c r="I479" i="7"/>
  <c r="I483" i="7"/>
  <c r="H477" i="7"/>
  <c r="H479" i="7"/>
  <c r="H483" i="7"/>
  <c r="K468" i="7"/>
  <c r="K470" i="7"/>
  <c r="K474" i="7"/>
  <c r="J468" i="7"/>
  <c r="J470" i="7"/>
  <c r="J474" i="7"/>
  <c r="I470" i="7"/>
  <c r="I474" i="7"/>
  <c r="H468" i="7"/>
  <c r="H470" i="7"/>
  <c r="H474" i="7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D627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610" i="3"/>
  <c r="BW988" i="3"/>
  <c r="BX610" i="3"/>
  <c r="BX988" i="3"/>
  <c r="BY610" i="3"/>
  <c r="BY988" i="3"/>
  <c r="BV610" i="3"/>
  <c r="BV988" i="3"/>
  <c r="F609" i="7"/>
  <c r="F610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987" i="7"/>
  <c r="C799" i="7"/>
  <c r="F987" i="7"/>
  <c r="F32" i="7"/>
  <c r="F34" i="7"/>
  <c r="F35" i="7"/>
  <c r="F36" i="7"/>
  <c r="F37" i="7"/>
  <c r="F38" i="7"/>
  <c r="F39" i="7"/>
  <c r="F40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0" i="7"/>
  <c r="F43" i="7"/>
  <c r="E987" i="7"/>
  <c r="E32" i="7"/>
  <c r="E34" i="7"/>
  <c r="E35" i="7"/>
  <c r="E36" i="7"/>
  <c r="E37" i="7"/>
  <c r="E38" i="7"/>
  <c r="E39" i="7"/>
  <c r="E40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0" i="7"/>
  <c r="E43" i="7"/>
  <c r="D987" i="7"/>
  <c r="D32" i="7"/>
  <c r="D34" i="7"/>
  <c r="D35" i="7"/>
  <c r="D36" i="7"/>
  <c r="D37" i="7"/>
  <c r="D38" i="7"/>
  <c r="D39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0" i="7"/>
  <c r="D43" i="7"/>
  <c r="C32" i="7"/>
  <c r="C34" i="7"/>
  <c r="C35" i="7"/>
  <c r="C36" i="7"/>
  <c r="C994" i="7"/>
  <c r="C37" i="7"/>
  <c r="C38" i="7"/>
  <c r="C39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0" i="7"/>
  <c r="C43" i="7"/>
  <c r="F42" i="7"/>
  <c r="E42" i="7"/>
  <c r="D42" i="7"/>
  <c r="C42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984" i="3"/>
  <c r="BV1001" i="3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D468" i="7"/>
  <c r="D470" i="7"/>
  <c r="D472" i="7"/>
  <c r="N472" i="7"/>
  <c r="N860" i="7"/>
  <c r="O472" i="7"/>
  <c r="O860" i="7"/>
  <c r="P472" i="7"/>
  <c r="P860" i="7"/>
  <c r="D479" i="7"/>
  <c r="D481" i="7"/>
  <c r="N481" i="7"/>
  <c r="N861" i="7"/>
  <c r="E479" i="7"/>
  <c r="E481" i="7"/>
  <c r="O481" i="7"/>
  <c r="O861" i="7"/>
  <c r="F479" i="7"/>
  <c r="F481" i="7"/>
  <c r="P481" i="7"/>
  <c r="P861" i="7"/>
  <c r="N490" i="7"/>
  <c r="N862" i="7"/>
  <c r="O490" i="7"/>
  <c r="O862" i="7"/>
  <c r="P490" i="7"/>
  <c r="P862" i="7"/>
  <c r="N499" i="7"/>
  <c r="N863" i="7"/>
  <c r="O499" i="7"/>
  <c r="O863" i="7"/>
  <c r="P499" i="7"/>
  <c r="P863" i="7"/>
  <c r="N505" i="7"/>
  <c r="N864" i="7"/>
  <c r="O505" i="7"/>
  <c r="O864" i="7"/>
  <c r="P505" i="7"/>
  <c r="P864" i="7"/>
  <c r="N511" i="7"/>
  <c r="N865" i="7"/>
  <c r="O511" i="7"/>
  <c r="O865" i="7"/>
  <c r="P511" i="7"/>
  <c r="P865" i="7"/>
  <c r="N517" i="7"/>
  <c r="N866" i="7"/>
  <c r="O517" i="7"/>
  <c r="O866" i="7"/>
  <c r="P517" i="7"/>
  <c r="P866" i="7"/>
  <c r="N523" i="7"/>
  <c r="N867" i="7"/>
  <c r="O523" i="7"/>
  <c r="O867" i="7"/>
  <c r="F520" i="7"/>
  <c r="F521" i="7"/>
  <c r="F523" i="7"/>
  <c r="P523" i="7"/>
  <c r="P867" i="7"/>
  <c r="N529" i="7"/>
  <c r="N868" i="7"/>
  <c r="O529" i="7"/>
  <c r="O868" i="7"/>
  <c r="P529" i="7"/>
  <c r="P868" i="7"/>
  <c r="N535" i="7"/>
  <c r="N869" i="7"/>
  <c r="E533" i="7"/>
  <c r="E535" i="7"/>
  <c r="O535" i="7"/>
  <c r="O869" i="7"/>
  <c r="P535" i="7"/>
  <c r="P869" i="7"/>
  <c r="N541" i="7"/>
  <c r="N870" i="7"/>
  <c r="O541" i="7"/>
  <c r="O870" i="7"/>
  <c r="P541" i="7"/>
  <c r="P870" i="7"/>
  <c r="N547" i="7"/>
  <c r="N871" i="7"/>
  <c r="O547" i="7"/>
  <c r="O871" i="7"/>
  <c r="P547" i="7"/>
  <c r="P871" i="7"/>
  <c r="N553" i="7"/>
  <c r="N872" i="7"/>
  <c r="O553" i="7"/>
  <c r="O872" i="7"/>
  <c r="P553" i="7"/>
  <c r="P872" i="7"/>
  <c r="D557" i="7"/>
  <c r="D559" i="7"/>
  <c r="N559" i="7"/>
  <c r="N873" i="7"/>
  <c r="O559" i="7"/>
  <c r="O873" i="7"/>
  <c r="P559" i="7"/>
  <c r="P873" i="7"/>
  <c r="N565" i="7"/>
  <c r="N874" i="7"/>
  <c r="O565" i="7"/>
  <c r="O874" i="7"/>
  <c r="P565" i="7"/>
  <c r="P874" i="7"/>
  <c r="N571" i="7"/>
  <c r="N875" i="7"/>
  <c r="O571" i="7"/>
  <c r="O875" i="7"/>
  <c r="P571" i="7"/>
  <c r="P875" i="7"/>
  <c r="D577" i="7"/>
  <c r="N577" i="7"/>
  <c r="N876" i="7"/>
  <c r="E577" i="7"/>
  <c r="O577" i="7"/>
  <c r="O876" i="7"/>
  <c r="F577" i="7"/>
  <c r="P577" i="7"/>
  <c r="P876" i="7"/>
  <c r="D580" i="7"/>
  <c r="D583" i="7"/>
  <c r="N583" i="7"/>
  <c r="N877" i="7"/>
  <c r="O583" i="7"/>
  <c r="O877" i="7"/>
  <c r="P583" i="7"/>
  <c r="P877" i="7"/>
  <c r="N589" i="7"/>
  <c r="N878" i="7"/>
  <c r="O589" i="7"/>
  <c r="O878" i="7"/>
  <c r="P589" i="7"/>
  <c r="P878" i="7"/>
  <c r="D593" i="7"/>
  <c r="D594" i="7"/>
  <c r="D596" i="7"/>
  <c r="N596" i="7"/>
  <c r="N879" i="7"/>
  <c r="E593" i="7"/>
  <c r="E594" i="7"/>
  <c r="E596" i="7"/>
  <c r="O596" i="7"/>
  <c r="O879" i="7"/>
  <c r="F593" i="7"/>
  <c r="F594" i="7"/>
  <c r="F596" i="7"/>
  <c r="P596" i="7"/>
  <c r="P879" i="7"/>
  <c r="N602" i="7"/>
  <c r="N880" i="7"/>
  <c r="O602" i="7"/>
  <c r="O880" i="7"/>
  <c r="F600" i="7"/>
  <c r="F602" i="7"/>
  <c r="P602" i="7"/>
  <c r="P880" i="7"/>
  <c r="D606" i="7"/>
  <c r="D608" i="7"/>
  <c r="N608" i="7"/>
  <c r="N881" i="7"/>
  <c r="E606" i="7"/>
  <c r="E608" i="7"/>
  <c r="O608" i="7"/>
  <c r="O881" i="7"/>
  <c r="F606" i="7"/>
  <c r="F608" i="7"/>
  <c r="P608" i="7"/>
  <c r="P881" i="7"/>
  <c r="N614" i="7"/>
  <c r="N882" i="7"/>
  <c r="O614" i="7"/>
  <c r="O882" i="7"/>
  <c r="P614" i="7"/>
  <c r="P882" i="7"/>
  <c r="N620" i="7"/>
  <c r="N883" i="7"/>
  <c r="O620" i="7"/>
  <c r="O883" i="7"/>
  <c r="P620" i="7"/>
  <c r="P883" i="7"/>
  <c r="D624" i="7"/>
  <c r="D626" i="7"/>
  <c r="N626" i="7"/>
  <c r="N884" i="7"/>
  <c r="E624" i="7"/>
  <c r="E626" i="7"/>
  <c r="O626" i="7"/>
  <c r="O884" i="7"/>
  <c r="P626" i="7"/>
  <c r="P884" i="7"/>
  <c r="N632" i="7"/>
  <c r="N885" i="7"/>
  <c r="O632" i="7"/>
  <c r="O885" i="7"/>
  <c r="P632" i="7"/>
  <c r="P885" i="7"/>
  <c r="BW41" i="6"/>
  <c r="BW43" i="6"/>
  <c r="BW14" i="6"/>
  <c r="BW16" i="6"/>
  <c r="BW23" i="6"/>
  <c r="BW25" i="6"/>
  <c r="BW32" i="6"/>
  <c r="BW34" i="6"/>
  <c r="BW50" i="6"/>
  <c r="BW59" i="6"/>
  <c r="BW61" i="6"/>
  <c r="BW68" i="6"/>
  <c r="BW86" i="6"/>
  <c r="D639" i="7"/>
  <c r="N639" i="7"/>
  <c r="N886" i="7"/>
  <c r="BX41" i="6"/>
  <c r="BX43" i="6"/>
  <c r="BX14" i="6"/>
  <c r="BX16" i="6"/>
  <c r="BX23" i="6"/>
  <c r="BX25" i="6"/>
  <c r="BX32" i="6"/>
  <c r="BX34" i="6"/>
  <c r="BX50" i="6"/>
  <c r="BX59" i="6"/>
  <c r="BX61" i="6"/>
  <c r="BX68" i="6"/>
  <c r="BX86" i="6"/>
  <c r="E639" i="7"/>
  <c r="O639" i="7"/>
  <c r="O886" i="7"/>
  <c r="BY41" i="6"/>
  <c r="BY43" i="6"/>
  <c r="BY14" i="6"/>
  <c r="BY16" i="6"/>
  <c r="BY23" i="6"/>
  <c r="BY25" i="6"/>
  <c r="BY32" i="6"/>
  <c r="BY34" i="6"/>
  <c r="BY59" i="6"/>
  <c r="BY61" i="6"/>
  <c r="BY86" i="6"/>
  <c r="F639" i="7"/>
  <c r="P639" i="7"/>
  <c r="P886" i="7"/>
  <c r="BV41" i="6"/>
  <c r="BV43" i="6"/>
  <c r="BV14" i="6"/>
  <c r="BV16" i="6"/>
  <c r="BV23" i="6"/>
  <c r="BV25" i="6"/>
  <c r="BV32" i="6"/>
  <c r="BV34" i="6"/>
  <c r="BV50" i="6"/>
  <c r="BV59" i="6"/>
  <c r="BV61" i="6"/>
  <c r="BV68" i="6"/>
  <c r="BV86" i="6"/>
  <c r="C639" i="7"/>
  <c r="M639" i="7"/>
  <c r="M886" i="7"/>
  <c r="M632" i="7"/>
  <c r="M885" i="7"/>
  <c r="C624" i="7"/>
  <c r="C626" i="7"/>
  <c r="M626" i="7"/>
  <c r="M884" i="7"/>
  <c r="M620" i="7"/>
  <c r="M883" i="7"/>
  <c r="M614" i="7"/>
  <c r="M882" i="7"/>
  <c r="C606" i="7"/>
  <c r="C608" i="7"/>
  <c r="M608" i="7"/>
  <c r="M881" i="7"/>
  <c r="M602" i="7"/>
  <c r="M880" i="7"/>
  <c r="C593" i="7"/>
  <c r="C594" i="7"/>
  <c r="C596" i="7"/>
  <c r="M596" i="7"/>
  <c r="M879" i="7"/>
  <c r="M589" i="7"/>
  <c r="M878" i="7"/>
  <c r="M583" i="7"/>
  <c r="M877" i="7"/>
  <c r="C577" i="7"/>
  <c r="M577" i="7"/>
  <c r="M876" i="7"/>
  <c r="M571" i="7"/>
  <c r="M875" i="7"/>
  <c r="M565" i="7"/>
  <c r="M874" i="7"/>
  <c r="C557" i="7"/>
  <c r="C559" i="7"/>
  <c r="M559" i="7"/>
  <c r="M873" i="7"/>
  <c r="M553" i="7"/>
  <c r="M872" i="7"/>
  <c r="M547" i="7"/>
  <c r="M871" i="7"/>
  <c r="M541" i="7"/>
  <c r="M870" i="7"/>
  <c r="M535" i="7"/>
  <c r="M869" i="7"/>
  <c r="M529" i="7"/>
  <c r="M868" i="7"/>
  <c r="M523" i="7"/>
  <c r="M867" i="7"/>
  <c r="M517" i="7"/>
  <c r="M866" i="7"/>
  <c r="M511" i="7"/>
  <c r="M865" i="7"/>
  <c r="M505" i="7"/>
  <c r="M864" i="7"/>
  <c r="M499" i="7"/>
  <c r="M863" i="7"/>
  <c r="M490" i="7"/>
  <c r="M862" i="7"/>
  <c r="C479" i="7"/>
  <c r="C481" i="7"/>
  <c r="M481" i="7"/>
  <c r="M861" i="7"/>
  <c r="C468" i="7"/>
  <c r="C470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30" i="7"/>
  <c r="E30" i="7"/>
  <c r="D30" i="7"/>
  <c r="C30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667" i="7"/>
  <c r="F668" i="7"/>
  <c r="F669" i="7"/>
  <c r="F889" i="7"/>
  <c r="F18" i="7"/>
  <c r="E667" i="7"/>
  <c r="E668" i="7"/>
  <c r="E669" i="7"/>
  <c r="E889" i="7"/>
  <c r="E18" i="7"/>
  <c r="D667" i="7"/>
  <c r="D668" i="7"/>
  <c r="D669" i="7"/>
  <c r="D889" i="7"/>
  <c r="D18" i="7"/>
  <c r="C667" i="7"/>
  <c r="C668" i="7"/>
  <c r="C669" i="7"/>
  <c r="C889" i="7"/>
  <c r="C18" i="7"/>
  <c r="F17" i="7"/>
  <c r="E17" i="7"/>
  <c r="D17" i="7"/>
  <c r="C17" i="7"/>
  <c r="F16" i="7"/>
  <c r="E16" i="7"/>
  <c r="D16" i="7"/>
  <c r="C16" i="7"/>
  <c r="F15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669" i="3"/>
  <c r="BY889" i="3"/>
  <c r="BY18" i="3"/>
  <c r="BX669" i="3"/>
  <c r="BX889" i="3"/>
  <c r="BX18" i="3"/>
  <c r="BW669" i="3"/>
  <c r="BW889" i="3"/>
  <c r="BW18" i="3"/>
  <c r="BV669" i="3"/>
  <c r="BV889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17" i="3"/>
  <c r="BY16" i="3"/>
  <c r="BX16" i="3"/>
  <c r="BW16" i="3"/>
  <c r="BV16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450" i="7"/>
  <c r="C449" i="7"/>
  <c r="C451" i="7"/>
  <c r="C452" i="7"/>
  <c r="K1" i="3"/>
  <c r="BV453" i="3"/>
  <c r="C453" i="7"/>
  <c r="C46" i="7"/>
  <c r="G1" i="3"/>
  <c r="P1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D477" i="7"/>
  <c r="E477" i="7"/>
  <c r="F477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4" i="7"/>
  <c r="D496" i="7"/>
  <c r="D497" i="7"/>
  <c r="BW498" i="3"/>
  <c r="D498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5" i="7"/>
  <c r="D502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C527" i="7"/>
  <c r="C529" i="7"/>
  <c r="C533" i="7"/>
  <c r="C535" i="7"/>
  <c r="C538" i="7"/>
  <c r="C541" i="7"/>
  <c r="C545" i="7"/>
  <c r="C547" i="7"/>
  <c r="C551" i="7"/>
  <c r="C553" i="7"/>
  <c r="C563" i="7"/>
  <c r="C565" i="7"/>
  <c r="C569" i="7"/>
  <c r="C571" i="7"/>
  <c r="C574" i="7"/>
  <c r="C580" i="7"/>
  <c r="C583" i="7"/>
  <c r="C586" i="7"/>
  <c r="C589" i="7"/>
  <c r="C600" i="7"/>
  <c r="C602" i="7"/>
  <c r="C612" i="7"/>
  <c r="C614" i="7"/>
  <c r="C618" i="7"/>
  <c r="C620" i="7"/>
  <c r="C630" i="7"/>
  <c r="C632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61" i="6"/>
  <c r="BT14" i="6"/>
  <c r="BT16" i="6"/>
  <c r="BT23" i="6"/>
  <c r="BT25" i="6"/>
  <c r="BT32" i="6"/>
  <c r="BT34" i="6"/>
  <c r="BT41" i="6"/>
  <c r="BT43" i="6"/>
  <c r="BT50" i="6"/>
  <c r="BT68" i="6"/>
  <c r="BT86" i="6"/>
  <c r="BS59" i="6"/>
  <c r="BS61" i="6"/>
  <c r="BS14" i="6"/>
  <c r="BS16" i="6"/>
  <c r="BS23" i="6"/>
  <c r="BS25" i="6"/>
  <c r="BS32" i="6"/>
  <c r="BS34" i="6"/>
  <c r="BS41" i="6"/>
  <c r="BS43" i="6"/>
  <c r="BS50" i="6"/>
  <c r="BS68" i="6"/>
  <c r="BS86" i="6"/>
  <c r="BR59" i="6"/>
  <c r="BR61" i="6"/>
  <c r="BR14" i="6"/>
  <c r="BR16" i="6"/>
  <c r="BR23" i="6"/>
  <c r="BR25" i="6"/>
  <c r="BR32" i="6"/>
  <c r="BR34" i="6"/>
  <c r="BR41" i="6"/>
  <c r="BR43" i="6"/>
  <c r="BR50" i="6"/>
  <c r="BR68" i="6"/>
  <c r="BR86" i="6"/>
  <c r="BQ59" i="6"/>
  <c r="BQ61" i="6"/>
  <c r="BQ14" i="6"/>
  <c r="BQ16" i="6"/>
  <c r="BQ23" i="6"/>
  <c r="BQ25" i="6"/>
  <c r="BQ32" i="6"/>
  <c r="BQ34" i="6"/>
  <c r="BQ41" i="6"/>
  <c r="BQ43" i="6"/>
  <c r="BQ50" i="6"/>
  <c r="BQ68" i="6"/>
  <c r="BQ86" i="6"/>
  <c r="BP59" i="6"/>
  <c r="BP61" i="6"/>
  <c r="BP14" i="6"/>
  <c r="BP16" i="6"/>
  <c r="BP23" i="6"/>
  <c r="BP25" i="6"/>
  <c r="BP32" i="6"/>
  <c r="BP34" i="6"/>
  <c r="BP41" i="6"/>
  <c r="BP43" i="6"/>
  <c r="BP50" i="6"/>
  <c r="BP68" i="6"/>
  <c r="BP86" i="6"/>
  <c r="BO59" i="6"/>
  <c r="BO61" i="6"/>
  <c r="BO14" i="6"/>
  <c r="BO16" i="6"/>
  <c r="BO23" i="6"/>
  <c r="BO25" i="6"/>
  <c r="BO32" i="6"/>
  <c r="BO34" i="6"/>
  <c r="BO41" i="6"/>
  <c r="BO43" i="6"/>
  <c r="BO50" i="6"/>
  <c r="BO68" i="6"/>
  <c r="BO86" i="6"/>
  <c r="BN59" i="6"/>
  <c r="BN61" i="6"/>
  <c r="BN14" i="6"/>
  <c r="BN16" i="6"/>
  <c r="BN23" i="6"/>
  <c r="BN25" i="6"/>
  <c r="BN32" i="6"/>
  <c r="BN34" i="6"/>
  <c r="BN41" i="6"/>
  <c r="BN43" i="6"/>
  <c r="BN50" i="6"/>
  <c r="BN68" i="6"/>
  <c r="BN86" i="6"/>
  <c r="BM59" i="6"/>
  <c r="BM61" i="6"/>
  <c r="BM14" i="6"/>
  <c r="BM16" i="6"/>
  <c r="BM23" i="6"/>
  <c r="BM25" i="6"/>
  <c r="BM32" i="6"/>
  <c r="BM34" i="6"/>
  <c r="BM41" i="6"/>
  <c r="BM43" i="6"/>
  <c r="BM50" i="6"/>
  <c r="BM68" i="6"/>
  <c r="BM86" i="6"/>
  <c r="BL59" i="6"/>
  <c r="BL61" i="6"/>
  <c r="BL14" i="6"/>
  <c r="BL16" i="6"/>
  <c r="BL23" i="6"/>
  <c r="BL25" i="6"/>
  <c r="BL32" i="6"/>
  <c r="BL34" i="6"/>
  <c r="BL41" i="6"/>
  <c r="BL43" i="6"/>
  <c r="BL50" i="6"/>
  <c r="BL68" i="6"/>
  <c r="BL86" i="6"/>
  <c r="BK59" i="6"/>
  <c r="BK61" i="6"/>
  <c r="BK14" i="6"/>
  <c r="BK16" i="6"/>
  <c r="BK23" i="6"/>
  <c r="BK25" i="6"/>
  <c r="BK32" i="6"/>
  <c r="BK34" i="6"/>
  <c r="BK41" i="6"/>
  <c r="BK43" i="6"/>
  <c r="G1" i="6"/>
  <c r="BK7" i="6"/>
  <c r="BK68" i="6"/>
  <c r="BJ59" i="6"/>
  <c r="BJ61" i="6"/>
  <c r="BJ14" i="6"/>
  <c r="BJ16" i="6"/>
  <c r="BJ23" i="6"/>
  <c r="BJ25" i="6"/>
  <c r="BJ32" i="6"/>
  <c r="BJ34" i="6"/>
  <c r="BJ41" i="6"/>
  <c r="BJ43" i="6"/>
  <c r="BJ50" i="6"/>
  <c r="BJ68" i="6"/>
  <c r="BJ86" i="6"/>
  <c r="BI61" i="6"/>
  <c r="BI14" i="6"/>
  <c r="BI16" i="6"/>
  <c r="BI23" i="6"/>
  <c r="BI25" i="6"/>
  <c r="BI32" i="6"/>
  <c r="BI34" i="6"/>
  <c r="BI41" i="6"/>
  <c r="BI43" i="6"/>
  <c r="BI50" i="6"/>
  <c r="BI7" i="6"/>
  <c r="BI86" i="6"/>
  <c r="BH61" i="6"/>
  <c r="BH14" i="6"/>
  <c r="BH16" i="6"/>
  <c r="BH23" i="6"/>
  <c r="BH25" i="6"/>
  <c r="BH32" i="6"/>
  <c r="BH34" i="6"/>
  <c r="BH41" i="6"/>
  <c r="BH43" i="6"/>
  <c r="BH50" i="6"/>
  <c r="BH7" i="6"/>
  <c r="BH86" i="6"/>
  <c r="BG61" i="6"/>
  <c r="BG14" i="6"/>
  <c r="BG16" i="6"/>
  <c r="BG23" i="6"/>
  <c r="BG25" i="6"/>
  <c r="BG32" i="6"/>
  <c r="BG34" i="6"/>
  <c r="BG41" i="6"/>
  <c r="BG43" i="6"/>
  <c r="BG7" i="6"/>
  <c r="BG86" i="6"/>
  <c r="BF59" i="6"/>
  <c r="BF61" i="6"/>
  <c r="BF14" i="6"/>
  <c r="BF16" i="6"/>
  <c r="BF23" i="6"/>
  <c r="BF25" i="6"/>
  <c r="BF32" i="6"/>
  <c r="BF34" i="6"/>
  <c r="BF41" i="6"/>
  <c r="BF43" i="6"/>
  <c r="BF7" i="6"/>
  <c r="BF68" i="6"/>
  <c r="BF86" i="6"/>
  <c r="BE61" i="6"/>
  <c r="BE14" i="6"/>
  <c r="BE16" i="6"/>
  <c r="BE23" i="6"/>
  <c r="BE25" i="6"/>
  <c r="BE32" i="6"/>
  <c r="BE34" i="6"/>
  <c r="BE41" i="6"/>
  <c r="BE43" i="6"/>
  <c r="BE7" i="6"/>
  <c r="BE86" i="6"/>
  <c r="BD61" i="6"/>
  <c r="BD14" i="6"/>
  <c r="BD16" i="6"/>
  <c r="BD23" i="6"/>
  <c r="BD25" i="6"/>
  <c r="BD32" i="6"/>
  <c r="BD34" i="6"/>
  <c r="BD41" i="6"/>
  <c r="BD43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61" i="6"/>
  <c r="BB14" i="6"/>
  <c r="BB16" i="6"/>
  <c r="BB23" i="6"/>
  <c r="BB25" i="6"/>
  <c r="BB32" i="6"/>
  <c r="BB34" i="6"/>
  <c r="BB41" i="6"/>
  <c r="BB43" i="6"/>
  <c r="BB50" i="6"/>
  <c r="BB68" i="6"/>
  <c r="BB86" i="6"/>
  <c r="BA59" i="6"/>
  <c r="BA61" i="6"/>
  <c r="BA14" i="6"/>
  <c r="BA16" i="6"/>
  <c r="BA23" i="6"/>
  <c r="BA25" i="6"/>
  <c r="BA32" i="6"/>
  <c r="BA34" i="6"/>
  <c r="BA41" i="6"/>
  <c r="BA43" i="6"/>
  <c r="BA50" i="6"/>
  <c r="BA68" i="6"/>
  <c r="BA86" i="6"/>
  <c r="AZ59" i="6"/>
  <c r="AZ61" i="6"/>
  <c r="AZ14" i="6"/>
  <c r="AZ16" i="6"/>
  <c r="AZ23" i="6"/>
  <c r="AZ25" i="6"/>
  <c r="AZ32" i="6"/>
  <c r="AZ34" i="6"/>
  <c r="AZ41" i="6"/>
  <c r="AZ43" i="6"/>
  <c r="AZ50" i="6"/>
  <c r="AZ68" i="6"/>
  <c r="AZ86" i="6"/>
  <c r="AY59" i="6"/>
  <c r="AY61" i="6"/>
  <c r="AY14" i="6"/>
  <c r="AY16" i="6"/>
  <c r="AY23" i="6"/>
  <c r="AY25" i="6"/>
  <c r="AY32" i="6"/>
  <c r="AY34" i="6"/>
  <c r="AY41" i="6"/>
  <c r="AY43" i="6"/>
  <c r="AY50" i="6"/>
  <c r="AY68" i="6"/>
  <c r="AY86" i="6"/>
  <c r="AX59" i="6"/>
  <c r="AX61" i="6"/>
  <c r="AX14" i="6"/>
  <c r="AX16" i="6"/>
  <c r="AX23" i="6"/>
  <c r="AX25" i="6"/>
  <c r="AX32" i="6"/>
  <c r="AX34" i="6"/>
  <c r="AX41" i="6"/>
  <c r="AX43" i="6"/>
  <c r="AX50" i="6"/>
  <c r="AX68" i="6"/>
  <c r="AX86" i="6"/>
  <c r="AW59" i="6"/>
  <c r="AW61" i="6"/>
  <c r="AW14" i="6"/>
  <c r="AW16" i="6"/>
  <c r="AW23" i="6"/>
  <c r="AW25" i="6"/>
  <c r="AW32" i="6"/>
  <c r="AW34" i="6"/>
  <c r="AW41" i="6"/>
  <c r="AW43" i="6"/>
  <c r="AW50" i="6"/>
  <c r="AW68" i="6"/>
  <c r="AW86" i="6"/>
  <c r="AV59" i="6"/>
  <c r="AV61" i="6"/>
  <c r="AV14" i="6"/>
  <c r="AV16" i="6"/>
  <c r="AV23" i="6"/>
  <c r="AV25" i="6"/>
  <c r="AV32" i="6"/>
  <c r="AV34" i="6"/>
  <c r="AV41" i="6"/>
  <c r="AV43" i="6"/>
  <c r="AV50" i="6"/>
  <c r="AV68" i="6"/>
  <c r="AV86" i="6"/>
  <c r="AU59" i="6"/>
  <c r="AU61" i="6"/>
  <c r="AU14" i="6"/>
  <c r="AU16" i="6"/>
  <c r="AU23" i="6"/>
  <c r="AU25" i="6"/>
  <c r="AU32" i="6"/>
  <c r="AU34" i="6"/>
  <c r="AU41" i="6"/>
  <c r="AU43" i="6"/>
  <c r="AU50" i="6"/>
  <c r="AU68" i="6"/>
  <c r="AU86" i="6"/>
  <c r="AT59" i="6"/>
  <c r="AT61" i="6"/>
  <c r="AT14" i="6"/>
  <c r="AT16" i="6"/>
  <c r="AT23" i="6"/>
  <c r="AT25" i="6"/>
  <c r="AT32" i="6"/>
  <c r="AT34" i="6"/>
  <c r="AT41" i="6"/>
  <c r="AT43" i="6"/>
  <c r="AT50" i="6"/>
  <c r="AT68" i="6"/>
  <c r="AT86" i="6"/>
  <c r="AS59" i="6"/>
  <c r="AS61" i="6"/>
  <c r="AS14" i="6"/>
  <c r="AS16" i="6"/>
  <c r="AS7" i="6"/>
  <c r="AS23" i="6"/>
  <c r="AS25" i="6"/>
  <c r="AS32" i="6"/>
  <c r="AS34" i="6"/>
  <c r="AS41" i="6"/>
  <c r="AS43" i="6"/>
  <c r="AS50" i="6"/>
  <c r="AS68" i="6"/>
  <c r="AS86" i="6"/>
  <c r="AR59" i="6"/>
  <c r="AR61" i="6"/>
  <c r="AR14" i="6"/>
  <c r="AR16" i="6"/>
  <c r="AR23" i="6"/>
  <c r="AR25" i="6"/>
  <c r="AR32" i="6"/>
  <c r="AR34" i="6"/>
  <c r="AR41" i="6"/>
  <c r="AR43" i="6"/>
  <c r="AR50" i="6"/>
  <c r="AR68" i="6"/>
  <c r="AR86" i="6"/>
  <c r="AQ59" i="6"/>
  <c r="AQ61" i="6"/>
  <c r="AQ14" i="6"/>
  <c r="AQ16" i="6"/>
  <c r="AQ23" i="6"/>
  <c r="AQ25" i="6"/>
  <c r="AQ32" i="6"/>
  <c r="AQ34" i="6"/>
  <c r="AQ41" i="6"/>
  <c r="AQ43" i="6"/>
  <c r="AQ50" i="6"/>
  <c r="AQ68" i="6"/>
  <c r="AQ86" i="6"/>
  <c r="AP59" i="6"/>
  <c r="AP61" i="6"/>
  <c r="AP14" i="6"/>
  <c r="AP16" i="6"/>
  <c r="AP23" i="6"/>
  <c r="AP25" i="6"/>
  <c r="AP32" i="6"/>
  <c r="AP34" i="6"/>
  <c r="AP41" i="6"/>
  <c r="AP43" i="6"/>
  <c r="AP50" i="6"/>
  <c r="AP68" i="6"/>
  <c r="AP86" i="6"/>
  <c r="AO59" i="6"/>
  <c r="AO61" i="6"/>
  <c r="AO14" i="6"/>
  <c r="AO16" i="6"/>
  <c r="AO23" i="6"/>
  <c r="AO25" i="6"/>
  <c r="AO32" i="6"/>
  <c r="AO34" i="6"/>
  <c r="AO41" i="6"/>
  <c r="AO43" i="6"/>
  <c r="AO50" i="6"/>
  <c r="AO68" i="6"/>
  <c r="AO86" i="6"/>
  <c r="AN59" i="6"/>
  <c r="AN61" i="6"/>
  <c r="AN14" i="6"/>
  <c r="AN16" i="6"/>
  <c r="AN23" i="6"/>
  <c r="AN25" i="6"/>
  <c r="AN32" i="6"/>
  <c r="AN34" i="6"/>
  <c r="AN41" i="6"/>
  <c r="AN43" i="6"/>
  <c r="AN50" i="6"/>
  <c r="AN7" i="6"/>
  <c r="AN68" i="6"/>
  <c r="AN86" i="6"/>
  <c r="AM59" i="6"/>
  <c r="AM61" i="6"/>
  <c r="AM14" i="6"/>
  <c r="AM16" i="6"/>
  <c r="AM23" i="6"/>
  <c r="AM25" i="6"/>
  <c r="AM32" i="6"/>
  <c r="AM34" i="6"/>
  <c r="AM41" i="6"/>
  <c r="AM43" i="6"/>
  <c r="AM50" i="6"/>
  <c r="AM68" i="6"/>
  <c r="AM86" i="6"/>
  <c r="AL7" i="6"/>
  <c r="AL61" i="6"/>
  <c r="AL14" i="6"/>
  <c r="AL16" i="6"/>
  <c r="AL23" i="6"/>
  <c r="AL25" i="6"/>
  <c r="AL32" i="6"/>
  <c r="AL34" i="6"/>
  <c r="AL43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61" i="6"/>
  <c r="AJ14" i="6"/>
  <c r="AJ16" i="6"/>
  <c r="AJ23" i="6"/>
  <c r="AJ25" i="6"/>
  <c r="AJ32" i="6"/>
  <c r="AJ34" i="6"/>
  <c r="AJ41" i="6"/>
  <c r="AJ43" i="6"/>
  <c r="AJ50" i="6"/>
  <c r="AJ68" i="6"/>
  <c r="AJ86" i="6"/>
  <c r="AI59" i="6"/>
  <c r="AI61" i="6"/>
  <c r="AI14" i="6"/>
  <c r="AI16" i="6"/>
  <c r="AI23" i="6"/>
  <c r="AI25" i="6"/>
  <c r="AI32" i="6"/>
  <c r="AI34" i="6"/>
  <c r="AI41" i="6"/>
  <c r="AI43" i="6"/>
  <c r="AI50" i="6"/>
  <c r="AI68" i="6"/>
  <c r="AI86" i="6"/>
  <c r="AH59" i="6"/>
  <c r="AH61" i="6"/>
  <c r="AH14" i="6"/>
  <c r="AH16" i="6"/>
  <c r="AH23" i="6"/>
  <c r="AH25" i="6"/>
  <c r="AH32" i="6"/>
  <c r="AH34" i="6"/>
  <c r="AH41" i="6"/>
  <c r="AH43" i="6"/>
  <c r="AH50" i="6"/>
  <c r="AH68" i="6"/>
  <c r="AH86" i="6"/>
  <c r="AG59" i="6"/>
  <c r="AG61" i="6"/>
  <c r="AG14" i="6"/>
  <c r="AG16" i="6"/>
  <c r="AG23" i="6"/>
  <c r="AG25" i="6"/>
  <c r="AG32" i="6"/>
  <c r="AG34" i="6"/>
  <c r="AG41" i="6"/>
  <c r="AG43" i="6"/>
  <c r="AG50" i="6"/>
  <c r="AG68" i="6"/>
  <c r="AG86" i="6"/>
  <c r="AF59" i="6"/>
  <c r="AF61" i="6"/>
  <c r="AF14" i="6"/>
  <c r="AF16" i="6"/>
  <c r="AF23" i="6"/>
  <c r="AF25" i="6"/>
  <c r="AF32" i="6"/>
  <c r="AF34" i="6"/>
  <c r="AF41" i="6"/>
  <c r="AF43" i="6"/>
  <c r="AF50" i="6"/>
  <c r="AF68" i="6"/>
  <c r="AF86" i="6"/>
  <c r="AE59" i="6"/>
  <c r="AE61" i="6"/>
  <c r="AE14" i="6"/>
  <c r="AE16" i="6"/>
  <c r="AE23" i="6"/>
  <c r="AE25" i="6"/>
  <c r="AE32" i="6"/>
  <c r="AE34" i="6"/>
  <c r="AE41" i="6"/>
  <c r="AE43" i="6"/>
  <c r="AE50" i="6"/>
  <c r="AE68" i="6"/>
  <c r="AE86" i="6"/>
  <c r="AD59" i="6"/>
  <c r="AD61" i="6"/>
  <c r="AD14" i="6"/>
  <c r="AD16" i="6"/>
  <c r="AD23" i="6"/>
  <c r="AD25" i="6"/>
  <c r="AD32" i="6"/>
  <c r="AD34" i="6"/>
  <c r="AD41" i="6"/>
  <c r="AD43" i="6"/>
  <c r="AD50" i="6"/>
  <c r="AD68" i="6"/>
  <c r="AD86" i="6"/>
  <c r="AC59" i="6"/>
  <c r="AC61" i="6"/>
  <c r="AC14" i="6"/>
  <c r="AC16" i="6"/>
  <c r="AC23" i="6"/>
  <c r="AC25" i="6"/>
  <c r="AC32" i="6"/>
  <c r="AC34" i="6"/>
  <c r="AC41" i="6"/>
  <c r="AC43" i="6"/>
  <c r="AC50" i="6"/>
  <c r="AC68" i="6"/>
  <c r="AC86" i="6"/>
  <c r="AB59" i="6"/>
  <c r="AB61" i="6"/>
  <c r="AB14" i="6"/>
  <c r="AB16" i="6"/>
  <c r="AB23" i="6"/>
  <c r="AB25" i="6"/>
  <c r="AB32" i="6"/>
  <c r="AB34" i="6"/>
  <c r="AB41" i="6"/>
  <c r="AB43" i="6"/>
  <c r="AB50" i="6"/>
  <c r="AB68" i="6"/>
  <c r="AB86" i="6"/>
  <c r="AA59" i="6"/>
  <c r="AA61" i="6"/>
  <c r="AA14" i="6"/>
  <c r="AA16" i="6"/>
  <c r="AA23" i="6"/>
  <c r="AA25" i="6"/>
  <c r="AA32" i="6"/>
  <c r="AA34" i="6"/>
  <c r="AA41" i="6"/>
  <c r="AA43" i="6"/>
  <c r="AA50" i="6"/>
  <c r="AA68" i="6"/>
  <c r="AA86" i="6"/>
  <c r="Z59" i="6"/>
  <c r="Z61" i="6"/>
  <c r="Z14" i="6"/>
  <c r="Z16" i="6"/>
  <c r="Z23" i="6"/>
  <c r="Z25" i="6"/>
  <c r="Z32" i="6"/>
  <c r="Z34" i="6"/>
  <c r="Z41" i="6"/>
  <c r="Z43" i="6"/>
  <c r="Z50" i="6"/>
  <c r="Z68" i="6"/>
  <c r="Z86" i="6"/>
  <c r="Y59" i="6"/>
  <c r="Y61" i="6"/>
  <c r="Y15" i="6"/>
  <c r="Y7" i="6"/>
  <c r="Y16" i="6"/>
  <c r="Y23" i="6"/>
  <c r="Y25" i="6"/>
  <c r="Y32" i="6"/>
  <c r="Y34" i="6"/>
  <c r="Y41" i="6"/>
  <c r="Y43" i="6"/>
  <c r="Y50" i="6"/>
  <c r="Y68" i="6"/>
  <c r="Y86" i="6"/>
  <c r="X61" i="6"/>
  <c r="X14" i="6"/>
  <c r="X16" i="6"/>
  <c r="X23" i="6"/>
  <c r="X25" i="6"/>
  <c r="X32" i="6"/>
  <c r="X34" i="6"/>
  <c r="X41" i="6"/>
  <c r="X43" i="6"/>
  <c r="X50" i="6"/>
  <c r="X7" i="6"/>
  <c r="X86" i="6"/>
  <c r="W59" i="6"/>
  <c r="W61" i="6"/>
  <c r="W14" i="6"/>
  <c r="W16" i="6"/>
  <c r="W23" i="6"/>
  <c r="W25" i="6"/>
  <c r="W32" i="6"/>
  <c r="W34" i="6"/>
  <c r="W41" i="6"/>
  <c r="W43" i="6"/>
  <c r="W50" i="6"/>
  <c r="W68" i="6"/>
  <c r="W86" i="6"/>
  <c r="V59" i="6"/>
  <c r="V61" i="6"/>
  <c r="V14" i="6"/>
  <c r="V16" i="6"/>
  <c r="V23" i="6"/>
  <c r="V25" i="6"/>
  <c r="V32" i="6"/>
  <c r="V34" i="6"/>
  <c r="V41" i="6"/>
  <c r="V43" i="6"/>
  <c r="V50" i="6"/>
  <c r="V68" i="6"/>
  <c r="V86" i="6"/>
  <c r="U59" i="6"/>
  <c r="U61" i="6"/>
  <c r="U14" i="6"/>
  <c r="U16" i="6"/>
  <c r="U23" i="6"/>
  <c r="U25" i="6"/>
  <c r="U32" i="6"/>
  <c r="U34" i="6"/>
  <c r="U41" i="6"/>
  <c r="U43" i="6"/>
  <c r="U50" i="6"/>
  <c r="U68" i="6"/>
  <c r="U7" i="6"/>
  <c r="T59" i="6"/>
  <c r="T61" i="6"/>
  <c r="T14" i="6"/>
  <c r="T16" i="6"/>
  <c r="T23" i="6"/>
  <c r="T25" i="6"/>
  <c r="T32" i="6"/>
  <c r="T34" i="6"/>
  <c r="T41" i="6"/>
  <c r="T43" i="6"/>
  <c r="T50" i="6"/>
  <c r="T68" i="6"/>
  <c r="T86" i="6"/>
  <c r="B61" i="6"/>
  <c r="B14" i="6"/>
  <c r="B16" i="6"/>
  <c r="B23" i="6"/>
  <c r="B25" i="6"/>
  <c r="B32" i="6"/>
  <c r="B34" i="6"/>
  <c r="B41" i="6"/>
  <c r="B43" i="6"/>
  <c r="B50" i="6"/>
  <c r="B68" i="6"/>
  <c r="B86" i="6"/>
  <c r="C61" i="6"/>
  <c r="C14" i="6"/>
  <c r="C16" i="6"/>
  <c r="C23" i="6"/>
  <c r="C25" i="6"/>
  <c r="C32" i="6"/>
  <c r="C34" i="6"/>
  <c r="C41" i="6"/>
  <c r="C43" i="6"/>
  <c r="C50" i="6"/>
  <c r="C68" i="6"/>
  <c r="C86" i="6"/>
  <c r="D61" i="6"/>
  <c r="D14" i="6"/>
  <c r="D16" i="6"/>
  <c r="D23" i="6"/>
  <c r="D25" i="6"/>
  <c r="D7" i="6"/>
  <c r="D32" i="6"/>
  <c r="D34" i="6"/>
  <c r="D41" i="6"/>
  <c r="D43" i="6"/>
  <c r="D50" i="6"/>
  <c r="D68" i="6"/>
  <c r="D86" i="6"/>
  <c r="E61" i="6"/>
  <c r="E15" i="6"/>
  <c r="E7" i="6"/>
  <c r="E14" i="6"/>
  <c r="E16" i="6"/>
  <c r="E23" i="6"/>
  <c r="E25" i="6"/>
  <c r="E32" i="6"/>
  <c r="E34" i="6"/>
  <c r="E41" i="6"/>
  <c r="E43" i="6"/>
  <c r="E50" i="6"/>
  <c r="E68" i="6"/>
  <c r="E86" i="6"/>
  <c r="F61" i="6"/>
  <c r="F14" i="6"/>
  <c r="F16" i="6"/>
  <c r="F23" i="6"/>
  <c r="F25" i="6"/>
  <c r="F32" i="6"/>
  <c r="F34" i="6"/>
  <c r="F41" i="6"/>
  <c r="F43" i="6"/>
  <c r="F50" i="6"/>
  <c r="F68" i="6"/>
  <c r="F86" i="6"/>
  <c r="G61" i="6"/>
  <c r="G14" i="6"/>
  <c r="G16" i="6"/>
  <c r="G23" i="6"/>
  <c r="G25" i="6"/>
  <c r="G32" i="6"/>
  <c r="G34" i="6"/>
  <c r="G41" i="6"/>
  <c r="G43" i="6"/>
  <c r="G50" i="6"/>
  <c r="G68" i="6"/>
  <c r="G86" i="6"/>
  <c r="H61" i="6"/>
  <c r="H14" i="6"/>
  <c r="H16" i="6"/>
  <c r="H23" i="6"/>
  <c r="H25" i="6"/>
  <c r="H32" i="6"/>
  <c r="H34" i="6"/>
  <c r="H41" i="6"/>
  <c r="H43" i="6"/>
  <c r="H50" i="6"/>
  <c r="H68" i="6"/>
  <c r="H86" i="6"/>
  <c r="I61" i="6"/>
  <c r="I14" i="6"/>
  <c r="I16" i="6"/>
  <c r="I23" i="6"/>
  <c r="I25" i="6"/>
  <c r="I32" i="6"/>
  <c r="I34" i="6"/>
  <c r="I41" i="6"/>
  <c r="I43" i="6"/>
  <c r="I50" i="6"/>
  <c r="I68" i="6"/>
  <c r="I86" i="6"/>
  <c r="J7" i="6"/>
  <c r="J61" i="6"/>
  <c r="J14" i="6"/>
  <c r="J16" i="6"/>
  <c r="J23" i="6"/>
  <c r="J25" i="6"/>
  <c r="J32" i="6"/>
  <c r="J34" i="6"/>
  <c r="J41" i="6"/>
  <c r="J43" i="6"/>
  <c r="J50" i="6"/>
  <c r="J68" i="6"/>
  <c r="J86" i="6"/>
  <c r="K59" i="6"/>
  <c r="K61" i="6"/>
  <c r="K14" i="6"/>
  <c r="K16" i="6"/>
  <c r="K23" i="6"/>
  <c r="K25" i="6"/>
  <c r="K32" i="6"/>
  <c r="K34" i="6"/>
  <c r="K41" i="6"/>
  <c r="K43" i="6"/>
  <c r="K50" i="6"/>
  <c r="K68" i="6"/>
  <c r="K86" i="6"/>
  <c r="L59" i="6"/>
  <c r="L61" i="6"/>
  <c r="L14" i="6"/>
  <c r="L16" i="6"/>
  <c r="L23" i="6"/>
  <c r="L25" i="6"/>
  <c r="L32" i="6"/>
  <c r="L34" i="6"/>
  <c r="L41" i="6"/>
  <c r="L43" i="6"/>
  <c r="L50" i="6"/>
  <c r="L68" i="6"/>
  <c r="L86" i="6"/>
  <c r="M59" i="6"/>
  <c r="M61" i="6"/>
  <c r="M14" i="6"/>
  <c r="M16" i="6"/>
  <c r="M23" i="6"/>
  <c r="M25" i="6"/>
  <c r="M32" i="6"/>
  <c r="M34" i="6"/>
  <c r="M41" i="6"/>
  <c r="M43" i="6"/>
  <c r="M50" i="6"/>
  <c r="M68" i="6"/>
  <c r="M86" i="6"/>
  <c r="N59" i="6"/>
  <c r="N61" i="6"/>
  <c r="N14" i="6"/>
  <c r="N16" i="6"/>
  <c r="N23" i="6"/>
  <c r="N25" i="6"/>
  <c r="N32" i="6"/>
  <c r="N34" i="6"/>
  <c r="N41" i="6"/>
  <c r="N43" i="6"/>
  <c r="N50" i="6"/>
  <c r="N68" i="6"/>
  <c r="N86" i="6"/>
  <c r="O59" i="6"/>
  <c r="O61" i="6"/>
  <c r="O14" i="6"/>
  <c r="O16" i="6"/>
  <c r="O23" i="6"/>
  <c r="O25" i="6"/>
  <c r="O32" i="6"/>
  <c r="O34" i="6"/>
  <c r="O41" i="6"/>
  <c r="O43" i="6"/>
  <c r="O50" i="6"/>
  <c r="O68" i="6"/>
  <c r="O86" i="6"/>
  <c r="P59" i="6"/>
  <c r="P61" i="6"/>
  <c r="P14" i="6"/>
  <c r="P16" i="6"/>
  <c r="P23" i="6"/>
  <c r="P25" i="6"/>
  <c r="P32" i="6"/>
  <c r="P34" i="6"/>
  <c r="P41" i="6"/>
  <c r="P43" i="6"/>
  <c r="P50" i="6"/>
  <c r="P68" i="6"/>
  <c r="P86" i="6"/>
  <c r="Q59" i="6"/>
  <c r="Q61" i="6"/>
  <c r="Q14" i="6"/>
  <c r="Q16" i="6"/>
  <c r="Q23" i="6"/>
  <c r="Q25" i="6"/>
  <c r="Q32" i="6"/>
  <c r="Q34" i="6"/>
  <c r="Q41" i="6"/>
  <c r="Q43" i="6"/>
  <c r="Q50" i="6"/>
  <c r="Q68" i="6"/>
  <c r="Q86" i="6"/>
  <c r="R59" i="6"/>
  <c r="R61" i="6"/>
  <c r="R14" i="6"/>
  <c r="R16" i="6"/>
  <c r="R23" i="6"/>
  <c r="R25" i="6"/>
  <c r="R32" i="6"/>
  <c r="R34" i="6"/>
  <c r="R41" i="6"/>
  <c r="R43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H1" i="3"/>
  <c r="H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237" i="3"/>
  <c r="BW46" i="3"/>
  <c r="BW242" i="3"/>
  <c r="BW831" i="3"/>
  <c r="BW244" i="3"/>
  <c r="BW249" i="3"/>
  <c r="BW832" i="3"/>
  <c r="BW256" i="3"/>
  <c r="BW833" i="3"/>
  <c r="BX232" i="3"/>
  <c r="BX830" i="3"/>
  <c r="BX237" i="3"/>
  <c r="BX46" i="3"/>
  <c r="BX242" i="3"/>
  <c r="BX831" i="3"/>
  <c r="BX244" i="3"/>
  <c r="BX249" i="3"/>
  <c r="BX832" i="3"/>
  <c r="BX256" i="3"/>
  <c r="BX833" i="3"/>
  <c r="BY232" i="3"/>
  <c r="BY830" i="3"/>
  <c r="BY237" i="3"/>
  <c r="BY46" i="3"/>
  <c r="BY242" i="3"/>
  <c r="BY831" i="3"/>
  <c r="BY244" i="3"/>
  <c r="BY249" i="3"/>
  <c r="BY832" i="3"/>
  <c r="BY256" i="3"/>
  <c r="BY833" i="3"/>
  <c r="BW342" i="3"/>
  <c r="BW348" i="3"/>
  <c r="BW844" i="3"/>
  <c r="BW352" i="3"/>
  <c r="BW358" i="3"/>
  <c r="BW845" i="3"/>
  <c r="BW229" i="3"/>
  <c r="BW829" i="3"/>
  <c r="BW263" i="3"/>
  <c r="BW834" i="3"/>
  <c r="BW270" i="3"/>
  <c r="BW835" i="3"/>
  <c r="BW272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3" i="3"/>
  <c r="BW338" i="3"/>
  <c r="BW843" i="3"/>
  <c r="BW363" i="3"/>
  <c r="BW369" i="3"/>
  <c r="BW846" i="3"/>
  <c r="BW374" i="3"/>
  <c r="BW380" i="3"/>
  <c r="BW847" i="3"/>
  <c r="BX342" i="3"/>
  <c r="BX348" i="3"/>
  <c r="BX844" i="3"/>
  <c r="BX352" i="3"/>
  <c r="BX358" i="3"/>
  <c r="BX845" i="3"/>
  <c r="BX229" i="3"/>
  <c r="BX829" i="3"/>
  <c r="BX263" i="3"/>
  <c r="BX834" i="3"/>
  <c r="BX270" i="3"/>
  <c r="BX835" i="3"/>
  <c r="BX272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3" i="3"/>
  <c r="BX338" i="3"/>
  <c r="BX843" i="3"/>
  <c r="BX363" i="3"/>
  <c r="BX369" i="3"/>
  <c r="BX846" i="3"/>
  <c r="BX374" i="3"/>
  <c r="BX380" i="3"/>
  <c r="BX847" i="3"/>
  <c r="BY342" i="3"/>
  <c r="BY348" i="3"/>
  <c r="BY844" i="3"/>
  <c r="BY352" i="3"/>
  <c r="BY358" i="3"/>
  <c r="BY845" i="3"/>
  <c r="BY229" i="3"/>
  <c r="BY829" i="3"/>
  <c r="BY263" i="3"/>
  <c r="BY834" i="3"/>
  <c r="BY270" i="3"/>
  <c r="BY835" i="3"/>
  <c r="BY272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3" i="3"/>
  <c r="BY338" i="3"/>
  <c r="BY843" i="3"/>
  <c r="BY363" i="3"/>
  <c r="BY369" i="3"/>
  <c r="BY846" i="3"/>
  <c r="BY374" i="3"/>
  <c r="BY380" i="3"/>
  <c r="BY847" i="3"/>
  <c r="BV342" i="3"/>
  <c r="BV46" i="3"/>
  <c r="BV348" i="3"/>
  <c r="BV844" i="3"/>
  <c r="BV229" i="3"/>
  <c r="BV829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3" i="3"/>
  <c r="BV338" i="3"/>
  <c r="BV843" i="3"/>
  <c r="BV352" i="3"/>
  <c r="BV358" i="3"/>
  <c r="BV845" i="3"/>
  <c r="BV363" i="3"/>
  <c r="BV369" i="3"/>
  <c r="BV846" i="3"/>
  <c r="BV374" i="3"/>
  <c r="BV380" i="3"/>
  <c r="BV847" i="3"/>
  <c r="BV232" i="3"/>
  <c r="BV830" i="3"/>
  <c r="BV237" i="3"/>
  <c r="BV242" i="3"/>
  <c r="BV831" i="3"/>
  <c r="BV244" i="3"/>
  <c r="BV249" i="3"/>
  <c r="BV832" i="3"/>
  <c r="BV256" i="3"/>
  <c r="BV833" i="3"/>
  <c r="D230" i="7"/>
  <c r="D232" i="7"/>
  <c r="D830" i="7"/>
  <c r="D236" i="7"/>
  <c r="D238" i="7"/>
  <c r="D241" i="7"/>
  <c r="D237" i="7"/>
  <c r="D242" i="7"/>
  <c r="D831" i="7"/>
  <c r="D243" i="7"/>
  <c r="D245" i="7"/>
  <c r="D248" i="7"/>
  <c r="D244" i="7"/>
  <c r="D249" i="7"/>
  <c r="D832" i="7"/>
  <c r="D250" i="7"/>
  <c r="D256" i="7"/>
  <c r="D833" i="7"/>
  <c r="E230" i="7"/>
  <c r="E232" i="7"/>
  <c r="E830" i="7"/>
  <c r="E236" i="7"/>
  <c r="E238" i="7"/>
  <c r="E241" i="7"/>
  <c r="E237" i="7"/>
  <c r="E242" i="7"/>
  <c r="E831" i="7"/>
  <c r="E243" i="7"/>
  <c r="E245" i="7"/>
  <c r="E248" i="7"/>
  <c r="E244" i="7"/>
  <c r="E249" i="7"/>
  <c r="E832" i="7"/>
  <c r="E250" i="7"/>
  <c r="E256" i="7"/>
  <c r="E833" i="7"/>
  <c r="F230" i="7"/>
  <c r="F232" i="7"/>
  <c r="F83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227" i="7"/>
  <c r="D229" i="7"/>
  <c r="D829" i="7"/>
  <c r="D257" i="7"/>
  <c r="D263" i="7"/>
  <c r="D834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60" i="7"/>
  <c r="D363" i="7"/>
  <c r="D369" i="7"/>
  <c r="D846" i="7"/>
  <c r="D371" i="7"/>
  <c r="D374" i="7"/>
  <c r="D380" i="7"/>
  <c r="D847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227" i="7"/>
  <c r="E229" i="7"/>
  <c r="E829" i="7"/>
  <c r="E257" i="7"/>
  <c r="E263" i="7"/>
  <c r="E834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60" i="7"/>
  <c r="E363" i="7"/>
  <c r="E369" i="7"/>
  <c r="E846" i="7"/>
  <c r="E371" i="7"/>
  <c r="E374" i="7"/>
  <c r="E380" i="7"/>
  <c r="E847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227" i="7"/>
  <c r="F229" i="7"/>
  <c r="F829" i="7"/>
  <c r="F257" i="7"/>
  <c r="F263" i="7"/>
  <c r="F834" i="7"/>
  <c r="F264" i="7"/>
  <c r="F270" i="7"/>
  <c r="F835" i="7"/>
  <c r="F271" i="7"/>
  <c r="F273" i="7"/>
  <c r="F276" i="7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F329" i="7"/>
  <c r="F331" i="7"/>
  <c r="F332" i="7"/>
  <c r="F334" i="7"/>
  <c r="F337" i="7"/>
  <c r="F333" i="7"/>
  <c r="F338" i="7"/>
  <c r="F843" i="7"/>
  <c r="F360" i="7"/>
  <c r="F363" i="7"/>
  <c r="F369" i="7"/>
  <c r="F846" i="7"/>
  <c r="F371" i="7"/>
  <c r="F374" i="7"/>
  <c r="F380" i="7"/>
  <c r="F847" i="7"/>
  <c r="C339" i="7"/>
  <c r="C341" i="7"/>
  <c r="C342" i="7"/>
  <c r="C344" i="7"/>
  <c r="C347" i="7"/>
  <c r="C343" i="7"/>
  <c r="C348" i="7"/>
  <c r="C844" i="7"/>
  <c r="C227" i="7"/>
  <c r="C229" i="7"/>
  <c r="C829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230" i="7"/>
  <c r="C232" i="7"/>
  <c r="C830" i="7"/>
  <c r="C236" i="7"/>
  <c r="C238" i="7"/>
  <c r="C241" i="7"/>
  <c r="C237" i="7"/>
  <c r="C242" i="7"/>
  <c r="C831" i="7"/>
  <c r="C243" i="7"/>
  <c r="C245" i="7"/>
  <c r="C248" i="7"/>
  <c r="C244" i="7"/>
  <c r="C249" i="7"/>
  <c r="C832" i="7"/>
  <c r="C250" i="7"/>
  <c r="C256" i="7"/>
  <c r="C833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34" i="3"/>
  <c r="BY961" i="3"/>
  <c r="BY444" i="3"/>
  <c r="BY962" i="3"/>
  <c r="BX434" i="3"/>
  <c r="BX961" i="3"/>
  <c r="BX444" i="3"/>
  <c r="BX962" i="3"/>
  <c r="BW434" i="3"/>
  <c r="BW961" i="3"/>
  <c r="BW444" i="3"/>
  <c r="BW962" i="3"/>
  <c r="BV434" i="3"/>
  <c r="BV961" i="3"/>
  <c r="BV444" i="3"/>
  <c r="BV962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0" i="3"/>
  <c r="BY931" i="3"/>
  <c r="BY247" i="3"/>
  <c r="BY932" i="3"/>
  <c r="BY275" i="3"/>
  <c r="BY936" i="3"/>
  <c r="BY326" i="3"/>
  <c r="BY942" i="3"/>
  <c r="BY336" i="3"/>
  <c r="BY943" i="3"/>
  <c r="BY346" i="3"/>
  <c r="BY944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0" i="3"/>
  <c r="BX931" i="3"/>
  <c r="BX247" i="3"/>
  <c r="BX932" i="3"/>
  <c r="BX275" i="3"/>
  <c r="BX936" i="3"/>
  <c r="BX336" i="3"/>
  <c r="BX943" i="3"/>
  <c r="BX346" i="3"/>
  <c r="BX944" i="3"/>
  <c r="BX356" i="3"/>
  <c r="BX945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0" i="3"/>
  <c r="BW931" i="3"/>
  <c r="BW247" i="3"/>
  <c r="BW932" i="3"/>
  <c r="BW275" i="3"/>
  <c r="BW936" i="3"/>
  <c r="BW336" i="3"/>
  <c r="BW943" i="3"/>
  <c r="BW346" i="3"/>
  <c r="BW944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0" i="3"/>
  <c r="BV931" i="3"/>
  <c r="BV247" i="3"/>
  <c r="BV932" i="3"/>
  <c r="BV336" i="3"/>
  <c r="BV943" i="3"/>
  <c r="BV346" i="3"/>
  <c r="BV944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434" i="7"/>
  <c r="F961" i="7"/>
  <c r="F444" i="7"/>
  <c r="F962" i="7"/>
  <c r="E434" i="7"/>
  <c r="E961" i="7"/>
  <c r="E444" i="7"/>
  <c r="E962" i="7"/>
  <c r="D434" i="7"/>
  <c r="D961" i="7"/>
  <c r="D444" i="7"/>
  <c r="D962" i="7"/>
  <c r="C434" i="7"/>
  <c r="C961" i="7"/>
  <c r="C444" i="7"/>
  <c r="C962" i="7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39" i="7"/>
  <c r="F240" i="7"/>
  <c r="F931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46" i="7"/>
  <c r="F944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39" i="7"/>
  <c r="E240" i="7"/>
  <c r="E931" i="7"/>
  <c r="E246" i="7"/>
  <c r="E247" i="7"/>
  <c r="E932" i="7"/>
  <c r="E274" i="7"/>
  <c r="E275" i="7"/>
  <c r="E936" i="7"/>
  <c r="E336" i="7"/>
  <c r="E943" i="7"/>
  <c r="E345" i="7"/>
  <c r="E346" i="7"/>
  <c r="E944" i="7"/>
  <c r="E355" i="7"/>
  <c r="E356" i="7"/>
  <c r="E94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39" i="7"/>
  <c r="D240" i="7"/>
  <c r="D931" i="7"/>
  <c r="D246" i="7"/>
  <c r="D247" i="7"/>
  <c r="D932" i="7"/>
  <c r="D275" i="7"/>
  <c r="D936" i="7"/>
  <c r="D336" i="7"/>
  <c r="D943" i="7"/>
  <c r="D346" i="7"/>
  <c r="D944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0" i="7"/>
  <c r="C931" i="7"/>
  <c r="C246" i="7"/>
  <c r="C247" i="7"/>
  <c r="C932" i="7"/>
  <c r="C336" i="7"/>
  <c r="C943" i="7"/>
  <c r="C345" i="7"/>
  <c r="C346" i="7"/>
  <c r="C944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77" i="7"/>
  <c r="F680" i="7"/>
  <c r="F892" i="7"/>
  <c r="F682" i="7"/>
  <c r="F685" i="7"/>
  <c r="F893" i="7"/>
  <c r="F665" i="7"/>
  <c r="F666" i="7"/>
  <c r="F888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70" i="7"/>
  <c r="C672" i="7"/>
  <c r="C890" i="7"/>
  <c r="C673" i="7"/>
  <c r="C675" i="7"/>
  <c r="C89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BY55" i="5"/>
  <c r="BY62" i="5"/>
  <c r="BY69" i="5"/>
  <c r="BY76" i="5"/>
  <c r="BY83" i="5"/>
  <c r="BY85" i="5"/>
  <c r="BY436" i="3"/>
  <c r="F436" i="7"/>
  <c r="F850" i="7"/>
  <c r="BX55" i="5"/>
  <c r="BX62" i="5"/>
  <c r="BX69" i="5"/>
  <c r="BX76" i="5"/>
  <c r="BX83" i="5"/>
  <c r="BX85" i="5"/>
  <c r="BX436" i="3"/>
  <c r="E436" i="7"/>
  <c r="E850" i="7"/>
  <c r="BW55" i="5"/>
  <c r="BW62" i="5"/>
  <c r="BW69" i="5"/>
  <c r="BW76" i="5"/>
  <c r="BW83" i="5"/>
  <c r="BW85" i="5"/>
  <c r="BW436" i="3"/>
  <c r="D436" i="7"/>
  <c r="D850" i="7"/>
  <c r="BV55" i="5"/>
  <c r="BV62" i="5"/>
  <c r="BV69" i="5"/>
  <c r="BV76" i="5"/>
  <c r="BV83" i="5"/>
  <c r="BV85" i="5"/>
  <c r="BV436" i="3"/>
  <c r="C436" i="7"/>
  <c r="C850" i="7"/>
  <c r="F68" i="7"/>
  <c r="F69" i="7"/>
  <c r="F76" i="7"/>
  <c r="F77" i="7"/>
  <c r="F84" i="7"/>
  <c r="F89" i="7"/>
  <c r="F819" i="7"/>
  <c r="F90" i="7"/>
  <c r="F820" i="7"/>
  <c r="O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83" i="7"/>
  <c r="F179" i="7"/>
  <c r="BY178" i="3"/>
  <c r="F178" i="7"/>
  <c r="F180" i="7"/>
  <c r="F176" i="7"/>
  <c r="F177" i="7"/>
  <c r="F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83" i="7"/>
  <c r="E179" i="7"/>
  <c r="BX178" i="3"/>
  <c r="E178" i="7"/>
  <c r="E180" i="7"/>
  <c r="E176" i="7"/>
  <c r="E177" i="7"/>
  <c r="E82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83" i="7"/>
  <c r="D179" i="7"/>
  <c r="BW178" i="3"/>
  <c r="D178" i="7"/>
  <c r="D180" i="7"/>
  <c r="D176" i="7"/>
  <c r="D177" i="7"/>
  <c r="D82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83" i="7"/>
  <c r="C179" i="7"/>
  <c r="BV178" i="3"/>
  <c r="C178" i="7"/>
  <c r="C180" i="7"/>
  <c r="C176" i="7"/>
  <c r="C177" i="7"/>
  <c r="C827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Y96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W850" i="3"/>
  <c r="BX850" i="3"/>
  <c r="BY850" i="3"/>
  <c r="BW663" i="3"/>
  <c r="BW856" i="3"/>
  <c r="BX663" i="3"/>
  <c r="BX856" i="3"/>
  <c r="BY648" i="3"/>
  <c r="BY853" i="3"/>
  <c r="BY654" i="3"/>
  <c r="BY854" i="3"/>
  <c r="BY660" i="3"/>
  <c r="BY855" i="3"/>
  <c r="BY663" i="3"/>
  <c r="BY856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X461" i="3"/>
  <c r="BX463" i="3"/>
  <c r="BX859" i="3"/>
  <c r="BX470" i="3"/>
  <c r="BX472" i="3"/>
  <c r="BX860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Y461" i="3"/>
  <c r="BY463" i="3"/>
  <c r="BY859" i="3"/>
  <c r="BY470" i="3"/>
  <c r="BY472" i="3"/>
  <c r="BY860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W680" i="3"/>
  <c r="BW892" i="3"/>
  <c r="BW685" i="3"/>
  <c r="BW893" i="3"/>
  <c r="BW666" i="3"/>
  <c r="BW888" i="3"/>
  <c r="BW672" i="3"/>
  <c r="BW890" i="3"/>
  <c r="BW675" i="3"/>
  <c r="BW891" i="3"/>
  <c r="BX680" i="3"/>
  <c r="BX892" i="3"/>
  <c r="BX685" i="3"/>
  <c r="BX893" i="3"/>
  <c r="BX666" i="3"/>
  <c r="BX888" i="3"/>
  <c r="BX672" i="3"/>
  <c r="BX890" i="3"/>
  <c r="BX675" i="3"/>
  <c r="BX891" i="3"/>
  <c r="BY680" i="3"/>
  <c r="BY892" i="3"/>
  <c r="BY685" i="3"/>
  <c r="BY893" i="3"/>
  <c r="BY666" i="3"/>
  <c r="BY888" i="3"/>
  <c r="BY672" i="3"/>
  <c r="BY890" i="3"/>
  <c r="BY675" i="3"/>
  <c r="BY891" i="3"/>
  <c r="BW690" i="3"/>
  <c r="BW895" i="3"/>
  <c r="BW695" i="3"/>
  <c r="BW896" i="3"/>
  <c r="BW700" i="3"/>
  <c r="BW897" i="3"/>
  <c r="BX690" i="3"/>
  <c r="BX895" i="3"/>
  <c r="BX695" i="3"/>
  <c r="BX896" i="3"/>
  <c r="BX700" i="3"/>
  <c r="BX897" i="3"/>
  <c r="BY690" i="3"/>
  <c r="BY895" i="3"/>
  <c r="BY695" i="3"/>
  <c r="BY896" i="3"/>
  <c r="BY700" i="3"/>
  <c r="BY897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72" i="3"/>
  <c r="BV890" i="3"/>
  <c r="BV675" i="3"/>
  <c r="BV891" i="3"/>
  <c r="BV461" i="3"/>
  <c r="BV463" i="3"/>
  <c r="BV859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452" i="3"/>
  <c r="BV454" i="3"/>
  <c r="BV858" i="3"/>
  <c r="BV663" i="3"/>
  <c r="BV856" i="3"/>
  <c r="BV850" i="3"/>
  <c r="BV96" i="3"/>
  <c r="BV104" i="3"/>
  <c r="BV111" i="3"/>
  <c r="BV116" i="3"/>
  <c r="BV821" i="3"/>
  <c r="BV117" i="3"/>
  <c r="BV822" i="3"/>
  <c r="BV180" i="3"/>
  <c r="BV183" i="3"/>
  <c r="BV177" i="3"/>
  <c r="BV827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69" i="3"/>
  <c r="BV77" i="3"/>
  <c r="BV84" i="3"/>
  <c r="BV90" i="3"/>
  <c r="BV8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K1" i="5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582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582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57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2" i="3"/>
  <c r="Y46" i="3"/>
  <c r="Y583" i="3"/>
  <c r="Y877" i="3"/>
  <c r="X583" i="3"/>
  <c r="X877" i="3"/>
  <c r="W583" i="3"/>
  <c r="W877" i="3"/>
  <c r="V583" i="3"/>
  <c r="V877" i="3"/>
  <c r="U877" i="3"/>
  <c r="T582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2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5" i="3"/>
  <c r="D626" i="3"/>
  <c r="E626" i="3"/>
  <c r="F626" i="3"/>
  <c r="I626" i="3"/>
  <c r="J625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E625" i="3"/>
  <c r="E46" i="3"/>
  <c r="F625" i="3"/>
  <c r="F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19" i="3"/>
  <c r="D620" i="3"/>
  <c r="E620" i="3"/>
  <c r="F620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7" i="3"/>
  <c r="C608" i="3"/>
  <c r="D607" i="3"/>
  <c r="D608" i="3"/>
  <c r="E608" i="3"/>
  <c r="F607" i="3"/>
  <c r="F608" i="3"/>
  <c r="G608" i="3"/>
  <c r="I607" i="3"/>
  <c r="I608" i="3"/>
  <c r="J607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E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5" i="3"/>
  <c r="D596" i="3"/>
  <c r="E596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E595" i="3"/>
  <c r="G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V582" i="3"/>
  <c r="W582" i="3"/>
  <c r="X582" i="3"/>
  <c r="Z582" i="3"/>
  <c r="AA582" i="3"/>
  <c r="AB582" i="3"/>
  <c r="BD582" i="3"/>
  <c r="BE582" i="3"/>
  <c r="BF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X15" i="6"/>
  <c r="W15" i="6"/>
  <c r="V15" i="6"/>
  <c r="U15" i="6"/>
  <c r="T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60" i="7"/>
  <c r="J855" i="7"/>
  <c r="J651" i="7"/>
  <c r="J652" i="7"/>
  <c r="J654" i="7"/>
  <c r="J854" i="7"/>
  <c r="J645" i="7"/>
  <c r="J646" i="7"/>
  <c r="J648" i="7"/>
  <c r="J853" i="7"/>
  <c r="BX16" i="5"/>
  <c r="BX23" i="5"/>
  <c r="BX30" i="5"/>
  <c r="BX37" i="5"/>
  <c r="BX44" i="5"/>
  <c r="BX46" i="5"/>
  <c r="BX446" i="3"/>
  <c r="E446" i="7"/>
  <c r="E851" i="7"/>
  <c r="E381" i="7"/>
  <c r="E384" i="7"/>
  <c r="E390" i="7"/>
  <c r="E848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K645" i="7"/>
  <c r="K648" i="7"/>
  <c r="K853" i="7"/>
  <c r="H645" i="7"/>
  <c r="H646" i="7"/>
  <c r="H648" i="7"/>
  <c r="H853" i="7"/>
  <c r="I645" i="7"/>
  <c r="I646" i="7"/>
  <c r="I648" i="7"/>
  <c r="I853" i="7"/>
  <c r="S853" i="7"/>
  <c r="K651" i="7"/>
  <c r="K654" i="7"/>
  <c r="K854" i="7"/>
  <c r="H651" i="7"/>
  <c r="H652" i="7"/>
  <c r="H654" i="7"/>
  <c r="H854" i="7"/>
  <c r="I651" i="7"/>
  <c r="I652" i="7"/>
  <c r="I654" i="7"/>
  <c r="I854" i="7"/>
  <c r="S854" i="7"/>
  <c r="K657" i="7"/>
  <c r="K660" i="7"/>
  <c r="K855" i="7"/>
  <c r="H657" i="7"/>
  <c r="H658" i="7"/>
  <c r="H660" i="7"/>
  <c r="H855" i="7"/>
  <c r="I657" i="7"/>
  <c r="I658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D1055" i="7"/>
  <c r="E1055" i="7"/>
  <c r="N660" i="7"/>
  <c r="N8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0" i="7"/>
  <c r="I650" i="7"/>
  <c r="D644" i="7"/>
  <c r="I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F522" i="7"/>
  <c r="C552" i="7"/>
  <c r="C576" i="7"/>
  <c r="C575" i="7"/>
  <c r="J1063" i="7"/>
  <c r="D607" i="7"/>
  <c r="D619" i="7"/>
  <c r="F618" i="7"/>
  <c r="F620" i="7"/>
  <c r="D471" i="7"/>
  <c r="D480" i="7"/>
  <c r="D489" i="7"/>
  <c r="D504" i="7"/>
  <c r="D522" i="7"/>
  <c r="K1063" i="7"/>
  <c r="F595" i="7"/>
  <c r="J1062" i="7"/>
  <c r="F612" i="7"/>
  <c r="F614" i="7"/>
  <c r="D631" i="7"/>
  <c r="F630" i="7"/>
  <c r="F632" i="7"/>
  <c r="D595" i="7"/>
  <c r="D625" i="7"/>
  <c r="F624" i="7"/>
  <c r="F626" i="7"/>
  <c r="K1062" i="7"/>
  <c r="E504" i="7"/>
  <c r="E503" i="7"/>
  <c r="E522" i="7"/>
  <c r="E521" i="7"/>
  <c r="H1063" i="7"/>
  <c r="E600" i="7"/>
  <c r="E602" i="7"/>
  <c r="E618" i="7"/>
  <c r="E620" i="7"/>
  <c r="I1063" i="7"/>
  <c r="E595" i="7"/>
  <c r="H1062" i="7"/>
  <c r="E612" i="7"/>
  <c r="E614" i="7"/>
  <c r="E630" i="7"/>
  <c r="E632" i="7"/>
  <c r="I1062" i="7"/>
  <c r="E1063" i="7"/>
  <c r="D600" i="7"/>
  <c r="D602" i="7"/>
  <c r="D618" i="7"/>
  <c r="D620" i="7"/>
  <c r="F1063" i="7"/>
  <c r="E1062" i="7"/>
  <c r="D612" i="7"/>
  <c r="D614" i="7"/>
  <c r="D630" i="7"/>
  <c r="D632" i="7"/>
  <c r="F1062" i="7"/>
  <c r="C504" i="7"/>
  <c r="C503" i="7"/>
  <c r="C106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648" i="7"/>
  <c r="O853" i="7"/>
  <c r="O328" i="7"/>
  <c r="O842" i="7"/>
  <c r="I1049" i="7"/>
  <c r="A851" i="7"/>
  <c r="H1050" i="7"/>
  <c r="O446" i="7"/>
  <c r="O851" i="7"/>
  <c r="O654" i="7"/>
  <c r="O854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648" i="7"/>
  <c r="M853" i="7"/>
  <c r="M328" i="7"/>
  <c r="M842" i="7"/>
  <c r="D1049" i="7"/>
  <c r="C1050" i="7"/>
  <c r="M446" i="7"/>
  <c r="M851" i="7"/>
  <c r="M654" i="7"/>
  <c r="M854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328" i="7"/>
  <c r="N842" i="7"/>
  <c r="F1049" i="7"/>
  <c r="E1050" i="7"/>
  <c r="N446" i="7"/>
  <c r="N851" i="7"/>
  <c r="N654" i="7"/>
  <c r="N854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328" i="7"/>
  <c r="P842" i="7"/>
  <c r="K1049" i="7"/>
  <c r="J1050" i="7"/>
  <c r="P446" i="7"/>
  <c r="P851" i="7"/>
  <c r="P654" i="7"/>
  <c r="P854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E534" i="7"/>
  <c r="D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C585" i="7"/>
  <c r="F583" i="7"/>
  <c r="E583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F559" i="7"/>
  <c r="E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D537" i="7"/>
  <c r="C537" i="7"/>
  <c r="F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O628" i="7"/>
  <c r="N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P610" i="7"/>
  <c r="O610" i="7"/>
  <c r="N610" i="7"/>
  <c r="M610" i="7"/>
  <c r="P604" i="7"/>
  <c r="E603" i="7"/>
  <c r="E604" i="7"/>
  <c r="O604" i="7"/>
  <c r="D604" i="7"/>
  <c r="N604" i="7"/>
  <c r="C603" i="7"/>
  <c r="C604" i="7"/>
  <c r="M604" i="7"/>
  <c r="P598" i="7"/>
  <c r="O598" i="7"/>
  <c r="N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H644" i="7"/>
  <c r="E644" i="7"/>
  <c r="J644" i="7"/>
  <c r="F644" i="7"/>
  <c r="K644" i="7"/>
  <c r="F646" i="7"/>
  <c r="K646" i="7"/>
  <c r="C650" i="7"/>
  <c r="H650" i="7"/>
  <c r="E650" i="7"/>
  <c r="J650" i="7"/>
  <c r="F650" i="7"/>
  <c r="K650" i="7"/>
  <c r="F652" i="7"/>
  <c r="K652" i="7"/>
  <c r="C656" i="7"/>
  <c r="H656" i="7"/>
  <c r="E656" i="7"/>
  <c r="J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O988" i="7"/>
  <c r="N988" i="7"/>
  <c r="M988" i="7"/>
  <c r="E1039" i="7"/>
  <c r="J1039" i="7"/>
  <c r="J1037" i="7"/>
  <c r="J1038" i="7"/>
  <c r="K987" i="7"/>
  <c r="F455" i="7"/>
  <c r="F456" i="7"/>
  <c r="F464" i="7"/>
  <c r="F465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2" i="7"/>
  <c r="K733" i="7"/>
  <c r="K734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J98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E1038" i="7"/>
  <c r="I987" i="7"/>
  <c r="D456" i="7"/>
  <c r="D464" i="7"/>
  <c r="D465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1" i="7"/>
  <c r="C353" i="7"/>
  <c r="C355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BX851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436" i="7"/>
  <c r="O850" i="7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O32" i="7"/>
  <c r="O31" i="7"/>
  <c r="N987" i="7"/>
  <c r="N1001" i="7"/>
  <c r="N1003" i="7"/>
  <c r="M987" i="7"/>
  <c r="M1001" i="7"/>
  <c r="M1003" i="7"/>
  <c r="M32" i="7"/>
  <c r="M31" i="7"/>
  <c r="N32" i="7"/>
  <c r="N31" i="7"/>
  <c r="P987" i="7"/>
  <c r="P32" i="7"/>
  <c r="P31" i="7"/>
  <c r="P100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<sst xmlns="http://schemas.openxmlformats.org/spreadsheetml/2006/main" count="4861" uniqueCount="1186">
  <si>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</si>
  <si>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</si>
  <si>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</si>
  <si>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</si>
  <si>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</si>
  <si>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</si>
  <si>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</si>
  <si>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</si>
  <si>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</si>
  <si>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</si>
  <si>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</si>
  <si>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</si>
  <si>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</si>
  <si>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</si>
  <si>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</si>
  <si>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</si>
  <si>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</si>
  <si>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</si>
  <si>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</si>
  <si>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</si>
  <si>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</si>
  <si>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</si>
  <si>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</si>
  <si>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</si>
  <si>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</si>
  <si>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</si>
  <si>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</si>
  <si>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</si>
  <si>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</si>
  <si>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</si>
  <si>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</si>
  <si>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</si>
  <si>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</si>
  <si>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</si>
  <si>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</si>
  <si>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</si>
  <si>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</si>
  <si>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</si>
  <si>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</si>
  <si>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</si>
  <si>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</si>
  <si>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</si>
  <si>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</si>
  <si>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</si>
  <si>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</si>
  <si>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</si>
  <si>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</si>
  <si>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</si>
  <si>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</si>
  <si>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</si>
  <si>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</si>
  <si>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</si>
  <si>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</si>
  <si>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</si>
  <si>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</si>
  <si>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</si>
  <si>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</si>
  <si>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</si>
  <si>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</si>
  <si>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</si>
  <si>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</si>
  <si>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</si>
  <si>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</si>
  <si>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</si>
  <si>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</si>
  <si>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</si>
  <si>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</si>
  <si>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</si>
  <si>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</si>
  <si>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</si>
  <si>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</si>
  <si>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</si>
  <si>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</si>
  <si>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</si>
  <si>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</si>
  <si>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</si>
  <si>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</si>
  <si>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</si>
  <si>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</si>
  <si>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</si>
  <si>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</si>
  <si>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</si>
  <si>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</si>
  <si>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</si>
  <si>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</si>
  <si>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</si>
  <si>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</si>
  <si>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</si>
  <si>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</si>
  <si>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</si>
  <si>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</si>
  <si>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</si>
  <si>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</si>
  <si>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</si>
  <si>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</si>
  <si>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</si>
  <si>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</si>
  <si>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</si>
  <si>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</si>
  <si>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</si>
  <si>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</si>
  <si>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</si>
  <si>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</si>
  <si>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</si>
  <si>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</si>
  <si>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</si>
  <si>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</si>
  <si>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</si>
  <si>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</si>
  <si>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</si>
  <si>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</si>
  <si>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</si>
  <si>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</si>
  <si>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</si>
  <si>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</si>
  <si>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</si>
  <si>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</si>
  <si>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</si>
  <si>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</si>
  <si>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</si>
  <si>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</si>
  <si>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</si>
  <si>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</si>
  <si>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</si>
  <si>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</si>
  <si>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</si>
  <si>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</si>
  <si>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</si>
  <si>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</si>
  <si>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</si>
  <si>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</si>
  <si>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</si>
  <si>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</si>
  <si>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</si>
  <si>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</si>
  <si>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</si>
  <si>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</si>
  <si>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</si>
  <si>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</si>
  <si>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</si>
  <si>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</si>
  <si>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</si>
  <si>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</si>
  <si>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</si>
  <si>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</si>
  <si>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</si>
  <si>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</si>
  <si>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</si>
  <si>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</si>
  <si>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</si>
  <si>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</si>
  <si>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</si>
  <si>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</si>
  <si>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</si>
  <si>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</si>
  <si>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</si>
  <si>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</si>
  <si>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</si>
  <si>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</si>
  <si>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</si>
  <si>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</si>
  <si>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</si>
  <si>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</si>
  <si>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</si>
  <si>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</si>
  <si>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</si>
  <si>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</si>
  <si>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</si>
  <si>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</si>
  <si>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</si>
  <si>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</si>
  <si>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</si>
  <si>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</si>
  <si>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</si>
  <si>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</si>
  <si>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</si>
  <si>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</si>
  <si>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</si>
  <si>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</si>
  <si>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</si>
  <si>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</si>
  <si>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</si>
  <si>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</si>
  <si>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</si>
  <si>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</si>
  <si>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</si>
  <si>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</si>
  <si>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</si>
  <si>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</si>
  <si>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</si>
  <si>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</si>
  <si>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</si>
  <si>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</si>
  <si>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</si>
  <si>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</si>
  <si>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</si>
  <si>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</si>
  <si>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</si>
  <si>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</si>
  <si>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</si>
  <si>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</si>
  <si>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</si>
  <si>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</si>
  <si>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</si>
  <si>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</si>
  <si>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</si>
  <si>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</si>
  <si>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</si>
  <si>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</si>
  <si>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</si>
  <si>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</si>
  <si>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</si>
  <si>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</si>
  <si>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</si>
  <si>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</si>
  <si>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</si>
  <si>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</si>
  <si>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</si>
  <si>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</si>
  <si>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</si>
  <si>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</si>
  <si>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</si>
  <si>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</si>
  <si>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</si>
  <si>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</si>
  <si>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</si>
  <si>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</si>
  <si>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</si>
  <si>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</si>
  <si>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</si>
  <si>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</si>
  <si>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</si>
  <si>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</si>
  <si>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</si>
  <si>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</si>
  <si>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</si>
  <si>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</si>
  <si>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</si>
  <si>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</si>
  <si>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</si>
  <si>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</si>
  <si>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</si>
  <si>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</si>
  <si>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</si>
  <si>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</si>
  <si>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</si>
  <si>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</si>
  <si>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</si>
  <si>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</si>
  <si>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</si>
  <si>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</si>
  <si>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</si>
  <si>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</si>
  <si>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</si>
  <si>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</si>
  <si>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</si>
  <si>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</si>
  <si>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</si>
  <si>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</si>
  <si>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</si>
  <si>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</si>
  <si>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</si>
  <si>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</si>
  <si>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</si>
  <si>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</si>
  <si>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</si>
  <si>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</si>
  <si>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</si>
  <si>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</si>
  <si>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</si>
  <si>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</si>
  <si>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</si>
  <si>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</si>
  <si>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</si>
  <si>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</si>
  <si>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</si>
  <si>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</si>
  <si>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</si>
  <si>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</si>
  <si>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</si>
  <si>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</si>
  <si>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</si>
  <si>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</si>
  <si>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</si>
  <si>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</si>
  <si>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</si>
  <si>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</si>
  <si>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</si>
  <si>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</si>
  <si>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</si>
  <si>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</si>
  <si>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</si>
  <si>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</si>
  <si>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</si>
  <si>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</si>
  <si>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</si>
  <si>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</si>
  <si>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</si>
  <si>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</si>
  <si>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</si>
  <si>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</si>
  <si>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</si>
  <si>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</si>
  <si>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</si>
  <si>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</si>
  <si>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</si>
  <si>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</si>
  <si>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</si>
  <si>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</si>
  <si>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</si>
  <si>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</si>
  <si>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</si>
  <si>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</si>
  <si>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</si>
  <si>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</si>
  <si>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</si>
  <si>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</si>
  <si>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</si>
  <si>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</si>
  <si>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</si>
  <si>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</si>
  <si>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</si>
  <si>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</si>
  <si>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</si>
  <si>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</si>
  <si>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</si>
  <si>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</si>
  <si>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</si>
  <si>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</si>
  <si>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</si>
  <si>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</si>
  <si>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</si>
  <si>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</si>
  <si>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</si>
  <si>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</si>
  <si>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</si>
  <si>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</si>
  <si>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</si>
  <si>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</si>
  <si>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</si>
  <si>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</si>
  <si>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</si>
  <si>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</si>
  <si>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</si>
  <si>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</si>
  <si>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</si>
  <si>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</si>
  <si>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</si>
  <si>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</si>
  <si>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</si>
  <si>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</si>
  <si>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</si>
  <si>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</si>
  <si>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</si>
  <si>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</si>
  <si>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</si>
  <si>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</si>
  <si>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</si>
  <si>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</si>
  <si>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</si>
  <si>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</si>
  <si>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</si>
  <si>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</si>
  <si>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</si>
  <si>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</si>
  <si>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</si>
  <si>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</si>
  <si>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</si>
  <si>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</si>
  <si>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</si>
  <si>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</si>
  <si>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</si>
  <si>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</si>
  <si>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</si>
  <si>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</si>
  <si>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</si>
  <si>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</si>
  <si>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</si>
  <si>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</si>
  <si>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</si>
  <si>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</si>
  <si>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</si>
  <si>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</si>
  <si>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</si>
  <si>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</si>
  <si>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</si>
  <si>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</si>
  <si>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</si>
  <si>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</si>
  <si>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</si>
  <si>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</si>
  <si>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</si>
  <si>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</si>
  <si>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</si>
  <si>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</si>
  <si>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</si>
  <si>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</si>
  <si>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</si>
  <si>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</si>
  <si>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</si>
  <si>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</si>
  <si>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</si>
  <si>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</si>
  <si>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</si>
  <si>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</si>
  <si>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</si>
  <si>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</si>
  <si>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</si>
  <si>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</si>
  <si>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</si>
  <si>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</si>
  <si>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</si>
  <si>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</si>
  <si>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</si>
  <si>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</si>
  <si>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</si>
  <si>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</si>
  <si>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</si>
  <si>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</si>
  <si>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</si>
  <si>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</si>
  <si>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</si>
  <si>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</si>
  <si>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</si>
  <si>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</si>
  <si>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</si>
  <si>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</si>
  <si>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</si>
  <si>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</si>
  <si>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</si>
  <si>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</si>
  <si>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</si>
  <si>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</si>
  <si>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</si>
  <si>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</si>
  <si>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</si>
  <si>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</si>
  <si>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</si>
  <si>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</si>
  <si>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</si>
  <si>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</si>
  <si>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</si>
  <si>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</si>
  <si>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</si>
  <si>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</si>
  <si>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</si>
  <si>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</si>
  <si>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</si>
  <si>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</si>
  <si>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</si>
  <si>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</si>
  <si>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</si>
  <si>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</si>
  <si>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</si>
  <si>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</si>
  <si>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</si>
  <si>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</si>
  <si>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</si>
  <si>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</si>
  <si>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</si>
  <si>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</si>
  <si>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</si>
  <si>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</si>
  <si>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</si>
  <si>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</si>
  <si>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</si>
  <si>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</si>
  <si>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</si>
  <si>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</si>
  <si>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</si>
  <si>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</si>
  <si>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</si>
  <si>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</si>
  <si>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</si>
  <si>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</si>
  <si>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</si>
  <si>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</si>
  <si>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</si>
  <si>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</si>
  <si>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</si>
  <si>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</si>
  <si>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</si>
  <si>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</si>
  <si>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</si>
  <si>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</si>
  <si>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</si>
  <si>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</si>
  <si>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</si>
  <si>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</si>
  <si>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</si>
  <si>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</si>
  <si>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</si>
  <si>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</si>
  <si>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</si>
  <si>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</si>
  <si>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</si>
  <si>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</si>
  <si>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</si>
  <si>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</si>
  <si>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</si>
  <si>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</si>
  <si>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</si>
  <si>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</si>
  <si>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</si>
  <si>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</si>
  <si>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</si>
  <si>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</si>
  <si>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</si>
  <si>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</si>
  <si>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</si>
  <si>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</si>
  <si>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</si>
  <si>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</si>
  <si>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</si>
  <si>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</si>
  <si>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</si>
  <si>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</si>
  <si>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</si>
  <si>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</si>
  <si>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</si>
  <si>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</si>
  <si>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</si>
  <si>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</si>
  <si>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</si>
  <si>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</si>
  <si>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</si>
  <si>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</si>
  <si>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</si>
  <si>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</si>
  <si>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</si>
  <si>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</si>
  <si>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</si>
  <si>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</si>
  <si>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</si>
  <si>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</si>
  <si>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</si>
  <si>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</si>
  <si>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</si>
  <si>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</si>
  <si>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</si>
  <si>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</si>
  <si>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</si>
  <si>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</si>
  <si>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</si>
  <si>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</si>
  <si>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</si>
  <si>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</si>
  <si>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</si>
  <si>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</si>
  <si>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</si>
  <si>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</si>
  <si>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</si>
  <si>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</si>
  <si>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</si>
  <si>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</si>
  <si>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</si>
  <si>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</si>
  <si>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</si>
  <si>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</si>
  <si>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</si>
  <si>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</si>
  <si>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</si>
  <si>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</si>
  <si>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</si>
  <si>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</si>
  <si>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</si>
  <si>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</si>
  <si>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</si>
  <si>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</si>
  <si>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</si>
  <si>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</si>
  <si>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</si>
  <si>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</si>
  <si>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</si>
  <si>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</si>
  <si>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</si>
  <si>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</si>
  <si>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</si>
  <si>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</si>
  <si>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</si>
  <si>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</si>
  <si>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</si>
  <si>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</si>
  <si>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</si>
  <si>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</si>
  <si>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</si>
  <si>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</si>
  <si>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</si>
  <si>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</si>
  <si>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</si>
  <si>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</si>
  <si>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</si>
  <si>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</si>
  <si>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</si>
  <si>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</si>
  <si>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</si>
  <si>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</si>
  <si>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</si>
  <si>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</si>
  <si>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</si>
  <si>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</si>
  <si>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</si>
  <si>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</si>
  <si>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</si>
  <si>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</si>
  <si>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</si>
  <si>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</si>
  <si>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</si>
  <si>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</si>
  <si>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</si>
  <si>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</si>
  <si>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</si>
  <si>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</si>
  <si>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</si>
  <si>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</si>
  <si>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</si>
  <si>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</si>
  <si>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</si>
  <si>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</si>
  <si>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</si>
  <si>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</si>
  <si>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</si>
  <si>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</si>
  <si>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</si>
  <si>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</si>
  <si>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</si>
  <si>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</si>
  <si>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</si>
  <si>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</si>
  <si>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</si>
  <si>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</si>
  <si>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</si>
  <si>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</si>
  <si>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</si>
  <si>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</si>
  <si>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</si>
  <si>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</si>
  <si>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</si>
  <si>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</si>
  <si>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</si>
  <si>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</si>
  <si>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</si>
  <si>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</si>
  <si>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</si>
  <si>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</si>
  <si>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</si>
  <si>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</si>
  <si>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</si>
  <si>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</si>
  <si>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</si>
  <si>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</si>
  <si>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</si>
  <si>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</si>
  <si>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</si>
  <si>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</si>
  <si>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</si>
  <si>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</si>
  <si>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</si>
  <si>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</si>
  <si>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</si>
  <si>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</si>
  <si>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</si>
  <si>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</si>
  <si>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</si>
  <si>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</si>
  <si>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</si>
  <si>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</si>
  <si>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</si>
  <si>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</si>
  <si>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</si>
  <si>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</si>
  <si>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</si>
  <si>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</si>
  <si>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</si>
  <si>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</si>
  <si>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</si>
  <si>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</si>
  <si>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</si>
  <si>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</si>
  <si>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</si>
  <si>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</si>
  <si>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</si>
  <si>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</si>
  <si>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</si>
  <si>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</si>
  <si>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</si>
  <si>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</si>
  <si>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</si>
  <si>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</si>
  <si>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</si>
  <si>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</si>
  <si>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</si>
  <si>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</si>
  <si>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</si>
  <si>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</si>
  <si>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</si>
  <si>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</si>
  <si>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</si>
  <si>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</si>
  <si>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</si>
  <si>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</si>
  <si>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</si>
  <si>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</si>
  <si>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</si>
  <si>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</si>
  <si>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</si>
  <si>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</si>
  <si>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</si>
  <si>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</si>
  <si>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</si>
  <si>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</si>
  <si>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</si>
  <si>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</si>
  <si>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</si>
  <si>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</si>
  <si>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</si>
  <si>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</si>
  <si>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</si>
  <si>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</si>
  <si>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</si>
  <si>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</si>
  <si>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</si>
  <si>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</si>
  <si>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</si>
  <si>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</si>
  <si>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</si>
  <si>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</si>
  <si>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</si>
  <si>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</si>
  <si>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</si>
  <si>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</si>
  <si>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</si>
  <si>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</si>
  <si>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</si>
  <si>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</si>
  <si>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</si>
  <si>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</si>
  <si>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</si>
  <si>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</si>
  <si>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</si>
  <si>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</si>
  <si>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</si>
  <si>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</si>
  <si>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</si>
  <si>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</si>
  <si>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</si>
  <si>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</si>
  <si>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</si>
  <si>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</si>
  <si>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</si>
  <si>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</si>
  <si>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</si>
  <si>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</si>
  <si>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</si>
  <si>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</si>
  <si>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</si>
  <si>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</si>
  <si>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</si>
  <si>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</si>
  <si>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</si>
  <si>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</si>
  <si>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</si>
  <si>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</si>
  <si>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</si>
  <si>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</si>
  <si>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</si>
  <si>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</si>
  <si>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</si>
  <si>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</si>
  <si>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</si>
  <si>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</si>
  <si>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</si>
  <si>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</si>
  <si>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</si>
  <si>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</si>
  <si>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</si>
  <si>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</si>
  <si>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</si>
  <si>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</si>
  <si>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</si>
  <si>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</si>
  <si>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</si>
  <si>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</si>
  <si>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</si>
  <si>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</si>
  <si>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</si>
  <si>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</si>
  <si>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</si>
  <si>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</si>
  <si>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</si>
  <si>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</si>
  <si>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</si>
  <si>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</si>
  <si>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</si>
  <si>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</si>
  <si>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</si>
  <si>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</si>
  <si>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</si>
  <si>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</si>
  <si>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</si>
  <si>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</si>
  <si>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</si>
  <si>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</si>
  <si>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</si>
  <si>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</si>
  <si>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</si>
  <si>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</si>
  <si>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</si>
  <si>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</si>
  <si>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</si>
  <si>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</si>
  <si>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</si>
  <si>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</si>
  <si>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</si>
  <si>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</si>
  <si>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</si>
  <si>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</si>
  <si>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</si>
  <si>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</si>
  <si>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</si>
  <si>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</si>
  <si>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</si>
  <si>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</si>
  <si>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</si>
  <si>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</si>
  <si>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</si>
  <si>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</si>
  <si>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</si>
  <si>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</si>
  <si>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</si>
  <si>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</si>
  <si>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</si>
  <si>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</si>
  <si>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</si>
  <si>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</si>
  <si>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</si>
  <si>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</si>
  <si>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</si>
  <si>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</si>
  <si>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</si>
  <si>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</si>
  <si>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</si>
  <si>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</si>
  <si>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</si>
  <si>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</si>
  <si>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</si>
  <si>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</si>
  <si>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</si>
  <si>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</si>
  <si>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</si>
  <si>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</si>
  <si>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</si>
  <si>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</si>
  <si>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</si>
  <si>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</si>
  <si>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</si>
  <si>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</si>
  <si>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</si>
  <si>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</si>
  <si>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</si>
  <si>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</si>
  <si>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</si>
  <si>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</si>
  <si>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</si>
  <si>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</si>
  <si>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</si>
  <si>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</si>
  <si>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</si>
  <si>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</si>
  <si>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</si>
  <si>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</si>
  <si>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</si>
  <si>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</si>
  <si>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</si>
  <si>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</si>
  <si>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</si>
  <si>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</si>
  <si>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</si>
  <si>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</si>
  <si>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</si>
  <si>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</si>
  <si>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</si>
  <si>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</si>
  <si>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</si>
  <si>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</si>
  <si>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</si>
  <si>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</si>
  <si>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</si>
  <si>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</si>
  <si>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</si>
  <si>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</si>
  <si>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</si>
  <si>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</si>
  <si>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</si>
  <si>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</si>
  <si>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</si>
  <si>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</si>
  <si>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</si>
  <si>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</si>
  <si>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</si>
  <si>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</si>
  <si>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</si>
  <si>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</si>
  <si>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</si>
  <si>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</si>
  <si>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</si>
  <si>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</si>
  <si>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</si>
  <si>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</si>
  <si>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</si>
  <si>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</si>
  <si>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</si>
  <si>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</si>
  <si>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</si>
  <si>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</si>
  <si>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</si>
  <si>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</si>
  <si>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</si>
  <si>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</si>
  <si>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</si>
  <si>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</si>
  <si>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</si>
  <si>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</si>
  <si>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</si>
  <si>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</si>
  <si>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</si>
  <si>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</si>
  <si>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</si>
  <si>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</si>
  <si>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</si>
  <si>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</si>
  <si>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</si>
  <si>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</si>
  <si>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</si>
  <si>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</si>
  <si>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</si>
  <si>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</si>
  <si>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</si>
  <si>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</si>
  <si>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</si>
  <si>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</si>
  <si>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</si>
  <si>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</si>
  <si>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</si>
  <si>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</si>
  <si>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</si>
  <si>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</si>
  <si>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</si>
  <si>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</si>
  <si>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</si>
  <si>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</si>
  <si>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</si>
  <si>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</si>
  <si>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</si>
  <si>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</si>
  <si>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</si>
  <si>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</si>
  <si>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</si>
  <si>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</si>
  <si>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</si>
  <si>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</si>
  <si>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</si>
  <si>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</si>
  <si>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</si>
  <si>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</si>
  <si>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</si>
  <si>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</si>
  <si>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r>
      <t xml:space="preserve">Vegetabl: </t>
    </r>
    <r>
      <rPr>
        <sz val="11"/>
        <rFont val="Arial"/>
        <family val="2"/>
      </rPr>
      <t>no. local mseseas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</si>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</sst>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1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</cellXfs>
  <cellStyles count="11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0.176940639269406</c:v>
                </c:pt>
                <c:pt idx="1">
                  <c:v>0.478457273320287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0.0421966731898239</c:v>
                </c:pt>
                <c:pt idx="1">
                  <c:v>0.0925978473581213</c:v>
                </c:pt>
                <c:pt idx="2">
                  <c:v>0.139986953685584</c:v>
                </c:pt>
                <c:pt idx="3">
                  <c:v>0.0993672537508154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1120.0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320.976</c:v>
                </c:pt>
                <c:pt idx="1">
                  <c:v>474.4400000000001</c:v>
                </c:pt>
                <c:pt idx="2">
                  <c:v>1479.8</c:v>
                </c:pt>
                <c:pt idx="3">
                  <c:v>3372.0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273.024</c:v>
                </c:pt>
                <c:pt idx="1">
                  <c:v>715.5599999999999</c:v>
                </c:pt>
                <c:pt idx="2">
                  <c:v>2870.2</c:v>
                </c:pt>
                <c:pt idx="3">
                  <c:v>44668.0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1120.0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320.976</c:v>
                </c:pt>
                <c:pt idx="1">
                  <c:v>474.4400000000001</c:v>
                </c:pt>
                <c:pt idx="2">
                  <c:v>1479.8</c:v>
                </c:pt>
                <c:pt idx="3">
                  <c:v>3372.0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273.024</c:v>
                </c:pt>
                <c:pt idx="1">
                  <c:v>715.5599999999999</c:v>
                </c:pt>
                <c:pt idx="2">
                  <c:v>2870.2</c:v>
                </c:pt>
                <c:pt idx="3">
                  <c:v>44668.0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AV119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80" customWidth="1"/>
    <col min="27" max="29" width="8.6640625" style="14" customWidth="1"/>
    <col min="30" max="36" width="9" style="14" customWidth="1"/>
    <col min="37" max="41" width="8.6640625" style="1480" customWidth="1"/>
    <col min="42" max="50" width="8.6640625" style="14" customWidth="1"/>
    <col min="51" max="53" width="9.1640625" style="14" customWidth="1"/>
    <col min="54" max="57" width="9.1640625" style="1480" customWidth="1"/>
    <col min="58" max="70" width="9.1640625" style="14" customWidth="1"/>
    <col min="71" max="74" width="9.1640625" style="148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809</v>
      </c>
      <c r="C1" s="19"/>
      <c r="D1" s="20" t="s">
        <v>1171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8" t="s">
        <v>810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9" t="s">
        <v>811</v>
      </c>
      <c r="D4" s="1430" t="s">
        <v>811</v>
      </c>
      <c r="E4" s="1430" t="s">
        <v>811</v>
      </c>
      <c r="F4" s="1429" t="s">
        <v>811</v>
      </c>
      <c r="G4" s="1429" t="s">
        <v>811</v>
      </c>
      <c r="H4" s="1429" t="s">
        <v>811</v>
      </c>
      <c r="I4" s="1429" t="s">
        <v>811</v>
      </c>
      <c r="J4" s="1429" t="s">
        <v>811</v>
      </c>
      <c r="K4" s="1429" t="s">
        <v>811</v>
      </c>
      <c r="L4" s="1430" t="s">
        <v>710</v>
      </c>
      <c r="M4" s="1430" t="s">
        <v>710</v>
      </c>
      <c r="N4" s="1430" t="s">
        <v>710</v>
      </c>
      <c r="O4" s="1430" t="s">
        <v>710</v>
      </c>
      <c r="P4" s="1430" t="s">
        <v>710</v>
      </c>
      <c r="Q4" s="1430" t="s">
        <v>710</v>
      </c>
      <c r="R4" s="1430" t="s">
        <v>710</v>
      </c>
      <c r="S4" s="1430" t="s">
        <v>710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813</v>
      </c>
      <c r="E5" s="77" t="s">
        <v>962</v>
      </c>
      <c r="F5" s="77" t="s">
        <v>1037</v>
      </c>
      <c r="G5" s="77" t="s">
        <v>1038</v>
      </c>
      <c r="H5" s="77" t="s">
        <v>1039</v>
      </c>
      <c r="I5" s="78" t="s">
        <v>1056</v>
      </c>
      <c r="J5" s="78" t="s">
        <v>1058</v>
      </c>
      <c r="K5" s="78" t="s">
        <v>1053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812</v>
      </c>
      <c r="U5" s="77" t="s">
        <v>813</v>
      </c>
      <c r="V5" s="77" t="s">
        <v>962</v>
      </c>
      <c r="W5" s="77" t="s">
        <v>1037</v>
      </c>
      <c r="X5" s="77" t="s">
        <v>1038</v>
      </c>
      <c r="Y5" s="77" t="s">
        <v>1039</v>
      </c>
      <c r="Z5" s="78" t="s">
        <v>1056</v>
      </c>
      <c r="AA5" s="78" t="s">
        <v>1058</v>
      </c>
      <c r="AB5" s="78" t="s">
        <v>1053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812</v>
      </c>
      <c r="AL5" s="77" t="s">
        <v>813</v>
      </c>
      <c r="AM5" s="77" t="s">
        <v>962</v>
      </c>
      <c r="AN5" s="77" t="s">
        <v>1037</v>
      </c>
      <c r="AO5" s="77" t="s">
        <v>1038</v>
      </c>
      <c r="AP5" s="77" t="s">
        <v>1039</v>
      </c>
      <c r="AQ5" s="78" t="s">
        <v>1056</v>
      </c>
      <c r="AR5" s="78" t="s">
        <v>1058</v>
      </c>
      <c r="AS5" s="78" t="s">
        <v>1053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812</v>
      </c>
      <c r="BC5" s="77" t="s">
        <v>813</v>
      </c>
      <c r="BD5" s="77" t="s">
        <v>962</v>
      </c>
      <c r="BE5" s="77" t="s">
        <v>1037</v>
      </c>
      <c r="BF5" s="77" t="s">
        <v>1038</v>
      </c>
      <c r="BG5" s="77" t="s">
        <v>1039</v>
      </c>
      <c r="BH5" s="78" t="s">
        <v>1056</v>
      </c>
      <c r="BI5" s="78" t="s">
        <v>1058</v>
      </c>
      <c r="BJ5" s="78" t="s">
        <v>1053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812</v>
      </c>
      <c r="BT5" s="77" t="s">
        <v>813</v>
      </c>
      <c r="BU5" s="77" t="s">
        <v>962</v>
      </c>
      <c r="BV5" s="77" t="s">
        <v>1037</v>
      </c>
      <c r="BW5" s="77" t="s">
        <v>1038</v>
      </c>
      <c r="BX5" s="77" t="s">
        <v>1039</v>
      </c>
      <c r="BY5" s="78" t="s">
        <v>1056</v>
      </c>
      <c r="BZ5" s="78" t="s">
        <v>1058</v>
      </c>
      <c r="CA5" s="78" t="s">
        <v>1053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3"/>
      <c r="CL6" s="1294"/>
      <c r="CM6" s="1295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814</v>
      </c>
      <c r="D7" s="111" t="s">
        <v>814</v>
      </c>
      <c r="E7" s="111" t="s">
        <v>814</v>
      </c>
      <c r="F7" s="111" t="s">
        <v>814</v>
      </c>
      <c r="G7" s="111" t="s">
        <v>814</v>
      </c>
      <c r="H7" s="111" t="s">
        <v>814</v>
      </c>
      <c r="I7" s="111" t="s">
        <v>814</v>
      </c>
      <c r="J7" s="111" t="s">
        <v>814</v>
      </c>
      <c r="K7" s="111" t="s">
        <v>814</v>
      </c>
      <c r="L7" s="112"/>
      <c r="M7" s="112"/>
      <c r="N7" s="113"/>
      <c r="O7" s="113"/>
      <c r="P7" s="112"/>
      <c r="Q7" s="112"/>
      <c r="R7" s="112"/>
      <c r="S7" s="114"/>
      <c r="T7" s="111" t="s">
        <v>814</v>
      </c>
      <c r="U7" s="111" t="s">
        <v>814</v>
      </c>
      <c r="V7" s="111" t="s">
        <v>814</v>
      </c>
      <c r="W7" s="111" t="s">
        <v>814</v>
      </c>
      <c r="X7" s="111" t="s">
        <v>814</v>
      </c>
      <c r="Y7" s="111" t="s">
        <v>814</v>
      </c>
      <c r="Z7" s="111" t="s">
        <v>814</v>
      </c>
      <c r="AA7" s="111" t="s">
        <v>814</v>
      </c>
      <c r="AB7" s="111" t="s">
        <v>814</v>
      </c>
      <c r="AC7" s="115"/>
      <c r="AD7" s="115"/>
      <c r="AE7" s="115"/>
      <c r="AF7" s="115"/>
      <c r="AG7" s="115"/>
      <c r="AH7" s="113"/>
      <c r="AI7" s="113"/>
      <c r="AJ7" s="116"/>
      <c r="AK7" s="111" t="s">
        <v>814</v>
      </c>
      <c r="AL7" s="111" t="s">
        <v>814</v>
      </c>
      <c r="AM7" s="111" t="s">
        <v>814</v>
      </c>
      <c r="AN7" s="111" t="s">
        <v>814</v>
      </c>
      <c r="AO7" s="111" t="s">
        <v>814</v>
      </c>
      <c r="AP7" s="111" t="s">
        <v>814</v>
      </c>
      <c r="AQ7" s="111" t="s">
        <v>814</v>
      </c>
      <c r="AR7" s="111" t="s">
        <v>814</v>
      </c>
      <c r="AS7" s="111" t="s">
        <v>814</v>
      </c>
      <c r="AT7" s="115"/>
      <c r="AU7" s="115"/>
      <c r="AV7" s="115"/>
      <c r="AW7" s="115"/>
      <c r="AX7" s="115"/>
      <c r="AY7" s="115"/>
      <c r="AZ7" s="115"/>
      <c r="BA7" s="117"/>
      <c r="BB7" s="111" t="s">
        <v>814</v>
      </c>
      <c r="BC7" s="111" t="s">
        <v>814</v>
      </c>
      <c r="BD7" s="111" t="s">
        <v>814</v>
      </c>
      <c r="BE7" s="111" t="s">
        <v>814</v>
      </c>
      <c r="BF7" s="111" t="s">
        <v>814</v>
      </c>
      <c r="BG7" s="111" t="s">
        <v>814</v>
      </c>
      <c r="BH7" s="111" t="s">
        <v>814</v>
      </c>
      <c r="BI7" s="111" t="s">
        <v>814</v>
      </c>
      <c r="BJ7" s="111" t="s">
        <v>814</v>
      </c>
      <c r="BK7" s="118"/>
      <c r="BL7" s="118"/>
      <c r="BM7" s="118"/>
      <c r="BN7" s="118"/>
      <c r="BO7" s="118"/>
      <c r="BP7" s="118"/>
      <c r="BQ7" s="118"/>
      <c r="BR7" s="119"/>
      <c r="BS7" s="111" t="s">
        <v>814</v>
      </c>
      <c r="BT7" s="111" t="s">
        <v>814</v>
      </c>
      <c r="BU7" s="111" t="s">
        <v>814</v>
      </c>
      <c r="BV7" s="111" t="s">
        <v>814</v>
      </c>
      <c r="BW7" s="111" t="s">
        <v>814</v>
      </c>
      <c r="BX7" s="111" t="s">
        <v>814</v>
      </c>
      <c r="BY7" s="111" t="s">
        <v>814</v>
      </c>
      <c r="BZ7" s="111" t="s">
        <v>814</v>
      </c>
      <c r="CA7" s="111" t="s">
        <v>814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6"/>
      <c r="CL7" s="1297"/>
      <c r="CM7" s="1298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0">
        <v>0.23</v>
      </c>
      <c r="CL9" s="1300">
        <v>0.2</v>
      </c>
      <c r="CM9" s="1300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0">
        <v>0.44</v>
      </c>
      <c r="CL10" s="1300">
        <v>0.44</v>
      </c>
      <c r="CM10" s="1300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0">
        <v>0.24</v>
      </c>
      <c r="CL11" s="1300">
        <v>0.18</v>
      </c>
      <c r="CM11" s="1300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0.09</v>
      </c>
      <c r="CL12" s="1300">
        <v>0.08</v>
      </c>
      <c r="CM12" s="1300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9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9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9" customFormat="1" ht="15.75" customHeight="1">
      <c r="A18" s="1570" t="s">
        <v>66</v>
      </c>
      <c r="B18" s="1571" t="str">
        <f>$B$9</f>
        <v>VP</v>
      </c>
      <c r="C18" s="1572"/>
      <c r="D18" s="1573">
        <v>2</v>
      </c>
      <c r="E18" s="1573">
        <v>0.75</v>
      </c>
      <c r="F18" s="1573">
        <v>0.25</v>
      </c>
      <c r="G18" s="1573">
        <v>0.25</v>
      </c>
      <c r="H18" s="1573"/>
      <c r="I18" s="1573">
        <v>0.75</v>
      </c>
      <c r="J18" s="1573">
        <v>1</v>
      </c>
      <c r="K18" s="1573">
        <v>0.5</v>
      </c>
      <c r="L18" s="1573"/>
      <c r="M18" s="1573"/>
      <c r="N18" s="1573"/>
      <c r="O18" s="1573"/>
      <c r="P18" s="1573"/>
      <c r="Q18" s="1573"/>
      <c r="R18" s="1573"/>
      <c r="S18" s="1574"/>
      <c r="T18" s="1575"/>
      <c r="U18" s="1576">
        <v>2</v>
      </c>
      <c r="V18" s="1576">
        <v>0.75</v>
      </c>
      <c r="W18" s="1576">
        <v>0.25</v>
      </c>
      <c r="X18" s="1576">
        <v>0.25</v>
      </c>
      <c r="Y18" s="1576"/>
      <c r="Z18" s="1576">
        <v>0.75</v>
      </c>
      <c r="AA18" s="1576">
        <v>1</v>
      </c>
      <c r="AB18" s="1576">
        <v>0.5</v>
      </c>
      <c r="AC18" s="1576"/>
      <c r="AD18" s="1576"/>
      <c r="AE18" s="1576"/>
      <c r="AF18" s="1576"/>
      <c r="AG18" s="1576"/>
      <c r="AH18" s="1577"/>
      <c r="AI18" s="1576"/>
      <c r="AJ18" s="1578"/>
      <c r="AK18" s="1579"/>
      <c r="AL18" s="1580"/>
      <c r="AM18" s="1580"/>
      <c r="AN18" s="1580"/>
      <c r="AO18" s="1580"/>
      <c r="AP18" s="1580"/>
      <c r="AQ18" s="1580"/>
      <c r="AR18" s="1580"/>
      <c r="AS18" s="1580"/>
      <c r="AT18" s="1580"/>
      <c r="AU18" s="1580"/>
      <c r="AV18" s="1580"/>
      <c r="AW18" s="1580"/>
      <c r="AX18" s="1580"/>
      <c r="AY18" s="1580"/>
      <c r="AZ18" s="1580"/>
      <c r="BA18" s="1581"/>
      <c r="BB18" s="1582"/>
      <c r="BC18" s="1583"/>
      <c r="BD18" s="1583"/>
      <c r="BE18" s="1583"/>
      <c r="BF18" s="1583"/>
      <c r="BG18" s="1583"/>
      <c r="BH18" s="1583"/>
      <c r="BI18" s="1583"/>
      <c r="BJ18" s="1583"/>
      <c r="BK18" s="1583"/>
      <c r="BL18" s="1583"/>
      <c r="BM18" s="1583"/>
      <c r="BN18" s="1583"/>
      <c r="BO18" s="1583"/>
      <c r="BP18" s="1583"/>
      <c r="BQ18" s="1583"/>
      <c r="BR18" s="1584"/>
      <c r="BS18" s="1582"/>
      <c r="BT18" s="1583"/>
      <c r="BU18" s="1583"/>
      <c r="BV18" s="1583"/>
      <c r="BW18" s="1583"/>
      <c r="BX18" s="1583"/>
      <c r="BY18" s="1583"/>
      <c r="BZ18" s="1583"/>
      <c r="CA18" s="1583"/>
      <c r="CB18" s="1583"/>
      <c r="CC18" s="1583"/>
      <c r="CD18" s="1583"/>
      <c r="CE18" s="1583"/>
      <c r="CF18" s="1583"/>
      <c r="CG18" s="1583"/>
      <c r="CH18" s="1583"/>
      <c r="CI18" s="1584"/>
      <c r="CJ18" s="1585"/>
      <c r="CK18" s="1586">
        <v>0.75</v>
      </c>
      <c r="CL18" s="1576">
        <v>0.25</v>
      </c>
      <c r="CM18" s="1578">
        <v>1</v>
      </c>
      <c r="CN18" s="1587"/>
      <c r="CO18" s="1305">
        <f t="shared" si="23"/>
        <v>0.72916666666666663</v>
      </c>
      <c r="CP18" s="1588">
        <f t="shared" si="24"/>
        <v>14</v>
      </c>
      <c r="CQ18" s="1589" t="str">
        <f t="shared" si="25"/>
        <v/>
      </c>
      <c r="CR18" s="1590" t="str">
        <f t="shared" si="26"/>
        <v/>
      </c>
      <c r="CS18" s="1591" t="str">
        <f t="shared" si="27"/>
        <v/>
      </c>
      <c r="CT18" s="1591" t="str">
        <f t="shared" si="28"/>
        <v/>
      </c>
      <c r="CU18" s="1591" t="str">
        <f t="shared" si="29"/>
        <v/>
      </c>
      <c r="CV18" s="1591">
        <f t="shared" si="30"/>
        <v>0.25</v>
      </c>
      <c r="CW18" s="1591">
        <f t="shared" si="31"/>
        <v>0.25</v>
      </c>
      <c r="CX18" s="1592">
        <f t="shared" si="32"/>
        <v>0.5</v>
      </c>
      <c r="CY18" s="1592">
        <f t="shared" si="33"/>
        <v>0.75</v>
      </c>
      <c r="CZ18" s="1592">
        <f t="shared" si="34"/>
        <v>0.75</v>
      </c>
      <c r="DA18" s="1591">
        <f t="shared" si="35"/>
        <v>1</v>
      </c>
      <c r="DB18" s="1591">
        <f t="shared" si="36"/>
        <v>2</v>
      </c>
      <c r="DC18" s="1591" t="str">
        <f t="shared" si="37"/>
        <v/>
      </c>
      <c r="DD18" s="1591" t="str">
        <f t="shared" si="38"/>
        <v/>
      </c>
      <c r="DE18" s="1591" t="str">
        <f t="shared" si="39"/>
        <v/>
      </c>
      <c r="DF18" s="1590" t="str">
        <f t="shared" si="40"/>
        <v/>
      </c>
      <c r="DG18" s="1593" t="str">
        <f t="shared" si="41"/>
        <v/>
      </c>
      <c r="DH18" s="158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0" t="str">
        <f t="shared" si="46"/>
        <v/>
      </c>
      <c r="DJ18" s="1591" t="str">
        <f t="shared" si="46"/>
        <v/>
      </c>
      <c r="DK18" s="1591" t="str">
        <f t="shared" si="46"/>
        <v/>
      </c>
      <c r="DL18" s="1591" t="str">
        <f t="shared" si="46"/>
        <v/>
      </c>
      <c r="DM18" s="1591">
        <f t="shared" si="46"/>
        <v>0.25</v>
      </c>
      <c r="DN18" s="1591">
        <f t="shared" si="46"/>
        <v>0.25</v>
      </c>
      <c r="DO18" s="1592">
        <f t="shared" si="46"/>
        <v>0.5</v>
      </c>
      <c r="DP18" s="1592">
        <f t="shared" si="46"/>
        <v>0.75</v>
      </c>
      <c r="DQ18" s="1592">
        <f t="shared" si="46"/>
        <v>0.75</v>
      </c>
      <c r="DR18" s="1591">
        <f t="shared" si="46"/>
        <v>1</v>
      </c>
      <c r="DS18" s="1591">
        <f t="shared" si="46"/>
        <v>2</v>
      </c>
      <c r="DT18" s="1591" t="str">
        <f t="shared" si="46"/>
        <v/>
      </c>
      <c r="DU18" s="1591" t="str">
        <f t="shared" si="46"/>
        <v/>
      </c>
      <c r="DV18" s="1591" t="str">
        <f t="shared" si="46"/>
        <v/>
      </c>
      <c r="DW18" s="1590" t="str">
        <f t="shared" si="46"/>
        <v/>
      </c>
      <c r="DX18" s="1593" t="str">
        <f t="shared" si="46"/>
        <v/>
      </c>
      <c r="DY18" s="1594"/>
      <c r="DZ18" s="1595"/>
      <c r="EA18" s="1587"/>
      <c r="EB18" s="1596"/>
      <c r="EC18" s="1597" t="s">
        <v>67</v>
      </c>
      <c r="ED18" s="1598"/>
      <c r="EE18" s="1597" t="s">
        <v>68</v>
      </c>
      <c r="EF18" s="1598"/>
      <c r="EG18" s="1587"/>
      <c r="EH18" s="1587"/>
      <c r="EJ18" s="1599">
        <v>11</v>
      </c>
      <c r="EK18" s="1599">
        <v>3</v>
      </c>
      <c r="EL18" s="1600">
        <f t="shared" si="11"/>
        <v>3</v>
      </c>
      <c r="EM18" s="1600">
        <f t="shared" si="12"/>
        <v>2</v>
      </c>
    </row>
    <row r="19" spans="1:143" s="1599" customFormat="1" ht="15.75" customHeight="1">
      <c r="A19" s="1601"/>
      <c r="B19" s="1602" t="str">
        <f>$B$10</f>
        <v>P</v>
      </c>
      <c r="C19" s="1603">
        <v>1</v>
      </c>
      <c r="D19" s="1604">
        <v>5</v>
      </c>
      <c r="E19" s="1604">
        <v>1.25</v>
      </c>
      <c r="F19" s="1604">
        <v>0.5</v>
      </c>
      <c r="G19" s="1604">
        <v>1</v>
      </c>
      <c r="H19" s="1604">
        <v>0.5</v>
      </c>
      <c r="I19" s="1604">
        <v>1</v>
      </c>
      <c r="J19" s="1604">
        <v>1</v>
      </c>
      <c r="K19" s="1604">
        <v>1</v>
      </c>
      <c r="L19" s="1604"/>
      <c r="M19" s="1604"/>
      <c r="N19" s="1604"/>
      <c r="O19" s="1604"/>
      <c r="P19" s="1604"/>
      <c r="Q19" s="1604"/>
      <c r="R19" s="1604"/>
      <c r="S19" s="1605"/>
      <c r="T19" s="1606"/>
      <c r="U19" s="1607"/>
      <c r="V19" s="1607"/>
      <c r="W19" s="1607"/>
      <c r="X19" s="1607"/>
      <c r="Y19" s="1607"/>
      <c r="Z19" s="1607"/>
      <c r="AA19" s="1607"/>
      <c r="AB19" s="1607"/>
      <c r="AC19" s="1607"/>
      <c r="AD19" s="1607"/>
      <c r="AE19" s="1607"/>
      <c r="AF19" s="1607"/>
      <c r="AG19" s="1607"/>
      <c r="AH19" s="1608"/>
      <c r="AI19" s="1607"/>
      <c r="AJ19" s="1609"/>
      <c r="AK19" s="1603">
        <v>1</v>
      </c>
      <c r="AL19" s="1610">
        <v>5</v>
      </c>
      <c r="AM19" s="1610">
        <v>1.25</v>
      </c>
      <c r="AN19" s="1611">
        <v>0.5</v>
      </c>
      <c r="AO19" s="1611">
        <v>1</v>
      </c>
      <c r="AP19" s="1611">
        <v>0.5</v>
      </c>
      <c r="AQ19" s="1611">
        <v>1</v>
      </c>
      <c r="AR19" s="1611">
        <v>1</v>
      </c>
      <c r="AS19" s="1611">
        <v>1</v>
      </c>
      <c r="AT19" s="1611"/>
      <c r="AU19" s="1611"/>
      <c r="AV19" s="1612"/>
      <c r="AW19" s="1611"/>
      <c r="AX19" s="1612"/>
      <c r="AY19" s="1611"/>
      <c r="AZ19" s="1611"/>
      <c r="BA19" s="1613"/>
      <c r="BB19" s="1614"/>
      <c r="BC19" s="1615"/>
      <c r="BD19" s="1615"/>
      <c r="BE19" s="1615"/>
      <c r="BF19" s="1615"/>
      <c r="BG19" s="1615"/>
      <c r="BH19" s="1615"/>
      <c r="BI19" s="1615"/>
      <c r="BJ19" s="1615"/>
      <c r="BK19" s="1615"/>
      <c r="BL19" s="1615"/>
      <c r="BM19" s="1615"/>
      <c r="BN19" s="1615"/>
      <c r="BO19" s="1615"/>
      <c r="BP19" s="1615"/>
      <c r="BQ19" s="1615"/>
      <c r="BR19" s="1616"/>
      <c r="BS19" s="1617"/>
      <c r="BT19" s="1618"/>
      <c r="BU19" s="1618"/>
      <c r="BV19" s="1618"/>
      <c r="BW19" s="1618"/>
      <c r="BX19" s="1618"/>
      <c r="BY19" s="1618"/>
      <c r="BZ19" s="1618"/>
      <c r="CA19" s="1618"/>
      <c r="CB19" s="1618"/>
      <c r="CC19" s="1618"/>
      <c r="CD19" s="1618"/>
      <c r="CE19" s="1618"/>
      <c r="CF19" s="1618"/>
      <c r="CG19" s="1618"/>
      <c r="CH19" s="1618"/>
      <c r="CI19" s="1619"/>
      <c r="CJ19" s="1620"/>
      <c r="CK19" s="1586">
        <v>1</v>
      </c>
      <c r="CL19" s="1610">
        <v>1</v>
      </c>
      <c r="CM19" s="1621">
        <v>1.25</v>
      </c>
      <c r="CN19" s="1587"/>
      <c r="CO19" s="1305">
        <f t="shared" si="23"/>
        <v>1.1875</v>
      </c>
      <c r="CP19" s="1588">
        <f t="shared" si="24"/>
        <v>18</v>
      </c>
      <c r="CQ19" s="1589" t="str">
        <f t="shared" si="25"/>
        <v/>
      </c>
      <c r="CR19" s="1590" t="str">
        <f t="shared" si="26"/>
        <v/>
      </c>
      <c r="CS19" s="1591" t="str">
        <f t="shared" si="27"/>
        <v/>
      </c>
      <c r="CT19" s="1591" t="str">
        <f t="shared" si="28"/>
        <v/>
      </c>
      <c r="CU19" s="1591">
        <f t="shared" si="29"/>
        <v>0.5</v>
      </c>
      <c r="CV19" s="1591">
        <f t="shared" si="30"/>
        <v>0.5</v>
      </c>
      <c r="CW19" s="1591">
        <f t="shared" si="31"/>
        <v>1</v>
      </c>
      <c r="CX19" s="1592">
        <f t="shared" si="32"/>
        <v>1</v>
      </c>
      <c r="CY19" s="1592">
        <f t="shared" si="33"/>
        <v>1</v>
      </c>
      <c r="CZ19" s="1592">
        <f t="shared" si="34"/>
        <v>1</v>
      </c>
      <c r="DA19" s="1591">
        <f t="shared" si="35"/>
        <v>1</v>
      </c>
      <c r="DB19" s="1591">
        <f t="shared" si="36"/>
        <v>1.25</v>
      </c>
      <c r="DC19" s="1591">
        <f t="shared" si="37"/>
        <v>5</v>
      </c>
      <c r="DD19" s="1591" t="str">
        <f t="shared" si="38"/>
        <v/>
      </c>
      <c r="DE19" s="1591" t="str">
        <f t="shared" si="39"/>
        <v/>
      </c>
      <c r="DF19" s="1590" t="str">
        <f t="shared" si="40"/>
        <v/>
      </c>
      <c r="DG19" s="1593" t="str">
        <f t="shared" si="41"/>
        <v/>
      </c>
      <c r="DH19" s="158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0" t="str">
        <f t="shared" si="47"/>
        <v/>
      </c>
      <c r="DJ19" s="1591" t="str">
        <f t="shared" si="47"/>
        <v/>
      </c>
      <c r="DK19" s="1591" t="str">
        <f t="shared" si="47"/>
        <v/>
      </c>
      <c r="DL19" s="1591">
        <f t="shared" si="47"/>
        <v>0.5</v>
      </c>
      <c r="DM19" s="1591">
        <f t="shared" si="47"/>
        <v>0.5</v>
      </c>
      <c r="DN19" s="1591">
        <f t="shared" si="47"/>
        <v>1</v>
      </c>
      <c r="DO19" s="1592">
        <f t="shared" si="47"/>
        <v>1</v>
      </c>
      <c r="DP19" s="1592">
        <f t="shared" si="47"/>
        <v>1</v>
      </c>
      <c r="DQ19" s="1592">
        <f t="shared" si="47"/>
        <v>1</v>
      </c>
      <c r="DR19" s="1591">
        <f t="shared" si="47"/>
        <v>1</v>
      </c>
      <c r="DS19" s="1591">
        <f t="shared" si="47"/>
        <v>1.25</v>
      </c>
      <c r="DT19" s="1591">
        <f t="shared" si="47"/>
        <v>5</v>
      </c>
      <c r="DU19" s="1591" t="str">
        <f t="shared" si="47"/>
        <v/>
      </c>
      <c r="DV19" s="1591" t="str">
        <f t="shared" si="47"/>
        <v/>
      </c>
      <c r="DW19" s="1590" t="str">
        <f t="shared" si="47"/>
        <v/>
      </c>
      <c r="DX19" s="1593" t="str">
        <f t="shared" si="47"/>
        <v/>
      </c>
      <c r="DY19" s="1594"/>
      <c r="DZ19" s="1595"/>
      <c r="EA19" s="1587"/>
      <c r="EB19" s="1596"/>
      <c r="EC19" s="1622" t="s">
        <v>69</v>
      </c>
      <c r="ED19" s="1623" t="s">
        <v>70</v>
      </c>
      <c r="EE19" s="1622" t="s">
        <v>69</v>
      </c>
      <c r="EF19" s="1623" t="s">
        <v>70</v>
      </c>
      <c r="EG19" s="1587"/>
      <c r="EH19" s="1587"/>
      <c r="EJ19" s="1599">
        <v>12</v>
      </c>
      <c r="EK19" s="1599">
        <v>2</v>
      </c>
      <c r="EL19" s="1600">
        <f t="shared" si="11"/>
        <v>2</v>
      </c>
      <c r="EM19" s="1600">
        <f t="shared" si="12"/>
        <v>2</v>
      </c>
    </row>
    <row r="20" spans="1:143" s="1599" customFormat="1" ht="15.75" customHeight="1">
      <c r="A20" s="1601"/>
      <c r="B20" s="1602" t="str">
        <f>$B$11</f>
        <v>M</v>
      </c>
      <c r="C20" s="1603">
        <v>5</v>
      </c>
      <c r="D20" s="1604">
        <v>30</v>
      </c>
      <c r="E20" s="1604">
        <v>6</v>
      </c>
      <c r="F20" s="1604">
        <v>1.25</v>
      </c>
      <c r="G20" s="1604">
        <v>1.5</v>
      </c>
      <c r="H20" s="1604">
        <v>2</v>
      </c>
      <c r="I20" s="1604">
        <v>1.5</v>
      </c>
      <c r="J20" s="1604">
        <v>2</v>
      </c>
      <c r="K20" s="1604">
        <v>1.5</v>
      </c>
      <c r="L20" s="1604"/>
      <c r="M20" s="1604"/>
      <c r="N20" s="1604"/>
      <c r="O20" s="1604"/>
      <c r="P20" s="1604"/>
      <c r="Q20" s="1604"/>
      <c r="R20" s="1604"/>
      <c r="S20" s="1605"/>
      <c r="T20" s="1624"/>
      <c r="U20" s="1625"/>
      <c r="V20" s="1625"/>
      <c r="W20" s="1625"/>
      <c r="X20" s="1625"/>
      <c r="Y20" s="1625"/>
      <c r="Z20" s="1625"/>
      <c r="AA20" s="1625"/>
      <c r="AB20" s="1625"/>
      <c r="AC20" s="1625"/>
      <c r="AD20" s="1625"/>
      <c r="AE20" s="1625"/>
      <c r="AF20" s="1625"/>
      <c r="AG20" s="1625"/>
      <c r="AH20" s="1626"/>
      <c r="AI20" s="1625"/>
      <c r="AJ20" s="1627"/>
      <c r="AK20" s="1606"/>
      <c r="AL20" s="1607"/>
      <c r="AM20" s="1607"/>
      <c r="AN20" s="1607"/>
      <c r="AO20" s="1607"/>
      <c r="AP20" s="1607"/>
      <c r="AQ20" s="1607"/>
      <c r="AR20" s="1607"/>
      <c r="AS20" s="1607"/>
      <c r="AT20" s="1607"/>
      <c r="AU20" s="1607"/>
      <c r="AV20" s="1607"/>
      <c r="AW20" s="1607"/>
      <c r="AX20" s="1607"/>
      <c r="AY20" s="1607"/>
      <c r="AZ20" s="1607"/>
      <c r="BA20" s="1609"/>
      <c r="BB20" s="162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9"/>
      <c r="BS20" s="1614"/>
      <c r="BT20" s="1615"/>
      <c r="BU20" s="1615"/>
      <c r="BV20" s="1615"/>
      <c r="BW20" s="1615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620"/>
      <c r="CK20" s="1586">
        <v>2</v>
      </c>
      <c r="CL20" s="758">
        <v>1.5</v>
      </c>
      <c r="CM20" s="1629">
        <v>2</v>
      </c>
      <c r="CN20" s="1587"/>
      <c r="CO20" s="1305">
        <f t="shared" si="23"/>
        <v>4.390625</v>
      </c>
      <c r="CP20" s="1588">
        <f t="shared" si="24"/>
        <v>18</v>
      </c>
      <c r="CQ20" s="1589" t="str">
        <f t="shared" si="25"/>
        <v/>
      </c>
      <c r="CR20" s="1590" t="str">
        <f t="shared" si="26"/>
        <v/>
      </c>
      <c r="CS20" s="1591" t="str">
        <f t="shared" si="27"/>
        <v/>
      </c>
      <c r="CT20" s="1591" t="str">
        <f t="shared" si="28"/>
        <v/>
      </c>
      <c r="CU20" s="1591">
        <f t="shared" si="29"/>
        <v>1.25</v>
      </c>
      <c r="CV20" s="1591">
        <f t="shared" si="30"/>
        <v>1.5</v>
      </c>
      <c r="CW20" s="1591">
        <f t="shared" si="31"/>
        <v>1.5</v>
      </c>
      <c r="CX20" s="1592">
        <f t="shared" si="32"/>
        <v>1.5</v>
      </c>
      <c r="CY20" s="1592">
        <f t="shared" si="33"/>
        <v>2</v>
      </c>
      <c r="CZ20" s="1592">
        <f t="shared" si="34"/>
        <v>2</v>
      </c>
      <c r="DA20" s="1591">
        <f t="shared" si="35"/>
        <v>5</v>
      </c>
      <c r="DB20" s="1591">
        <f t="shared" si="36"/>
        <v>6</v>
      </c>
      <c r="DC20" s="1591">
        <f t="shared" si="37"/>
        <v>30</v>
      </c>
      <c r="DD20" s="1591" t="str">
        <f t="shared" si="38"/>
        <v/>
      </c>
      <c r="DE20" s="1591" t="str">
        <f t="shared" si="39"/>
        <v/>
      </c>
      <c r="DF20" s="1590" t="str">
        <f t="shared" si="40"/>
        <v/>
      </c>
      <c r="DG20" s="1593" t="str">
        <f t="shared" si="41"/>
        <v/>
      </c>
      <c r="DH20" s="158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0" t="str">
        <f t="shared" si="48"/>
        <v/>
      </c>
      <c r="DJ20" s="1591" t="str">
        <f t="shared" si="48"/>
        <v/>
      </c>
      <c r="DK20" s="1591" t="str">
        <f t="shared" si="48"/>
        <v/>
      </c>
      <c r="DL20" s="1591">
        <f t="shared" si="48"/>
        <v>1.25</v>
      </c>
      <c r="DM20" s="1591">
        <f t="shared" si="48"/>
        <v>1.5</v>
      </c>
      <c r="DN20" s="1591">
        <f t="shared" si="48"/>
        <v>1.5</v>
      </c>
      <c r="DO20" s="1592">
        <f t="shared" si="48"/>
        <v>1.5</v>
      </c>
      <c r="DP20" s="1592">
        <f t="shared" si="48"/>
        <v>2</v>
      </c>
      <c r="DQ20" s="1592">
        <f t="shared" si="48"/>
        <v>2</v>
      </c>
      <c r="DR20" s="1591">
        <f t="shared" si="48"/>
        <v>5</v>
      </c>
      <c r="DS20" s="1591">
        <f t="shared" si="48"/>
        <v>6</v>
      </c>
      <c r="DT20" s="1591">
        <f t="shared" si="48"/>
        <v>30</v>
      </c>
      <c r="DU20" s="1591" t="str">
        <f t="shared" si="48"/>
        <v/>
      </c>
      <c r="DV20" s="1591" t="str">
        <f t="shared" si="48"/>
        <v/>
      </c>
      <c r="DW20" s="1590" t="str">
        <f t="shared" si="48"/>
        <v/>
      </c>
      <c r="DX20" s="1593" t="str">
        <f t="shared" si="48"/>
        <v/>
      </c>
      <c r="DY20" s="1594"/>
      <c r="DZ20" s="1595"/>
      <c r="EA20" s="1587"/>
      <c r="EB20" s="1630"/>
      <c r="EC20" s="1631"/>
      <c r="ED20" s="1632" t="s">
        <v>71</v>
      </c>
      <c r="EE20" s="1631"/>
      <c r="EF20" s="1632" t="s">
        <v>71</v>
      </c>
      <c r="EG20" s="1587"/>
      <c r="EH20" s="1587"/>
      <c r="EJ20" s="1599">
        <v>13</v>
      </c>
      <c r="EK20" s="1599">
        <v>2</v>
      </c>
      <c r="EL20" s="1600">
        <f t="shared" si="11"/>
        <v>2</v>
      </c>
      <c r="EM20" s="1600">
        <f t="shared" si="12"/>
        <v>2</v>
      </c>
    </row>
    <row r="21" spans="1:143" s="1599" customFormat="1" ht="15.75" customHeight="1" thickBot="1">
      <c r="A21" s="1633"/>
      <c r="B21" s="1634" t="str">
        <f>$B$12</f>
        <v>BO</v>
      </c>
      <c r="C21" s="1635">
        <v>10</v>
      </c>
      <c r="D21" s="1636">
        <v>40</v>
      </c>
      <c r="E21" s="1637">
        <v>15</v>
      </c>
      <c r="F21" s="1636">
        <v>3</v>
      </c>
      <c r="G21" s="1636">
        <v>2</v>
      </c>
      <c r="H21" s="1636">
        <v>4</v>
      </c>
      <c r="I21" s="1636">
        <v>2</v>
      </c>
      <c r="J21" s="1636">
        <v>2</v>
      </c>
      <c r="K21" s="1636">
        <v>2</v>
      </c>
      <c r="L21" s="1636"/>
      <c r="M21" s="1636"/>
      <c r="N21" s="1636"/>
      <c r="O21" s="1636"/>
      <c r="P21" s="1636"/>
      <c r="Q21" s="1636"/>
      <c r="R21" s="1636"/>
      <c r="S21" s="1638"/>
      <c r="T21" s="1639"/>
      <c r="U21" s="1640"/>
      <c r="V21" s="1640"/>
      <c r="W21" s="1640"/>
      <c r="X21" s="1640"/>
      <c r="Y21" s="1640"/>
      <c r="Z21" s="1640"/>
      <c r="AA21" s="1640"/>
      <c r="AB21" s="1640"/>
      <c r="AC21" s="1640"/>
      <c r="AD21" s="1640"/>
      <c r="AE21" s="1640"/>
      <c r="AF21" s="1640"/>
      <c r="AG21" s="1640"/>
      <c r="AH21" s="1641"/>
      <c r="AI21" s="1640"/>
      <c r="AJ21" s="1642"/>
      <c r="AK21" s="1639"/>
      <c r="AL21" s="1640"/>
      <c r="AM21" s="1640"/>
      <c r="AN21" s="1640"/>
      <c r="AO21" s="1640"/>
      <c r="AP21" s="1640"/>
      <c r="AQ21" s="1640"/>
      <c r="AR21" s="1640"/>
      <c r="AS21" s="1640"/>
      <c r="AT21" s="1640"/>
      <c r="AU21" s="1640"/>
      <c r="AV21" s="1640"/>
      <c r="AW21" s="1640"/>
      <c r="AX21" s="1640"/>
      <c r="AY21" s="1640"/>
      <c r="AZ21" s="1640"/>
      <c r="BA21" s="1642"/>
      <c r="BB21" s="1643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5"/>
      <c r="BS21" s="1646">
        <v>10</v>
      </c>
      <c r="BT21" s="1647">
        <v>40</v>
      </c>
      <c r="BU21" s="1647">
        <v>15</v>
      </c>
      <c r="BV21" s="1647">
        <v>3</v>
      </c>
      <c r="BW21" s="1647">
        <v>2</v>
      </c>
      <c r="BX21" s="1647">
        <v>4</v>
      </c>
      <c r="BY21" s="1647">
        <v>2</v>
      </c>
      <c r="BZ21" s="1647">
        <v>2</v>
      </c>
      <c r="CA21" s="1647">
        <v>2</v>
      </c>
      <c r="CB21" s="1647"/>
      <c r="CC21" s="1647"/>
      <c r="CD21" s="1647"/>
      <c r="CE21" s="1647"/>
      <c r="CF21" s="1647"/>
      <c r="CG21" s="1647"/>
      <c r="CH21" s="1647"/>
      <c r="CI21" s="1648"/>
      <c r="CJ21" s="1649"/>
      <c r="CK21" s="1646">
        <v>3</v>
      </c>
      <c r="CL21" s="1647">
        <v>2</v>
      </c>
      <c r="CM21" s="1648">
        <v>4</v>
      </c>
      <c r="CN21" s="1587"/>
      <c r="CO21" s="1305">
        <f t="shared" si="23"/>
        <v>7.375</v>
      </c>
      <c r="CP21" s="1588">
        <f t="shared" si="24"/>
        <v>18</v>
      </c>
      <c r="CQ21" s="1589" t="str">
        <f t="shared" si="25"/>
        <v/>
      </c>
      <c r="CR21" s="1590" t="str">
        <f t="shared" si="26"/>
        <v/>
      </c>
      <c r="CS21" s="1591" t="str">
        <f t="shared" si="27"/>
        <v/>
      </c>
      <c r="CT21" s="1591" t="str">
        <f t="shared" si="28"/>
        <v/>
      </c>
      <c r="CU21" s="1591">
        <f t="shared" si="29"/>
        <v>2</v>
      </c>
      <c r="CV21" s="1591">
        <f t="shared" si="30"/>
        <v>2</v>
      </c>
      <c r="CW21" s="1591">
        <f t="shared" si="31"/>
        <v>2</v>
      </c>
      <c r="CX21" s="1592">
        <f t="shared" si="32"/>
        <v>2</v>
      </c>
      <c r="CY21" s="1592">
        <f t="shared" si="33"/>
        <v>3</v>
      </c>
      <c r="CZ21" s="1592">
        <f t="shared" si="34"/>
        <v>4</v>
      </c>
      <c r="DA21" s="1591">
        <f t="shared" si="35"/>
        <v>10</v>
      </c>
      <c r="DB21" s="1591">
        <f t="shared" si="36"/>
        <v>15</v>
      </c>
      <c r="DC21" s="1591">
        <f t="shared" si="37"/>
        <v>40</v>
      </c>
      <c r="DD21" s="1591" t="str">
        <f t="shared" si="38"/>
        <v/>
      </c>
      <c r="DE21" s="1591" t="str">
        <f t="shared" si="39"/>
        <v/>
      </c>
      <c r="DF21" s="1590" t="str">
        <f t="shared" si="40"/>
        <v/>
      </c>
      <c r="DG21" s="1593" t="str">
        <f t="shared" si="41"/>
        <v/>
      </c>
      <c r="DH21" s="158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0" t="str">
        <f t="shared" si="49"/>
        <v/>
      </c>
      <c r="DJ21" s="1591" t="str">
        <f t="shared" si="49"/>
        <v/>
      </c>
      <c r="DK21" s="1591" t="str">
        <f t="shared" si="49"/>
        <v/>
      </c>
      <c r="DL21" s="1591">
        <f t="shared" si="49"/>
        <v>2</v>
      </c>
      <c r="DM21" s="1591">
        <f t="shared" si="49"/>
        <v>2</v>
      </c>
      <c r="DN21" s="1591">
        <f t="shared" si="49"/>
        <v>2</v>
      </c>
      <c r="DO21" s="1592">
        <f t="shared" si="49"/>
        <v>2</v>
      </c>
      <c r="DP21" s="1592">
        <f t="shared" si="49"/>
        <v>3</v>
      </c>
      <c r="DQ21" s="1592">
        <f t="shared" si="49"/>
        <v>4</v>
      </c>
      <c r="DR21" s="1591">
        <f t="shared" si="49"/>
        <v>10</v>
      </c>
      <c r="DS21" s="1591">
        <f t="shared" si="49"/>
        <v>15</v>
      </c>
      <c r="DT21" s="1591">
        <f t="shared" si="49"/>
        <v>40</v>
      </c>
      <c r="DU21" s="1591" t="str">
        <f t="shared" si="49"/>
        <v/>
      </c>
      <c r="DV21" s="1591" t="str">
        <f t="shared" si="49"/>
        <v/>
      </c>
      <c r="DW21" s="1590" t="str">
        <f t="shared" si="49"/>
        <v/>
      </c>
      <c r="DX21" s="1593" t="str">
        <f t="shared" si="49"/>
        <v/>
      </c>
      <c r="DY21" s="1594"/>
      <c r="DZ21" s="1595"/>
      <c r="EA21" s="1650" t="s">
        <v>60</v>
      </c>
      <c r="EB21" s="1651">
        <f>CK9</f>
        <v>0.23</v>
      </c>
      <c r="EC21" s="1652">
        <f>CK18-CK22</f>
        <v>0.5</v>
      </c>
      <c r="ED21" s="1651">
        <f>EB21*EC21*100</f>
        <v>11.5</v>
      </c>
      <c r="EE21" s="1652"/>
      <c r="EF21" s="1651"/>
      <c r="EG21" s="1587"/>
      <c r="EH21" s="1587"/>
      <c r="EJ21" s="1599">
        <v>14</v>
      </c>
      <c r="EK21" s="1599">
        <v>1</v>
      </c>
      <c r="EL21" s="1600">
        <f t="shared" si="11"/>
        <v>1</v>
      </c>
      <c r="EM21" s="1600">
        <f t="shared" si="12"/>
        <v>2</v>
      </c>
    </row>
    <row r="22" spans="1:143" s="1599" customFormat="1" ht="15.75" customHeight="1">
      <c r="A22" s="1570" t="s">
        <v>72</v>
      </c>
      <c r="B22" s="1571" t="str">
        <f>$B$9</f>
        <v>VP</v>
      </c>
      <c r="C22" s="1653"/>
      <c r="D22" s="1573">
        <v>0.25</v>
      </c>
      <c r="E22" s="1573">
        <v>0.125</v>
      </c>
      <c r="F22" s="1573">
        <v>0.25</v>
      </c>
      <c r="G22" s="1573">
        <v>0.25</v>
      </c>
      <c r="H22" s="1573"/>
      <c r="I22" s="1573">
        <v>0.25</v>
      </c>
      <c r="J22" s="1573">
        <v>0.75</v>
      </c>
      <c r="K22" s="1573">
        <v>0.25</v>
      </c>
      <c r="L22" s="1573"/>
      <c r="M22" s="1573"/>
      <c r="N22" s="1573"/>
      <c r="O22" s="1573"/>
      <c r="P22" s="1573"/>
      <c r="Q22" s="1573"/>
      <c r="R22" s="1573"/>
      <c r="S22" s="1574"/>
      <c r="T22" s="1575"/>
      <c r="U22" s="1576">
        <v>0.25</v>
      </c>
      <c r="V22" s="1576">
        <v>0.125</v>
      </c>
      <c r="W22" s="1576">
        <v>0.25</v>
      </c>
      <c r="X22" s="1576">
        <v>0.25</v>
      </c>
      <c r="Y22" s="1576"/>
      <c r="Z22" s="1576">
        <v>0.75</v>
      </c>
      <c r="AA22" s="1576">
        <v>0.75</v>
      </c>
      <c r="AB22" s="1576">
        <v>0.25</v>
      </c>
      <c r="AC22" s="1576"/>
      <c r="AD22" s="1576"/>
      <c r="AE22" s="1576"/>
      <c r="AF22" s="1576"/>
      <c r="AG22" s="1576"/>
      <c r="AH22" s="1577"/>
      <c r="AI22" s="1576"/>
      <c r="AJ22" s="1578"/>
      <c r="AK22" s="1579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/>
      <c r="AW22" s="1580"/>
      <c r="AX22" s="1580"/>
      <c r="AY22" s="1580"/>
      <c r="AZ22" s="1580"/>
      <c r="BA22" s="1581"/>
      <c r="BB22" s="1582"/>
      <c r="BC22" s="1583"/>
      <c r="BD22" s="1583"/>
      <c r="BE22" s="1583"/>
      <c r="BF22" s="1583"/>
      <c r="BG22" s="1583"/>
      <c r="BH22" s="1583"/>
      <c r="BI22" s="1583"/>
      <c r="BJ22" s="1583"/>
      <c r="BK22" s="1583"/>
      <c r="BL22" s="1583"/>
      <c r="BM22" s="1583"/>
      <c r="BN22" s="1583"/>
      <c r="BO22" s="1583"/>
      <c r="BP22" s="1583"/>
      <c r="BQ22" s="1583"/>
      <c r="BR22" s="1584"/>
      <c r="BS22" s="1582"/>
      <c r="BT22" s="1583"/>
      <c r="BU22" s="1583"/>
      <c r="BV22" s="1583"/>
      <c r="BW22" s="1583"/>
      <c r="BX22" s="1583"/>
      <c r="BY22" s="1583"/>
      <c r="BZ22" s="1583"/>
      <c r="CA22" s="1583"/>
      <c r="CB22" s="1583"/>
      <c r="CC22" s="1583"/>
      <c r="CD22" s="1583"/>
      <c r="CE22" s="1583"/>
      <c r="CF22" s="1583"/>
      <c r="CG22" s="1583"/>
      <c r="CH22" s="1583"/>
      <c r="CI22" s="1584"/>
      <c r="CJ22" s="1585"/>
      <c r="CK22" s="1575">
        <v>0.25</v>
      </c>
      <c r="CL22" s="1576">
        <v>0.25</v>
      </c>
      <c r="CM22" s="1578">
        <v>0.75</v>
      </c>
      <c r="CN22" s="1587"/>
      <c r="CO22" s="1305">
        <f t="shared" si="23"/>
        <v>0.32291666666666669</v>
      </c>
      <c r="CP22" s="1588">
        <f t="shared" si="24"/>
        <v>14</v>
      </c>
      <c r="CQ22" s="1589" t="str">
        <f t="shared" si="25"/>
        <v/>
      </c>
      <c r="CR22" s="1590" t="str">
        <f t="shared" si="26"/>
        <v/>
      </c>
      <c r="CS22" s="1591" t="str">
        <f t="shared" si="27"/>
        <v/>
      </c>
      <c r="CT22" s="1591" t="str">
        <f t="shared" si="28"/>
        <v/>
      </c>
      <c r="CU22" s="1591" t="str">
        <f t="shared" si="29"/>
        <v/>
      </c>
      <c r="CV22" s="1591">
        <f t="shared" si="30"/>
        <v>0.125</v>
      </c>
      <c r="CW22" s="1591">
        <f t="shared" si="31"/>
        <v>0.25</v>
      </c>
      <c r="CX22" s="1592">
        <f t="shared" si="32"/>
        <v>0.25</v>
      </c>
      <c r="CY22" s="1592">
        <f t="shared" si="33"/>
        <v>0.25</v>
      </c>
      <c r="CZ22" s="1592">
        <f t="shared" si="34"/>
        <v>0.25</v>
      </c>
      <c r="DA22" s="1591">
        <f t="shared" si="35"/>
        <v>0.25</v>
      </c>
      <c r="DB22" s="1591">
        <f t="shared" si="36"/>
        <v>0.75</v>
      </c>
      <c r="DC22" s="1591" t="str">
        <f t="shared" si="37"/>
        <v/>
      </c>
      <c r="DD22" s="1591" t="str">
        <f t="shared" si="38"/>
        <v/>
      </c>
      <c r="DE22" s="1591" t="str">
        <f t="shared" si="39"/>
        <v/>
      </c>
      <c r="DF22" s="1590" t="str">
        <f t="shared" si="40"/>
        <v/>
      </c>
      <c r="DG22" s="1593" t="str">
        <f t="shared" si="41"/>
        <v/>
      </c>
      <c r="DH22" s="158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0" t="str">
        <f t="shared" si="50"/>
        <v/>
      </c>
      <c r="DJ22" s="1591" t="str">
        <f t="shared" si="50"/>
        <v/>
      </c>
      <c r="DK22" s="1591" t="str">
        <f t="shared" si="50"/>
        <v/>
      </c>
      <c r="DL22" s="1591" t="str">
        <f t="shared" si="50"/>
        <v/>
      </c>
      <c r="DM22" s="1591">
        <f t="shared" si="50"/>
        <v>0.125</v>
      </c>
      <c r="DN22" s="1591">
        <f t="shared" si="50"/>
        <v>0.25</v>
      </c>
      <c r="DO22" s="1592">
        <f t="shared" si="50"/>
        <v>0.25</v>
      </c>
      <c r="DP22" s="1592">
        <f t="shared" si="50"/>
        <v>0.25</v>
      </c>
      <c r="DQ22" s="1592">
        <f t="shared" si="50"/>
        <v>0.25</v>
      </c>
      <c r="DR22" s="1591">
        <f t="shared" si="50"/>
        <v>0.75</v>
      </c>
      <c r="DS22" s="1591">
        <f t="shared" si="50"/>
        <v>0.75</v>
      </c>
      <c r="DT22" s="1591" t="str">
        <f t="shared" si="50"/>
        <v/>
      </c>
      <c r="DU22" s="1591" t="str">
        <f t="shared" si="50"/>
        <v/>
      </c>
      <c r="DV22" s="1591" t="str">
        <f t="shared" si="50"/>
        <v/>
      </c>
      <c r="DW22" s="1590" t="str">
        <f t="shared" si="50"/>
        <v/>
      </c>
      <c r="DX22" s="1593" t="str">
        <f t="shared" si="50"/>
        <v/>
      </c>
      <c r="DY22" s="1594"/>
      <c r="DZ22" s="1595"/>
      <c r="EA22" s="1650" t="s">
        <v>61</v>
      </c>
      <c r="EB22" s="1651">
        <f>CK10</f>
        <v>0.44</v>
      </c>
      <c r="EC22" s="1652">
        <f>CK19-CK23</f>
        <v>0.25</v>
      </c>
      <c r="ED22" s="1651">
        <f>EB22*EC22*100</f>
        <v>11</v>
      </c>
      <c r="EE22" s="1652"/>
      <c r="EF22" s="1651"/>
      <c r="EG22" s="1587"/>
      <c r="EH22" s="1587"/>
      <c r="EJ22" s="1599">
        <v>15</v>
      </c>
      <c r="EK22" s="1599">
        <v>1</v>
      </c>
      <c r="EL22" s="1600">
        <f t="shared" si="11"/>
        <v>1</v>
      </c>
      <c r="EM22" s="1600">
        <f t="shared" si="12"/>
        <v>2</v>
      </c>
    </row>
    <row r="23" spans="1:143" s="1599" customFormat="1" ht="15.75" customHeight="1">
      <c r="A23" s="1601"/>
      <c r="B23" s="1602" t="str">
        <f>$B$10</f>
        <v>P</v>
      </c>
      <c r="C23" s="1654">
        <v>0.25</v>
      </c>
      <c r="D23" s="1604">
        <v>0.75</v>
      </c>
      <c r="E23" s="1604">
        <v>1</v>
      </c>
      <c r="F23" s="1604">
        <v>0.5</v>
      </c>
      <c r="G23" s="1604">
        <v>1</v>
      </c>
      <c r="H23" s="1604">
        <v>0.25</v>
      </c>
      <c r="I23" s="1604">
        <v>0.75</v>
      </c>
      <c r="J23" s="1604">
        <v>1</v>
      </c>
      <c r="K23" s="1604">
        <v>0.25</v>
      </c>
      <c r="L23" s="1604"/>
      <c r="M23" s="1604"/>
      <c r="N23" s="1604"/>
      <c r="O23" s="1604"/>
      <c r="P23" s="1604"/>
      <c r="Q23" s="1604"/>
      <c r="R23" s="1604"/>
      <c r="S23" s="1605"/>
      <c r="T23" s="1606"/>
      <c r="U23" s="1607"/>
      <c r="V23" s="1607"/>
      <c r="W23" s="1607"/>
      <c r="X23" s="1607"/>
      <c r="Y23" s="1607"/>
      <c r="Z23" s="1607"/>
      <c r="AA23" s="1607"/>
      <c r="AB23" s="1607"/>
      <c r="AC23" s="1607"/>
      <c r="AD23" s="1607"/>
      <c r="AE23" s="1607"/>
      <c r="AF23" s="1607"/>
      <c r="AG23" s="1607"/>
      <c r="AH23" s="1608"/>
      <c r="AI23" s="1607"/>
      <c r="AJ23" s="1609"/>
      <c r="AK23" s="1603">
        <v>0.25</v>
      </c>
      <c r="AL23" s="1610">
        <v>0.75</v>
      </c>
      <c r="AM23" s="1610">
        <v>1</v>
      </c>
      <c r="AN23" s="1611">
        <v>0.5</v>
      </c>
      <c r="AO23" s="1611">
        <v>1</v>
      </c>
      <c r="AP23" s="1611">
        <v>0.25</v>
      </c>
      <c r="AQ23" s="1611">
        <v>1</v>
      </c>
      <c r="AR23" s="1611">
        <v>1</v>
      </c>
      <c r="AS23" s="1611">
        <v>0.25</v>
      </c>
      <c r="AT23" s="1611"/>
      <c r="AU23" s="1611"/>
      <c r="AV23" s="1612"/>
      <c r="AW23" s="1611"/>
      <c r="AX23" s="1612"/>
      <c r="AY23" s="1611"/>
      <c r="AZ23" s="1611"/>
      <c r="BA23" s="1613"/>
      <c r="BB23" s="1614"/>
      <c r="BC23" s="1615"/>
      <c r="BD23" s="1615"/>
      <c r="BE23" s="1615"/>
      <c r="BF23" s="1615"/>
      <c r="BG23" s="1615"/>
      <c r="BH23" s="1615"/>
      <c r="BI23" s="1615"/>
      <c r="BJ23" s="1615"/>
      <c r="BK23" s="1615"/>
      <c r="BL23" s="1615"/>
      <c r="BM23" s="1615"/>
      <c r="BN23" s="1615"/>
      <c r="BO23" s="1615"/>
      <c r="BP23" s="1615"/>
      <c r="BQ23" s="1615"/>
      <c r="BR23" s="1616"/>
      <c r="BS23" s="1617"/>
      <c r="BT23" s="1618"/>
      <c r="BU23" s="1618"/>
      <c r="BV23" s="1618"/>
      <c r="BW23" s="1618"/>
      <c r="BX23" s="1618"/>
      <c r="BY23" s="1618"/>
      <c r="BZ23" s="1618"/>
      <c r="CA23" s="1618"/>
      <c r="CB23" s="1618"/>
      <c r="CC23" s="1618"/>
      <c r="CD23" s="1618"/>
      <c r="CE23" s="1618"/>
      <c r="CF23" s="1618"/>
      <c r="CG23" s="1618"/>
      <c r="CH23" s="1618"/>
      <c r="CI23" s="1619"/>
      <c r="CJ23" s="1620"/>
      <c r="CK23" s="1586">
        <v>0.75</v>
      </c>
      <c r="CL23" s="1610">
        <v>0.25</v>
      </c>
      <c r="CM23" s="1621">
        <v>1</v>
      </c>
      <c r="CN23" s="1587"/>
      <c r="CO23" s="1305">
        <f t="shared" si="23"/>
        <v>0.65625</v>
      </c>
      <c r="CP23" s="1588">
        <f t="shared" si="24"/>
        <v>18</v>
      </c>
      <c r="CQ23" s="1589" t="str">
        <f t="shared" si="25"/>
        <v/>
      </c>
      <c r="CR23" s="1590" t="str">
        <f t="shared" si="26"/>
        <v/>
      </c>
      <c r="CS23" s="1591" t="str">
        <f t="shared" si="27"/>
        <v/>
      </c>
      <c r="CT23" s="1591" t="str">
        <f t="shared" si="28"/>
        <v/>
      </c>
      <c r="CU23" s="1591">
        <f t="shared" si="29"/>
        <v>0.25</v>
      </c>
      <c r="CV23" s="1591">
        <f t="shared" si="30"/>
        <v>0.25</v>
      </c>
      <c r="CW23" s="1591">
        <f t="shared" si="31"/>
        <v>0.25</v>
      </c>
      <c r="CX23" s="1592">
        <f t="shared" si="32"/>
        <v>0.5</v>
      </c>
      <c r="CY23" s="1592">
        <f t="shared" si="33"/>
        <v>0.75</v>
      </c>
      <c r="CZ23" s="1592">
        <f t="shared" si="34"/>
        <v>0.75</v>
      </c>
      <c r="DA23" s="1591">
        <f t="shared" si="35"/>
        <v>1</v>
      </c>
      <c r="DB23" s="1591">
        <f t="shared" si="36"/>
        <v>1</v>
      </c>
      <c r="DC23" s="1591">
        <f t="shared" si="37"/>
        <v>1</v>
      </c>
      <c r="DD23" s="1591" t="str">
        <f t="shared" si="38"/>
        <v/>
      </c>
      <c r="DE23" s="1591" t="str">
        <f t="shared" si="39"/>
        <v/>
      </c>
      <c r="DF23" s="1590" t="str">
        <f t="shared" si="40"/>
        <v/>
      </c>
      <c r="DG23" s="1593" t="str">
        <f t="shared" si="41"/>
        <v/>
      </c>
      <c r="DH23" s="158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0" t="str">
        <f t="shared" si="51"/>
        <v/>
      </c>
      <c r="DJ23" s="1591" t="str">
        <f t="shared" si="51"/>
        <v/>
      </c>
      <c r="DK23" s="1591" t="str">
        <f t="shared" si="51"/>
        <v/>
      </c>
      <c r="DL23" s="1591">
        <f t="shared" si="51"/>
        <v>0.25</v>
      </c>
      <c r="DM23" s="1591">
        <f t="shared" si="51"/>
        <v>0.25</v>
      </c>
      <c r="DN23" s="1591">
        <f t="shared" si="51"/>
        <v>0.25</v>
      </c>
      <c r="DO23" s="1592">
        <f t="shared" si="51"/>
        <v>0.5</v>
      </c>
      <c r="DP23" s="1592">
        <f t="shared" si="51"/>
        <v>0.75</v>
      </c>
      <c r="DQ23" s="1592">
        <f t="shared" si="51"/>
        <v>1</v>
      </c>
      <c r="DR23" s="1591">
        <f t="shared" si="51"/>
        <v>1</v>
      </c>
      <c r="DS23" s="1591">
        <f t="shared" si="51"/>
        <v>1</v>
      </c>
      <c r="DT23" s="1591">
        <f t="shared" si="51"/>
        <v>1</v>
      </c>
      <c r="DU23" s="1591" t="str">
        <f t="shared" si="51"/>
        <v/>
      </c>
      <c r="DV23" s="1591" t="str">
        <f t="shared" si="51"/>
        <v/>
      </c>
      <c r="DW23" s="1590" t="str">
        <f t="shared" si="51"/>
        <v/>
      </c>
      <c r="DX23" s="1593" t="str">
        <f t="shared" si="51"/>
        <v/>
      </c>
      <c r="DY23" s="1594"/>
      <c r="DZ23" s="1595"/>
      <c r="EA23" s="1650" t="s">
        <v>62</v>
      </c>
      <c r="EB23" s="1651">
        <f>CK11</f>
        <v>0.24</v>
      </c>
      <c r="EC23" s="1652"/>
      <c r="ED23" s="1651"/>
      <c r="EE23" s="1652">
        <f>CK24-CK20</f>
        <v>-0.5</v>
      </c>
      <c r="EF23" s="1651">
        <f>EB23*EE23*100</f>
        <v>-12</v>
      </c>
      <c r="EG23" s="1587"/>
      <c r="EH23" s="1587"/>
      <c r="EJ23" s="1599">
        <v>16</v>
      </c>
      <c r="EK23" s="1599">
        <v>0</v>
      </c>
      <c r="EL23" s="1600">
        <f t="shared" si="11"/>
        <v>0</v>
      </c>
      <c r="EM23" s="1600">
        <f t="shared" si="12"/>
        <v>2</v>
      </c>
    </row>
    <row r="24" spans="1:143" s="1599" customFormat="1" ht="15.75" customHeight="1">
      <c r="A24" s="1601"/>
      <c r="B24" s="1602" t="str">
        <f>$B$11</f>
        <v>M</v>
      </c>
      <c r="C24" s="1654">
        <v>1.5</v>
      </c>
      <c r="D24" s="1604">
        <v>12</v>
      </c>
      <c r="E24" s="1604">
        <v>5</v>
      </c>
      <c r="F24" s="1604">
        <v>1</v>
      </c>
      <c r="G24" s="1604">
        <v>1.5</v>
      </c>
      <c r="H24" s="1604">
        <v>1</v>
      </c>
      <c r="I24" s="1604">
        <v>1.5</v>
      </c>
      <c r="J24" s="1604">
        <v>1.5</v>
      </c>
      <c r="K24" s="1604">
        <v>0.5</v>
      </c>
      <c r="L24" s="1604"/>
      <c r="M24" s="1604"/>
      <c r="N24" s="1604"/>
      <c r="O24" s="1604"/>
      <c r="P24" s="1604"/>
      <c r="Q24" s="1604"/>
      <c r="R24" s="1604"/>
      <c r="S24" s="1605"/>
      <c r="T24" s="1624"/>
      <c r="U24" s="1625"/>
      <c r="V24" s="1625"/>
      <c r="W24" s="1625"/>
      <c r="X24" s="1625"/>
      <c r="Y24" s="1625"/>
      <c r="Z24" s="1625"/>
      <c r="AA24" s="1625"/>
      <c r="AB24" s="1625"/>
      <c r="AC24" s="1625"/>
      <c r="AD24" s="1625"/>
      <c r="AE24" s="1625"/>
      <c r="AF24" s="1625"/>
      <c r="AG24" s="1625"/>
      <c r="AH24" s="1626"/>
      <c r="AI24" s="1625"/>
      <c r="AJ24" s="1627"/>
      <c r="AK24" s="1606"/>
      <c r="AL24" s="1607"/>
      <c r="AM24" s="1607"/>
      <c r="AN24" s="1607"/>
      <c r="AO24" s="1607"/>
      <c r="AP24" s="1607"/>
      <c r="AQ24" s="1607"/>
      <c r="AR24" s="1607"/>
      <c r="AS24" s="1607"/>
      <c r="AT24" s="1607"/>
      <c r="AU24" s="1607"/>
      <c r="AV24" s="1607"/>
      <c r="AW24" s="1607"/>
      <c r="AX24" s="1607"/>
      <c r="AY24" s="1607"/>
      <c r="AZ24" s="1607"/>
      <c r="BA24" s="1609"/>
      <c r="BB24" s="162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9"/>
      <c r="BS24" s="1614"/>
      <c r="BT24" s="1615"/>
      <c r="BU24" s="1615"/>
      <c r="BV24" s="1615"/>
      <c r="BW24" s="1615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620"/>
      <c r="CK24" s="1586">
        <v>1.5</v>
      </c>
      <c r="CL24" s="758">
        <v>1</v>
      </c>
      <c r="CM24" s="1629">
        <v>5</v>
      </c>
      <c r="CN24" s="1587"/>
      <c r="CO24" s="1305">
        <f t="shared" si="23"/>
        <v>2.40625</v>
      </c>
      <c r="CP24" s="1588">
        <f t="shared" si="24"/>
        <v>18</v>
      </c>
      <c r="CQ24" s="1589" t="str">
        <f t="shared" si="25"/>
        <v/>
      </c>
      <c r="CR24" s="1590" t="str">
        <f t="shared" si="26"/>
        <v/>
      </c>
      <c r="CS24" s="1591" t="str">
        <f t="shared" si="27"/>
        <v/>
      </c>
      <c r="CT24" s="1591" t="str">
        <f t="shared" si="28"/>
        <v/>
      </c>
      <c r="CU24" s="1591">
        <f t="shared" si="29"/>
        <v>0.5</v>
      </c>
      <c r="CV24" s="1591">
        <f t="shared" si="30"/>
        <v>1</v>
      </c>
      <c r="CW24" s="1591">
        <f t="shared" si="31"/>
        <v>1</v>
      </c>
      <c r="CX24" s="1592">
        <f t="shared" si="32"/>
        <v>1.5</v>
      </c>
      <c r="CY24" s="1592">
        <f t="shared" si="33"/>
        <v>1.5</v>
      </c>
      <c r="CZ24" s="1592">
        <f t="shared" si="34"/>
        <v>1.5</v>
      </c>
      <c r="DA24" s="1591">
        <f t="shared" si="35"/>
        <v>1.5</v>
      </c>
      <c r="DB24" s="1591">
        <f t="shared" si="36"/>
        <v>5</v>
      </c>
      <c r="DC24" s="1591">
        <f t="shared" si="37"/>
        <v>12</v>
      </c>
      <c r="DD24" s="1591" t="str">
        <f t="shared" si="38"/>
        <v/>
      </c>
      <c r="DE24" s="1591" t="str">
        <f t="shared" si="39"/>
        <v/>
      </c>
      <c r="DF24" s="1590" t="str">
        <f t="shared" si="40"/>
        <v/>
      </c>
      <c r="DG24" s="1593" t="str">
        <f t="shared" si="41"/>
        <v/>
      </c>
      <c r="DH24" s="158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0" t="str">
        <f t="shared" si="52"/>
        <v/>
      </c>
      <c r="DJ24" s="1591" t="str">
        <f t="shared" si="52"/>
        <v/>
      </c>
      <c r="DK24" s="1591" t="str">
        <f t="shared" si="52"/>
        <v/>
      </c>
      <c r="DL24" s="1591">
        <f t="shared" si="52"/>
        <v>0.5</v>
      </c>
      <c r="DM24" s="1591">
        <f t="shared" si="52"/>
        <v>1</v>
      </c>
      <c r="DN24" s="1591">
        <f t="shared" si="52"/>
        <v>1</v>
      </c>
      <c r="DO24" s="1592">
        <f t="shared" si="52"/>
        <v>1.5</v>
      </c>
      <c r="DP24" s="1592">
        <f t="shared" si="52"/>
        <v>1.5</v>
      </c>
      <c r="DQ24" s="1592">
        <f t="shared" si="52"/>
        <v>1.5</v>
      </c>
      <c r="DR24" s="1591">
        <f t="shared" si="52"/>
        <v>1.5</v>
      </c>
      <c r="DS24" s="1591">
        <f t="shared" si="52"/>
        <v>5</v>
      </c>
      <c r="DT24" s="1591">
        <f t="shared" si="52"/>
        <v>12</v>
      </c>
      <c r="DU24" s="1591" t="str">
        <f t="shared" si="52"/>
        <v/>
      </c>
      <c r="DV24" s="1591" t="str">
        <f t="shared" si="52"/>
        <v/>
      </c>
      <c r="DW24" s="1590" t="str">
        <f t="shared" si="52"/>
        <v/>
      </c>
      <c r="DX24" s="1593" t="str">
        <f t="shared" si="52"/>
        <v/>
      </c>
      <c r="DY24" s="1594"/>
      <c r="DZ24" s="1595"/>
      <c r="EA24" s="1650" t="s">
        <v>73</v>
      </c>
      <c r="EB24" s="1651">
        <f>CK12</f>
        <v>0.09</v>
      </c>
      <c r="EC24" s="1652"/>
      <c r="ED24" s="1651"/>
      <c r="EE24" s="1652">
        <f>CK25-CK21</f>
        <v>-1</v>
      </c>
      <c r="EF24" s="1651">
        <f>EB24*EE24*100</f>
        <v>-9</v>
      </c>
      <c r="EG24" s="1587"/>
      <c r="EH24" s="1587"/>
      <c r="EJ24" s="1599">
        <v>17</v>
      </c>
      <c r="EK24" s="1599">
        <v>0</v>
      </c>
      <c r="EL24" s="1600">
        <f t="shared" si="11"/>
        <v>0</v>
      </c>
      <c r="EM24" s="1600">
        <f t="shared" si="12"/>
        <v>2</v>
      </c>
    </row>
    <row r="25" spans="1:143" s="1599" customFormat="1" ht="15.75" customHeight="1">
      <c r="A25" s="1633"/>
      <c r="B25" s="1634" t="str">
        <f>$B$12</f>
        <v>BO</v>
      </c>
      <c r="C25" s="1655">
        <v>10</v>
      </c>
      <c r="D25" s="1636">
        <v>14</v>
      </c>
      <c r="E25" s="1636">
        <v>10</v>
      </c>
      <c r="F25" s="1636">
        <v>2</v>
      </c>
      <c r="G25" s="1636">
        <v>2</v>
      </c>
      <c r="H25" s="1636">
        <v>2</v>
      </c>
      <c r="I25" s="1636">
        <v>2</v>
      </c>
      <c r="J25" s="1636">
        <v>2</v>
      </c>
      <c r="K25" s="1636">
        <v>1</v>
      </c>
      <c r="L25" s="1636"/>
      <c r="M25" s="1636"/>
      <c r="N25" s="1636"/>
      <c r="O25" s="1636"/>
      <c r="P25" s="1636"/>
      <c r="Q25" s="1636"/>
      <c r="R25" s="1636"/>
      <c r="S25" s="1638"/>
      <c r="T25" s="1639"/>
      <c r="U25" s="1640"/>
      <c r="V25" s="1640"/>
      <c r="W25" s="1640"/>
      <c r="X25" s="1640"/>
      <c r="Y25" s="1640"/>
      <c r="Z25" s="1640"/>
      <c r="AA25" s="1640"/>
      <c r="AB25" s="1640"/>
      <c r="AC25" s="1640"/>
      <c r="AD25" s="1640"/>
      <c r="AE25" s="1640"/>
      <c r="AF25" s="1640"/>
      <c r="AG25" s="1640"/>
      <c r="AH25" s="1641"/>
      <c r="AI25" s="1640"/>
      <c r="AJ25" s="1642"/>
      <c r="AK25" s="1639"/>
      <c r="AL25" s="1640"/>
      <c r="AM25" s="1640"/>
      <c r="AN25" s="1640"/>
      <c r="AO25" s="1640"/>
      <c r="AP25" s="1640"/>
      <c r="AQ25" s="1640"/>
      <c r="AR25" s="1640"/>
      <c r="AS25" s="1640"/>
      <c r="AT25" s="1640"/>
      <c r="AU25" s="1640"/>
      <c r="AV25" s="1640"/>
      <c r="AW25" s="1640"/>
      <c r="AX25" s="1640"/>
      <c r="AY25" s="1640"/>
      <c r="AZ25" s="1640"/>
      <c r="BA25" s="1642"/>
      <c r="BB25" s="1643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5"/>
      <c r="BS25" s="1646">
        <v>10</v>
      </c>
      <c r="BT25" s="1647">
        <v>14</v>
      </c>
      <c r="BU25" s="1647">
        <v>10</v>
      </c>
      <c r="BV25" s="1647">
        <v>2</v>
      </c>
      <c r="BW25" s="1647">
        <v>2</v>
      </c>
      <c r="BX25" s="1647">
        <v>2</v>
      </c>
      <c r="BY25" s="1647">
        <v>2</v>
      </c>
      <c r="BZ25" s="1647">
        <v>2</v>
      </c>
      <c r="CA25" s="1647">
        <v>1</v>
      </c>
      <c r="CB25" s="1647"/>
      <c r="CC25" s="1647"/>
      <c r="CD25" s="1647"/>
      <c r="CE25" s="1647"/>
      <c r="CF25" s="1647"/>
      <c r="CG25" s="1647"/>
      <c r="CH25" s="1647"/>
      <c r="CI25" s="1648"/>
      <c r="CJ25" s="1649"/>
      <c r="CK25" s="1646">
        <v>2</v>
      </c>
      <c r="CL25" s="1647">
        <v>2</v>
      </c>
      <c r="CM25" s="1648">
        <v>10</v>
      </c>
      <c r="CN25" s="1587"/>
      <c r="CO25" s="1305">
        <f t="shared" si="23"/>
        <v>4.6875</v>
      </c>
      <c r="CP25" s="1588">
        <f t="shared" si="24"/>
        <v>18</v>
      </c>
      <c r="CQ25" s="1589" t="str">
        <f t="shared" si="25"/>
        <v/>
      </c>
      <c r="CR25" s="1590" t="str">
        <f t="shared" si="26"/>
        <v/>
      </c>
      <c r="CS25" s="1591" t="str">
        <f t="shared" si="27"/>
        <v/>
      </c>
      <c r="CT25" s="1591" t="str">
        <f t="shared" si="28"/>
        <v/>
      </c>
      <c r="CU25" s="1591">
        <f t="shared" si="29"/>
        <v>1</v>
      </c>
      <c r="CV25" s="1591">
        <f t="shared" si="30"/>
        <v>2</v>
      </c>
      <c r="CW25" s="1591">
        <f t="shared" si="31"/>
        <v>2</v>
      </c>
      <c r="CX25" s="1592">
        <f t="shared" si="32"/>
        <v>2</v>
      </c>
      <c r="CY25" s="1592">
        <f t="shared" si="33"/>
        <v>2</v>
      </c>
      <c r="CZ25" s="1592">
        <f t="shared" si="34"/>
        <v>2</v>
      </c>
      <c r="DA25" s="1591">
        <f t="shared" si="35"/>
        <v>10</v>
      </c>
      <c r="DB25" s="1591">
        <f t="shared" si="36"/>
        <v>10</v>
      </c>
      <c r="DC25" s="1591">
        <f t="shared" si="37"/>
        <v>14</v>
      </c>
      <c r="DD25" s="1591" t="str">
        <f t="shared" si="38"/>
        <v/>
      </c>
      <c r="DE25" s="1591" t="str">
        <f t="shared" si="39"/>
        <v/>
      </c>
      <c r="DF25" s="1590" t="str">
        <f t="shared" si="40"/>
        <v/>
      </c>
      <c r="DG25" s="1593" t="str">
        <f t="shared" si="41"/>
        <v/>
      </c>
      <c r="DH25" s="158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0" t="str">
        <f t="shared" si="53"/>
        <v/>
      </c>
      <c r="DJ25" s="1591" t="str">
        <f t="shared" si="53"/>
        <v/>
      </c>
      <c r="DK25" s="1591" t="str">
        <f t="shared" si="53"/>
        <v/>
      </c>
      <c r="DL25" s="1591">
        <f t="shared" si="53"/>
        <v>1</v>
      </c>
      <c r="DM25" s="1591">
        <f t="shared" si="53"/>
        <v>2</v>
      </c>
      <c r="DN25" s="1591">
        <f t="shared" si="53"/>
        <v>2</v>
      </c>
      <c r="DO25" s="1592">
        <f t="shared" si="53"/>
        <v>2</v>
      </c>
      <c r="DP25" s="1592">
        <f t="shared" si="53"/>
        <v>2</v>
      </c>
      <c r="DQ25" s="1592">
        <f t="shared" si="53"/>
        <v>2</v>
      </c>
      <c r="DR25" s="1591">
        <f t="shared" si="53"/>
        <v>10</v>
      </c>
      <c r="DS25" s="1591">
        <f t="shared" si="53"/>
        <v>10</v>
      </c>
      <c r="DT25" s="1591">
        <f t="shared" si="53"/>
        <v>14</v>
      </c>
      <c r="DU25" s="1591" t="str">
        <f t="shared" si="53"/>
        <v/>
      </c>
      <c r="DV25" s="1591" t="str">
        <f t="shared" si="53"/>
        <v/>
      </c>
      <c r="DW25" s="1590" t="str">
        <f t="shared" si="53"/>
        <v/>
      </c>
      <c r="DX25" s="1593" t="str">
        <f t="shared" si="53"/>
        <v/>
      </c>
      <c r="DY25" s="1594"/>
      <c r="DZ25" s="1595"/>
      <c r="EA25" s="1650" t="s">
        <v>74</v>
      </c>
      <c r="EB25" s="1651">
        <f>SUM(EB21:EB24)</f>
        <v>1</v>
      </c>
      <c r="EC25" s="1652"/>
      <c r="ED25" s="1651">
        <f>SUM(ED21:ED24)</f>
        <v>22.5</v>
      </c>
      <c r="EE25" s="1652"/>
      <c r="EF25" s="1651">
        <f>SUM(EF21:EF24)</f>
        <v>-21</v>
      </c>
      <c r="EG25" s="1587"/>
      <c r="EH25" s="1587"/>
    </row>
    <row r="26" spans="1:143" s="1599" customFormat="1" ht="15.75" customHeight="1">
      <c r="A26" s="1570" t="s">
        <v>75</v>
      </c>
      <c r="B26" s="1571" t="str">
        <f>$B$9</f>
        <v>VP</v>
      </c>
      <c r="C26" s="1653"/>
      <c r="D26" s="1573">
        <v>0.25</v>
      </c>
      <c r="E26" s="1573">
        <v>0.125</v>
      </c>
      <c r="F26" s="1573">
        <v>0.25</v>
      </c>
      <c r="G26" s="1573">
        <v>0.25</v>
      </c>
      <c r="H26" s="1573"/>
      <c r="I26" s="1573">
        <v>0.25</v>
      </c>
      <c r="J26" s="1573">
        <v>0.75</v>
      </c>
      <c r="K26" s="1573">
        <v>0.25</v>
      </c>
      <c r="L26" s="1573"/>
      <c r="M26" s="1573"/>
      <c r="N26" s="1573"/>
      <c r="O26" s="1573"/>
      <c r="P26" s="1573"/>
      <c r="Q26" s="1573"/>
      <c r="R26" s="1573"/>
      <c r="S26" s="1574"/>
      <c r="T26" s="1575"/>
      <c r="U26" s="1576">
        <v>0.25</v>
      </c>
      <c r="V26" s="1576">
        <v>0.125</v>
      </c>
      <c r="W26" s="1576">
        <v>0.25</v>
      </c>
      <c r="X26" s="1576">
        <v>0.25</v>
      </c>
      <c r="Y26" s="1576"/>
      <c r="Z26" s="1576">
        <v>0.25</v>
      </c>
      <c r="AA26" s="1576">
        <v>0.75</v>
      </c>
      <c r="AB26" s="1576">
        <v>0.25</v>
      </c>
      <c r="AC26" s="1576"/>
      <c r="AD26" s="1576"/>
      <c r="AE26" s="1576"/>
      <c r="AF26" s="1576"/>
      <c r="AG26" s="1576"/>
      <c r="AH26" s="1577"/>
      <c r="AI26" s="1576"/>
      <c r="AJ26" s="1578"/>
      <c r="AK26" s="1579"/>
      <c r="AL26" s="1580"/>
      <c r="AM26" s="1580"/>
      <c r="AN26" s="1580"/>
      <c r="AO26" s="1580"/>
      <c r="AP26" s="1580"/>
      <c r="AQ26" s="1580"/>
      <c r="AR26" s="1580"/>
      <c r="AS26" s="1580"/>
      <c r="AT26" s="1580"/>
      <c r="AU26" s="1580"/>
      <c r="AV26" s="1580"/>
      <c r="AW26" s="1580"/>
      <c r="AX26" s="1580"/>
      <c r="AY26" s="1580"/>
      <c r="AZ26" s="1580"/>
      <c r="BA26" s="1581"/>
      <c r="BB26" s="1582"/>
      <c r="BC26" s="1583"/>
      <c r="BD26" s="1583"/>
      <c r="BE26" s="1583"/>
      <c r="BF26" s="1583"/>
      <c r="BG26" s="1583"/>
      <c r="BH26" s="1583"/>
      <c r="BI26" s="1583"/>
      <c r="BJ26" s="1583"/>
      <c r="BK26" s="1583"/>
      <c r="BL26" s="1583"/>
      <c r="BM26" s="1583"/>
      <c r="BN26" s="1583"/>
      <c r="BO26" s="1583"/>
      <c r="BP26" s="1583"/>
      <c r="BQ26" s="1583"/>
      <c r="BR26" s="1584"/>
      <c r="BS26" s="1582"/>
      <c r="BT26" s="1583"/>
      <c r="BU26" s="1583"/>
      <c r="BV26" s="1583"/>
      <c r="BW26" s="1583"/>
      <c r="BX26" s="1583"/>
      <c r="BY26" s="1583"/>
      <c r="BZ26" s="1583"/>
      <c r="CA26" s="1583"/>
      <c r="CB26" s="1583"/>
      <c r="CC26" s="1583"/>
      <c r="CD26" s="1583"/>
      <c r="CE26" s="1583"/>
      <c r="CF26" s="1583"/>
      <c r="CG26" s="1583"/>
      <c r="CH26" s="1583"/>
      <c r="CI26" s="1584"/>
      <c r="CJ26" s="1585"/>
      <c r="CK26" s="1575">
        <v>0.25</v>
      </c>
      <c r="CL26" s="1576">
        <v>0.25</v>
      </c>
      <c r="CM26" s="1578">
        <v>0.75</v>
      </c>
      <c r="CN26" s="1587"/>
      <c r="CO26" s="1305">
        <f t="shared" si="23"/>
        <v>0.28125</v>
      </c>
      <c r="CP26" s="1588">
        <f t="shared" si="24"/>
        <v>14</v>
      </c>
      <c r="CQ26" s="1589" t="str">
        <f t="shared" si="25"/>
        <v/>
      </c>
      <c r="CR26" s="1590" t="str">
        <f t="shared" si="26"/>
        <v/>
      </c>
      <c r="CS26" s="1591" t="str">
        <f t="shared" si="27"/>
        <v/>
      </c>
      <c r="CT26" s="1591" t="str">
        <f t="shared" si="28"/>
        <v/>
      </c>
      <c r="CU26" s="1591" t="str">
        <f t="shared" si="29"/>
        <v/>
      </c>
      <c r="CV26" s="1591">
        <f t="shared" si="30"/>
        <v>0.125</v>
      </c>
      <c r="CW26" s="1591">
        <f t="shared" si="31"/>
        <v>0.25</v>
      </c>
      <c r="CX26" s="1592">
        <f t="shared" si="32"/>
        <v>0.25</v>
      </c>
      <c r="CY26" s="1592">
        <f t="shared" si="33"/>
        <v>0.25</v>
      </c>
      <c r="CZ26" s="1592">
        <f t="shared" si="34"/>
        <v>0.25</v>
      </c>
      <c r="DA26" s="1591">
        <f t="shared" si="35"/>
        <v>0.25</v>
      </c>
      <c r="DB26" s="1591">
        <f t="shared" si="36"/>
        <v>0.75</v>
      </c>
      <c r="DC26" s="1591" t="str">
        <f t="shared" si="37"/>
        <v/>
      </c>
      <c r="DD26" s="1591" t="str">
        <f t="shared" si="38"/>
        <v/>
      </c>
      <c r="DE26" s="1591" t="str">
        <f t="shared" si="39"/>
        <v/>
      </c>
      <c r="DF26" s="1590" t="str">
        <f t="shared" si="40"/>
        <v/>
      </c>
      <c r="DG26" s="1593" t="str">
        <f t="shared" si="41"/>
        <v/>
      </c>
      <c r="DH26" s="158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0" t="str">
        <f t="shared" si="54"/>
        <v/>
      </c>
      <c r="DJ26" s="1591" t="str">
        <f t="shared" si="54"/>
        <v/>
      </c>
      <c r="DK26" s="1591" t="str">
        <f t="shared" si="54"/>
        <v/>
      </c>
      <c r="DL26" s="1591" t="str">
        <f t="shared" si="54"/>
        <v/>
      </c>
      <c r="DM26" s="1591">
        <f t="shared" si="54"/>
        <v>0.125</v>
      </c>
      <c r="DN26" s="1591">
        <f t="shared" si="54"/>
        <v>0.25</v>
      </c>
      <c r="DO26" s="1592">
        <f t="shared" si="54"/>
        <v>0.25</v>
      </c>
      <c r="DP26" s="1592">
        <f t="shared" si="54"/>
        <v>0.25</v>
      </c>
      <c r="DQ26" s="1592">
        <f t="shared" si="54"/>
        <v>0.25</v>
      </c>
      <c r="DR26" s="1591">
        <f t="shared" si="54"/>
        <v>0.25</v>
      </c>
      <c r="DS26" s="1591">
        <f t="shared" si="54"/>
        <v>0.75</v>
      </c>
      <c r="DT26" s="1591" t="str">
        <f t="shared" si="54"/>
        <v/>
      </c>
      <c r="DU26" s="1591" t="str">
        <f t="shared" si="54"/>
        <v/>
      </c>
      <c r="DV26" s="1591" t="str">
        <f t="shared" si="54"/>
        <v/>
      </c>
      <c r="DW26" s="1590" t="str">
        <f t="shared" si="54"/>
        <v/>
      </c>
      <c r="DX26" s="1593" t="str">
        <f t="shared" si="54"/>
        <v/>
      </c>
      <c r="DY26" s="1594"/>
      <c r="DZ26" s="1595"/>
      <c r="EA26" s="1587"/>
      <c r="EB26" s="1587"/>
      <c r="EC26" s="1587"/>
      <c r="ED26" s="1587"/>
      <c r="EE26" s="1587"/>
      <c r="EF26" s="1587"/>
      <c r="EG26" s="1587"/>
      <c r="EH26" s="1587"/>
    </row>
    <row r="27" spans="1:143" s="1599" customFormat="1" ht="15.75" customHeight="1">
      <c r="A27" s="1656"/>
      <c r="B27" s="1602" t="str">
        <f>$B$10</f>
        <v>P</v>
      </c>
      <c r="C27" s="1654">
        <v>0.25</v>
      </c>
      <c r="D27" s="1604">
        <v>0.75</v>
      </c>
      <c r="E27" s="1604">
        <v>0.5</v>
      </c>
      <c r="F27" s="1604">
        <v>0.5</v>
      </c>
      <c r="G27" s="1604">
        <v>0.75</v>
      </c>
      <c r="H27" s="1604">
        <v>0.25</v>
      </c>
      <c r="I27" s="1604">
        <v>0.75</v>
      </c>
      <c r="J27" s="1604">
        <v>1</v>
      </c>
      <c r="K27" s="1604">
        <v>0.25</v>
      </c>
      <c r="L27" s="1604"/>
      <c r="M27" s="1604"/>
      <c r="N27" s="1604"/>
      <c r="O27" s="1604"/>
      <c r="P27" s="1604"/>
      <c r="Q27" s="1604"/>
      <c r="R27" s="1604"/>
      <c r="S27" s="1605"/>
      <c r="T27" s="1606"/>
      <c r="U27" s="1607"/>
      <c r="V27" s="1607"/>
      <c r="W27" s="1607"/>
      <c r="X27" s="1607"/>
      <c r="Y27" s="1607"/>
      <c r="Z27" s="1607"/>
      <c r="AA27" s="1607"/>
      <c r="AB27" s="1607"/>
      <c r="AC27" s="1607"/>
      <c r="AD27" s="1607"/>
      <c r="AE27" s="1607"/>
      <c r="AF27" s="1607"/>
      <c r="AG27" s="1607"/>
      <c r="AH27" s="1608"/>
      <c r="AI27" s="1607"/>
      <c r="AJ27" s="1609"/>
      <c r="AK27" s="1603">
        <v>0.25</v>
      </c>
      <c r="AL27" s="1610">
        <v>0.75</v>
      </c>
      <c r="AM27" s="1610">
        <v>0.5</v>
      </c>
      <c r="AN27" s="1611">
        <v>0.5</v>
      </c>
      <c r="AO27" s="1611">
        <v>0.75</v>
      </c>
      <c r="AP27" s="1611">
        <v>0.25</v>
      </c>
      <c r="AQ27" s="1611">
        <v>0.75</v>
      </c>
      <c r="AR27" s="1611">
        <v>1</v>
      </c>
      <c r="AS27" s="1611">
        <v>0.25</v>
      </c>
      <c r="AT27" s="1611"/>
      <c r="AU27" s="1611"/>
      <c r="AV27" s="1612"/>
      <c r="AW27" s="1611"/>
      <c r="AX27" s="1612"/>
      <c r="AY27" s="1611"/>
      <c r="AZ27" s="1611"/>
      <c r="BA27" s="1613"/>
      <c r="BB27" s="1614"/>
      <c r="BC27" s="1615"/>
      <c r="BD27" s="1615"/>
      <c r="BE27" s="1615"/>
      <c r="BF27" s="1615"/>
      <c r="BG27" s="1615"/>
      <c r="BH27" s="1615"/>
      <c r="BI27" s="1615"/>
      <c r="BJ27" s="1615"/>
      <c r="BK27" s="1615"/>
      <c r="BL27" s="1615"/>
      <c r="BM27" s="1615"/>
      <c r="BN27" s="1615"/>
      <c r="BO27" s="1615"/>
      <c r="BP27" s="1615"/>
      <c r="BQ27" s="1615"/>
      <c r="BR27" s="1616"/>
      <c r="BS27" s="1617"/>
      <c r="BT27" s="1618"/>
      <c r="BU27" s="1618"/>
      <c r="BV27" s="1618"/>
      <c r="BW27" s="1618"/>
      <c r="BX27" s="1618"/>
      <c r="BY27" s="1618"/>
      <c r="BZ27" s="1618"/>
      <c r="CA27" s="1618"/>
      <c r="CB27" s="1618"/>
      <c r="CC27" s="1618"/>
      <c r="CD27" s="1618"/>
      <c r="CE27" s="1618"/>
      <c r="CF27" s="1618"/>
      <c r="CG27" s="1618"/>
      <c r="CH27" s="1618"/>
      <c r="CI27" s="1619"/>
      <c r="CJ27" s="1620"/>
      <c r="CK27" s="1586">
        <v>0.5</v>
      </c>
      <c r="CL27" s="1610">
        <v>0.25</v>
      </c>
      <c r="CM27" s="1621">
        <v>0.75</v>
      </c>
      <c r="CN27" s="1587"/>
      <c r="CO27" s="1305">
        <f t="shared" si="23"/>
        <v>0.546875</v>
      </c>
      <c r="CP27" s="1588">
        <f t="shared" si="24"/>
        <v>18</v>
      </c>
      <c r="CQ27" s="1589" t="str">
        <f t="shared" si="25"/>
        <v/>
      </c>
      <c r="CR27" s="1590" t="str">
        <f t="shared" si="26"/>
        <v/>
      </c>
      <c r="CS27" s="1591" t="str">
        <f t="shared" si="27"/>
        <v/>
      </c>
      <c r="CT27" s="1591" t="str">
        <f t="shared" si="28"/>
        <v/>
      </c>
      <c r="CU27" s="1591">
        <f t="shared" si="29"/>
        <v>0.25</v>
      </c>
      <c r="CV27" s="1591">
        <f t="shared" si="30"/>
        <v>0.25</v>
      </c>
      <c r="CW27" s="1591">
        <f t="shared" si="31"/>
        <v>0.25</v>
      </c>
      <c r="CX27" s="1592">
        <f t="shared" si="32"/>
        <v>0.5</v>
      </c>
      <c r="CY27" s="1592">
        <f t="shared" si="33"/>
        <v>0.5</v>
      </c>
      <c r="CZ27" s="1592">
        <f t="shared" si="34"/>
        <v>0.75</v>
      </c>
      <c r="DA27" s="1591">
        <f t="shared" si="35"/>
        <v>0.75</v>
      </c>
      <c r="DB27" s="1591">
        <f t="shared" si="36"/>
        <v>0.75</v>
      </c>
      <c r="DC27" s="1591">
        <f t="shared" si="37"/>
        <v>1</v>
      </c>
      <c r="DD27" s="1591" t="str">
        <f t="shared" si="38"/>
        <v/>
      </c>
      <c r="DE27" s="1591" t="str">
        <f t="shared" si="39"/>
        <v/>
      </c>
      <c r="DF27" s="1590" t="str">
        <f t="shared" si="40"/>
        <v/>
      </c>
      <c r="DG27" s="1593" t="str">
        <f t="shared" si="41"/>
        <v/>
      </c>
      <c r="DH27" s="158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0" t="str">
        <f t="shared" si="55"/>
        <v/>
      </c>
      <c r="DJ27" s="1591" t="str">
        <f t="shared" si="55"/>
        <v/>
      </c>
      <c r="DK27" s="1591" t="str">
        <f t="shared" si="55"/>
        <v/>
      </c>
      <c r="DL27" s="1591">
        <f t="shared" si="55"/>
        <v>0.25</v>
      </c>
      <c r="DM27" s="1591">
        <f t="shared" si="55"/>
        <v>0.25</v>
      </c>
      <c r="DN27" s="1591">
        <f t="shared" si="55"/>
        <v>0.25</v>
      </c>
      <c r="DO27" s="1592">
        <f t="shared" si="55"/>
        <v>0.5</v>
      </c>
      <c r="DP27" s="1592">
        <f t="shared" si="55"/>
        <v>0.5</v>
      </c>
      <c r="DQ27" s="1592">
        <f t="shared" si="55"/>
        <v>0.75</v>
      </c>
      <c r="DR27" s="1591">
        <f t="shared" si="55"/>
        <v>0.75</v>
      </c>
      <c r="DS27" s="1591">
        <f t="shared" si="55"/>
        <v>0.75</v>
      </c>
      <c r="DT27" s="1591">
        <f t="shared" si="55"/>
        <v>1</v>
      </c>
      <c r="DU27" s="1591" t="str">
        <f t="shared" si="55"/>
        <v/>
      </c>
      <c r="DV27" s="1591" t="str">
        <f t="shared" si="55"/>
        <v/>
      </c>
      <c r="DW27" s="1590" t="str">
        <f t="shared" si="55"/>
        <v/>
      </c>
      <c r="DX27" s="1593" t="str">
        <f t="shared" si="55"/>
        <v/>
      </c>
      <c r="DY27" s="1594"/>
      <c r="DZ27" s="1595"/>
      <c r="EA27" s="1594"/>
      <c r="EB27" s="1594"/>
      <c r="EC27" s="1594"/>
      <c r="ED27" s="1594"/>
      <c r="EE27" s="1594"/>
      <c r="EF27" s="1594"/>
      <c r="EG27" s="1587"/>
      <c r="EH27" s="1587"/>
    </row>
    <row r="28" spans="1:143" s="1599" customFormat="1" ht="15.75" customHeight="1">
      <c r="A28" s="1656"/>
      <c r="B28" s="1602" t="str">
        <f>$B$11</f>
        <v>M</v>
      </c>
      <c r="C28" s="1654">
        <v>0.75</v>
      </c>
      <c r="D28" s="1604">
        <v>1</v>
      </c>
      <c r="E28" s="1604">
        <v>2</v>
      </c>
      <c r="F28" s="1604">
        <v>1</v>
      </c>
      <c r="G28" s="1604">
        <v>1.5</v>
      </c>
      <c r="H28" s="1604">
        <v>1</v>
      </c>
      <c r="I28" s="1604">
        <v>1.5</v>
      </c>
      <c r="J28" s="1604">
        <v>1.5</v>
      </c>
      <c r="K28" s="1604">
        <v>0.5</v>
      </c>
      <c r="L28" s="1604"/>
      <c r="M28" s="1604"/>
      <c r="N28" s="1604"/>
      <c r="O28" s="1604"/>
      <c r="P28" s="1604"/>
      <c r="Q28" s="1604"/>
      <c r="R28" s="1604"/>
      <c r="S28" s="1605"/>
      <c r="T28" s="1624"/>
      <c r="U28" s="1625"/>
      <c r="V28" s="1625"/>
      <c r="W28" s="1625"/>
      <c r="X28" s="1625"/>
      <c r="Y28" s="1625"/>
      <c r="Z28" s="1625"/>
      <c r="AA28" s="1625"/>
      <c r="AB28" s="1625"/>
      <c r="AC28" s="1625"/>
      <c r="AD28" s="1625"/>
      <c r="AE28" s="1625"/>
      <c r="AF28" s="1625"/>
      <c r="AG28" s="1625"/>
      <c r="AH28" s="1626"/>
      <c r="AI28" s="1625"/>
      <c r="AJ28" s="1627"/>
      <c r="AK28" s="1606"/>
      <c r="AL28" s="1607"/>
      <c r="AM28" s="1607"/>
      <c r="AN28" s="1607"/>
      <c r="AO28" s="1607"/>
      <c r="AP28" s="1607"/>
      <c r="AQ28" s="1607"/>
      <c r="AR28" s="1607"/>
      <c r="AS28" s="1607"/>
      <c r="AT28" s="1607"/>
      <c r="AU28" s="1607"/>
      <c r="AV28" s="1607"/>
      <c r="AW28" s="1607"/>
      <c r="AX28" s="1607"/>
      <c r="AY28" s="1607"/>
      <c r="AZ28" s="1607"/>
      <c r="BA28" s="1609"/>
      <c r="BB28" s="162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9"/>
      <c r="BS28" s="1614"/>
      <c r="BT28" s="1615"/>
      <c r="BU28" s="1615"/>
      <c r="BV28" s="1615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620"/>
      <c r="CK28" s="1586">
        <v>1</v>
      </c>
      <c r="CL28" s="758">
        <v>1</v>
      </c>
      <c r="CM28" s="1629">
        <v>1.5</v>
      </c>
      <c r="CN28" s="1587"/>
      <c r="CO28" s="1305">
        <f t="shared" si="23"/>
        <v>1.1875</v>
      </c>
      <c r="CP28" s="1588">
        <f t="shared" si="24"/>
        <v>18</v>
      </c>
      <c r="CQ28" s="1589" t="str">
        <f t="shared" si="25"/>
        <v/>
      </c>
      <c r="CR28" s="1590" t="str">
        <f t="shared" si="26"/>
        <v/>
      </c>
      <c r="CS28" s="1591" t="str">
        <f t="shared" si="27"/>
        <v/>
      </c>
      <c r="CT28" s="1591" t="str">
        <f t="shared" si="28"/>
        <v/>
      </c>
      <c r="CU28" s="1591">
        <f t="shared" si="29"/>
        <v>0.5</v>
      </c>
      <c r="CV28" s="1591">
        <f t="shared" si="30"/>
        <v>0.75</v>
      </c>
      <c r="CW28" s="1591">
        <f t="shared" si="31"/>
        <v>1</v>
      </c>
      <c r="CX28" s="1592">
        <f t="shared" si="32"/>
        <v>1</v>
      </c>
      <c r="CY28" s="1592">
        <f t="shared" si="33"/>
        <v>1</v>
      </c>
      <c r="CZ28" s="1592">
        <f t="shared" si="34"/>
        <v>1.5</v>
      </c>
      <c r="DA28" s="1591">
        <f t="shared" si="35"/>
        <v>1.5</v>
      </c>
      <c r="DB28" s="1591">
        <f t="shared" si="36"/>
        <v>1.5</v>
      </c>
      <c r="DC28" s="1591">
        <f t="shared" si="37"/>
        <v>2</v>
      </c>
      <c r="DD28" s="1591" t="str">
        <f t="shared" si="38"/>
        <v/>
      </c>
      <c r="DE28" s="1591" t="str">
        <f t="shared" si="39"/>
        <v/>
      </c>
      <c r="DF28" s="1590" t="str">
        <f t="shared" si="40"/>
        <v/>
      </c>
      <c r="DG28" s="1593" t="str">
        <f t="shared" si="41"/>
        <v/>
      </c>
      <c r="DH28" s="158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0" t="str">
        <f t="shared" si="56"/>
        <v/>
      </c>
      <c r="DJ28" s="1591" t="str">
        <f t="shared" si="56"/>
        <v/>
      </c>
      <c r="DK28" s="1591" t="str">
        <f t="shared" si="56"/>
        <v/>
      </c>
      <c r="DL28" s="1591">
        <f t="shared" si="56"/>
        <v>0.5</v>
      </c>
      <c r="DM28" s="1591">
        <f t="shared" si="56"/>
        <v>0.75</v>
      </c>
      <c r="DN28" s="1591">
        <f t="shared" si="56"/>
        <v>1</v>
      </c>
      <c r="DO28" s="1592">
        <f t="shared" si="56"/>
        <v>1</v>
      </c>
      <c r="DP28" s="1592">
        <f t="shared" si="56"/>
        <v>1</v>
      </c>
      <c r="DQ28" s="1592">
        <f t="shared" si="56"/>
        <v>1.5</v>
      </c>
      <c r="DR28" s="1591">
        <f t="shared" si="56"/>
        <v>1.5</v>
      </c>
      <c r="DS28" s="1591">
        <f t="shared" si="56"/>
        <v>1.5</v>
      </c>
      <c r="DT28" s="1591">
        <f t="shared" si="56"/>
        <v>2</v>
      </c>
      <c r="DU28" s="1591" t="str">
        <f t="shared" si="56"/>
        <v/>
      </c>
      <c r="DV28" s="1591" t="str">
        <f t="shared" si="56"/>
        <v/>
      </c>
      <c r="DW28" s="1590" t="str">
        <f t="shared" si="56"/>
        <v/>
      </c>
      <c r="DX28" s="1593" t="str">
        <f t="shared" si="56"/>
        <v/>
      </c>
      <c r="DY28" s="1594"/>
      <c r="DZ28" s="1595"/>
      <c r="EA28" s="1594"/>
      <c r="EB28" s="1594"/>
      <c r="EC28" s="1594"/>
      <c r="ED28" s="1594"/>
      <c r="EE28" s="1594"/>
      <c r="EF28" s="1594"/>
      <c r="EG28" s="1587"/>
      <c r="EH28" s="1587"/>
    </row>
    <row r="29" spans="1:143" s="1599" customFormat="1" ht="15.75" customHeight="1">
      <c r="A29" s="1657"/>
      <c r="B29" s="1634" t="str">
        <f>$B$12</f>
        <v>BO</v>
      </c>
      <c r="C29" s="1655">
        <v>5</v>
      </c>
      <c r="D29" s="1636">
        <v>2</v>
      </c>
      <c r="E29" s="1636">
        <v>2</v>
      </c>
      <c r="F29" s="1636">
        <v>2</v>
      </c>
      <c r="G29" s="1636">
        <v>2</v>
      </c>
      <c r="H29" s="1636">
        <v>2</v>
      </c>
      <c r="I29" s="1636">
        <v>2</v>
      </c>
      <c r="J29" s="1636">
        <v>2</v>
      </c>
      <c r="K29" s="1636">
        <v>1</v>
      </c>
      <c r="L29" s="1636"/>
      <c r="M29" s="1636"/>
      <c r="N29" s="1636"/>
      <c r="O29" s="1636"/>
      <c r="P29" s="1636"/>
      <c r="Q29" s="1636"/>
      <c r="R29" s="1636"/>
      <c r="S29" s="1638"/>
      <c r="T29" s="1639"/>
      <c r="U29" s="1640"/>
      <c r="V29" s="1640"/>
      <c r="W29" s="1640"/>
      <c r="X29" s="1640"/>
      <c r="Y29" s="1640"/>
      <c r="Z29" s="1640"/>
      <c r="AA29" s="1640"/>
      <c r="AB29" s="1640"/>
      <c r="AC29" s="1640"/>
      <c r="AD29" s="1640"/>
      <c r="AE29" s="1640"/>
      <c r="AF29" s="1640"/>
      <c r="AG29" s="1640"/>
      <c r="AH29" s="1641"/>
      <c r="AI29" s="1640"/>
      <c r="AJ29" s="1642"/>
      <c r="AK29" s="1639"/>
      <c r="AL29" s="1640"/>
      <c r="AM29" s="1640"/>
      <c r="AN29" s="1640"/>
      <c r="AO29" s="1640"/>
      <c r="AP29" s="1640"/>
      <c r="AQ29" s="1640"/>
      <c r="AR29" s="1640"/>
      <c r="AS29" s="1640"/>
      <c r="AT29" s="1640"/>
      <c r="AU29" s="1640"/>
      <c r="AV29" s="1640"/>
      <c r="AW29" s="1640"/>
      <c r="AX29" s="1640"/>
      <c r="AY29" s="1640"/>
      <c r="AZ29" s="1640"/>
      <c r="BA29" s="1642"/>
      <c r="BB29" s="1643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5"/>
      <c r="BS29" s="1646">
        <v>5</v>
      </c>
      <c r="BT29" s="1647">
        <v>2</v>
      </c>
      <c r="BU29" s="1647">
        <v>2</v>
      </c>
      <c r="BV29" s="1647">
        <v>2</v>
      </c>
      <c r="BW29" s="1647">
        <v>2</v>
      </c>
      <c r="BX29" s="1647">
        <v>2</v>
      </c>
      <c r="BY29" s="1647">
        <v>2</v>
      </c>
      <c r="BZ29" s="1647">
        <v>2</v>
      </c>
      <c r="CA29" s="1647">
        <v>1</v>
      </c>
      <c r="CB29" s="1647"/>
      <c r="CC29" s="1647"/>
      <c r="CD29" s="1647"/>
      <c r="CE29" s="1647"/>
      <c r="CF29" s="1647"/>
      <c r="CG29" s="1647"/>
      <c r="CH29" s="1647"/>
      <c r="CI29" s="1648"/>
      <c r="CJ29" s="1649"/>
      <c r="CK29" s="1646">
        <v>2</v>
      </c>
      <c r="CL29" s="1647">
        <v>2</v>
      </c>
      <c r="CM29" s="1648">
        <v>5</v>
      </c>
      <c r="CN29" s="1587"/>
      <c r="CO29" s="1305">
        <f t="shared" si="23"/>
        <v>2.125</v>
      </c>
      <c r="CP29" s="1588">
        <f t="shared" si="24"/>
        <v>18</v>
      </c>
      <c r="CQ29" s="1589" t="str">
        <f t="shared" si="25"/>
        <v/>
      </c>
      <c r="CR29" s="1590" t="str">
        <f t="shared" si="26"/>
        <v/>
      </c>
      <c r="CS29" s="1591" t="str">
        <f t="shared" si="27"/>
        <v/>
      </c>
      <c r="CT29" s="1591" t="str">
        <f t="shared" si="28"/>
        <v/>
      </c>
      <c r="CU29" s="1591">
        <f t="shared" si="29"/>
        <v>1</v>
      </c>
      <c r="CV29" s="1591">
        <f t="shared" si="30"/>
        <v>2</v>
      </c>
      <c r="CW29" s="1591">
        <f t="shared" si="31"/>
        <v>2</v>
      </c>
      <c r="CX29" s="1592">
        <f t="shared" si="32"/>
        <v>2</v>
      </c>
      <c r="CY29" s="1592">
        <f t="shared" si="33"/>
        <v>2</v>
      </c>
      <c r="CZ29" s="1592">
        <f t="shared" si="34"/>
        <v>2</v>
      </c>
      <c r="DA29" s="1591">
        <f t="shared" si="35"/>
        <v>2</v>
      </c>
      <c r="DB29" s="1591">
        <f t="shared" si="36"/>
        <v>2</v>
      </c>
      <c r="DC29" s="1591">
        <f t="shared" si="37"/>
        <v>5</v>
      </c>
      <c r="DD29" s="1591" t="str">
        <f t="shared" si="38"/>
        <v/>
      </c>
      <c r="DE29" s="1591" t="str">
        <f t="shared" si="39"/>
        <v/>
      </c>
      <c r="DF29" s="1590" t="str">
        <f t="shared" si="40"/>
        <v/>
      </c>
      <c r="DG29" s="1593" t="str">
        <f t="shared" si="41"/>
        <v/>
      </c>
      <c r="DH29" s="158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0" t="str">
        <f t="shared" si="57"/>
        <v/>
      </c>
      <c r="DJ29" s="1591" t="str">
        <f t="shared" si="57"/>
        <v/>
      </c>
      <c r="DK29" s="1591" t="str">
        <f t="shared" si="57"/>
        <v/>
      </c>
      <c r="DL29" s="1591">
        <f t="shared" si="57"/>
        <v>1</v>
      </c>
      <c r="DM29" s="1591">
        <f t="shared" si="57"/>
        <v>2</v>
      </c>
      <c r="DN29" s="1591">
        <f t="shared" si="57"/>
        <v>2</v>
      </c>
      <c r="DO29" s="1592">
        <f t="shared" si="57"/>
        <v>2</v>
      </c>
      <c r="DP29" s="1592">
        <f t="shared" si="57"/>
        <v>2</v>
      </c>
      <c r="DQ29" s="1592">
        <f t="shared" si="57"/>
        <v>2</v>
      </c>
      <c r="DR29" s="1591">
        <f t="shared" si="57"/>
        <v>2</v>
      </c>
      <c r="DS29" s="1591">
        <f t="shared" si="57"/>
        <v>2</v>
      </c>
      <c r="DT29" s="1591">
        <f t="shared" si="57"/>
        <v>5</v>
      </c>
      <c r="DU29" s="1591" t="str">
        <f t="shared" si="57"/>
        <v/>
      </c>
      <c r="DV29" s="1591" t="str">
        <f t="shared" si="57"/>
        <v/>
      </c>
      <c r="DW29" s="1590" t="str">
        <f t="shared" si="57"/>
        <v/>
      </c>
      <c r="DX29" s="1593" t="str">
        <f t="shared" si="57"/>
        <v/>
      </c>
      <c r="DY29" s="1594"/>
      <c r="DZ29" s="1595"/>
      <c r="EA29" s="1594"/>
      <c r="EB29" s="1594"/>
      <c r="EC29" s="1594"/>
      <c r="ED29" s="1594"/>
      <c r="EE29" s="1594"/>
      <c r="EF29" s="1594"/>
      <c r="EG29" s="1587"/>
      <c r="EH29" s="1587"/>
    </row>
    <row r="30" spans="1:143" s="1599" customFormat="1" ht="15.75" customHeight="1">
      <c r="A30" s="1570" t="s">
        <v>76</v>
      </c>
      <c r="B30" s="1571" t="str">
        <f>$B$9</f>
        <v>VP</v>
      </c>
      <c r="C30" s="1653"/>
      <c r="D30" s="1573">
        <v>0</v>
      </c>
      <c r="E30" s="1573">
        <v>0</v>
      </c>
      <c r="F30" s="1573">
        <v>0</v>
      </c>
      <c r="G30" s="1573">
        <v>0</v>
      </c>
      <c r="H30" s="1573"/>
      <c r="I30" s="1573">
        <v>0</v>
      </c>
      <c r="J30" s="1573">
        <v>0</v>
      </c>
      <c r="K30" s="1573">
        <v>0</v>
      </c>
      <c r="L30" s="1573"/>
      <c r="M30" s="1573"/>
      <c r="N30" s="1573"/>
      <c r="O30" s="1573"/>
      <c r="P30" s="1573"/>
      <c r="Q30" s="1573"/>
      <c r="R30" s="1573"/>
      <c r="S30" s="1574"/>
      <c r="T30" s="1658"/>
      <c r="U30" s="1659">
        <v>0</v>
      </c>
      <c r="V30" s="1659">
        <v>0</v>
      </c>
      <c r="W30" s="1659">
        <v>0</v>
      </c>
      <c r="X30" s="1659">
        <v>0</v>
      </c>
      <c r="Y30" s="1659"/>
      <c r="Z30" s="1659">
        <v>0</v>
      </c>
      <c r="AA30" s="1659">
        <v>0</v>
      </c>
      <c r="AB30" s="1659">
        <v>0</v>
      </c>
      <c r="AC30" s="1659"/>
      <c r="AD30" s="1659"/>
      <c r="AE30" s="1659"/>
      <c r="AF30" s="1659"/>
      <c r="AG30" s="1659"/>
      <c r="AH30" s="1577"/>
      <c r="AI30" s="1659"/>
      <c r="AJ30" s="1660"/>
      <c r="AK30" s="1579"/>
      <c r="AL30" s="1580"/>
      <c r="AM30" s="1580"/>
      <c r="AN30" s="1580"/>
      <c r="AO30" s="1580"/>
      <c r="AP30" s="1580"/>
      <c r="AQ30" s="1580"/>
      <c r="AR30" s="1580"/>
      <c r="AS30" s="1580"/>
      <c r="AT30" s="1580"/>
      <c r="AU30" s="1580"/>
      <c r="AV30" s="1580"/>
      <c r="AW30" s="1580"/>
      <c r="AX30" s="1580"/>
      <c r="AY30" s="1580"/>
      <c r="AZ30" s="1580"/>
      <c r="BA30" s="1581"/>
      <c r="BB30" s="1582"/>
      <c r="BC30" s="1583"/>
      <c r="BD30" s="1583"/>
      <c r="BE30" s="1583"/>
      <c r="BF30" s="1583"/>
      <c r="BG30" s="1583"/>
      <c r="BH30" s="1583"/>
      <c r="BI30" s="1583"/>
      <c r="BJ30" s="1583"/>
      <c r="BK30" s="1583"/>
      <c r="BL30" s="1583"/>
      <c r="BM30" s="1583"/>
      <c r="BN30" s="1583"/>
      <c r="BO30" s="1583"/>
      <c r="BP30" s="1583"/>
      <c r="BQ30" s="1583"/>
      <c r="BR30" s="1584"/>
      <c r="BS30" s="1582"/>
      <c r="BT30" s="1583"/>
      <c r="BU30" s="1583"/>
      <c r="BV30" s="1583"/>
      <c r="BW30" s="1583"/>
      <c r="BX30" s="1583"/>
      <c r="BY30" s="1583"/>
      <c r="BZ30" s="1583"/>
      <c r="CA30" s="1583"/>
      <c r="CB30" s="1583"/>
      <c r="CC30" s="1583"/>
      <c r="CD30" s="1583"/>
      <c r="CE30" s="1583"/>
      <c r="CF30" s="1583"/>
      <c r="CG30" s="1583"/>
      <c r="CH30" s="1583"/>
      <c r="CI30" s="1584"/>
      <c r="CJ30" s="1585"/>
      <c r="CK30" s="1658">
        <v>0</v>
      </c>
      <c r="CL30" s="1659">
        <v>0</v>
      </c>
      <c r="CM30" s="1660">
        <v>0</v>
      </c>
      <c r="CN30" s="1661"/>
      <c r="CO30" s="1305">
        <f t="shared" si="23"/>
        <v>0</v>
      </c>
      <c r="CP30" s="1588">
        <f t="shared" si="24"/>
        <v>14</v>
      </c>
      <c r="CQ30" s="1589" t="str">
        <f t="shared" si="25"/>
        <v/>
      </c>
      <c r="CR30" s="1590" t="str">
        <f t="shared" si="26"/>
        <v/>
      </c>
      <c r="CS30" s="1591" t="str">
        <f t="shared" si="27"/>
        <v/>
      </c>
      <c r="CT30" s="1591" t="str">
        <f t="shared" si="28"/>
        <v/>
      </c>
      <c r="CU30" s="1591" t="str">
        <f t="shared" si="29"/>
        <v/>
      </c>
      <c r="CV30" s="1591">
        <f t="shared" si="30"/>
        <v>0</v>
      </c>
      <c r="CW30" s="1591">
        <f t="shared" si="31"/>
        <v>0</v>
      </c>
      <c r="CX30" s="1592">
        <f t="shared" si="32"/>
        <v>0</v>
      </c>
      <c r="CY30" s="1592">
        <f t="shared" si="33"/>
        <v>0</v>
      </c>
      <c r="CZ30" s="1592">
        <f t="shared" si="34"/>
        <v>0</v>
      </c>
      <c r="DA30" s="1591">
        <f t="shared" si="35"/>
        <v>0</v>
      </c>
      <c r="DB30" s="1591">
        <f t="shared" si="36"/>
        <v>0</v>
      </c>
      <c r="DC30" s="1591" t="str">
        <f t="shared" si="37"/>
        <v/>
      </c>
      <c r="DD30" s="1591" t="str">
        <f t="shared" si="38"/>
        <v/>
      </c>
      <c r="DE30" s="1591" t="str">
        <f t="shared" si="39"/>
        <v/>
      </c>
      <c r="DF30" s="1590" t="str">
        <f t="shared" si="40"/>
        <v/>
      </c>
      <c r="DG30" s="1593" t="str">
        <f t="shared" si="41"/>
        <v/>
      </c>
      <c r="DH30" s="158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0" t="str">
        <f t="shared" si="58"/>
        <v/>
      </c>
      <c r="DJ30" s="1591" t="str">
        <f t="shared" si="58"/>
        <v/>
      </c>
      <c r="DK30" s="1591" t="str">
        <f t="shared" si="58"/>
        <v/>
      </c>
      <c r="DL30" s="1591" t="str">
        <f t="shared" si="58"/>
        <v/>
      </c>
      <c r="DM30" s="1591">
        <f t="shared" si="58"/>
        <v>0</v>
      </c>
      <c r="DN30" s="1591">
        <f t="shared" si="58"/>
        <v>0</v>
      </c>
      <c r="DO30" s="1592">
        <f t="shared" si="58"/>
        <v>0</v>
      </c>
      <c r="DP30" s="1592">
        <f t="shared" si="58"/>
        <v>0</v>
      </c>
      <c r="DQ30" s="1592">
        <f t="shared" si="58"/>
        <v>0</v>
      </c>
      <c r="DR30" s="1591">
        <f t="shared" si="58"/>
        <v>0</v>
      </c>
      <c r="DS30" s="1591">
        <f t="shared" si="58"/>
        <v>0</v>
      </c>
      <c r="DT30" s="1591" t="str">
        <f t="shared" si="58"/>
        <v/>
      </c>
      <c r="DU30" s="1591" t="str">
        <f t="shared" si="58"/>
        <v/>
      </c>
      <c r="DV30" s="1591" t="str">
        <f t="shared" si="58"/>
        <v/>
      </c>
      <c r="DW30" s="1590" t="str">
        <f t="shared" si="58"/>
        <v/>
      </c>
      <c r="DX30" s="1593" t="str">
        <f t="shared" si="58"/>
        <v/>
      </c>
      <c r="DY30" s="1594"/>
      <c r="DZ30" s="1595"/>
      <c r="EA30" s="1594"/>
      <c r="EB30" s="1594"/>
      <c r="EC30" s="1594"/>
      <c r="ED30" s="1594"/>
      <c r="EE30" s="1594"/>
      <c r="EF30" s="1594"/>
      <c r="EG30" s="1587"/>
      <c r="EH30" s="1587"/>
    </row>
    <row r="31" spans="1:143" s="1599" customFormat="1" ht="15.75" customHeight="1">
      <c r="A31" s="1656"/>
      <c r="B31" s="1602" t="str">
        <f>$B$10</f>
        <v>P</v>
      </c>
      <c r="C31" s="1654">
        <v>0</v>
      </c>
      <c r="D31" s="1604">
        <v>0</v>
      </c>
      <c r="E31" s="1604">
        <v>0.5</v>
      </c>
      <c r="F31" s="1604">
        <v>0</v>
      </c>
      <c r="G31" s="1604">
        <v>0</v>
      </c>
      <c r="H31" s="1604">
        <v>0</v>
      </c>
      <c r="I31" s="1604">
        <v>0</v>
      </c>
      <c r="J31" s="1604">
        <v>0</v>
      </c>
      <c r="K31" s="1604">
        <v>0</v>
      </c>
      <c r="L31" s="1604"/>
      <c r="M31" s="1604"/>
      <c r="N31" s="1604"/>
      <c r="O31" s="1604"/>
      <c r="P31" s="1604"/>
      <c r="Q31" s="1604"/>
      <c r="R31" s="1604"/>
      <c r="S31" s="1605"/>
      <c r="T31" s="1606"/>
      <c r="U31" s="1607"/>
      <c r="V31" s="1607"/>
      <c r="W31" s="1607"/>
      <c r="X31" s="1607"/>
      <c r="Y31" s="1607"/>
      <c r="Z31" s="1607"/>
      <c r="AA31" s="1607"/>
      <c r="AB31" s="1607"/>
      <c r="AC31" s="1607"/>
      <c r="AD31" s="1607"/>
      <c r="AE31" s="1607"/>
      <c r="AF31" s="1607"/>
      <c r="AG31" s="1607"/>
      <c r="AH31" s="1608"/>
      <c r="AI31" s="1607"/>
      <c r="AJ31" s="1609"/>
      <c r="AK31" s="1603">
        <v>0</v>
      </c>
      <c r="AL31" s="1610">
        <v>0</v>
      </c>
      <c r="AM31" s="1610">
        <v>0.5</v>
      </c>
      <c r="AN31" s="1611">
        <v>0</v>
      </c>
      <c r="AO31" s="1611">
        <v>0</v>
      </c>
      <c r="AP31" s="1611">
        <v>0</v>
      </c>
      <c r="AQ31" s="1611">
        <v>0</v>
      </c>
      <c r="AR31" s="1611">
        <v>0</v>
      </c>
      <c r="AS31" s="1611">
        <v>0</v>
      </c>
      <c r="AT31" s="1611"/>
      <c r="AU31" s="1611"/>
      <c r="AV31" s="1612"/>
      <c r="AW31" s="1611"/>
      <c r="AX31" s="1612"/>
      <c r="AY31" s="1611"/>
      <c r="AZ31" s="1611"/>
      <c r="BA31" s="1613"/>
      <c r="BB31" s="1614"/>
      <c r="BC31" s="1615"/>
      <c r="BD31" s="1615"/>
      <c r="BE31" s="1615"/>
      <c r="BF31" s="1615"/>
      <c r="BG31" s="1615"/>
      <c r="BH31" s="1615"/>
      <c r="BI31" s="1615"/>
      <c r="BJ31" s="1615"/>
      <c r="BK31" s="1615"/>
      <c r="BL31" s="1615"/>
      <c r="BM31" s="1615"/>
      <c r="BN31" s="1615"/>
      <c r="BO31" s="1615"/>
      <c r="BP31" s="1615"/>
      <c r="BQ31" s="1615"/>
      <c r="BR31" s="1616"/>
      <c r="BS31" s="1617"/>
      <c r="BT31" s="1618"/>
      <c r="BU31" s="1618"/>
      <c r="BV31" s="1618"/>
      <c r="BW31" s="1618"/>
      <c r="BX31" s="1618"/>
      <c r="BY31" s="1618"/>
      <c r="BZ31" s="1618"/>
      <c r="CA31" s="1618"/>
      <c r="CB31" s="1618"/>
      <c r="CC31" s="1618"/>
      <c r="CD31" s="1618"/>
      <c r="CE31" s="1618"/>
      <c r="CF31" s="1618"/>
      <c r="CG31" s="1618"/>
      <c r="CH31" s="1618"/>
      <c r="CI31" s="1619"/>
      <c r="CJ31" s="1620"/>
      <c r="CK31" s="1662">
        <v>0</v>
      </c>
      <c r="CL31" s="1663">
        <v>0</v>
      </c>
      <c r="CM31" s="1664">
        <v>0.5</v>
      </c>
      <c r="CN31" s="1661"/>
      <c r="CO31" s="1305">
        <f t="shared" si="23"/>
        <v>3.125E-2</v>
      </c>
      <c r="CP31" s="1588">
        <f t="shared" si="24"/>
        <v>18</v>
      </c>
      <c r="CQ31" s="1589" t="str">
        <f t="shared" si="25"/>
        <v/>
      </c>
      <c r="CR31" s="1590" t="str">
        <f t="shared" si="26"/>
        <v/>
      </c>
      <c r="CS31" s="1591" t="str">
        <f t="shared" si="27"/>
        <v/>
      </c>
      <c r="CT31" s="1591" t="str">
        <f t="shared" si="28"/>
        <v/>
      </c>
      <c r="CU31" s="1591">
        <f t="shared" si="29"/>
        <v>0</v>
      </c>
      <c r="CV31" s="1591">
        <f t="shared" si="30"/>
        <v>0</v>
      </c>
      <c r="CW31" s="1591">
        <f t="shared" si="31"/>
        <v>0</v>
      </c>
      <c r="CX31" s="1592">
        <f t="shared" si="32"/>
        <v>0</v>
      </c>
      <c r="CY31" s="1592">
        <f t="shared" si="33"/>
        <v>0</v>
      </c>
      <c r="CZ31" s="1592">
        <f t="shared" si="34"/>
        <v>0</v>
      </c>
      <c r="DA31" s="1591">
        <f t="shared" si="35"/>
        <v>0</v>
      </c>
      <c r="DB31" s="1591">
        <f t="shared" si="36"/>
        <v>0</v>
      </c>
      <c r="DC31" s="1591">
        <f t="shared" si="37"/>
        <v>0.5</v>
      </c>
      <c r="DD31" s="1591" t="str">
        <f t="shared" si="38"/>
        <v/>
      </c>
      <c r="DE31" s="1591" t="str">
        <f t="shared" si="39"/>
        <v/>
      </c>
      <c r="DF31" s="1590" t="str">
        <f t="shared" si="40"/>
        <v/>
      </c>
      <c r="DG31" s="1593" t="str">
        <f t="shared" si="41"/>
        <v/>
      </c>
      <c r="DH31" s="158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0" t="str">
        <f t="shared" si="59"/>
        <v/>
      </c>
      <c r="DJ31" s="1591" t="str">
        <f t="shared" si="59"/>
        <v/>
      </c>
      <c r="DK31" s="1591" t="str">
        <f t="shared" si="59"/>
        <v/>
      </c>
      <c r="DL31" s="1591">
        <f t="shared" si="59"/>
        <v>0</v>
      </c>
      <c r="DM31" s="1591">
        <f t="shared" si="59"/>
        <v>0</v>
      </c>
      <c r="DN31" s="1591">
        <f t="shared" si="59"/>
        <v>0</v>
      </c>
      <c r="DO31" s="1592">
        <f t="shared" si="59"/>
        <v>0</v>
      </c>
      <c r="DP31" s="1592">
        <f t="shared" si="59"/>
        <v>0</v>
      </c>
      <c r="DQ31" s="1592">
        <f t="shared" si="59"/>
        <v>0</v>
      </c>
      <c r="DR31" s="1591">
        <f t="shared" si="59"/>
        <v>0</v>
      </c>
      <c r="DS31" s="1591">
        <f t="shared" si="59"/>
        <v>0</v>
      </c>
      <c r="DT31" s="1591">
        <f t="shared" si="59"/>
        <v>0.5</v>
      </c>
      <c r="DU31" s="1591" t="str">
        <f t="shared" si="59"/>
        <v/>
      </c>
      <c r="DV31" s="1591" t="str">
        <f t="shared" si="59"/>
        <v/>
      </c>
      <c r="DW31" s="1590" t="str">
        <f t="shared" si="59"/>
        <v/>
      </c>
      <c r="DX31" s="1593" t="str">
        <f t="shared" si="59"/>
        <v/>
      </c>
      <c r="DY31" s="1594"/>
      <c r="DZ31" s="1595"/>
      <c r="EA31" s="1594"/>
      <c r="EB31" s="1594"/>
      <c r="EC31" s="1594"/>
      <c r="ED31" s="1594"/>
      <c r="EE31" s="1594"/>
      <c r="EF31" s="1594"/>
      <c r="EG31" s="1587"/>
      <c r="EH31" s="1587"/>
    </row>
    <row r="32" spans="1:143" s="1599" customFormat="1" ht="15.75" customHeight="1">
      <c r="A32" s="1656"/>
      <c r="B32" s="1602" t="str">
        <f>$B$11</f>
        <v>M</v>
      </c>
      <c r="C32" s="1654">
        <v>0.75</v>
      </c>
      <c r="D32" s="1604">
        <v>11</v>
      </c>
      <c r="E32" s="1604">
        <v>3</v>
      </c>
      <c r="F32" s="1604">
        <v>0</v>
      </c>
      <c r="G32" s="1604">
        <v>0</v>
      </c>
      <c r="H32" s="1604">
        <v>0</v>
      </c>
      <c r="I32" s="1604">
        <v>0</v>
      </c>
      <c r="J32" s="1604">
        <v>0</v>
      </c>
      <c r="K32" s="1604">
        <v>0</v>
      </c>
      <c r="L32" s="1604"/>
      <c r="M32" s="1604"/>
      <c r="N32" s="1604"/>
      <c r="O32" s="1604"/>
      <c r="P32" s="1604"/>
      <c r="Q32" s="1604"/>
      <c r="R32" s="1604"/>
      <c r="S32" s="1605"/>
      <c r="T32" s="1624"/>
      <c r="U32" s="1625"/>
      <c r="V32" s="1625"/>
      <c r="W32" s="1625"/>
      <c r="X32" s="1625"/>
      <c r="Y32" s="1625"/>
      <c r="Z32" s="1625"/>
      <c r="AA32" s="1625"/>
      <c r="AB32" s="1625"/>
      <c r="AC32" s="1625"/>
      <c r="AD32" s="1625"/>
      <c r="AE32" s="1625"/>
      <c r="AF32" s="1625"/>
      <c r="AG32" s="1625"/>
      <c r="AH32" s="1626"/>
      <c r="AI32" s="1625"/>
      <c r="AJ32" s="1627"/>
      <c r="AK32" s="1606"/>
      <c r="AL32" s="1607"/>
      <c r="AM32" s="1607"/>
      <c r="AN32" s="1607"/>
      <c r="AO32" s="1607"/>
      <c r="AP32" s="1607"/>
      <c r="AQ32" s="1607"/>
      <c r="AR32" s="1607"/>
      <c r="AS32" s="1607"/>
      <c r="AT32" s="1607"/>
      <c r="AU32" s="1607"/>
      <c r="AV32" s="1607"/>
      <c r="AW32" s="1607"/>
      <c r="AX32" s="1607"/>
      <c r="AY32" s="1607"/>
      <c r="AZ32" s="1607"/>
      <c r="BA32" s="160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8"/>
      <c r="BT32" s="1618"/>
      <c r="BU32" s="1618"/>
      <c r="BV32" s="1618"/>
      <c r="BW32" s="1618"/>
      <c r="BX32" s="1618"/>
      <c r="BY32" s="1618"/>
      <c r="BZ32" s="1618"/>
      <c r="CA32" s="1618"/>
      <c r="CB32" s="1618"/>
      <c r="CC32" s="1618"/>
      <c r="CD32" s="1618"/>
      <c r="CE32" s="1618"/>
      <c r="CF32" s="1618"/>
      <c r="CG32" s="1618"/>
      <c r="CH32" s="1618"/>
      <c r="CI32" s="1619"/>
      <c r="CJ32" s="1665"/>
      <c r="CK32" s="1662">
        <v>0</v>
      </c>
      <c r="CL32" s="1663">
        <v>0</v>
      </c>
      <c r="CM32" s="1664">
        <v>0.75</v>
      </c>
      <c r="CN32" s="1661"/>
      <c r="CO32" s="1305">
        <f t="shared" si="23"/>
        <v>1.15625</v>
      </c>
      <c r="CP32" s="1588">
        <f t="shared" si="24"/>
        <v>18</v>
      </c>
      <c r="CQ32" s="1589" t="str">
        <f t="shared" si="25"/>
        <v/>
      </c>
      <c r="CR32" s="1590" t="str">
        <f t="shared" si="26"/>
        <v/>
      </c>
      <c r="CS32" s="1591" t="str">
        <f t="shared" si="27"/>
        <v/>
      </c>
      <c r="CT32" s="1591" t="str">
        <f t="shared" si="28"/>
        <v/>
      </c>
      <c r="CU32" s="1591">
        <f t="shared" si="29"/>
        <v>0</v>
      </c>
      <c r="CV32" s="1591">
        <f t="shared" si="30"/>
        <v>0</v>
      </c>
      <c r="CW32" s="1591">
        <f t="shared" si="31"/>
        <v>0</v>
      </c>
      <c r="CX32" s="1592">
        <f t="shared" si="32"/>
        <v>0</v>
      </c>
      <c r="CY32" s="1592">
        <f t="shared" si="33"/>
        <v>0</v>
      </c>
      <c r="CZ32" s="1592">
        <f t="shared" si="34"/>
        <v>0</v>
      </c>
      <c r="DA32" s="1591">
        <f t="shared" si="35"/>
        <v>0.75</v>
      </c>
      <c r="DB32" s="1591">
        <f t="shared" si="36"/>
        <v>3</v>
      </c>
      <c r="DC32" s="1591">
        <f t="shared" si="37"/>
        <v>11</v>
      </c>
      <c r="DD32" s="1591" t="str">
        <f t="shared" si="38"/>
        <v/>
      </c>
      <c r="DE32" s="1591" t="str">
        <f t="shared" si="39"/>
        <v/>
      </c>
      <c r="DF32" s="1590" t="str">
        <f t="shared" si="40"/>
        <v/>
      </c>
      <c r="DG32" s="1593" t="str">
        <f t="shared" si="41"/>
        <v/>
      </c>
      <c r="DH32" s="158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0" t="str">
        <f t="shared" si="60"/>
        <v/>
      </c>
      <c r="DJ32" s="1591" t="str">
        <f t="shared" si="60"/>
        <v/>
      </c>
      <c r="DK32" s="1591" t="str">
        <f t="shared" si="60"/>
        <v/>
      </c>
      <c r="DL32" s="1591">
        <f t="shared" si="60"/>
        <v>0</v>
      </c>
      <c r="DM32" s="1591">
        <f t="shared" si="60"/>
        <v>0</v>
      </c>
      <c r="DN32" s="1591">
        <f t="shared" si="60"/>
        <v>0</v>
      </c>
      <c r="DO32" s="1592">
        <f t="shared" si="60"/>
        <v>0</v>
      </c>
      <c r="DP32" s="1592">
        <f t="shared" si="60"/>
        <v>0</v>
      </c>
      <c r="DQ32" s="1592">
        <f t="shared" si="60"/>
        <v>0</v>
      </c>
      <c r="DR32" s="1591">
        <f t="shared" si="60"/>
        <v>0.75</v>
      </c>
      <c r="DS32" s="1591">
        <f t="shared" si="60"/>
        <v>3</v>
      </c>
      <c r="DT32" s="1591">
        <f t="shared" si="60"/>
        <v>11</v>
      </c>
      <c r="DU32" s="1591" t="str">
        <f t="shared" si="60"/>
        <v/>
      </c>
      <c r="DV32" s="1591" t="str">
        <f t="shared" si="60"/>
        <v/>
      </c>
      <c r="DW32" s="1590" t="str">
        <f t="shared" si="60"/>
        <v/>
      </c>
      <c r="DX32" s="1593" t="str">
        <f t="shared" si="60"/>
        <v/>
      </c>
      <c r="DY32" s="1594"/>
      <c r="DZ32" s="1595"/>
      <c r="EA32" s="1594"/>
      <c r="EB32" s="1594"/>
      <c r="EC32" s="1594"/>
      <c r="ED32" s="1594"/>
      <c r="EE32" s="1594"/>
      <c r="EF32" s="1594"/>
      <c r="EG32" s="1587"/>
      <c r="EH32" s="1587"/>
    </row>
    <row r="33" spans="1:138" s="1599" customFormat="1" ht="15.75" customHeight="1" thickBot="1">
      <c r="A33" s="1657"/>
      <c r="B33" s="1634" t="str">
        <f>$B$12</f>
        <v>BO</v>
      </c>
      <c r="C33" s="1655">
        <v>5</v>
      </c>
      <c r="D33" s="1636">
        <v>12</v>
      </c>
      <c r="E33" s="1636">
        <v>8</v>
      </c>
      <c r="F33" s="1636">
        <v>0</v>
      </c>
      <c r="G33" s="1636">
        <v>0</v>
      </c>
      <c r="H33" s="1636">
        <v>0</v>
      </c>
      <c r="I33" s="1636">
        <v>0</v>
      </c>
      <c r="J33" s="1636">
        <v>0</v>
      </c>
      <c r="K33" s="1636">
        <v>0</v>
      </c>
      <c r="L33" s="1636"/>
      <c r="M33" s="1636"/>
      <c r="N33" s="1636"/>
      <c r="O33" s="1636"/>
      <c r="P33" s="1636"/>
      <c r="Q33" s="1636"/>
      <c r="R33" s="1636"/>
      <c r="S33" s="1638"/>
      <c r="T33" s="1639"/>
      <c r="U33" s="1640"/>
      <c r="V33" s="1640"/>
      <c r="W33" s="1640"/>
      <c r="X33" s="1640"/>
      <c r="Y33" s="1640"/>
      <c r="Z33" s="1640"/>
      <c r="AA33" s="1640"/>
      <c r="AB33" s="1640"/>
      <c r="AC33" s="1640"/>
      <c r="AD33" s="1640"/>
      <c r="AE33" s="1640"/>
      <c r="AF33" s="1640"/>
      <c r="AG33" s="1640"/>
      <c r="AH33" s="1641"/>
      <c r="AI33" s="1640"/>
      <c r="AJ33" s="1642"/>
      <c r="AK33" s="1639"/>
      <c r="AL33" s="1640"/>
      <c r="AM33" s="1640"/>
      <c r="AN33" s="1640"/>
      <c r="AO33" s="1640"/>
      <c r="AP33" s="1640"/>
      <c r="AQ33" s="1640"/>
      <c r="AR33" s="1640"/>
      <c r="AS33" s="1640"/>
      <c r="AT33" s="1640"/>
      <c r="AU33" s="1640"/>
      <c r="AV33" s="1640"/>
      <c r="AW33" s="1640"/>
      <c r="AX33" s="1640"/>
      <c r="AY33" s="1640"/>
      <c r="AZ33" s="1640"/>
      <c r="BA33" s="1642"/>
      <c r="BB33" s="1643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7">
        <v>5</v>
      </c>
      <c r="BT33" s="1647">
        <v>12</v>
      </c>
      <c r="BU33" s="1647">
        <v>8</v>
      </c>
      <c r="BV33" s="1647">
        <v>0</v>
      </c>
      <c r="BW33" s="1647">
        <v>0</v>
      </c>
      <c r="BX33" s="1647">
        <v>0</v>
      </c>
      <c r="BY33" s="1647">
        <v>0</v>
      </c>
      <c r="BZ33" s="1647">
        <v>0</v>
      </c>
      <c r="CA33" s="1647">
        <v>0</v>
      </c>
      <c r="CB33" s="1647"/>
      <c r="CC33" s="1647"/>
      <c r="CD33" s="1647"/>
      <c r="CE33" s="1647"/>
      <c r="CF33" s="1647"/>
      <c r="CG33" s="1647"/>
      <c r="CH33" s="1647"/>
      <c r="CI33" s="1647"/>
      <c r="CJ33" s="1666"/>
      <c r="CK33" s="1667">
        <v>0</v>
      </c>
      <c r="CL33" s="1647">
        <v>0</v>
      </c>
      <c r="CM33" s="1648">
        <v>5</v>
      </c>
      <c r="CN33" s="1661"/>
      <c r="CO33" s="1305">
        <f t="shared" si="23"/>
        <v>2.375</v>
      </c>
      <c r="CP33" s="1588">
        <f t="shared" si="24"/>
        <v>18</v>
      </c>
      <c r="CQ33" s="1589" t="str">
        <f t="shared" si="25"/>
        <v/>
      </c>
      <c r="CR33" s="1590" t="str">
        <f t="shared" si="26"/>
        <v/>
      </c>
      <c r="CS33" s="1591" t="str">
        <f t="shared" si="27"/>
        <v/>
      </c>
      <c r="CT33" s="1591" t="str">
        <f t="shared" si="28"/>
        <v/>
      </c>
      <c r="CU33" s="1591">
        <f t="shared" si="29"/>
        <v>0</v>
      </c>
      <c r="CV33" s="1591">
        <f t="shared" si="30"/>
        <v>0</v>
      </c>
      <c r="CW33" s="1591">
        <f t="shared" si="31"/>
        <v>0</v>
      </c>
      <c r="CX33" s="1592">
        <f t="shared" si="32"/>
        <v>0</v>
      </c>
      <c r="CY33" s="1592">
        <f t="shared" si="33"/>
        <v>0</v>
      </c>
      <c r="CZ33" s="1592">
        <f t="shared" si="34"/>
        <v>0</v>
      </c>
      <c r="DA33" s="1591">
        <f t="shared" si="35"/>
        <v>5</v>
      </c>
      <c r="DB33" s="1591">
        <f t="shared" si="36"/>
        <v>8</v>
      </c>
      <c r="DC33" s="1591">
        <f t="shared" si="37"/>
        <v>12</v>
      </c>
      <c r="DD33" s="1591" t="str">
        <f t="shared" si="38"/>
        <v/>
      </c>
      <c r="DE33" s="1591" t="str">
        <f t="shared" si="39"/>
        <v/>
      </c>
      <c r="DF33" s="1590" t="str">
        <f t="shared" si="40"/>
        <v/>
      </c>
      <c r="DG33" s="1593" t="str">
        <f t="shared" si="41"/>
        <v/>
      </c>
      <c r="DH33" s="158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0" t="str">
        <f t="shared" si="61"/>
        <v/>
      </c>
      <c r="DJ33" s="1591" t="str">
        <f t="shared" si="61"/>
        <v/>
      </c>
      <c r="DK33" s="1591" t="str">
        <f t="shared" si="61"/>
        <v/>
      </c>
      <c r="DL33" s="1591">
        <f t="shared" si="61"/>
        <v>0</v>
      </c>
      <c r="DM33" s="1591">
        <f t="shared" si="61"/>
        <v>0</v>
      </c>
      <c r="DN33" s="1591">
        <f t="shared" si="61"/>
        <v>0</v>
      </c>
      <c r="DO33" s="1592">
        <f t="shared" si="61"/>
        <v>0</v>
      </c>
      <c r="DP33" s="1592">
        <f t="shared" si="61"/>
        <v>0</v>
      </c>
      <c r="DQ33" s="1592">
        <f t="shared" si="61"/>
        <v>0</v>
      </c>
      <c r="DR33" s="1591">
        <f t="shared" si="61"/>
        <v>5</v>
      </c>
      <c r="DS33" s="1591">
        <f t="shared" si="61"/>
        <v>8</v>
      </c>
      <c r="DT33" s="1591">
        <f t="shared" si="61"/>
        <v>12</v>
      </c>
      <c r="DU33" s="1591" t="str">
        <f t="shared" si="61"/>
        <v/>
      </c>
      <c r="DV33" s="1591" t="str">
        <f t="shared" si="61"/>
        <v/>
      </c>
      <c r="DW33" s="1590" t="str">
        <f t="shared" si="61"/>
        <v/>
      </c>
      <c r="DX33" s="1593" t="str">
        <f t="shared" si="61"/>
        <v/>
      </c>
      <c r="DY33" s="1594"/>
      <c r="DZ33" s="1595"/>
      <c r="EA33" s="1594"/>
      <c r="EB33" s="1594"/>
      <c r="EC33" s="1594"/>
      <c r="ED33" s="1594"/>
      <c r="EE33" s="1594"/>
      <c r="EF33" s="1594"/>
      <c r="EG33" s="1587"/>
      <c r="EH33" s="158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834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835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1057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5"/>
      <c r="AL200" s="370"/>
      <c r="AM200" s="370"/>
      <c r="AN200" s="148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6"/>
      <c r="AL201" s="380"/>
      <c r="AM201" s="380"/>
      <c r="AN201" s="148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6"/>
      <c r="AL202" s="380"/>
      <c r="AM202" s="380"/>
      <c r="AN202" s="148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6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7"/>
      <c r="U205" s="1477"/>
      <c r="V205" s="396"/>
      <c r="W205" s="1477"/>
      <c r="X205" s="1477"/>
      <c r="Y205" s="147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5"/>
      <c r="AL207" s="370"/>
      <c r="AM207" s="370"/>
      <c r="AN207" s="148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6"/>
      <c r="AL208" s="380"/>
      <c r="AM208" s="380"/>
      <c r="AN208" s="148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6"/>
      <c r="AL209" s="380"/>
      <c r="AM209" s="380"/>
      <c r="AN209" s="148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7"/>
      <c r="U212" s="1477"/>
      <c r="V212" s="396"/>
      <c r="W212" s="1477"/>
      <c r="X212" s="1477"/>
      <c r="Y212" s="147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5"/>
      <c r="AL214" s="370"/>
      <c r="AM214" s="370"/>
      <c r="AN214" s="148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6"/>
      <c r="AL215" s="380"/>
      <c r="AM215" s="380"/>
      <c r="AN215" s="148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6"/>
      <c r="AL216" s="380"/>
      <c r="AM216" s="380"/>
      <c r="AN216" s="148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7"/>
      <c r="U219" s="1477"/>
      <c r="V219" s="396"/>
      <c r="W219" s="1477"/>
      <c r="X219" s="1477"/>
      <c r="Y219" s="147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5"/>
      <c r="AL221" s="370"/>
      <c r="AM221" s="370"/>
      <c r="AN221" s="148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6"/>
      <c r="AL222" s="380"/>
      <c r="AM222" s="380"/>
      <c r="AN222" s="148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6"/>
      <c r="AL223" s="380"/>
      <c r="AM223" s="380"/>
      <c r="AN223" s="148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7"/>
      <c r="U226" s="1477"/>
      <c r="V226" s="396"/>
      <c r="W226" s="1477"/>
      <c r="X226" s="1477"/>
      <c r="Y226" s="147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AO229" s="1478"/>
      <c r="BB229" s="1478"/>
      <c r="BC229" s="1478"/>
      <c r="BD229" s="1478"/>
      <c r="BE229" s="1478"/>
      <c r="BS229" s="1478"/>
      <c r="BT229" s="1478"/>
      <c r="BU229" s="1478"/>
      <c r="BV229" s="147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573</v>
      </c>
      <c r="D232" s="1308" t="s">
        <v>574</v>
      </c>
      <c r="E232" s="1308" t="s">
        <v>575</v>
      </c>
      <c r="F232" s="1308" t="s">
        <v>576</v>
      </c>
      <c r="G232" s="1308" t="s">
        <v>577</v>
      </c>
      <c r="H232" s="1308" t="s">
        <v>578</v>
      </c>
      <c r="I232" s="1308" t="s">
        <v>579</v>
      </c>
      <c r="J232" s="1308" t="s">
        <v>580</v>
      </c>
      <c r="K232" s="1308" t="s">
        <v>581</v>
      </c>
      <c r="L232" s="1308" t="s">
        <v>582</v>
      </c>
      <c r="M232" s="130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79" t="s">
        <v>589</v>
      </c>
      <c r="U232" s="1479" t="s">
        <v>590</v>
      </c>
      <c r="V232" s="1479" t="s">
        <v>591</v>
      </c>
      <c r="W232" s="1479" t="s">
        <v>592</v>
      </c>
      <c r="X232" s="1479" t="s">
        <v>593</v>
      </c>
      <c r="Y232" s="1479" t="s">
        <v>594</v>
      </c>
      <c r="Z232" s="1479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79" t="s">
        <v>606</v>
      </c>
      <c r="AL232" s="1479" t="s">
        <v>607</v>
      </c>
      <c r="AM232" s="1479" t="s">
        <v>608</v>
      </c>
      <c r="AN232" s="1479" t="s">
        <v>609</v>
      </c>
      <c r="AO232" s="1479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 s="147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 s="147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 s="147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79" t="s">
        <v>625</v>
      </c>
      <c r="U237" s="1479" t="s">
        <v>626</v>
      </c>
      <c r="V237" s="1479" t="s">
        <v>627</v>
      </c>
      <c r="W237" s="1479" t="s">
        <v>628</v>
      </c>
      <c r="X237" s="1479" t="s">
        <v>629</v>
      </c>
      <c r="Y237" s="1479" t="s">
        <v>630</v>
      </c>
      <c r="Z237" s="1479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79"/>
      <c r="AL237" s="1479"/>
      <c r="AM237" s="1479"/>
      <c r="AN237" s="1479"/>
      <c r="AO237" s="147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 s="147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 s="147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 s="147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 s="147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 s="147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 s="147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 s="147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 s="147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 s="147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 s="147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 s="147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 s="147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 s="147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 s="147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 s="147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 s="147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 s="147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 s="147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 s="147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 s="147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 s="147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 s="147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 s="147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 s="147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 s="147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 s="147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 s="147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 s="147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 s="147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 s="147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 s="147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 s="147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70"/>
      <c r="W270" s="1670"/>
      <c r="X270" s="1481" t="s">
        <v>641</v>
      </c>
      <c r="Y270" s="1481">
        <v>59301</v>
      </c>
      <c r="Z270" s="1481" t="s">
        <v>642</v>
      </c>
      <c r="AA270" s="1311" t="s">
        <v>643</v>
      </c>
      <c r="AB270" s="1311" t="s">
        <v>644</v>
      </c>
      <c r="AC270" s="1311" t="s">
        <v>645</v>
      </c>
      <c r="AD270" s="1311" t="s">
        <v>649</v>
      </c>
      <c r="AE270" t="s">
        <v>646</v>
      </c>
      <c r="AF270" t="s">
        <v>647</v>
      </c>
      <c r="AG270" s="1671" t="s">
        <v>648</v>
      </c>
      <c r="AH270" s="1671"/>
      <c r="AI270"/>
      <c r="AJ270"/>
      <c r="AK270" s="1479"/>
      <c r="AL270" s="1479"/>
      <c r="AM270" s="1479"/>
      <c r="AN270" s="1479"/>
      <c r="AO270" s="147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650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 s="147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2" t="s">
        <v>651</v>
      </c>
      <c r="Y272" s="1482">
        <v>4</v>
      </c>
      <c r="Z272" s="148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 s="147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652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 s="147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2" t="s">
        <v>653</v>
      </c>
      <c r="Y274" s="1482">
        <v>6</v>
      </c>
      <c r="Z274" s="148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 s="147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654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 s="147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2" t="s">
        <v>655</v>
      </c>
      <c r="Y276" s="1482">
        <v>8</v>
      </c>
      <c r="Z276" s="148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 s="147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656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 s="147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2" t="s">
        <v>657</v>
      </c>
      <c r="Y278" s="1482">
        <v>10</v>
      </c>
      <c r="Z278" s="148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 s="147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79"/>
      <c r="Y279" s="1479"/>
      <c r="Z279" s="1479"/>
      <c r="AA279"/>
      <c r="AB279"/>
      <c r="AC279"/>
      <c r="AD279"/>
      <c r="AE279"/>
      <c r="AF279"/>
      <c r="AG279"/>
      <c r="AH279"/>
      <c r="AI279"/>
      <c r="AJ279"/>
      <c r="AK279" s="1479"/>
      <c r="AL279" s="1479"/>
      <c r="AM279" s="1479"/>
      <c r="AN279" s="1479"/>
      <c r="AO279" s="14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/>
      <c r="AA280"/>
      <c r="AB280"/>
      <c r="AC280"/>
      <c r="AD280"/>
      <c r="AE280"/>
      <c r="AF280"/>
      <c r="AG280"/>
      <c r="AH280"/>
      <c r="AI280"/>
      <c r="AJ280"/>
      <c r="AK280" s="1479"/>
      <c r="AL280" s="1479"/>
      <c r="AM280" s="1479"/>
      <c r="AN280" s="1479"/>
      <c r="AO280" s="147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 s="147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 s="147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 s="147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 s="147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 s="147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 s="147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 s="147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 s="147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 s="147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 s="147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 s="147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 s="147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 s="147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 s="147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 s="147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 s="147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 s="147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 s="147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 s="147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 s="147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 s="147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 s="147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 s="147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 s="147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 s="147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 s="147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 s="147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 s="147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 s="147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70"/>
      <c r="W310" s="1670"/>
      <c r="X310" s="1479"/>
      <c r="Y310" s="1479"/>
      <c r="Z310" s="1479"/>
      <c r="AA310"/>
      <c r="AB310"/>
      <c r="AC310"/>
      <c r="AD310"/>
      <c r="AE310"/>
      <c r="AF310"/>
      <c r="AG310" s="1671"/>
      <c r="AH310" s="1671"/>
      <c r="AI310"/>
      <c r="AJ310"/>
      <c r="AK310" s="1479"/>
      <c r="AL310" s="1479"/>
      <c r="AM310" s="1479"/>
      <c r="AN310" s="1479"/>
      <c r="AO310" s="147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 s="147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 s="147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 s="147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 s="147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 s="147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 s="147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 s="147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 s="147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 s="147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667</v>
      </c>
      <c r="O320" s="1395" t="s">
        <v>668</v>
      </c>
      <c r="P320" s="1395" t="s">
        <v>669</v>
      </c>
      <c r="Q320" s="1396" t="s">
        <v>670</v>
      </c>
      <c r="R320" s="1395" t="s">
        <v>671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 s="147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672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 s="147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452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6.2189054726368154E-2</v>
      </c>
    </row>
    <row r="323" spans="3:50" ht="12" customHeight="1">
      <c r="N323" s="1395" t="s">
        <v>673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0.68407960199004969</v>
      </c>
    </row>
    <row r="324" spans="3:50" ht="12" customHeight="1">
      <c r="N324" s="1395" t="s">
        <v>674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1.5547263681592038E-2</v>
      </c>
    </row>
    <row r="325" spans="3:50" ht="12" customHeight="1">
      <c r="N325" s="1395" t="s">
        <v>675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676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677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Q695" activePane="bottomRight" state="frozen"/>
      <selection pane="topRight" activeCell="AU1" sqref="AU1"/>
      <selection pane="bottomLeft" activeCell="A419" sqref="A419"/>
      <selection pane="bottomRight" activeCell="BV707" sqref="BV70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705</v>
      </c>
      <c r="E1" s="442"/>
      <c r="F1" s="442"/>
      <c r="G1" s="1416">
        <f>[1]ExpFactors!$C$1</f>
        <v>2100</v>
      </c>
      <c r="H1" s="1417" t="str">
        <f>[1]ExpFactors!$D$1</f>
        <v>kcal</v>
      </c>
      <c r="I1" s="441"/>
      <c r="J1" s="1431" t="s">
        <v>711</v>
      </c>
      <c r="K1" s="143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571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4" t="s">
        <v>50</v>
      </c>
      <c r="DR4" s="1674"/>
      <c r="DS4" s="1674"/>
      <c r="DT4" s="1674"/>
      <c r="DU4" s="1674"/>
      <c r="DV4" s="1674"/>
      <c r="DW4" s="167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'Better-Off'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5" t="s">
        <v>47</v>
      </c>
      <c r="CE6" s="167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676" t="s">
        <v>48</v>
      </c>
      <c r="CT6" s="1676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1.2637431062088595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0.96101924331376387</v>
      </c>
      <c r="BW10" s="515">
        <f>SUM(BW11:BW19)</f>
        <v>0.97280267449445523</v>
      </c>
      <c r="BX10" s="515">
        <f>SUM(BX11:BX19)</f>
        <v>1.0506879756468799</v>
      </c>
      <c r="BY10" s="515">
        <f>SUM(BY11:BY19)</f>
        <v>1.0913090671885191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0.64819804861273878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1.1262361382909327</v>
      </c>
      <c r="CM10" s="1334">
        <f t="shared" si="12"/>
        <v>1.1846596216568819</v>
      </c>
      <c r="CN10" s="1333">
        <f t="shared" si="12"/>
        <v>1.1928930202217871</v>
      </c>
      <c r="CO10" s="1333">
        <f t="shared" si="12"/>
        <v>1.2085054514956668</v>
      </c>
      <c r="CP10" s="1333">
        <f t="shared" si="12"/>
        <v>1.2123874755381607</v>
      </c>
      <c r="CQ10" s="1333">
        <f t="shared" si="12"/>
        <v>1.2407632093933463</v>
      </c>
      <c r="CR10" s="1333">
        <f t="shared" si="12"/>
        <v>1.2637431062088595</v>
      </c>
      <c r="CS10" s="1332">
        <f t="shared" si="12"/>
        <v>1.2937827063854461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1.340806892802783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0.1769406392694064</v>
      </c>
      <c r="BW11" s="529">
        <f t="shared" ref="BW11:BY11" si="36">SUM(BW831:BW834)</f>
        <v>0.47845727332028704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1">
        <f t="shared" si="12"/>
        <v>0</v>
      </c>
      <c r="CE11" s="1332">
        <f t="shared" si="13"/>
        <v>0</v>
      </c>
      <c r="CF11" s="133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7"/>
        <v>0</v>
      </c>
      <c r="CH11" s="1333">
        <f t="shared" si="37"/>
        <v>0</v>
      </c>
      <c r="CI11" s="1333">
        <f t="shared" si="37"/>
        <v>0</v>
      </c>
      <c r="CJ11" s="1333">
        <f t="shared" si="37"/>
        <v>0</v>
      </c>
      <c r="CK11" s="1334">
        <f t="shared" si="37"/>
        <v>0</v>
      </c>
      <c r="CL11" s="1334">
        <f t="shared" si="37"/>
        <v>0.51304631441617743</v>
      </c>
      <c r="CM11" s="1334">
        <f t="shared" si="37"/>
        <v>0.51859099804305275</v>
      </c>
      <c r="CN11" s="1333">
        <f t="shared" si="37"/>
        <v>0.53838581509814387</v>
      </c>
      <c r="CO11" s="1333">
        <f t="shared" si="37"/>
        <v>0.5446183953033269</v>
      </c>
      <c r="CP11" s="1333">
        <f t="shared" si="37"/>
        <v>0.6487279843444228</v>
      </c>
      <c r="CQ11" s="1333">
        <f t="shared" si="37"/>
        <v>0.66092628832354861</v>
      </c>
      <c r="CR11" s="1333">
        <f t="shared" si="37"/>
        <v>0.73204319779662241</v>
      </c>
      <c r="CS11" s="1332">
        <f t="shared" si="37"/>
        <v>0.80091324200913239</v>
      </c>
      <c r="CT11" s="1335">
        <f t="shared" si="14"/>
        <v>1.1214938030006523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4.2196673189823869E-2</v>
      </c>
      <c r="BW12" s="529">
        <f t="shared" ref="BW12:BY12" si="42">SUM(BW829:BW830,BW835:BW848)</f>
        <v>9.2597847358121321E-2</v>
      </c>
      <c r="BX12" s="529">
        <f t="shared" si="42"/>
        <v>0.13998695368558381</v>
      </c>
      <c r="BY12" s="529">
        <f t="shared" si="42"/>
        <v>9.9367253750815385E-2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1">
        <f t="shared" si="12"/>
        <v>0</v>
      </c>
      <c r="CE12" s="1332">
        <f t="shared" si="13"/>
        <v>0</v>
      </c>
      <c r="CF12" s="1333">
        <f t="shared" si="37"/>
        <v>0</v>
      </c>
      <c r="CG12" s="1333">
        <f t="shared" si="37"/>
        <v>0</v>
      </c>
      <c r="CH12" s="1333">
        <f t="shared" si="37"/>
        <v>0</v>
      </c>
      <c r="CI12" s="1333">
        <f t="shared" si="37"/>
        <v>0</v>
      </c>
      <c r="CJ12" s="1333">
        <f t="shared" si="37"/>
        <v>0</v>
      </c>
      <c r="CK12" s="1334">
        <f t="shared" si="37"/>
        <v>0</v>
      </c>
      <c r="CL12" s="1334">
        <f t="shared" si="37"/>
        <v>0</v>
      </c>
      <c r="CM12" s="1334">
        <f t="shared" si="37"/>
        <v>0</v>
      </c>
      <c r="CN12" s="1333">
        <f t="shared" si="37"/>
        <v>0</v>
      </c>
      <c r="CO12" s="1333">
        <f t="shared" si="37"/>
        <v>3.6686236138290938E-2</v>
      </c>
      <c r="CP12" s="1333">
        <f t="shared" si="37"/>
        <v>9.884718021704321E-2</v>
      </c>
      <c r="CQ12" s="1333">
        <f t="shared" si="37"/>
        <v>0.18131477857505254</v>
      </c>
      <c r="CR12" s="1333">
        <f t="shared" si="37"/>
        <v>0.24881495977386386</v>
      </c>
      <c r="CS12" s="1332">
        <f t="shared" si="37"/>
        <v>0.27888943248532283</v>
      </c>
      <c r="CT12" s="1335">
        <f t="shared" si="14"/>
        <v>0.36320939334637969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1">
        <f t="shared" si="12"/>
        <v>0</v>
      </c>
      <c r="CE13" s="1332">
        <f t="shared" si="13"/>
        <v>0</v>
      </c>
      <c r="CF13" s="1333">
        <f t="shared" si="37"/>
        <v>0</v>
      </c>
      <c r="CG13" s="1333">
        <f t="shared" si="37"/>
        <v>0</v>
      </c>
      <c r="CH13" s="1333">
        <f t="shared" si="37"/>
        <v>0</v>
      </c>
      <c r="CI13" s="1333">
        <f t="shared" si="37"/>
        <v>0</v>
      </c>
      <c r="CJ13" s="1333">
        <f t="shared" si="37"/>
        <v>0</v>
      </c>
      <c r="CK13" s="1334">
        <f t="shared" si="37"/>
        <v>0</v>
      </c>
      <c r="CL13" s="1334">
        <f t="shared" si="37"/>
        <v>0</v>
      </c>
      <c r="CM13" s="1334">
        <f t="shared" si="37"/>
        <v>0</v>
      </c>
      <c r="CN13" s="1333">
        <f t="shared" si="37"/>
        <v>0</v>
      </c>
      <c r="CO13" s="1333">
        <f t="shared" si="37"/>
        <v>0</v>
      </c>
      <c r="CP13" s="1333">
        <f t="shared" si="37"/>
        <v>1.2898060843266322E-2</v>
      </c>
      <c r="CQ13" s="1333">
        <f t="shared" si="37"/>
        <v>2.1019062114952528E-2</v>
      </c>
      <c r="CR13" s="1333">
        <f t="shared" si="37"/>
        <v>0.10859717329854317</v>
      </c>
      <c r="CS13" s="1332">
        <f t="shared" si="37"/>
        <v>0.11612415742552729</v>
      </c>
      <c r="CT13" s="1335">
        <f t="shared" si="14"/>
        <v>0.15502283105022829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0.12820968985352549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2.0623858878914322E-2</v>
      </c>
      <c r="CD14" s="1331">
        <f t="shared" si="12"/>
        <v>0</v>
      </c>
      <c r="CE14" s="1332">
        <f t="shared" si="13"/>
        <v>0</v>
      </c>
      <c r="CF14" s="1333">
        <f t="shared" si="37"/>
        <v>0</v>
      </c>
      <c r="CG14" s="1333">
        <f t="shared" si="37"/>
        <v>0</v>
      </c>
      <c r="CH14" s="1333">
        <f t="shared" si="37"/>
        <v>0</v>
      </c>
      <c r="CI14" s="1333">
        <f t="shared" si="37"/>
        <v>0</v>
      </c>
      <c r="CJ14" s="1333">
        <f t="shared" si="37"/>
        <v>0</v>
      </c>
      <c r="CK14" s="1334">
        <f t="shared" si="37"/>
        <v>0</v>
      </c>
      <c r="CL14" s="1334">
        <f t="shared" si="37"/>
        <v>2.4787997390737118E-3</v>
      </c>
      <c r="CM14" s="1334">
        <f t="shared" si="37"/>
        <v>1.4988765673697181E-2</v>
      </c>
      <c r="CN14" s="1333">
        <f t="shared" si="37"/>
        <v>1.770571242195508E-2</v>
      </c>
      <c r="CO14" s="1333">
        <f t="shared" si="37"/>
        <v>2.8783431180691453E-2</v>
      </c>
      <c r="CP14" s="1333">
        <f t="shared" si="37"/>
        <v>3.6790606653620356E-2</v>
      </c>
      <c r="CQ14" s="1333">
        <f t="shared" si="37"/>
        <v>5.5316373124592311E-2</v>
      </c>
      <c r="CR14" s="1333">
        <f t="shared" si="37"/>
        <v>7.6647097195042396E-2</v>
      </c>
      <c r="CS14" s="1332">
        <f t="shared" si="37"/>
        <v>7.6647097195042396E-2</v>
      </c>
      <c r="CT14" s="1335">
        <f t="shared" si="14"/>
        <v>0.12820968985352549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0.12820968985352549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1">
        <f t="shared" si="12"/>
        <v>0</v>
      </c>
      <c r="CE15" s="1332">
        <f t="shared" si="13"/>
        <v>0</v>
      </c>
      <c r="CF15" s="1333">
        <f t="shared" si="37"/>
        <v>0</v>
      </c>
      <c r="CG15" s="1333">
        <f t="shared" si="37"/>
        <v>0</v>
      </c>
      <c r="CH15" s="1333">
        <f t="shared" si="37"/>
        <v>0</v>
      </c>
      <c r="CI15" s="1333">
        <f t="shared" si="37"/>
        <v>0</v>
      </c>
      <c r="CJ15" s="1333">
        <f t="shared" si="37"/>
        <v>0</v>
      </c>
      <c r="CK15" s="1334">
        <f t="shared" si="37"/>
        <v>0</v>
      </c>
      <c r="CL15" s="1334">
        <f t="shared" si="37"/>
        <v>0</v>
      </c>
      <c r="CM15" s="1334">
        <f t="shared" si="37"/>
        <v>0</v>
      </c>
      <c r="CN15" s="1333">
        <f t="shared" si="37"/>
        <v>0</v>
      </c>
      <c r="CO15" s="1333">
        <f t="shared" si="37"/>
        <v>0</v>
      </c>
      <c r="CP15" s="1333">
        <f t="shared" si="37"/>
        <v>0</v>
      </c>
      <c r="CQ15" s="1333">
        <f t="shared" si="37"/>
        <v>0</v>
      </c>
      <c r="CR15" s="1333">
        <f t="shared" si="37"/>
        <v>0</v>
      </c>
      <c r="CS15" s="1332">
        <f t="shared" si="37"/>
        <v>0.2652054794520548</v>
      </c>
      <c r="CT15" s="1335">
        <f t="shared" si="14"/>
        <v>0.40592675426334923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1">
        <f t="shared" si="12"/>
        <v>0</v>
      </c>
      <c r="CE16" s="1332">
        <f t="shared" si="13"/>
        <v>0</v>
      </c>
      <c r="CF16" s="1333">
        <f t="shared" si="37"/>
        <v>0</v>
      </c>
      <c r="CG16" s="1333">
        <f t="shared" si="37"/>
        <v>0</v>
      </c>
      <c r="CH16" s="1333">
        <f t="shared" si="37"/>
        <v>0</v>
      </c>
      <c r="CI16" s="1333">
        <f t="shared" si="37"/>
        <v>0</v>
      </c>
      <c r="CJ16" s="1333">
        <f t="shared" si="37"/>
        <v>0</v>
      </c>
      <c r="CK16" s="1334">
        <f t="shared" si="37"/>
        <v>0</v>
      </c>
      <c r="CL16" s="1334">
        <f t="shared" si="37"/>
        <v>0</v>
      </c>
      <c r="CM16" s="1334">
        <f t="shared" si="37"/>
        <v>0</v>
      </c>
      <c r="CN16" s="1333">
        <f t="shared" si="37"/>
        <v>0</v>
      </c>
      <c r="CO16" s="1333">
        <f t="shared" si="37"/>
        <v>0</v>
      </c>
      <c r="CP16" s="1333">
        <f t="shared" si="37"/>
        <v>0</v>
      </c>
      <c r="CQ16" s="1333">
        <f t="shared" si="37"/>
        <v>0</v>
      </c>
      <c r="CR16" s="1333">
        <f t="shared" si="37"/>
        <v>0</v>
      </c>
      <c r="CS16" s="1332">
        <f t="shared" si="37"/>
        <v>7.0450097847358117E-2</v>
      </c>
      <c r="CT16" s="1335">
        <f t="shared" si="14"/>
        <v>0.13046314416177429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1">
        <f t="shared" si="12"/>
        <v>0</v>
      </c>
      <c r="CE17" s="1332">
        <f t="shared" si="13"/>
        <v>0</v>
      </c>
      <c r="CF17" s="1333">
        <f t="shared" si="37"/>
        <v>0</v>
      </c>
      <c r="CG17" s="1333">
        <f t="shared" si="37"/>
        <v>0</v>
      </c>
      <c r="CH17" s="1333">
        <f t="shared" si="37"/>
        <v>0</v>
      </c>
      <c r="CI17" s="1333">
        <f t="shared" si="37"/>
        <v>0</v>
      </c>
      <c r="CJ17" s="1333">
        <f t="shared" si="37"/>
        <v>0</v>
      </c>
      <c r="CK17" s="1334">
        <f t="shared" si="37"/>
        <v>0</v>
      </c>
      <c r="CL17" s="1334">
        <f t="shared" si="37"/>
        <v>3.4807566862361382E-2</v>
      </c>
      <c r="CM17" s="1334">
        <f t="shared" si="37"/>
        <v>6.194716242661448E-2</v>
      </c>
      <c r="CN17" s="1333">
        <f t="shared" si="37"/>
        <v>0.11274624918460534</v>
      </c>
      <c r="CO17" s="1333">
        <f t="shared" si="37"/>
        <v>0.12394669648681392</v>
      </c>
      <c r="CP17" s="1333">
        <f t="shared" si="37"/>
        <v>0.16321809088932376</v>
      </c>
      <c r="CQ17" s="1333">
        <f t="shared" si="37"/>
        <v>0.2327158077843009</v>
      </c>
      <c r="CR17" s="1333">
        <f t="shared" si="37"/>
        <v>0.35064787997390728</v>
      </c>
      <c r="CS17" s="1332">
        <f t="shared" si="37"/>
        <v>0.36362687540769728</v>
      </c>
      <c r="CT17" s="1335">
        <f t="shared" si="14"/>
        <v>0.46464685998932576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1">
        <f t="shared" si="12"/>
        <v>0</v>
      </c>
      <c r="CE18" s="1332">
        <f t="shared" si="13"/>
        <v>0</v>
      </c>
      <c r="CF18" s="1333">
        <f t="shared" si="37"/>
        <v>0</v>
      </c>
      <c r="CG18" s="1333">
        <f t="shared" si="37"/>
        <v>0</v>
      </c>
      <c r="CH18" s="1333">
        <f t="shared" si="37"/>
        <v>0</v>
      </c>
      <c r="CI18" s="1333">
        <f t="shared" si="37"/>
        <v>0</v>
      </c>
      <c r="CJ18" s="1333">
        <f t="shared" si="37"/>
        <v>0</v>
      </c>
      <c r="CK18" s="1334">
        <f t="shared" si="37"/>
        <v>0</v>
      </c>
      <c r="CL18" s="1334">
        <f t="shared" si="37"/>
        <v>0</v>
      </c>
      <c r="CM18" s="1334">
        <f t="shared" si="37"/>
        <v>0</v>
      </c>
      <c r="CN18" s="1333">
        <f t="shared" si="37"/>
        <v>0</v>
      </c>
      <c r="CO18" s="1333">
        <f t="shared" si="37"/>
        <v>0</v>
      </c>
      <c r="CP18" s="1333">
        <f t="shared" si="37"/>
        <v>2.0755500207555004E-2</v>
      </c>
      <c r="CQ18" s="1333">
        <f t="shared" si="37"/>
        <v>2.2831050228310504E-2</v>
      </c>
      <c r="CR18" s="1333">
        <f t="shared" si="37"/>
        <v>2.2831050228310504E-2</v>
      </c>
      <c r="CS18" s="1332">
        <f t="shared" si="37"/>
        <v>2.853881278538813E-2</v>
      </c>
      <c r="CT18" s="1335">
        <f t="shared" si="14"/>
        <v>5.0735667174023343E-2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1">
        <f t="shared" si="12"/>
        <v>0</v>
      </c>
      <c r="CE19" s="1332">
        <f t="shared" si="13"/>
        <v>0</v>
      </c>
      <c r="CF19" s="1333">
        <f t="shared" si="37"/>
        <v>0</v>
      </c>
      <c r="CG19" s="1333">
        <f t="shared" si="37"/>
        <v>0</v>
      </c>
      <c r="CH19" s="1333">
        <f t="shared" si="37"/>
        <v>0</v>
      </c>
      <c r="CI19" s="1333">
        <f t="shared" si="37"/>
        <v>0</v>
      </c>
      <c r="CJ19" s="1333">
        <f t="shared" si="37"/>
        <v>0</v>
      </c>
      <c r="CK19" s="1334">
        <f t="shared" si="37"/>
        <v>0</v>
      </c>
      <c r="CL19" s="1334">
        <f t="shared" si="37"/>
        <v>0</v>
      </c>
      <c r="CM19" s="1334">
        <f t="shared" si="37"/>
        <v>0</v>
      </c>
      <c r="CN19" s="1333">
        <f t="shared" si="37"/>
        <v>0</v>
      </c>
      <c r="CO19" s="1333">
        <f t="shared" si="37"/>
        <v>0</v>
      </c>
      <c r="CP19" s="1333">
        <f t="shared" si="37"/>
        <v>0</v>
      </c>
      <c r="CQ19" s="1333">
        <f t="shared" si="37"/>
        <v>0</v>
      </c>
      <c r="CR19" s="1333">
        <f t="shared" si="37"/>
        <v>0</v>
      </c>
      <c r="CS19" s="1332">
        <f t="shared" si="37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870</v>
      </c>
      <c r="BW20" s="531">
        <f>SUM(BW21:BW30)</f>
        <v>1310</v>
      </c>
      <c r="BX20" s="531">
        <f>SUM(BX21:BX30)</f>
        <v>4386</v>
      </c>
      <c r="BY20" s="531">
        <f>SUM(BY21:BY30)</f>
        <v>48040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4100</v>
      </c>
      <c r="CM20" s="1378">
        <f t="shared" si="12"/>
        <v>5280</v>
      </c>
      <c r="CN20" s="1377">
        <f t="shared" si="12"/>
        <v>12240</v>
      </c>
      <c r="CO20" s="1377">
        <f t="shared" si="12"/>
        <v>16550</v>
      </c>
      <c r="CP20" s="1377">
        <f t="shared" si="12"/>
        <v>17700</v>
      </c>
      <c r="CQ20" s="1377">
        <f t="shared" si="12"/>
        <v>19980</v>
      </c>
      <c r="CR20" s="1377">
        <f t="shared" si="12"/>
        <v>24180</v>
      </c>
      <c r="CS20" s="1376">
        <f t="shared" si="12"/>
        <v>40029.949999999997</v>
      </c>
      <c r="CT20" s="1379">
        <f t="shared" si="14"/>
        <v>71339.5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110</v>
      </c>
      <c r="BW21" s="539">
        <f>SUM(BW930:BW960)</f>
        <v>190</v>
      </c>
      <c r="BX21" s="539">
        <f>SUM(BX930:BX960)</f>
        <v>866</v>
      </c>
      <c r="BY21" s="539">
        <f>SUM(BY930:BY960)</f>
        <v>10250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280</v>
      </c>
      <c r="CN21" s="1377">
        <f t="shared" si="12"/>
        <v>944.5</v>
      </c>
      <c r="CO21" s="1377">
        <f t="shared" si="12"/>
        <v>990</v>
      </c>
      <c r="CP21" s="1377">
        <f t="shared" si="12"/>
        <v>1944.95</v>
      </c>
      <c r="CQ21" s="1377">
        <f t="shared" si="12"/>
        <v>8200</v>
      </c>
      <c r="CR21" s="1377">
        <f t="shared" si="12"/>
        <v>10065</v>
      </c>
      <c r="CS21" s="1376">
        <f t="shared" si="12"/>
        <v>13140</v>
      </c>
      <c r="CT21" s="1379">
        <f t="shared" si="14"/>
        <v>16505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75</v>
      </c>
      <c r="CR22" s="1377">
        <f t="shared" si="12"/>
        <v>165</v>
      </c>
      <c r="CS22" s="1376">
        <f t="shared" si="12"/>
        <v>550</v>
      </c>
      <c r="CT22" s="1379">
        <f t="shared" si="14"/>
        <v>1525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75</v>
      </c>
      <c r="CM23" s="1378">
        <f t="shared" si="12"/>
        <v>100</v>
      </c>
      <c r="CN23" s="1377">
        <f t="shared" si="12"/>
        <v>450</v>
      </c>
      <c r="CO23" s="1377">
        <f t="shared" si="12"/>
        <v>560</v>
      </c>
      <c r="CP23" s="1377">
        <f t="shared" si="12"/>
        <v>720</v>
      </c>
      <c r="CQ23" s="1377">
        <f t="shared" si="12"/>
        <v>1200</v>
      </c>
      <c r="CR23" s="1377">
        <f t="shared" si="12"/>
        <v>1350</v>
      </c>
      <c r="CS23" s="1376">
        <f t="shared" si="12"/>
        <v>1800</v>
      </c>
      <c r="CT23" s="1379">
        <f t="shared" si="14"/>
        <v>2880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1120</v>
      </c>
      <c r="BX24" s="539">
        <f>SUM(BX964:BX967)</f>
        <v>1600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0</v>
      </c>
      <c r="CM24" s="1378">
        <f t="shared" si="12"/>
        <v>0</v>
      </c>
      <c r="CN24" s="1377">
        <f t="shared" si="12"/>
        <v>0</v>
      </c>
      <c r="CO24" s="1377">
        <f t="shared" si="12"/>
        <v>0</v>
      </c>
      <c r="CP24" s="1377">
        <f t="shared" si="12"/>
        <v>0</v>
      </c>
      <c r="CQ24" s="1377">
        <f t="shared" si="12"/>
        <v>0</v>
      </c>
      <c r="CR24" s="1377">
        <f t="shared" si="12"/>
        <v>0</v>
      </c>
      <c r="CS24" s="1376">
        <f t="shared" si="12"/>
        <v>0</v>
      </c>
      <c r="CT24" s="1379">
        <f t="shared" si="14"/>
        <v>350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1800</v>
      </c>
      <c r="CS25" s="1376">
        <f t="shared" si="12"/>
        <v>18000</v>
      </c>
      <c r="CT25" s="1379">
        <f t="shared" si="14"/>
        <v>24000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730</v>
      </c>
      <c r="CS26" s="1376">
        <f t="shared" si="12"/>
        <v>6000</v>
      </c>
      <c r="CT26" s="1379">
        <f t="shared" si="14"/>
        <v>27600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800</v>
      </c>
      <c r="CN27" s="1377">
        <f t="shared" si="12"/>
        <v>2400</v>
      </c>
      <c r="CO27" s="1377">
        <f t="shared" si="12"/>
        <v>3900</v>
      </c>
      <c r="CP27" s="1377">
        <f t="shared" si="12"/>
        <v>5040</v>
      </c>
      <c r="CQ27" s="1377">
        <f t="shared" si="12"/>
        <v>5700</v>
      </c>
      <c r="CR27" s="1377">
        <f t="shared" si="12"/>
        <v>7560</v>
      </c>
      <c r="CS27" s="1376">
        <f t="shared" si="12"/>
        <v>18000</v>
      </c>
      <c r="CT27" s="1379">
        <f t="shared" si="14"/>
        <v>18000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2400</v>
      </c>
      <c r="CS30" s="1376">
        <f t="shared" si="121"/>
        <v>2500</v>
      </c>
      <c r="CT30" s="1379">
        <f t="shared" si="122"/>
        <v>2500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596.976</v>
      </c>
      <c r="BW31" s="531">
        <f>SUM(BW32:BW41)</f>
        <v>594.44000000000005</v>
      </c>
      <c r="BX31" s="531">
        <f>SUM(BX32:BX41)</f>
        <v>1515.8</v>
      </c>
      <c r="BY31" s="531">
        <f>SUM(BY32:BY41)</f>
        <v>3372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4038</v>
      </c>
      <c r="CM31" s="1378">
        <f t="shared" si="121"/>
        <v>4822.3140000000003</v>
      </c>
      <c r="CN31" s="1377">
        <f t="shared" si="121"/>
        <v>12222.75</v>
      </c>
      <c r="CO31" s="1377">
        <f t="shared" si="121"/>
        <v>16375</v>
      </c>
      <c r="CP31" s="1377">
        <f t="shared" si="121"/>
        <v>17684</v>
      </c>
      <c r="CQ31" s="1377">
        <f t="shared" si="121"/>
        <v>19494</v>
      </c>
      <c r="CR31" s="1377">
        <f t="shared" si="121"/>
        <v>24158</v>
      </c>
      <c r="CS31" s="1376">
        <f t="shared" si="121"/>
        <v>39812</v>
      </c>
      <c r="CT31" s="1379">
        <f t="shared" si="122"/>
        <v>71119.5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0</v>
      </c>
      <c r="CQ32" s="1377">
        <f t="shared" si="121"/>
        <v>0</v>
      </c>
      <c r="CR32" s="1377">
        <f t="shared" si="121"/>
        <v>0</v>
      </c>
      <c r="CS32" s="1376">
        <f t="shared" si="121"/>
        <v>82.5</v>
      </c>
      <c r="CT32" s="1379">
        <f t="shared" si="122"/>
        <v>250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320.976</v>
      </c>
      <c r="BW33" s="544">
        <f>SUM(BW988:BW990)</f>
        <v>474.44000000000005</v>
      </c>
      <c r="BX33" s="544">
        <f>SUM(BX988:BX990)</f>
        <v>1479.8</v>
      </c>
      <c r="BY33" s="544">
        <f>SUM(BY988:BY990)</f>
        <v>3372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450</v>
      </c>
      <c r="CM33" s="1378">
        <f t="shared" si="121"/>
        <v>870.75</v>
      </c>
      <c r="CN33" s="1377">
        <f t="shared" si="121"/>
        <v>1110</v>
      </c>
      <c r="CO33" s="1377">
        <f t="shared" si="121"/>
        <v>1324</v>
      </c>
      <c r="CP33" s="1377">
        <f t="shared" si="121"/>
        <v>1500.3139999999999</v>
      </c>
      <c r="CQ33" s="1377">
        <f t="shared" si="121"/>
        <v>2742</v>
      </c>
      <c r="CR33" s="1377">
        <f t="shared" si="121"/>
        <v>3055</v>
      </c>
      <c r="CS33" s="1376">
        <f t="shared" si="121"/>
        <v>5436</v>
      </c>
      <c r="CT33" s="1379">
        <f t="shared" si="122"/>
        <v>7277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228</v>
      </c>
      <c r="CM34" s="1378">
        <f t="shared" si="121"/>
        <v>484</v>
      </c>
      <c r="CN34" s="1377">
        <f t="shared" si="121"/>
        <v>578</v>
      </c>
      <c r="CO34" s="1377">
        <f t="shared" si="121"/>
        <v>586</v>
      </c>
      <c r="CP34" s="1377">
        <f t="shared" si="121"/>
        <v>614</v>
      </c>
      <c r="CQ34" s="1377">
        <f t="shared" si="121"/>
        <v>702</v>
      </c>
      <c r="CR34" s="1377">
        <f t="shared" si="121"/>
        <v>731</v>
      </c>
      <c r="CS34" s="1376">
        <f t="shared" si="121"/>
        <v>922</v>
      </c>
      <c r="CT34" s="1379">
        <f t="shared" si="122"/>
        <v>1225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40</v>
      </c>
      <c r="CM36" s="1378">
        <f t="shared" si="121"/>
        <v>120</v>
      </c>
      <c r="CN36" s="1377">
        <f t="shared" si="121"/>
        <v>414</v>
      </c>
      <c r="CO36" s="1377">
        <f t="shared" si="121"/>
        <v>1290</v>
      </c>
      <c r="CP36" s="1377">
        <f t="shared" si="121"/>
        <v>1400</v>
      </c>
      <c r="CQ36" s="1377">
        <f t="shared" si="121"/>
        <v>3000</v>
      </c>
      <c r="CR36" s="1377">
        <f t="shared" si="121"/>
        <v>4343</v>
      </c>
      <c r="CS36" s="1376">
        <f t="shared" si="121"/>
        <v>5966</v>
      </c>
      <c r="CT36" s="1379">
        <f t="shared" si="122"/>
        <v>11040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45</v>
      </c>
      <c r="CM37" s="1378">
        <f t="shared" si="121"/>
        <v>50</v>
      </c>
      <c r="CN37" s="1377">
        <f t="shared" si="121"/>
        <v>1000</v>
      </c>
      <c r="CO37" s="1377">
        <f t="shared" si="121"/>
        <v>2400</v>
      </c>
      <c r="CP37" s="1377">
        <f t="shared" si="121"/>
        <v>2850</v>
      </c>
      <c r="CQ37" s="1377">
        <f t="shared" si="121"/>
        <v>3100</v>
      </c>
      <c r="CR37" s="1377">
        <f t="shared" si="121"/>
        <v>4000</v>
      </c>
      <c r="CS37" s="1376">
        <f t="shared" si="121"/>
        <v>5000</v>
      </c>
      <c r="CT37" s="1379">
        <f t="shared" si="122"/>
        <v>6400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600</v>
      </c>
      <c r="CM38" s="1378">
        <f t="shared" si="121"/>
        <v>800</v>
      </c>
      <c r="CN38" s="1377">
        <f t="shared" si="121"/>
        <v>1000</v>
      </c>
      <c r="CO38" s="1377">
        <f t="shared" si="121"/>
        <v>1200</v>
      </c>
      <c r="CP38" s="1377">
        <f t="shared" si="121"/>
        <v>1200</v>
      </c>
      <c r="CQ38" s="1377">
        <f t="shared" si="121"/>
        <v>1200</v>
      </c>
      <c r="CR38" s="1377">
        <f t="shared" si="121"/>
        <v>1200</v>
      </c>
      <c r="CS38" s="1376">
        <f t="shared" si="121"/>
        <v>2000</v>
      </c>
      <c r="CT38" s="1379">
        <f t="shared" si="122"/>
        <v>3000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0</v>
      </c>
      <c r="CM39" s="1378">
        <f t="shared" si="121"/>
        <v>0</v>
      </c>
      <c r="CN39" s="1377">
        <f t="shared" si="121"/>
        <v>120</v>
      </c>
      <c r="CO39" s="1377">
        <f t="shared" si="121"/>
        <v>250</v>
      </c>
      <c r="CP39" s="1377">
        <f t="shared" si="121"/>
        <v>800</v>
      </c>
      <c r="CQ39" s="1377">
        <f t="shared" si="121"/>
        <v>960</v>
      </c>
      <c r="CR39" s="1377">
        <f t="shared" si="121"/>
        <v>1040</v>
      </c>
      <c r="CS39" s="1376">
        <f t="shared" si="121"/>
        <v>1800</v>
      </c>
      <c r="CT39" s="1379">
        <f t="shared" si="122"/>
        <v>3800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150</v>
      </c>
      <c r="CM40" s="1378">
        <f t="shared" si="121"/>
        <v>275</v>
      </c>
      <c r="CN40" s="1377">
        <f t="shared" si="121"/>
        <v>400</v>
      </c>
      <c r="CO40" s="1377">
        <f t="shared" si="121"/>
        <v>480</v>
      </c>
      <c r="CP40" s="1377">
        <f t="shared" si="121"/>
        <v>840</v>
      </c>
      <c r="CQ40" s="1377">
        <f t="shared" si="121"/>
        <v>2400</v>
      </c>
      <c r="CR40" s="1377">
        <f t="shared" si="121"/>
        <v>2600</v>
      </c>
      <c r="CS40" s="1376">
        <f t="shared" si="121"/>
        <v>2760</v>
      </c>
      <c r="CT40" s="1379">
        <f t="shared" si="122"/>
        <v>7200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0</v>
      </c>
      <c r="CM41" s="1378">
        <f t="shared" si="121"/>
        <v>640</v>
      </c>
      <c r="CN41" s="1377">
        <f t="shared" si="121"/>
        <v>670</v>
      </c>
      <c r="CO41" s="1377">
        <f t="shared" si="121"/>
        <v>1171</v>
      </c>
      <c r="CP41" s="1377">
        <f t="shared" si="121"/>
        <v>1180</v>
      </c>
      <c r="CQ41" s="1377">
        <f t="shared" si="121"/>
        <v>1878</v>
      </c>
      <c r="CR41" s="1377">
        <f t="shared" si="121"/>
        <v>7832</v>
      </c>
      <c r="CS41" s="1376">
        <f t="shared" si="121"/>
        <v>15910</v>
      </c>
      <c r="CT41" s="1379">
        <f t="shared" si="122"/>
        <v>59744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0.31724137931034485</v>
      </c>
      <c r="BW42" s="529">
        <f>IF(BW20=0,"",BW32/BW20)</f>
        <v>9.1603053435114504E-2</v>
      </c>
      <c r="BX42" s="529">
        <f>IF(BX20=0,"",BX32/BX20)</f>
        <v>8.2079343365253077E-3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0</v>
      </c>
      <c r="CM42" s="1378">
        <f t="shared" si="121"/>
        <v>0</v>
      </c>
      <c r="CN42" s="1377">
        <f t="shared" si="121"/>
        <v>0</v>
      </c>
      <c r="CO42" s="1377">
        <f t="shared" si="121"/>
        <v>1.1564420832778474E-3</v>
      </c>
      <c r="CP42" s="1377">
        <f t="shared" si="121"/>
        <v>1.5105740181268883E-2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273.024</v>
      </c>
      <c r="BW43" s="549">
        <f>BW20-BW31</f>
        <v>715.56</v>
      </c>
      <c r="BX43" s="549">
        <f>BX20-BX31</f>
        <v>2870.2</v>
      </c>
      <c r="BY43" s="549">
        <f>BY20-BY31</f>
        <v>44668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16</v>
      </c>
      <c r="CM43" s="1378">
        <f t="shared" si="121"/>
        <v>17.25</v>
      </c>
      <c r="CN43" s="1377">
        <f t="shared" si="121"/>
        <v>22</v>
      </c>
      <c r="CO43" s="1377">
        <f t="shared" si="121"/>
        <v>62</v>
      </c>
      <c r="CP43" s="1377">
        <f t="shared" si="121"/>
        <v>175</v>
      </c>
      <c r="CQ43" s="1377">
        <f t="shared" si="121"/>
        <v>217.94999999999709</v>
      </c>
      <c r="CR43" s="1377">
        <f t="shared" si="121"/>
        <v>220</v>
      </c>
      <c r="CS43" s="1376">
        <f t="shared" si="121"/>
        <v>457.68599999999969</v>
      </c>
      <c r="CT43" s="1379">
        <f t="shared" si="122"/>
        <v>486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1019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0</v>
      </c>
      <c r="CO93" s="1328">
        <f t="shared" si="268"/>
        <v>0</v>
      </c>
      <c r="CP93" s="1328">
        <f t="shared" si="268"/>
        <v>0</v>
      </c>
      <c r="CQ93" s="1328">
        <f t="shared" si="268"/>
        <v>0</v>
      </c>
      <c r="CR93" s="1328">
        <f t="shared" si="268"/>
        <v>4</v>
      </c>
      <c r="CS93" s="1327">
        <f t="shared" si="268"/>
        <v>5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90</v>
      </c>
      <c r="CS94" s="1327">
        <f t="shared" si="268"/>
        <v>120</v>
      </c>
      <c r="CT94" s="1330">
        <f t="shared" si="269"/>
        <v>150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 t="str">
        <f t="shared" si="268"/>
        <v/>
      </c>
      <c r="CI95" s="1328" t="str">
        <f t="shared" si="268"/>
        <v/>
      </c>
      <c r="CJ95" s="1328" t="str">
        <f t="shared" si="268"/>
        <v/>
      </c>
      <c r="CK95" s="1329">
        <f t="shared" si="268"/>
        <v>1.6659999999999999</v>
      </c>
      <c r="CL95" s="1329">
        <f t="shared" si="268"/>
        <v>2</v>
      </c>
      <c r="CM95" s="1329">
        <f t="shared" si="268"/>
        <v>2.5</v>
      </c>
      <c r="CN95" s="1328" t="str">
        <f t="shared" si="268"/>
        <v/>
      </c>
      <c r="CO95" s="1328" t="str">
        <f t="shared" si="268"/>
        <v/>
      </c>
      <c r="CP95" s="1328" t="str">
        <f t="shared" si="268"/>
        <v/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 t="str">
        <f t="shared" si="268"/>
        <v/>
      </c>
      <c r="CI96" s="1328" t="str">
        <f t="shared" si="268"/>
        <v/>
      </c>
      <c r="CJ96" s="1328" t="str">
        <f t="shared" si="268"/>
        <v/>
      </c>
      <c r="CK96" s="1329">
        <f t="shared" si="268"/>
        <v>899.64</v>
      </c>
      <c r="CL96" s="1329">
        <f t="shared" si="268"/>
        <v>1200</v>
      </c>
      <c r="CM96" s="1329">
        <f t="shared" si="268"/>
        <v>1500</v>
      </c>
      <c r="CN96" s="1328" t="str">
        <f t="shared" si="268"/>
        <v/>
      </c>
      <c r="CO96" s="1328" t="str">
        <f t="shared" si="268"/>
        <v/>
      </c>
      <c r="CP96" s="1328" t="str">
        <f t="shared" si="268"/>
        <v/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 t="str">
        <f t="shared" si="268"/>
        <v/>
      </c>
      <c r="CI97" s="1328" t="str">
        <f t="shared" si="268"/>
        <v/>
      </c>
      <c r="CJ97" s="1328" t="str">
        <f t="shared" si="268"/>
        <v/>
      </c>
      <c r="CK97" s="1329">
        <f t="shared" si="268"/>
        <v>0</v>
      </c>
      <c r="CL97" s="1329">
        <f t="shared" si="268"/>
        <v>0</v>
      </c>
      <c r="CM97" s="1329">
        <f t="shared" si="268"/>
        <v>20</v>
      </c>
      <c r="CN97" s="1328" t="str">
        <f t="shared" si="268"/>
        <v/>
      </c>
      <c r="CO97" s="1328" t="str">
        <f t="shared" si="268"/>
        <v/>
      </c>
      <c r="CP97" s="1328" t="str">
        <f t="shared" si="268"/>
        <v/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6" t="str">
        <f t="shared" si="268"/>
        <v/>
      </c>
      <c r="CE98" s="1327" t="str">
        <f t="shared" si="268"/>
        <v/>
      </c>
      <c r="CF98" s="1328" t="str">
        <f t="shared" si="268"/>
        <v/>
      </c>
      <c r="CG98" s="1328" t="str">
        <f t="shared" si="268"/>
        <v/>
      </c>
      <c r="CH98" s="1328" t="str">
        <f t="shared" si="268"/>
        <v/>
      </c>
      <c r="CI98" s="1328" t="str">
        <f t="shared" si="268"/>
        <v/>
      </c>
      <c r="CJ98" s="1328" t="str">
        <f t="shared" si="268"/>
        <v/>
      </c>
      <c r="CK98" s="1329">
        <f t="shared" si="268"/>
        <v>0</v>
      </c>
      <c r="CL98" s="1329">
        <f t="shared" si="268"/>
        <v>0</v>
      </c>
      <c r="CM98" s="1329">
        <f t="shared" si="268"/>
        <v>5</v>
      </c>
      <c r="CN98" s="1328" t="str">
        <f t="shared" si="268"/>
        <v/>
      </c>
      <c r="CO98" s="1328" t="str">
        <f t="shared" si="268"/>
        <v/>
      </c>
      <c r="CP98" s="1328" t="str">
        <f t="shared" si="268"/>
        <v/>
      </c>
      <c r="CQ98" s="1328" t="str">
        <f t="shared" si="268"/>
        <v/>
      </c>
      <c r="CR98" s="1328" t="str">
        <f t="shared" si="268"/>
        <v/>
      </c>
      <c r="CS98" s="1327" t="str">
        <f t="shared" si="268"/>
        <v/>
      </c>
      <c r="CT98" s="1330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 t="str">
        <f t="shared" si="268"/>
        <v/>
      </c>
      <c r="CI99" s="1328" t="str">
        <f t="shared" si="268"/>
        <v/>
      </c>
      <c r="CJ99" s="1328" t="str">
        <f t="shared" si="268"/>
        <v/>
      </c>
      <c r="CK99" s="1329">
        <f t="shared" si="268"/>
        <v>0</v>
      </c>
      <c r="CL99" s="1329">
        <f t="shared" si="268"/>
        <v>0</v>
      </c>
      <c r="CM99" s="1329">
        <f t="shared" si="268"/>
        <v>100</v>
      </c>
      <c r="CN99" s="1328" t="str">
        <f t="shared" si="268"/>
        <v/>
      </c>
      <c r="CO99" s="1328" t="str">
        <f t="shared" si="268"/>
        <v/>
      </c>
      <c r="CP99" s="1328" t="str">
        <f t="shared" si="268"/>
        <v/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 t="str">
        <f t="shared" si="268"/>
        <v/>
      </c>
      <c r="CI101" s="1328" t="str">
        <f t="shared" si="268"/>
        <v/>
      </c>
      <c r="CJ101" s="1328" t="str">
        <f t="shared" si="268"/>
        <v/>
      </c>
      <c r="CK101" s="1329">
        <f t="shared" si="268"/>
        <v>0</v>
      </c>
      <c r="CL101" s="1329">
        <f t="shared" si="268"/>
        <v>0</v>
      </c>
      <c r="CM101" s="1329">
        <f t="shared" si="268"/>
        <v>1</v>
      </c>
      <c r="CN101" s="1328" t="str">
        <f t="shared" si="268"/>
        <v/>
      </c>
      <c r="CO101" s="1328" t="str">
        <f t="shared" si="268"/>
        <v/>
      </c>
      <c r="CP101" s="1328" t="str">
        <f t="shared" si="268"/>
        <v/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6">
        <f t="shared" si="268"/>
        <v>60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90</v>
      </c>
      <c r="CS102" s="1327">
        <f t="shared" si="268"/>
        <v>90</v>
      </c>
      <c r="CT102" s="1330">
        <f t="shared" si="269"/>
        <v>120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 t="str">
        <f t="shared" si="268"/>
        <v/>
      </c>
      <c r="CI103" s="1328" t="str">
        <f t="shared" si="268"/>
        <v/>
      </c>
      <c r="CJ103" s="1328" t="str">
        <f t="shared" si="268"/>
        <v/>
      </c>
      <c r="CK103" s="1329" t="str">
        <f t="shared" si="268"/>
        <v/>
      </c>
      <c r="CL103" s="1329">
        <f t="shared" si="268"/>
        <v>1</v>
      </c>
      <c r="CM103" s="1329">
        <f t="shared" si="268"/>
        <v>1.1120000000000001</v>
      </c>
      <c r="CN103" s="1328" t="str">
        <f t="shared" si="268"/>
        <v/>
      </c>
      <c r="CO103" s="1328" t="str">
        <f t="shared" si="268"/>
        <v/>
      </c>
      <c r="CP103" s="1328" t="str">
        <f t="shared" si="268"/>
        <v/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 t="str">
        <f t="shared" si="268"/>
        <v/>
      </c>
      <c r="CI104" s="1328" t="str">
        <f t="shared" si="268"/>
        <v/>
      </c>
      <c r="CJ104" s="1328" t="str">
        <f t="shared" si="268"/>
        <v/>
      </c>
      <c r="CK104" s="1329" t="str">
        <f t="shared" si="268"/>
        <v/>
      </c>
      <c r="CL104" s="1329">
        <f t="shared" si="268"/>
        <v>600</v>
      </c>
      <c r="CM104" s="1329">
        <f t="shared" si="268"/>
        <v>600.48</v>
      </c>
      <c r="CN104" s="1328" t="str">
        <f t="shared" si="268"/>
        <v/>
      </c>
      <c r="CO104" s="1328" t="str">
        <f t="shared" si="268"/>
        <v/>
      </c>
      <c r="CP104" s="1328" t="str">
        <f t="shared" si="268"/>
        <v/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 t="str">
        <f t="shared" si="268"/>
        <v/>
      </c>
      <c r="CI105" s="1328" t="str">
        <f t="shared" si="268"/>
        <v/>
      </c>
      <c r="CJ105" s="1328" t="str">
        <f t="shared" si="268"/>
        <v/>
      </c>
      <c r="CK105" s="1329" t="str">
        <f t="shared" si="268"/>
        <v/>
      </c>
      <c r="CL105" s="1329">
        <f t="shared" si="268"/>
        <v>0</v>
      </c>
      <c r="CM105" s="1329">
        <f t="shared" si="268"/>
        <v>10</v>
      </c>
      <c r="CN105" s="1328" t="str">
        <f t="shared" si="268"/>
        <v/>
      </c>
      <c r="CO105" s="1328" t="str">
        <f t="shared" si="268"/>
        <v/>
      </c>
      <c r="CP105" s="1328" t="str">
        <f t="shared" si="268"/>
        <v/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6" t="str">
        <f t="shared" si="268"/>
        <v/>
      </c>
      <c r="CE106" s="1327" t="str">
        <f t="shared" si="268"/>
        <v/>
      </c>
      <c r="CF106" s="1328" t="str">
        <f t="shared" si="268"/>
        <v/>
      </c>
      <c r="CG106" s="1328" t="str">
        <f t="shared" si="268"/>
        <v/>
      </c>
      <c r="CH106" s="1328" t="str">
        <f t="shared" si="268"/>
        <v/>
      </c>
      <c r="CI106" s="1328" t="str">
        <f t="shared" si="268"/>
        <v/>
      </c>
      <c r="CJ106" s="1328" t="str">
        <f t="shared" si="268"/>
        <v/>
      </c>
      <c r="CK106" s="1329" t="str">
        <f t="shared" si="268"/>
        <v/>
      </c>
      <c r="CL106" s="1329">
        <f t="shared" si="268"/>
        <v>0</v>
      </c>
      <c r="CM106" s="1329">
        <f t="shared" si="268"/>
        <v>5</v>
      </c>
      <c r="CN106" s="1328" t="str">
        <f t="shared" si="268"/>
        <v/>
      </c>
      <c r="CO106" s="1328" t="str">
        <f t="shared" si="268"/>
        <v/>
      </c>
      <c r="CP106" s="1328" t="str">
        <f t="shared" si="268"/>
        <v/>
      </c>
      <c r="CQ106" s="1328" t="str">
        <f t="shared" si="268"/>
        <v/>
      </c>
      <c r="CR106" s="1328" t="str">
        <f t="shared" si="268"/>
        <v/>
      </c>
      <c r="CS106" s="1327" t="str">
        <f t="shared" si="268"/>
        <v/>
      </c>
      <c r="CT106" s="1330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 t="str">
        <f t="shared" si="268"/>
        <v/>
      </c>
      <c r="CI107" s="1328" t="str">
        <f t="shared" si="268"/>
        <v/>
      </c>
      <c r="CJ107" s="1328" t="str">
        <f t="shared" si="268"/>
        <v/>
      </c>
      <c r="CK107" s="1329" t="str">
        <f t="shared" si="268"/>
        <v/>
      </c>
      <c r="CL107" s="1329">
        <f t="shared" si="268"/>
        <v>0</v>
      </c>
      <c r="CM107" s="1329">
        <f t="shared" si="268"/>
        <v>50</v>
      </c>
      <c r="CN107" s="1328" t="str">
        <f t="shared" si="268"/>
        <v/>
      </c>
      <c r="CO107" s="1328" t="str">
        <f t="shared" si="268"/>
        <v/>
      </c>
      <c r="CP107" s="1328" t="str">
        <f t="shared" si="268"/>
        <v/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1"/>
        <v/>
      </c>
      <c r="CF109" s="1328" t="str">
        <f t="shared" si="311"/>
        <v/>
      </c>
      <c r="CG109" s="1328" t="str">
        <f t="shared" si="311"/>
        <v/>
      </c>
      <c r="CH109" s="1328" t="str">
        <f t="shared" si="311"/>
        <v/>
      </c>
      <c r="CI109" s="1328" t="str">
        <f t="shared" si="311"/>
        <v/>
      </c>
      <c r="CJ109" s="1328" t="str">
        <f t="shared" si="311"/>
        <v/>
      </c>
      <c r="CK109" s="1329" t="str">
        <f t="shared" si="311"/>
        <v/>
      </c>
      <c r="CL109" s="1329">
        <f t="shared" si="311"/>
        <v>0</v>
      </c>
      <c r="CM109" s="1329">
        <f t="shared" si="311"/>
        <v>0</v>
      </c>
      <c r="CN109" s="1328" t="str">
        <f t="shared" si="311"/>
        <v/>
      </c>
      <c r="CO109" s="1328" t="str">
        <f t="shared" si="311"/>
        <v/>
      </c>
      <c r="CP109" s="1328" t="str">
        <f t="shared" si="311"/>
        <v/>
      </c>
      <c r="CQ109" s="1328" t="str">
        <f t="shared" si="311"/>
        <v/>
      </c>
      <c r="CR109" s="1328" t="str">
        <f t="shared" si="311"/>
        <v/>
      </c>
      <c r="CS109" s="1327" t="str">
        <f t="shared" si="311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1" t="str">
        <f t="shared" si="312"/>
        <v/>
      </c>
      <c r="CE110" s="133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7"/>
        <v/>
      </c>
      <c r="CG110" s="1333" t="str">
        <f t="shared" si="317"/>
        <v/>
      </c>
      <c r="CH110" s="1333" t="str">
        <f t="shared" si="317"/>
        <v/>
      </c>
      <c r="CI110" s="1333" t="str">
        <f t="shared" si="317"/>
        <v/>
      </c>
      <c r="CJ110" s="1333" t="str">
        <f t="shared" si="317"/>
        <v/>
      </c>
      <c r="CK110" s="1334">
        <f t="shared" si="317"/>
        <v>0</v>
      </c>
      <c r="CL110" s="1334">
        <f t="shared" si="317"/>
        <v>0</v>
      </c>
      <c r="CM110" s="1334">
        <f t="shared" si="317"/>
        <v>1.9998400127989761E-2</v>
      </c>
      <c r="CN110" s="1333" t="str">
        <f t="shared" si="317"/>
        <v/>
      </c>
      <c r="CO110" s="1333" t="str">
        <f t="shared" si="317"/>
        <v/>
      </c>
      <c r="CP110" s="1333" t="str">
        <f t="shared" si="317"/>
        <v/>
      </c>
      <c r="CQ110" s="1333" t="str">
        <f t="shared" si="317"/>
        <v/>
      </c>
      <c r="CR110" s="1333" t="str">
        <f t="shared" si="317"/>
        <v/>
      </c>
      <c r="CS110" s="1332" t="str">
        <f t="shared" si="317"/>
        <v/>
      </c>
      <c r="CT110" s="133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1" t="str">
        <f t="shared" si="312"/>
        <v/>
      </c>
      <c r="CE111" s="1332" t="str">
        <f t="shared" si="318"/>
        <v/>
      </c>
      <c r="CF111" s="1333" t="str">
        <f t="shared" si="318"/>
        <v/>
      </c>
      <c r="CG111" s="1333" t="str">
        <f t="shared" si="318"/>
        <v/>
      </c>
      <c r="CH111" s="1333" t="str">
        <f t="shared" si="318"/>
        <v/>
      </c>
      <c r="CI111" s="1333" t="str">
        <f t="shared" si="318"/>
        <v/>
      </c>
      <c r="CJ111" s="1333" t="str">
        <f t="shared" si="318"/>
        <v/>
      </c>
      <c r="CK111" s="1334">
        <f t="shared" si="318"/>
        <v>58.8048</v>
      </c>
      <c r="CL111" s="1334">
        <f t="shared" si="318"/>
        <v>59.96</v>
      </c>
      <c r="CM111" s="1334">
        <f t="shared" si="318"/>
        <v>72</v>
      </c>
      <c r="CN111" s="1333" t="str">
        <f t="shared" si="318"/>
        <v/>
      </c>
      <c r="CO111" s="1333" t="str">
        <f t="shared" si="318"/>
        <v/>
      </c>
      <c r="CP111" s="1333" t="str">
        <f t="shared" si="318"/>
        <v/>
      </c>
      <c r="CQ111" s="1333" t="str">
        <f t="shared" si="318"/>
        <v/>
      </c>
      <c r="CR111" s="1333" t="str">
        <f t="shared" si="318"/>
        <v/>
      </c>
      <c r="CS111" s="1332" t="str">
        <f t="shared" si="318"/>
        <v/>
      </c>
      <c r="CT111" s="1335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1" t="str">
        <f t="shared" si="312"/>
        <v/>
      </c>
      <c r="CE112" s="1332" t="str">
        <f t="shared" si="318"/>
        <v/>
      </c>
      <c r="CF112" s="1333" t="str">
        <f t="shared" si="318"/>
        <v/>
      </c>
      <c r="CG112" s="1333" t="str">
        <f t="shared" si="318"/>
        <v/>
      </c>
      <c r="CH112" s="1333" t="str">
        <f t="shared" si="318"/>
        <v/>
      </c>
      <c r="CI112" s="1333" t="str">
        <f t="shared" si="318"/>
        <v/>
      </c>
      <c r="CJ112" s="1333" t="str">
        <f t="shared" si="318"/>
        <v/>
      </c>
      <c r="CK112" s="1334" t="str">
        <f t="shared" si="318"/>
        <v/>
      </c>
      <c r="CL112" s="1334" t="str">
        <f t="shared" si="318"/>
        <v/>
      </c>
      <c r="CM112" s="1334" t="str">
        <f t="shared" si="318"/>
        <v/>
      </c>
      <c r="CN112" s="1333" t="str">
        <f t="shared" si="318"/>
        <v/>
      </c>
      <c r="CO112" s="1333" t="str">
        <f t="shared" si="318"/>
        <v/>
      </c>
      <c r="CP112" s="1333" t="str">
        <f t="shared" si="318"/>
        <v/>
      </c>
      <c r="CQ112" s="1333" t="str">
        <f t="shared" si="318"/>
        <v/>
      </c>
      <c r="CR112" s="1333" t="str">
        <f t="shared" si="318"/>
        <v/>
      </c>
      <c r="CS112" s="1332" t="str">
        <f t="shared" si="318"/>
        <v/>
      </c>
      <c r="CT112" s="1335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1" t="str">
        <f t="shared" si="312"/>
        <v/>
      </c>
      <c r="CE113" s="1332" t="str">
        <f t="shared" si="318"/>
        <v/>
      </c>
      <c r="CF113" s="1333" t="str">
        <f t="shared" si="318"/>
        <v/>
      </c>
      <c r="CG113" s="1333" t="str">
        <f t="shared" si="318"/>
        <v/>
      </c>
      <c r="CH113" s="1333" t="str">
        <f t="shared" si="318"/>
        <v/>
      </c>
      <c r="CI113" s="1333" t="str">
        <f t="shared" si="318"/>
        <v/>
      </c>
      <c r="CJ113" s="1333" t="str">
        <f t="shared" si="318"/>
        <v/>
      </c>
      <c r="CK113" s="1334" t="str">
        <f t="shared" si="318"/>
        <v/>
      </c>
      <c r="CL113" s="1334" t="str">
        <f t="shared" si="318"/>
        <v/>
      </c>
      <c r="CM113" s="1334" t="str">
        <f t="shared" si="318"/>
        <v/>
      </c>
      <c r="CN113" s="1333" t="str">
        <f t="shared" si="318"/>
        <v/>
      </c>
      <c r="CO113" s="1333" t="str">
        <f t="shared" si="318"/>
        <v/>
      </c>
      <c r="CP113" s="1333" t="str">
        <f t="shared" si="318"/>
        <v/>
      </c>
      <c r="CQ113" s="1333" t="str">
        <f t="shared" si="318"/>
        <v/>
      </c>
      <c r="CR113" s="1333" t="str">
        <f t="shared" si="318"/>
        <v/>
      </c>
      <c r="CS113" s="1332" t="str">
        <f t="shared" si="318"/>
        <v/>
      </c>
      <c r="CT113" s="1335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1" t="str">
        <f t="shared" si="312"/>
        <v/>
      </c>
      <c r="CE114" s="1332" t="str">
        <f t="shared" si="318"/>
        <v/>
      </c>
      <c r="CF114" s="1333" t="str">
        <f t="shared" si="318"/>
        <v/>
      </c>
      <c r="CG114" s="1333" t="str">
        <f t="shared" si="318"/>
        <v/>
      </c>
      <c r="CH114" s="1333" t="str">
        <f t="shared" si="318"/>
        <v/>
      </c>
      <c r="CI114" s="1333" t="str">
        <f t="shared" si="318"/>
        <v/>
      </c>
      <c r="CJ114" s="1333" t="str">
        <f t="shared" si="318"/>
        <v/>
      </c>
      <c r="CK114" s="1334" t="str">
        <f t="shared" si="318"/>
        <v/>
      </c>
      <c r="CL114" s="1334" t="str">
        <f t="shared" si="318"/>
        <v/>
      </c>
      <c r="CM114" s="1334" t="str">
        <f t="shared" si="318"/>
        <v/>
      </c>
      <c r="CN114" s="1333" t="str">
        <f t="shared" si="318"/>
        <v/>
      </c>
      <c r="CO114" s="1333" t="str">
        <f t="shared" si="318"/>
        <v/>
      </c>
      <c r="CP114" s="1333" t="str">
        <f t="shared" si="318"/>
        <v/>
      </c>
      <c r="CQ114" s="1333" t="str">
        <f t="shared" si="318"/>
        <v/>
      </c>
      <c r="CR114" s="1333" t="str">
        <f t="shared" si="318"/>
        <v/>
      </c>
      <c r="CS114" s="1332" t="str">
        <f t="shared" si="318"/>
        <v/>
      </c>
      <c r="CT114" s="1335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1" t="str">
        <f t="shared" si="312"/>
        <v/>
      </c>
      <c r="CE115" s="1332" t="str">
        <f t="shared" si="318"/>
        <v/>
      </c>
      <c r="CF115" s="1333" t="str">
        <f t="shared" si="318"/>
        <v/>
      </c>
      <c r="CG115" s="1333" t="str">
        <f t="shared" si="318"/>
        <v/>
      </c>
      <c r="CH115" s="1333" t="str">
        <f t="shared" si="318"/>
        <v/>
      </c>
      <c r="CI115" s="1333" t="str">
        <f t="shared" si="318"/>
        <v/>
      </c>
      <c r="CJ115" s="1333" t="str">
        <f t="shared" si="318"/>
        <v/>
      </c>
      <c r="CK115" s="1334" t="str">
        <f t="shared" si="318"/>
        <v/>
      </c>
      <c r="CL115" s="1334" t="str">
        <f t="shared" si="318"/>
        <v/>
      </c>
      <c r="CM115" s="1334" t="str">
        <f t="shared" si="318"/>
        <v/>
      </c>
      <c r="CN115" s="1333" t="str">
        <f t="shared" si="318"/>
        <v/>
      </c>
      <c r="CO115" s="1333" t="str">
        <f t="shared" si="318"/>
        <v/>
      </c>
      <c r="CP115" s="1333" t="str">
        <f t="shared" si="318"/>
        <v/>
      </c>
      <c r="CQ115" s="1333" t="str">
        <f t="shared" si="318"/>
        <v/>
      </c>
      <c r="CR115" s="1333" t="str">
        <f t="shared" si="318"/>
        <v/>
      </c>
      <c r="CS115" s="1332" t="str">
        <f t="shared" si="318"/>
        <v/>
      </c>
      <c r="CT115" s="1335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1" t="str">
        <f t="shared" si="312"/>
        <v/>
      </c>
      <c r="CE116" s="1332" t="str">
        <f t="shared" si="318"/>
        <v/>
      </c>
      <c r="CF116" s="1333" t="str">
        <f t="shared" si="318"/>
        <v/>
      </c>
      <c r="CG116" s="1333" t="str">
        <f t="shared" si="318"/>
        <v/>
      </c>
      <c r="CH116" s="1333" t="str">
        <f t="shared" si="318"/>
        <v/>
      </c>
      <c r="CI116" s="1333" t="str">
        <f t="shared" si="318"/>
        <v/>
      </c>
      <c r="CJ116" s="1333" t="str">
        <f t="shared" si="318"/>
        <v/>
      </c>
      <c r="CK116" s="1334">
        <f t="shared" si="318"/>
        <v>6.120565340291368E-2</v>
      </c>
      <c r="CL116" s="1334">
        <f t="shared" si="318"/>
        <v>0.10019569471624265</v>
      </c>
      <c r="CM116" s="1334">
        <f t="shared" si="318"/>
        <v>0.1043009349858665</v>
      </c>
      <c r="CN116" s="1333" t="str">
        <f t="shared" si="318"/>
        <v/>
      </c>
      <c r="CO116" s="1333" t="str">
        <f t="shared" si="318"/>
        <v/>
      </c>
      <c r="CP116" s="1333" t="str">
        <f t="shared" si="318"/>
        <v/>
      </c>
      <c r="CQ116" s="1333" t="str">
        <f t="shared" si="318"/>
        <v/>
      </c>
      <c r="CR116" s="1333" t="str">
        <f t="shared" si="318"/>
        <v/>
      </c>
      <c r="CS116" s="1332" t="str">
        <f t="shared" si="318"/>
        <v/>
      </c>
      <c r="CT116" s="1335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1" t="str">
        <f t="shared" si="312"/>
        <v/>
      </c>
      <c r="CE117" s="1332" t="str">
        <f t="shared" si="318"/>
        <v/>
      </c>
      <c r="CF117" s="1333" t="str">
        <f t="shared" si="318"/>
        <v/>
      </c>
      <c r="CG117" s="1333" t="str">
        <f t="shared" si="318"/>
        <v/>
      </c>
      <c r="CH117" s="1333" t="str">
        <f t="shared" si="318"/>
        <v/>
      </c>
      <c r="CI117" s="1333" t="str">
        <f t="shared" si="318"/>
        <v/>
      </c>
      <c r="CJ117" s="1333" t="str">
        <f t="shared" si="318"/>
        <v/>
      </c>
      <c r="CK117" s="1334">
        <f t="shared" si="318"/>
        <v>0</v>
      </c>
      <c r="CL117" s="1334">
        <f t="shared" si="318"/>
        <v>4.108580126114373E-2</v>
      </c>
      <c r="CM117" s="1334">
        <f t="shared" si="318"/>
        <v>5.0097847358121325E-2</v>
      </c>
      <c r="CN117" s="1333" t="str">
        <f t="shared" si="318"/>
        <v/>
      </c>
      <c r="CO117" s="1333" t="str">
        <f t="shared" si="318"/>
        <v/>
      </c>
      <c r="CP117" s="1333" t="str">
        <f t="shared" si="318"/>
        <v/>
      </c>
      <c r="CQ117" s="1333" t="str">
        <f t="shared" si="318"/>
        <v/>
      </c>
      <c r="CR117" s="1333" t="str">
        <f t="shared" si="318"/>
        <v/>
      </c>
      <c r="CS117" s="1332" t="str">
        <f t="shared" si="318"/>
        <v/>
      </c>
      <c r="CT117" s="1335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1" t="str">
        <f t="shared" si="312"/>
        <v/>
      </c>
      <c r="CE118" s="1332" t="str">
        <f t="shared" si="318"/>
        <v/>
      </c>
      <c r="CF118" s="1333" t="str">
        <f t="shared" si="318"/>
        <v/>
      </c>
      <c r="CG118" s="1333" t="str">
        <f t="shared" si="318"/>
        <v/>
      </c>
      <c r="CH118" s="1333" t="str">
        <f t="shared" si="318"/>
        <v/>
      </c>
      <c r="CI118" s="1333" t="str">
        <f t="shared" si="318"/>
        <v/>
      </c>
      <c r="CJ118" s="1333" t="str">
        <f t="shared" si="318"/>
        <v/>
      </c>
      <c r="CK118" s="1334">
        <f t="shared" si="318"/>
        <v>0</v>
      </c>
      <c r="CL118" s="1334">
        <f t="shared" si="318"/>
        <v>0</v>
      </c>
      <c r="CM118" s="1334">
        <f t="shared" si="318"/>
        <v>0</v>
      </c>
      <c r="CN118" s="1333" t="str">
        <f t="shared" si="318"/>
        <v/>
      </c>
      <c r="CO118" s="1333" t="str">
        <f t="shared" si="318"/>
        <v/>
      </c>
      <c r="CP118" s="1333" t="str">
        <f t="shared" si="318"/>
        <v/>
      </c>
      <c r="CQ118" s="1333" t="str">
        <f t="shared" si="318"/>
        <v/>
      </c>
      <c r="CR118" s="1333" t="str">
        <f t="shared" si="318"/>
        <v/>
      </c>
      <c r="CS118" s="1332" t="str">
        <f t="shared" si="318"/>
        <v/>
      </c>
      <c r="CT118" s="1335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7">
        <f t="shared" si="341"/>
        <v>45</v>
      </c>
      <c r="CE121" s="1358">
        <f t="shared" si="342"/>
        <v>45</v>
      </c>
      <c r="CF121" s="1359">
        <f t="shared" si="343"/>
        <v>45</v>
      </c>
      <c r="CG121" s="1359">
        <f t="shared" si="344"/>
        <v>45</v>
      </c>
      <c r="CH121" s="1359">
        <f t="shared" si="345"/>
        <v>45</v>
      </c>
      <c r="CI121" s="1359">
        <f t="shared" si="346"/>
        <v>45</v>
      </c>
      <c r="CJ121" s="1359">
        <f t="shared" si="347"/>
        <v>45</v>
      </c>
      <c r="CK121" s="1360">
        <f t="shared" si="348"/>
        <v>45</v>
      </c>
      <c r="CL121" s="1360">
        <f t="shared" si="349"/>
        <v>45</v>
      </c>
      <c r="CM121" s="1360">
        <f t="shared" si="350"/>
        <v>45</v>
      </c>
      <c r="CN121" s="1359">
        <f t="shared" si="351"/>
        <v>45</v>
      </c>
      <c r="CO121" s="1359">
        <f t="shared" si="352"/>
        <v>45</v>
      </c>
      <c r="CP121" s="1359">
        <f t="shared" si="353"/>
        <v>45</v>
      </c>
      <c r="CQ121" s="1359">
        <f t="shared" si="354"/>
        <v>45</v>
      </c>
      <c r="CR121" s="1359">
        <f t="shared" si="355"/>
        <v>45</v>
      </c>
      <c r="CS121" s="1358">
        <f t="shared" si="356"/>
        <v>45</v>
      </c>
      <c r="CT121" s="1361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7" t="str">
        <f t="shared" si="341"/>
        <v/>
      </c>
      <c r="CE122" s="1358" t="str">
        <f t="shared" si="342"/>
        <v/>
      </c>
      <c r="CF122" s="1359" t="str">
        <f t="shared" si="343"/>
        <v/>
      </c>
      <c r="CG122" s="1359" t="str">
        <f t="shared" si="344"/>
        <v/>
      </c>
      <c r="CH122" s="1359" t="str">
        <f t="shared" si="345"/>
        <v/>
      </c>
      <c r="CI122" s="1359" t="str">
        <f t="shared" si="346"/>
        <v/>
      </c>
      <c r="CJ122" s="1359" t="str">
        <f t="shared" si="347"/>
        <v/>
      </c>
      <c r="CK122" s="1360" t="str">
        <f t="shared" si="348"/>
        <v/>
      </c>
      <c r="CL122" s="1360" t="str">
        <f t="shared" si="349"/>
        <v/>
      </c>
      <c r="CM122" s="1360" t="str">
        <f t="shared" si="350"/>
        <v/>
      </c>
      <c r="CN122" s="1359" t="str">
        <f t="shared" si="351"/>
        <v/>
      </c>
      <c r="CO122" s="1359" t="str">
        <f t="shared" si="352"/>
        <v/>
      </c>
      <c r="CP122" s="1359" t="str">
        <f t="shared" si="353"/>
        <v/>
      </c>
      <c r="CQ122" s="1359" t="str">
        <f t="shared" si="354"/>
        <v/>
      </c>
      <c r="CR122" s="1359" t="str">
        <f t="shared" si="355"/>
        <v/>
      </c>
      <c r="CS122" s="1358" t="str">
        <f t="shared" si="356"/>
        <v/>
      </c>
      <c r="CT122" s="1361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7" t="str">
        <f t="shared" si="341"/>
        <v/>
      </c>
      <c r="CE123" s="1358" t="str">
        <f t="shared" si="342"/>
        <v/>
      </c>
      <c r="CF123" s="1359" t="str">
        <f t="shared" si="343"/>
        <v/>
      </c>
      <c r="CG123" s="1359" t="str">
        <f t="shared" si="344"/>
        <v/>
      </c>
      <c r="CH123" s="1359" t="str">
        <f t="shared" si="345"/>
        <v/>
      </c>
      <c r="CI123" s="1359" t="str">
        <f t="shared" si="346"/>
        <v/>
      </c>
      <c r="CJ123" s="1359" t="str">
        <f t="shared" si="347"/>
        <v/>
      </c>
      <c r="CK123" s="1360" t="str">
        <f t="shared" si="348"/>
        <v/>
      </c>
      <c r="CL123" s="1360" t="str">
        <f t="shared" si="349"/>
        <v/>
      </c>
      <c r="CM123" s="1360" t="str">
        <f t="shared" si="350"/>
        <v/>
      </c>
      <c r="CN123" s="1359" t="str">
        <f t="shared" si="351"/>
        <v/>
      </c>
      <c r="CO123" s="1359" t="str">
        <f t="shared" si="352"/>
        <v/>
      </c>
      <c r="CP123" s="1359" t="str">
        <f t="shared" si="353"/>
        <v/>
      </c>
      <c r="CQ123" s="1359" t="str">
        <f t="shared" si="354"/>
        <v/>
      </c>
      <c r="CR123" s="1359" t="str">
        <f t="shared" si="355"/>
        <v/>
      </c>
      <c r="CS123" s="1358" t="str">
        <f t="shared" si="356"/>
        <v/>
      </c>
      <c r="CT123" s="1361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7" t="str">
        <f t="shared" si="341"/>
        <v/>
      </c>
      <c r="CE124" s="1358" t="str">
        <f t="shared" si="342"/>
        <v/>
      </c>
      <c r="CF124" s="1359" t="str">
        <f t="shared" si="343"/>
        <v/>
      </c>
      <c r="CG124" s="1359" t="str">
        <f t="shared" si="344"/>
        <v/>
      </c>
      <c r="CH124" s="1359" t="str">
        <f t="shared" si="345"/>
        <v/>
      </c>
      <c r="CI124" s="1359" t="str">
        <f t="shared" si="346"/>
        <v/>
      </c>
      <c r="CJ124" s="1359" t="str">
        <f t="shared" si="347"/>
        <v/>
      </c>
      <c r="CK124" s="1360" t="str">
        <f t="shared" si="348"/>
        <v/>
      </c>
      <c r="CL124" s="1360" t="str">
        <f t="shared" si="349"/>
        <v/>
      </c>
      <c r="CM124" s="1360" t="str">
        <f t="shared" si="350"/>
        <v/>
      </c>
      <c r="CN124" s="1359" t="str">
        <f t="shared" si="351"/>
        <v/>
      </c>
      <c r="CO124" s="1359" t="str">
        <f t="shared" si="352"/>
        <v/>
      </c>
      <c r="CP124" s="1359" t="str">
        <f t="shared" si="353"/>
        <v/>
      </c>
      <c r="CQ124" s="1359" t="str">
        <f t="shared" si="354"/>
        <v/>
      </c>
      <c r="CR124" s="1359" t="str">
        <f t="shared" si="355"/>
        <v/>
      </c>
      <c r="CS124" s="1358" t="str">
        <f t="shared" si="356"/>
        <v/>
      </c>
      <c r="CT124" s="1361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7" t="str">
        <f t="shared" si="341"/>
        <v/>
      </c>
      <c r="CE125" s="1358" t="str">
        <f t="shared" si="342"/>
        <v/>
      </c>
      <c r="CF125" s="1359" t="str">
        <f t="shared" si="343"/>
        <v/>
      </c>
      <c r="CG125" s="1359" t="str">
        <f t="shared" si="344"/>
        <v/>
      </c>
      <c r="CH125" s="1359" t="str">
        <f t="shared" si="345"/>
        <v/>
      </c>
      <c r="CI125" s="1359" t="str">
        <f t="shared" si="346"/>
        <v/>
      </c>
      <c r="CJ125" s="1359" t="str">
        <f t="shared" si="347"/>
        <v/>
      </c>
      <c r="CK125" s="1360" t="str">
        <f t="shared" si="348"/>
        <v/>
      </c>
      <c r="CL125" s="1360" t="str">
        <f t="shared" si="349"/>
        <v/>
      </c>
      <c r="CM125" s="1360" t="str">
        <f t="shared" si="350"/>
        <v/>
      </c>
      <c r="CN125" s="1359" t="str">
        <f t="shared" si="351"/>
        <v/>
      </c>
      <c r="CO125" s="1359" t="str">
        <f t="shared" si="352"/>
        <v/>
      </c>
      <c r="CP125" s="1359" t="str">
        <f t="shared" si="353"/>
        <v/>
      </c>
      <c r="CQ125" s="1359" t="str">
        <f t="shared" si="354"/>
        <v/>
      </c>
      <c r="CR125" s="1359" t="str">
        <f t="shared" si="355"/>
        <v/>
      </c>
      <c r="CS125" s="1358" t="str">
        <f t="shared" si="356"/>
        <v/>
      </c>
      <c r="CT125" s="1361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7" t="str">
        <f t="shared" si="341"/>
        <v/>
      </c>
      <c r="CE126" s="1358" t="str">
        <f t="shared" si="342"/>
        <v/>
      </c>
      <c r="CF126" s="1359" t="str">
        <f t="shared" si="343"/>
        <v/>
      </c>
      <c r="CG126" s="1359" t="str">
        <f t="shared" si="344"/>
        <v/>
      </c>
      <c r="CH126" s="1359" t="str">
        <f t="shared" si="345"/>
        <v/>
      </c>
      <c r="CI126" s="1359" t="str">
        <f t="shared" si="346"/>
        <v/>
      </c>
      <c r="CJ126" s="1359" t="str">
        <f t="shared" si="347"/>
        <v/>
      </c>
      <c r="CK126" s="1360" t="str">
        <f t="shared" si="348"/>
        <v/>
      </c>
      <c r="CL126" s="1360" t="str">
        <f t="shared" si="349"/>
        <v/>
      </c>
      <c r="CM126" s="1360" t="str">
        <f t="shared" si="350"/>
        <v/>
      </c>
      <c r="CN126" s="1359" t="str">
        <f t="shared" si="351"/>
        <v/>
      </c>
      <c r="CO126" s="1359" t="str">
        <f t="shared" si="352"/>
        <v/>
      </c>
      <c r="CP126" s="1359" t="str">
        <f t="shared" si="353"/>
        <v/>
      </c>
      <c r="CQ126" s="1359" t="str">
        <f t="shared" si="354"/>
        <v/>
      </c>
      <c r="CR126" s="1359" t="str">
        <f t="shared" si="355"/>
        <v/>
      </c>
      <c r="CS126" s="1358" t="str">
        <f t="shared" si="356"/>
        <v/>
      </c>
      <c r="CT126" s="1361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7">
        <f t="shared" si="341"/>
        <v>1</v>
      </c>
      <c r="CE127" s="1358">
        <f t="shared" si="342"/>
        <v>1</v>
      </c>
      <c r="CF127" s="1359">
        <f t="shared" si="343"/>
        <v>1</v>
      </c>
      <c r="CG127" s="1359">
        <f t="shared" si="344"/>
        <v>1</v>
      </c>
      <c r="CH127" s="1359">
        <f t="shared" si="345"/>
        <v>1</v>
      </c>
      <c r="CI127" s="1359">
        <f t="shared" si="346"/>
        <v>1</v>
      </c>
      <c r="CJ127" s="1359">
        <f t="shared" si="347"/>
        <v>1</v>
      </c>
      <c r="CK127" s="1360">
        <f t="shared" si="348"/>
        <v>1</v>
      </c>
      <c r="CL127" s="1360">
        <f t="shared" si="349"/>
        <v>1</v>
      </c>
      <c r="CM127" s="1360">
        <f t="shared" si="350"/>
        <v>1</v>
      </c>
      <c r="CN127" s="1359">
        <f t="shared" si="351"/>
        <v>1</v>
      </c>
      <c r="CO127" s="1359">
        <f t="shared" si="352"/>
        <v>1</v>
      </c>
      <c r="CP127" s="1359">
        <f t="shared" si="353"/>
        <v>1</v>
      </c>
      <c r="CQ127" s="1359">
        <f t="shared" si="354"/>
        <v>1</v>
      </c>
      <c r="CR127" s="1359">
        <f t="shared" si="355"/>
        <v>1</v>
      </c>
      <c r="CS127" s="1358">
        <f t="shared" si="356"/>
        <v>1</v>
      </c>
      <c r="CT127" s="1361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7" t="str">
        <f t="shared" si="341"/>
        <v/>
      </c>
      <c r="CE128" s="1358" t="str">
        <f t="shared" si="342"/>
        <v/>
      </c>
      <c r="CF128" s="1359" t="str">
        <f t="shared" si="343"/>
        <v/>
      </c>
      <c r="CG128" s="1359" t="str">
        <f t="shared" si="344"/>
        <v/>
      </c>
      <c r="CH128" s="1359" t="str">
        <f t="shared" si="345"/>
        <v/>
      </c>
      <c r="CI128" s="1359" t="str">
        <f t="shared" si="346"/>
        <v/>
      </c>
      <c r="CJ128" s="1359" t="str">
        <f t="shared" si="347"/>
        <v/>
      </c>
      <c r="CK128" s="1360" t="str">
        <f t="shared" si="348"/>
        <v/>
      </c>
      <c r="CL128" s="1360" t="str">
        <f t="shared" si="349"/>
        <v/>
      </c>
      <c r="CM128" s="1360" t="str">
        <f t="shared" si="350"/>
        <v/>
      </c>
      <c r="CN128" s="1359" t="str">
        <f t="shared" si="351"/>
        <v/>
      </c>
      <c r="CO128" s="1359" t="str">
        <f t="shared" si="352"/>
        <v/>
      </c>
      <c r="CP128" s="1359" t="str">
        <f t="shared" si="353"/>
        <v/>
      </c>
      <c r="CQ128" s="1359" t="str">
        <f t="shared" si="354"/>
        <v/>
      </c>
      <c r="CR128" s="1359" t="str">
        <f t="shared" si="355"/>
        <v/>
      </c>
      <c r="CS128" s="1358" t="str">
        <f t="shared" si="356"/>
        <v/>
      </c>
      <c r="CT128" s="1361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7" t="str">
        <f t="shared" si="341"/>
        <v/>
      </c>
      <c r="CE129" s="1358" t="str">
        <f t="shared" si="342"/>
        <v/>
      </c>
      <c r="CF129" s="1359" t="str">
        <f t="shared" si="343"/>
        <v/>
      </c>
      <c r="CG129" s="1359" t="str">
        <f t="shared" si="344"/>
        <v/>
      </c>
      <c r="CH129" s="1359" t="str">
        <f t="shared" si="345"/>
        <v/>
      </c>
      <c r="CI129" s="1359" t="str">
        <f t="shared" si="346"/>
        <v/>
      </c>
      <c r="CJ129" s="1359" t="str">
        <f t="shared" si="347"/>
        <v/>
      </c>
      <c r="CK129" s="1360" t="str">
        <f t="shared" si="348"/>
        <v/>
      </c>
      <c r="CL129" s="1360" t="str">
        <f t="shared" si="349"/>
        <v/>
      </c>
      <c r="CM129" s="1360" t="str">
        <f t="shared" si="350"/>
        <v/>
      </c>
      <c r="CN129" s="1359" t="str">
        <f t="shared" si="351"/>
        <v/>
      </c>
      <c r="CO129" s="1359" t="str">
        <f t="shared" si="352"/>
        <v/>
      </c>
      <c r="CP129" s="1359" t="str">
        <f t="shared" si="353"/>
        <v/>
      </c>
      <c r="CQ129" s="1359" t="str">
        <f t="shared" si="354"/>
        <v/>
      </c>
      <c r="CR129" s="1359" t="str">
        <f t="shared" si="355"/>
        <v/>
      </c>
      <c r="CS129" s="1358" t="str">
        <f t="shared" si="356"/>
        <v/>
      </c>
      <c r="CT129" s="1361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7">
        <f t="shared" si="341"/>
        <v>45</v>
      </c>
      <c r="CE130" s="1358">
        <f t="shared" si="342"/>
        <v>45</v>
      </c>
      <c r="CF130" s="1359">
        <f t="shared" si="343"/>
        <v>45</v>
      </c>
      <c r="CG130" s="1359">
        <f t="shared" si="344"/>
        <v>45</v>
      </c>
      <c r="CH130" s="1359">
        <f t="shared" si="345"/>
        <v>45</v>
      </c>
      <c r="CI130" s="1359">
        <f t="shared" si="346"/>
        <v>45</v>
      </c>
      <c r="CJ130" s="1359">
        <f t="shared" si="347"/>
        <v>45</v>
      </c>
      <c r="CK130" s="1360">
        <f t="shared" si="348"/>
        <v>45</v>
      </c>
      <c r="CL130" s="1360">
        <f t="shared" si="349"/>
        <v>45</v>
      </c>
      <c r="CM130" s="1360">
        <f t="shared" si="350"/>
        <v>45</v>
      </c>
      <c r="CN130" s="1359">
        <f t="shared" si="351"/>
        <v>45</v>
      </c>
      <c r="CO130" s="1359">
        <f t="shared" si="352"/>
        <v>45</v>
      </c>
      <c r="CP130" s="1359">
        <f t="shared" si="353"/>
        <v>45</v>
      </c>
      <c r="CQ130" s="1359">
        <f t="shared" si="354"/>
        <v>45</v>
      </c>
      <c r="CR130" s="1359">
        <f t="shared" si="355"/>
        <v>45</v>
      </c>
      <c r="CS130" s="1358">
        <f t="shared" si="356"/>
        <v>45</v>
      </c>
      <c r="CT130" s="1361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7" t="str">
        <f t="shared" si="341"/>
        <v/>
      </c>
      <c r="CE131" s="1358" t="str">
        <f t="shared" si="342"/>
        <v/>
      </c>
      <c r="CF131" s="1359" t="str">
        <f t="shared" si="343"/>
        <v/>
      </c>
      <c r="CG131" s="1359" t="str">
        <f t="shared" si="344"/>
        <v/>
      </c>
      <c r="CH131" s="1359" t="str">
        <f t="shared" si="345"/>
        <v/>
      </c>
      <c r="CI131" s="1359" t="str">
        <f t="shared" si="346"/>
        <v/>
      </c>
      <c r="CJ131" s="1359" t="str">
        <f t="shared" si="347"/>
        <v/>
      </c>
      <c r="CK131" s="1360" t="str">
        <f t="shared" si="348"/>
        <v/>
      </c>
      <c r="CL131" s="1360" t="str">
        <f t="shared" si="349"/>
        <v/>
      </c>
      <c r="CM131" s="1360" t="str">
        <f t="shared" si="350"/>
        <v/>
      </c>
      <c r="CN131" s="1359" t="str">
        <f t="shared" si="351"/>
        <v/>
      </c>
      <c r="CO131" s="1359" t="str">
        <f t="shared" si="352"/>
        <v/>
      </c>
      <c r="CP131" s="1359" t="str">
        <f t="shared" si="353"/>
        <v/>
      </c>
      <c r="CQ131" s="1359" t="str">
        <f t="shared" si="354"/>
        <v/>
      </c>
      <c r="CR131" s="1359" t="str">
        <f t="shared" si="355"/>
        <v/>
      </c>
      <c r="CS131" s="1358" t="str">
        <f t="shared" si="356"/>
        <v/>
      </c>
      <c r="CT131" s="1361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7" t="str">
        <f t="shared" si="341"/>
        <v/>
      </c>
      <c r="CE132" s="1358" t="str">
        <f t="shared" si="342"/>
        <v/>
      </c>
      <c r="CF132" s="1359" t="str">
        <f t="shared" si="343"/>
        <v/>
      </c>
      <c r="CG132" s="1359" t="str">
        <f t="shared" si="344"/>
        <v/>
      </c>
      <c r="CH132" s="1359" t="str">
        <f t="shared" si="345"/>
        <v/>
      </c>
      <c r="CI132" s="1359" t="str">
        <f t="shared" si="346"/>
        <v/>
      </c>
      <c r="CJ132" s="1359" t="str">
        <f t="shared" si="347"/>
        <v/>
      </c>
      <c r="CK132" s="1360" t="str">
        <f t="shared" si="348"/>
        <v/>
      </c>
      <c r="CL132" s="1360" t="str">
        <f t="shared" si="349"/>
        <v/>
      </c>
      <c r="CM132" s="1360" t="str">
        <f t="shared" si="350"/>
        <v/>
      </c>
      <c r="CN132" s="1359" t="str">
        <f t="shared" si="351"/>
        <v/>
      </c>
      <c r="CO132" s="1359" t="str">
        <f t="shared" si="352"/>
        <v/>
      </c>
      <c r="CP132" s="1359" t="str">
        <f t="shared" si="353"/>
        <v/>
      </c>
      <c r="CQ132" s="1359" t="str">
        <f t="shared" si="354"/>
        <v/>
      </c>
      <c r="CR132" s="1359" t="str">
        <f t="shared" si="355"/>
        <v/>
      </c>
      <c r="CS132" s="1358" t="str">
        <f t="shared" si="356"/>
        <v/>
      </c>
      <c r="CT132" s="1361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7" t="str">
        <f t="shared" si="341"/>
        <v/>
      </c>
      <c r="CE133" s="1358" t="str">
        <f t="shared" si="342"/>
        <v/>
      </c>
      <c r="CF133" s="1359" t="str">
        <f t="shared" si="343"/>
        <v/>
      </c>
      <c r="CG133" s="1359" t="str">
        <f t="shared" si="344"/>
        <v/>
      </c>
      <c r="CH133" s="1359" t="str">
        <f t="shared" si="345"/>
        <v/>
      </c>
      <c r="CI133" s="1359" t="str">
        <f t="shared" si="346"/>
        <v/>
      </c>
      <c r="CJ133" s="1359" t="str">
        <f t="shared" si="347"/>
        <v/>
      </c>
      <c r="CK133" s="1360" t="str">
        <f t="shared" si="348"/>
        <v/>
      </c>
      <c r="CL133" s="1360" t="str">
        <f t="shared" si="349"/>
        <v/>
      </c>
      <c r="CM133" s="1360" t="str">
        <f t="shared" si="350"/>
        <v/>
      </c>
      <c r="CN133" s="1359" t="str">
        <f t="shared" si="351"/>
        <v/>
      </c>
      <c r="CO133" s="1359" t="str">
        <f t="shared" si="352"/>
        <v/>
      </c>
      <c r="CP133" s="1359" t="str">
        <f t="shared" si="353"/>
        <v/>
      </c>
      <c r="CQ133" s="1359" t="str">
        <f t="shared" si="354"/>
        <v/>
      </c>
      <c r="CR133" s="1359" t="str">
        <f t="shared" si="355"/>
        <v/>
      </c>
      <c r="CS133" s="1358" t="str">
        <f t="shared" si="356"/>
        <v/>
      </c>
      <c r="CT133" s="1361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7" t="str">
        <f t="shared" si="341"/>
        <v/>
      </c>
      <c r="CE134" s="1358" t="str">
        <f t="shared" si="342"/>
        <v/>
      </c>
      <c r="CF134" s="1359" t="str">
        <f t="shared" si="343"/>
        <v/>
      </c>
      <c r="CG134" s="1359" t="str">
        <f t="shared" si="344"/>
        <v/>
      </c>
      <c r="CH134" s="1359" t="str">
        <f t="shared" si="345"/>
        <v/>
      </c>
      <c r="CI134" s="1359" t="str">
        <f t="shared" si="346"/>
        <v/>
      </c>
      <c r="CJ134" s="1359" t="str">
        <f t="shared" si="347"/>
        <v/>
      </c>
      <c r="CK134" s="1360" t="str">
        <f t="shared" si="348"/>
        <v/>
      </c>
      <c r="CL134" s="1360" t="str">
        <f t="shared" si="349"/>
        <v/>
      </c>
      <c r="CM134" s="1360" t="str">
        <f t="shared" si="350"/>
        <v/>
      </c>
      <c r="CN134" s="1359" t="str">
        <f t="shared" si="351"/>
        <v/>
      </c>
      <c r="CO134" s="1359" t="str">
        <f t="shared" si="352"/>
        <v/>
      </c>
      <c r="CP134" s="1359" t="str">
        <f t="shared" si="353"/>
        <v/>
      </c>
      <c r="CQ134" s="1359" t="str">
        <f t="shared" si="354"/>
        <v/>
      </c>
      <c r="CR134" s="1359" t="str">
        <f t="shared" si="355"/>
        <v/>
      </c>
      <c r="CS134" s="1358" t="str">
        <f t="shared" si="356"/>
        <v/>
      </c>
      <c r="CT134" s="1361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7" t="str">
        <f t="shared" si="341"/>
        <v/>
      </c>
      <c r="CE135" s="1358" t="str">
        <f t="shared" si="342"/>
        <v/>
      </c>
      <c r="CF135" s="1359" t="str">
        <f t="shared" si="343"/>
        <v/>
      </c>
      <c r="CG135" s="1359" t="str">
        <f t="shared" si="344"/>
        <v/>
      </c>
      <c r="CH135" s="1359" t="str">
        <f t="shared" si="345"/>
        <v/>
      </c>
      <c r="CI135" s="1359" t="str">
        <f t="shared" si="346"/>
        <v/>
      </c>
      <c r="CJ135" s="1359" t="str">
        <f t="shared" si="347"/>
        <v/>
      </c>
      <c r="CK135" s="1360" t="str">
        <f t="shared" si="348"/>
        <v/>
      </c>
      <c r="CL135" s="1360" t="str">
        <f t="shared" si="349"/>
        <v/>
      </c>
      <c r="CM135" s="1360" t="str">
        <f t="shared" si="350"/>
        <v/>
      </c>
      <c r="CN135" s="1359" t="str">
        <f t="shared" si="351"/>
        <v/>
      </c>
      <c r="CO135" s="1359" t="str">
        <f t="shared" si="352"/>
        <v/>
      </c>
      <c r="CP135" s="1359" t="str">
        <f t="shared" si="353"/>
        <v/>
      </c>
      <c r="CQ135" s="1359" t="str">
        <f t="shared" si="354"/>
        <v/>
      </c>
      <c r="CR135" s="1359" t="str">
        <f t="shared" si="355"/>
        <v/>
      </c>
      <c r="CS135" s="1358" t="str">
        <f t="shared" si="356"/>
        <v/>
      </c>
      <c r="CT135" s="1361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7">
        <f t="shared" si="341"/>
        <v>1</v>
      </c>
      <c r="CE136" s="1358">
        <f t="shared" si="342"/>
        <v>1</v>
      </c>
      <c r="CF136" s="1359">
        <f t="shared" si="343"/>
        <v>1</v>
      </c>
      <c r="CG136" s="1359">
        <f t="shared" si="344"/>
        <v>1</v>
      </c>
      <c r="CH136" s="1359">
        <f t="shared" si="345"/>
        <v>1</v>
      </c>
      <c r="CI136" s="1359">
        <f t="shared" si="346"/>
        <v>1</v>
      </c>
      <c r="CJ136" s="1359">
        <f t="shared" si="347"/>
        <v>1</v>
      </c>
      <c r="CK136" s="1360">
        <f t="shared" si="348"/>
        <v>1</v>
      </c>
      <c r="CL136" s="1360">
        <f t="shared" si="349"/>
        <v>1</v>
      </c>
      <c r="CM136" s="1360">
        <f t="shared" si="350"/>
        <v>1</v>
      </c>
      <c r="CN136" s="1359">
        <f t="shared" si="351"/>
        <v>1</v>
      </c>
      <c r="CO136" s="1359">
        <f t="shared" si="352"/>
        <v>1</v>
      </c>
      <c r="CP136" s="1359">
        <f t="shared" si="353"/>
        <v>1</v>
      </c>
      <c r="CQ136" s="1359">
        <f t="shared" si="354"/>
        <v>1</v>
      </c>
      <c r="CR136" s="1359">
        <f t="shared" si="355"/>
        <v>1</v>
      </c>
      <c r="CS136" s="1358">
        <f t="shared" si="356"/>
        <v>1</v>
      </c>
      <c r="CT136" s="1361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7" t="str">
        <f t="shared" si="341"/>
        <v/>
      </c>
      <c r="CE137" s="1358" t="str">
        <f t="shared" si="342"/>
        <v/>
      </c>
      <c r="CF137" s="1359" t="str">
        <f t="shared" si="343"/>
        <v/>
      </c>
      <c r="CG137" s="1359" t="str">
        <f t="shared" si="344"/>
        <v/>
      </c>
      <c r="CH137" s="1359" t="str">
        <f t="shared" si="345"/>
        <v/>
      </c>
      <c r="CI137" s="1359" t="str">
        <f t="shared" si="346"/>
        <v/>
      </c>
      <c r="CJ137" s="1359" t="str">
        <f t="shared" si="347"/>
        <v/>
      </c>
      <c r="CK137" s="1360" t="str">
        <f t="shared" si="348"/>
        <v/>
      </c>
      <c r="CL137" s="1360" t="str">
        <f t="shared" si="349"/>
        <v/>
      </c>
      <c r="CM137" s="1360" t="str">
        <f t="shared" si="350"/>
        <v/>
      </c>
      <c r="CN137" s="1359" t="str">
        <f t="shared" si="351"/>
        <v/>
      </c>
      <c r="CO137" s="1359" t="str">
        <f t="shared" si="352"/>
        <v/>
      </c>
      <c r="CP137" s="1359" t="str">
        <f t="shared" si="353"/>
        <v/>
      </c>
      <c r="CQ137" s="1359" t="str">
        <f t="shared" si="354"/>
        <v/>
      </c>
      <c r="CR137" s="1359" t="str">
        <f t="shared" si="355"/>
        <v/>
      </c>
      <c r="CS137" s="1358" t="str">
        <f t="shared" si="356"/>
        <v/>
      </c>
      <c r="CT137" s="1361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5" t="str">
        <f t="shared" si="341"/>
        <v/>
      </c>
      <c r="CE138" s="1346" t="str">
        <f t="shared" si="342"/>
        <v/>
      </c>
      <c r="CF138" s="1347" t="str">
        <f t="shared" si="343"/>
        <v/>
      </c>
      <c r="CG138" s="1347" t="str">
        <f t="shared" si="344"/>
        <v/>
      </c>
      <c r="CH138" s="1347" t="str">
        <f t="shared" si="345"/>
        <v/>
      </c>
      <c r="CI138" s="1347" t="str">
        <f t="shared" si="346"/>
        <v/>
      </c>
      <c r="CJ138" s="1347" t="str">
        <f t="shared" si="347"/>
        <v/>
      </c>
      <c r="CK138" s="1348" t="str">
        <f t="shared" si="348"/>
        <v/>
      </c>
      <c r="CL138" s="1348" t="str">
        <f t="shared" si="349"/>
        <v/>
      </c>
      <c r="CM138" s="1348" t="str">
        <f t="shared" si="350"/>
        <v/>
      </c>
      <c r="CN138" s="1347" t="str">
        <f t="shared" si="351"/>
        <v/>
      </c>
      <c r="CO138" s="1347" t="str">
        <f t="shared" si="352"/>
        <v/>
      </c>
      <c r="CP138" s="1347" t="str">
        <f t="shared" si="353"/>
        <v/>
      </c>
      <c r="CQ138" s="1347" t="str">
        <f t="shared" si="354"/>
        <v/>
      </c>
      <c r="CR138" s="1347" t="str">
        <f t="shared" si="355"/>
        <v/>
      </c>
      <c r="CS138" s="1346" t="str">
        <f t="shared" si="356"/>
        <v/>
      </c>
      <c r="CT138" s="1349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7" t="str">
        <f t="shared" si="341"/>
        <v/>
      </c>
      <c r="CE139" s="1358" t="str">
        <f t="shared" si="342"/>
        <v/>
      </c>
      <c r="CF139" s="1359" t="str">
        <f t="shared" si="343"/>
        <v/>
      </c>
      <c r="CG139" s="1359" t="str">
        <f t="shared" si="344"/>
        <v/>
      </c>
      <c r="CH139" s="1359" t="str">
        <f t="shared" si="345"/>
        <v/>
      </c>
      <c r="CI139" s="1359" t="str">
        <f t="shared" si="346"/>
        <v/>
      </c>
      <c r="CJ139" s="1359" t="str">
        <f t="shared" si="347"/>
        <v/>
      </c>
      <c r="CK139" s="1360" t="str">
        <f t="shared" si="348"/>
        <v/>
      </c>
      <c r="CL139" s="1360" t="str">
        <f t="shared" si="349"/>
        <v/>
      </c>
      <c r="CM139" s="1360" t="str">
        <f t="shared" si="350"/>
        <v/>
      </c>
      <c r="CN139" s="1359" t="str">
        <f t="shared" si="351"/>
        <v/>
      </c>
      <c r="CO139" s="1359" t="str">
        <f t="shared" si="352"/>
        <v/>
      </c>
      <c r="CP139" s="1359" t="str">
        <f t="shared" si="353"/>
        <v/>
      </c>
      <c r="CQ139" s="1359" t="str">
        <f t="shared" si="354"/>
        <v/>
      </c>
      <c r="CR139" s="1359" t="str">
        <f t="shared" si="355"/>
        <v/>
      </c>
      <c r="CS139" s="1358" t="str">
        <f t="shared" si="356"/>
        <v/>
      </c>
      <c r="CT139" s="1361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7" t="str">
        <f t="shared" si="341"/>
        <v/>
      </c>
      <c r="CE140" s="1358" t="str">
        <f t="shared" si="342"/>
        <v/>
      </c>
      <c r="CF140" s="1359" t="str">
        <f t="shared" si="343"/>
        <v/>
      </c>
      <c r="CG140" s="1359" t="str">
        <f t="shared" si="344"/>
        <v/>
      </c>
      <c r="CH140" s="1359" t="str">
        <f t="shared" si="345"/>
        <v/>
      </c>
      <c r="CI140" s="1359" t="str">
        <f t="shared" si="346"/>
        <v/>
      </c>
      <c r="CJ140" s="1359" t="str">
        <f t="shared" si="347"/>
        <v/>
      </c>
      <c r="CK140" s="1360" t="str">
        <f t="shared" si="348"/>
        <v/>
      </c>
      <c r="CL140" s="1360" t="str">
        <f t="shared" si="349"/>
        <v/>
      </c>
      <c r="CM140" s="1360" t="str">
        <f t="shared" si="350"/>
        <v/>
      </c>
      <c r="CN140" s="1359" t="str">
        <f t="shared" si="351"/>
        <v/>
      </c>
      <c r="CO140" s="1359" t="str">
        <f t="shared" si="352"/>
        <v/>
      </c>
      <c r="CP140" s="1359" t="str">
        <f t="shared" si="353"/>
        <v/>
      </c>
      <c r="CQ140" s="1359" t="str">
        <f t="shared" si="354"/>
        <v/>
      </c>
      <c r="CR140" s="1359" t="str">
        <f t="shared" si="355"/>
        <v/>
      </c>
      <c r="CS140" s="1358" t="str">
        <f t="shared" si="356"/>
        <v/>
      </c>
      <c r="CT140" s="1361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7" t="str">
        <f t="shared" si="341"/>
        <v/>
      </c>
      <c r="CE141" s="1358" t="str">
        <f t="shared" si="342"/>
        <v/>
      </c>
      <c r="CF141" s="1359" t="str">
        <f t="shared" si="343"/>
        <v/>
      </c>
      <c r="CG141" s="1359" t="str">
        <f t="shared" si="344"/>
        <v/>
      </c>
      <c r="CH141" s="1359" t="str">
        <f t="shared" si="345"/>
        <v/>
      </c>
      <c r="CI141" s="1359" t="str">
        <f t="shared" si="346"/>
        <v/>
      </c>
      <c r="CJ141" s="1359" t="str">
        <f t="shared" si="347"/>
        <v/>
      </c>
      <c r="CK141" s="1360" t="str">
        <f t="shared" si="348"/>
        <v/>
      </c>
      <c r="CL141" s="1360" t="str">
        <f t="shared" si="349"/>
        <v/>
      </c>
      <c r="CM141" s="1360" t="str">
        <f t="shared" si="350"/>
        <v/>
      </c>
      <c r="CN141" s="1359" t="str">
        <f t="shared" si="351"/>
        <v/>
      </c>
      <c r="CO141" s="1359" t="str">
        <f t="shared" si="352"/>
        <v/>
      </c>
      <c r="CP141" s="1359" t="str">
        <f t="shared" si="353"/>
        <v/>
      </c>
      <c r="CQ141" s="1359" t="str">
        <f t="shared" si="354"/>
        <v/>
      </c>
      <c r="CR141" s="1359" t="str">
        <f t="shared" si="355"/>
        <v/>
      </c>
      <c r="CS141" s="1358" t="str">
        <f t="shared" si="356"/>
        <v/>
      </c>
      <c r="CT141" s="1361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7" t="str">
        <f t="shared" si="341"/>
        <v/>
      </c>
      <c r="CE142" s="1358" t="str">
        <f t="shared" si="342"/>
        <v/>
      </c>
      <c r="CF142" s="1359" t="str">
        <f t="shared" si="343"/>
        <v/>
      </c>
      <c r="CG142" s="1359" t="str">
        <f t="shared" si="344"/>
        <v/>
      </c>
      <c r="CH142" s="1359" t="str">
        <f t="shared" si="345"/>
        <v/>
      </c>
      <c r="CI142" s="1359" t="str">
        <f t="shared" si="346"/>
        <v/>
      </c>
      <c r="CJ142" s="1359" t="str">
        <f t="shared" si="347"/>
        <v/>
      </c>
      <c r="CK142" s="1360" t="str">
        <f t="shared" si="348"/>
        <v/>
      </c>
      <c r="CL142" s="1360" t="str">
        <f t="shared" si="349"/>
        <v/>
      </c>
      <c r="CM142" s="1360" t="str">
        <f t="shared" si="350"/>
        <v/>
      </c>
      <c r="CN142" s="1359" t="str">
        <f t="shared" si="351"/>
        <v/>
      </c>
      <c r="CO142" s="1359" t="str">
        <f t="shared" si="352"/>
        <v/>
      </c>
      <c r="CP142" s="1359" t="str">
        <f t="shared" si="353"/>
        <v/>
      </c>
      <c r="CQ142" s="1359" t="str">
        <f t="shared" si="354"/>
        <v/>
      </c>
      <c r="CR142" s="1359" t="str">
        <f t="shared" si="355"/>
        <v/>
      </c>
      <c r="CS142" s="1358" t="str">
        <f t="shared" si="356"/>
        <v/>
      </c>
      <c r="CT142" s="1361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7" t="str">
        <f t="shared" si="341"/>
        <v/>
      </c>
      <c r="CE143" s="1358" t="str">
        <f t="shared" si="342"/>
        <v/>
      </c>
      <c r="CF143" s="1359" t="str">
        <f t="shared" si="343"/>
        <v/>
      </c>
      <c r="CG143" s="1359" t="str">
        <f t="shared" si="344"/>
        <v/>
      </c>
      <c r="CH143" s="1359" t="str">
        <f t="shared" si="345"/>
        <v/>
      </c>
      <c r="CI143" s="1359" t="str">
        <f t="shared" si="346"/>
        <v/>
      </c>
      <c r="CJ143" s="1359" t="str">
        <f t="shared" si="347"/>
        <v/>
      </c>
      <c r="CK143" s="1360" t="str">
        <f t="shared" si="348"/>
        <v/>
      </c>
      <c r="CL143" s="1360" t="str">
        <f t="shared" si="349"/>
        <v/>
      </c>
      <c r="CM143" s="1360" t="str">
        <f t="shared" si="350"/>
        <v/>
      </c>
      <c r="CN143" s="1359" t="str">
        <f t="shared" si="351"/>
        <v/>
      </c>
      <c r="CO143" s="1359" t="str">
        <f t="shared" si="352"/>
        <v/>
      </c>
      <c r="CP143" s="1359" t="str">
        <f t="shared" si="353"/>
        <v/>
      </c>
      <c r="CQ143" s="1359" t="str">
        <f t="shared" si="354"/>
        <v/>
      </c>
      <c r="CR143" s="1359" t="str">
        <f t="shared" si="355"/>
        <v/>
      </c>
      <c r="CS143" s="1358" t="str">
        <f t="shared" si="356"/>
        <v/>
      </c>
      <c r="CT143" s="1361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737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5" t="str">
        <f t="shared" si="341"/>
        <v/>
      </c>
      <c r="CE144" s="1346" t="str">
        <f t="shared" si="342"/>
        <v/>
      </c>
      <c r="CF144" s="1347" t="str">
        <f t="shared" si="343"/>
        <v/>
      </c>
      <c r="CG144" s="1347" t="str">
        <f t="shared" si="344"/>
        <v/>
      </c>
      <c r="CH144" s="1347" t="str">
        <f t="shared" si="345"/>
        <v/>
      </c>
      <c r="CI144" s="1347" t="str">
        <f t="shared" si="346"/>
        <v/>
      </c>
      <c r="CJ144" s="1347" t="str">
        <f t="shared" si="347"/>
        <v/>
      </c>
      <c r="CK144" s="1348" t="str">
        <f t="shared" si="348"/>
        <v/>
      </c>
      <c r="CL144" s="1348" t="str">
        <f t="shared" si="349"/>
        <v/>
      </c>
      <c r="CM144" s="1348" t="str">
        <f t="shared" si="350"/>
        <v/>
      </c>
      <c r="CN144" s="1347" t="str">
        <f t="shared" si="351"/>
        <v/>
      </c>
      <c r="CO144" s="1347" t="str">
        <f t="shared" si="352"/>
        <v/>
      </c>
      <c r="CP144" s="1347" t="str">
        <f t="shared" si="353"/>
        <v/>
      </c>
      <c r="CQ144" s="1347" t="str">
        <f t="shared" si="354"/>
        <v/>
      </c>
      <c r="CR144" s="1347" t="str">
        <f t="shared" si="355"/>
        <v/>
      </c>
      <c r="CS144" s="1346" t="str">
        <f t="shared" si="356"/>
        <v/>
      </c>
      <c r="CT144" s="1349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738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5" t="str">
        <f t="shared" si="341"/>
        <v/>
      </c>
      <c r="CE145" s="1346" t="str">
        <f t="shared" si="342"/>
        <v/>
      </c>
      <c r="CF145" s="1347" t="str">
        <f t="shared" si="343"/>
        <v/>
      </c>
      <c r="CG145" s="1347" t="str">
        <f t="shared" si="344"/>
        <v/>
      </c>
      <c r="CH145" s="1347" t="str">
        <f t="shared" si="345"/>
        <v/>
      </c>
      <c r="CI145" s="1347" t="str">
        <f t="shared" si="346"/>
        <v/>
      </c>
      <c r="CJ145" s="1347" t="str">
        <f t="shared" si="347"/>
        <v/>
      </c>
      <c r="CK145" s="1348" t="str">
        <f t="shared" si="348"/>
        <v/>
      </c>
      <c r="CL145" s="1348" t="str">
        <f t="shared" si="349"/>
        <v/>
      </c>
      <c r="CM145" s="1348" t="str">
        <f t="shared" si="350"/>
        <v/>
      </c>
      <c r="CN145" s="1347" t="str">
        <f t="shared" si="351"/>
        <v/>
      </c>
      <c r="CO145" s="1347" t="str">
        <f t="shared" si="352"/>
        <v/>
      </c>
      <c r="CP145" s="1347" t="str">
        <f t="shared" si="353"/>
        <v/>
      </c>
      <c r="CQ145" s="1347" t="str">
        <f t="shared" si="354"/>
        <v/>
      </c>
      <c r="CR145" s="1347" t="str">
        <f t="shared" si="355"/>
        <v/>
      </c>
      <c r="CS145" s="1346" t="str">
        <f t="shared" si="356"/>
        <v/>
      </c>
      <c r="CT145" s="1349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5" t="str">
        <f t="shared" si="341"/>
        <v/>
      </c>
      <c r="CE146" s="1346" t="str">
        <f t="shared" si="342"/>
        <v/>
      </c>
      <c r="CF146" s="1347" t="str">
        <f t="shared" si="343"/>
        <v/>
      </c>
      <c r="CG146" s="1347" t="str">
        <f t="shared" si="344"/>
        <v/>
      </c>
      <c r="CH146" s="1347" t="str">
        <f t="shared" si="345"/>
        <v/>
      </c>
      <c r="CI146" s="1347" t="str">
        <f t="shared" si="346"/>
        <v/>
      </c>
      <c r="CJ146" s="1347" t="str">
        <f t="shared" si="347"/>
        <v/>
      </c>
      <c r="CK146" s="1348" t="str">
        <f t="shared" si="348"/>
        <v/>
      </c>
      <c r="CL146" s="1348" t="str">
        <f t="shared" si="349"/>
        <v/>
      </c>
      <c r="CM146" s="1348" t="str">
        <f t="shared" si="350"/>
        <v/>
      </c>
      <c r="CN146" s="1347" t="str">
        <f t="shared" si="351"/>
        <v/>
      </c>
      <c r="CO146" s="1347" t="str">
        <f t="shared" si="352"/>
        <v/>
      </c>
      <c r="CP146" s="1347" t="str">
        <f t="shared" si="353"/>
        <v/>
      </c>
      <c r="CQ146" s="1347" t="str">
        <f t="shared" si="354"/>
        <v/>
      </c>
      <c r="CR146" s="1347" t="str">
        <f t="shared" si="355"/>
        <v/>
      </c>
      <c r="CS146" s="1346" t="str">
        <f t="shared" si="356"/>
        <v/>
      </c>
      <c r="CT146" s="1349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7">
        <f t="shared" si="419"/>
        <v>45</v>
      </c>
      <c r="CE149" s="1358">
        <f t="shared" si="420"/>
        <v>45</v>
      </c>
      <c r="CF149" s="1359">
        <f t="shared" si="421"/>
        <v>45</v>
      </c>
      <c r="CG149" s="1359">
        <f t="shared" si="422"/>
        <v>45</v>
      </c>
      <c r="CH149" s="1359">
        <f t="shared" si="423"/>
        <v>45</v>
      </c>
      <c r="CI149" s="1359">
        <f t="shared" si="424"/>
        <v>45</v>
      </c>
      <c r="CJ149" s="1359">
        <f t="shared" si="425"/>
        <v>45</v>
      </c>
      <c r="CK149" s="1360">
        <f t="shared" si="426"/>
        <v>45</v>
      </c>
      <c r="CL149" s="1360">
        <f t="shared" si="427"/>
        <v>45</v>
      </c>
      <c r="CM149" s="1360">
        <f t="shared" si="428"/>
        <v>45</v>
      </c>
      <c r="CN149" s="1359">
        <f t="shared" si="429"/>
        <v>45</v>
      </c>
      <c r="CO149" s="1359">
        <f t="shared" si="430"/>
        <v>45</v>
      </c>
      <c r="CP149" s="1359">
        <f t="shared" si="431"/>
        <v>45</v>
      </c>
      <c r="CQ149" s="1359">
        <f t="shared" si="432"/>
        <v>45</v>
      </c>
      <c r="CR149" s="1359">
        <f t="shared" si="433"/>
        <v>45</v>
      </c>
      <c r="CS149" s="1358">
        <f t="shared" si="434"/>
        <v>45</v>
      </c>
      <c r="CT149" s="1361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7" t="str">
        <f t="shared" si="419"/>
        <v/>
      </c>
      <c r="CE150" s="1358" t="str">
        <f t="shared" si="420"/>
        <v/>
      </c>
      <c r="CF150" s="1359" t="str">
        <f t="shared" si="421"/>
        <v/>
      </c>
      <c r="CG150" s="1359" t="str">
        <f t="shared" si="422"/>
        <v/>
      </c>
      <c r="CH150" s="1359" t="str">
        <f t="shared" si="423"/>
        <v/>
      </c>
      <c r="CI150" s="1359" t="str">
        <f t="shared" si="424"/>
        <v/>
      </c>
      <c r="CJ150" s="1359" t="str">
        <f t="shared" si="425"/>
        <v/>
      </c>
      <c r="CK150" s="1360" t="str">
        <f t="shared" si="426"/>
        <v/>
      </c>
      <c r="CL150" s="1360" t="str">
        <f t="shared" si="427"/>
        <v/>
      </c>
      <c r="CM150" s="1360" t="str">
        <f t="shared" si="428"/>
        <v/>
      </c>
      <c r="CN150" s="1359" t="str">
        <f t="shared" si="429"/>
        <v/>
      </c>
      <c r="CO150" s="1359" t="str">
        <f t="shared" si="430"/>
        <v/>
      </c>
      <c r="CP150" s="1359" t="str">
        <f t="shared" si="431"/>
        <v/>
      </c>
      <c r="CQ150" s="1359" t="str">
        <f t="shared" si="432"/>
        <v/>
      </c>
      <c r="CR150" s="1359" t="str">
        <f t="shared" si="433"/>
        <v/>
      </c>
      <c r="CS150" s="1358" t="str">
        <f t="shared" si="434"/>
        <v/>
      </c>
      <c r="CT150" s="1361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7" t="str">
        <f t="shared" si="419"/>
        <v/>
      </c>
      <c r="CE151" s="1358" t="str">
        <f t="shared" si="420"/>
        <v/>
      </c>
      <c r="CF151" s="1359" t="str">
        <f t="shared" si="421"/>
        <v/>
      </c>
      <c r="CG151" s="1359" t="str">
        <f t="shared" si="422"/>
        <v/>
      </c>
      <c r="CH151" s="1359" t="str">
        <f t="shared" si="423"/>
        <v/>
      </c>
      <c r="CI151" s="1359" t="str">
        <f t="shared" si="424"/>
        <v/>
      </c>
      <c r="CJ151" s="1359" t="str">
        <f t="shared" si="425"/>
        <v/>
      </c>
      <c r="CK151" s="1360" t="str">
        <f t="shared" si="426"/>
        <v/>
      </c>
      <c r="CL151" s="1360" t="str">
        <f t="shared" si="427"/>
        <v/>
      </c>
      <c r="CM151" s="1360" t="str">
        <f t="shared" si="428"/>
        <v/>
      </c>
      <c r="CN151" s="1359" t="str">
        <f t="shared" si="429"/>
        <v/>
      </c>
      <c r="CO151" s="1359" t="str">
        <f t="shared" si="430"/>
        <v/>
      </c>
      <c r="CP151" s="1359" t="str">
        <f t="shared" si="431"/>
        <v/>
      </c>
      <c r="CQ151" s="1359" t="str">
        <f t="shared" si="432"/>
        <v/>
      </c>
      <c r="CR151" s="1359" t="str">
        <f t="shared" si="433"/>
        <v/>
      </c>
      <c r="CS151" s="1358" t="str">
        <f t="shared" si="434"/>
        <v/>
      </c>
      <c r="CT151" s="1361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7" t="str">
        <f t="shared" si="419"/>
        <v/>
      </c>
      <c r="CE152" s="1358" t="str">
        <f t="shared" si="420"/>
        <v/>
      </c>
      <c r="CF152" s="1359" t="str">
        <f t="shared" si="421"/>
        <v/>
      </c>
      <c r="CG152" s="1359" t="str">
        <f t="shared" si="422"/>
        <v/>
      </c>
      <c r="CH152" s="1359" t="str">
        <f t="shared" si="423"/>
        <v/>
      </c>
      <c r="CI152" s="1359" t="str">
        <f t="shared" si="424"/>
        <v/>
      </c>
      <c r="CJ152" s="1359" t="str">
        <f t="shared" si="425"/>
        <v/>
      </c>
      <c r="CK152" s="1360" t="str">
        <f t="shared" si="426"/>
        <v/>
      </c>
      <c r="CL152" s="1360" t="str">
        <f t="shared" si="427"/>
        <v/>
      </c>
      <c r="CM152" s="1360" t="str">
        <f t="shared" si="428"/>
        <v/>
      </c>
      <c r="CN152" s="1359" t="str">
        <f t="shared" si="429"/>
        <v/>
      </c>
      <c r="CO152" s="1359" t="str">
        <f t="shared" si="430"/>
        <v/>
      </c>
      <c r="CP152" s="1359" t="str">
        <f t="shared" si="431"/>
        <v/>
      </c>
      <c r="CQ152" s="1359" t="str">
        <f t="shared" si="432"/>
        <v/>
      </c>
      <c r="CR152" s="1359" t="str">
        <f t="shared" si="433"/>
        <v/>
      </c>
      <c r="CS152" s="1358" t="str">
        <f t="shared" si="434"/>
        <v/>
      </c>
      <c r="CT152" s="1361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7" t="str">
        <f t="shared" si="419"/>
        <v/>
      </c>
      <c r="CE153" s="1358" t="str">
        <f t="shared" si="420"/>
        <v/>
      </c>
      <c r="CF153" s="1359" t="str">
        <f t="shared" si="421"/>
        <v/>
      </c>
      <c r="CG153" s="1359" t="str">
        <f t="shared" si="422"/>
        <v/>
      </c>
      <c r="CH153" s="1359" t="str">
        <f t="shared" si="423"/>
        <v/>
      </c>
      <c r="CI153" s="1359" t="str">
        <f t="shared" si="424"/>
        <v/>
      </c>
      <c r="CJ153" s="1359" t="str">
        <f t="shared" si="425"/>
        <v/>
      </c>
      <c r="CK153" s="1360" t="str">
        <f t="shared" si="426"/>
        <v/>
      </c>
      <c r="CL153" s="1360" t="str">
        <f t="shared" si="427"/>
        <v/>
      </c>
      <c r="CM153" s="1360" t="str">
        <f t="shared" si="428"/>
        <v/>
      </c>
      <c r="CN153" s="1359" t="str">
        <f t="shared" si="429"/>
        <v/>
      </c>
      <c r="CO153" s="1359" t="str">
        <f t="shared" si="430"/>
        <v/>
      </c>
      <c r="CP153" s="1359" t="str">
        <f t="shared" si="431"/>
        <v/>
      </c>
      <c r="CQ153" s="1359" t="str">
        <f t="shared" si="432"/>
        <v/>
      </c>
      <c r="CR153" s="1359" t="str">
        <f t="shared" si="433"/>
        <v/>
      </c>
      <c r="CS153" s="1358" t="str">
        <f t="shared" si="434"/>
        <v/>
      </c>
      <c r="CT153" s="1361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7" t="str">
        <f t="shared" si="419"/>
        <v/>
      </c>
      <c r="CE154" s="1358" t="str">
        <f t="shared" si="420"/>
        <v/>
      </c>
      <c r="CF154" s="1359" t="str">
        <f t="shared" si="421"/>
        <v/>
      </c>
      <c r="CG154" s="1359" t="str">
        <f t="shared" si="422"/>
        <v/>
      </c>
      <c r="CH154" s="1359" t="str">
        <f t="shared" si="423"/>
        <v/>
      </c>
      <c r="CI154" s="1359" t="str">
        <f t="shared" si="424"/>
        <v/>
      </c>
      <c r="CJ154" s="1359" t="str">
        <f t="shared" si="425"/>
        <v/>
      </c>
      <c r="CK154" s="1360" t="str">
        <f t="shared" si="426"/>
        <v/>
      </c>
      <c r="CL154" s="1360" t="str">
        <f t="shared" si="427"/>
        <v/>
      </c>
      <c r="CM154" s="1360" t="str">
        <f t="shared" si="428"/>
        <v/>
      </c>
      <c r="CN154" s="1359" t="str">
        <f t="shared" si="429"/>
        <v/>
      </c>
      <c r="CO154" s="1359" t="str">
        <f t="shared" si="430"/>
        <v/>
      </c>
      <c r="CP154" s="1359" t="str">
        <f t="shared" si="431"/>
        <v/>
      </c>
      <c r="CQ154" s="1359" t="str">
        <f t="shared" si="432"/>
        <v/>
      </c>
      <c r="CR154" s="1359" t="str">
        <f t="shared" si="433"/>
        <v/>
      </c>
      <c r="CS154" s="1358" t="str">
        <f t="shared" si="434"/>
        <v/>
      </c>
      <c r="CT154" s="1361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7">
        <f t="shared" si="419"/>
        <v>1</v>
      </c>
      <c r="CE155" s="1358">
        <f t="shared" si="420"/>
        <v>1</v>
      </c>
      <c r="CF155" s="1359">
        <f t="shared" si="421"/>
        <v>1</v>
      </c>
      <c r="CG155" s="1359">
        <f t="shared" si="422"/>
        <v>1</v>
      </c>
      <c r="CH155" s="1359">
        <f t="shared" si="423"/>
        <v>1</v>
      </c>
      <c r="CI155" s="1359">
        <f t="shared" si="424"/>
        <v>1</v>
      </c>
      <c r="CJ155" s="1359">
        <f t="shared" si="425"/>
        <v>1</v>
      </c>
      <c r="CK155" s="1360">
        <f t="shared" si="426"/>
        <v>1</v>
      </c>
      <c r="CL155" s="1360">
        <f t="shared" si="427"/>
        <v>1</v>
      </c>
      <c r="CM155" s="1360">
        <f t="shared" si="428"/>
        <v>1</v>
      </c>
      <c r="CN155" s="1359">
        <f t="shared" si="429"/>
        <v>1</v>
      </c>
      <c r="CO155" s="1359">
        <f t="shared" si="430"/>
        <v>1</v>
      </c>
      <c r="CP155" s="1359">
        <f t="shared" si="431"/>
        <v>1</v>
      </c>
      <c r="CQ155" s="1359">
        <f t="shared" si="432"/>
        <v>1</v>
      </c>
      <c r="CR155" s="1359">
        <f t="shared" si="433"/>
        <v>1</v>
      </c>
      <c r="CS155" s="1358">
        <f t="shared" si="434"/>
        <v>1</v>
      </c>
      <c r="CT155" s="1361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7" t="str">
        <f t="shared" si="419"/>
        <v/>
      </c>
      <c r="CE156" s="1358" t="str">
        <f t="shared" si="420"/>
        <v/>
      </c>
      <c r="CF156" s="1359" t="str">
        <f t="shared" si="421"/>
        <v/>
      </c>
      <c r="CG156" s="1359" t="str">
        <f t="shared" si="422"/>
        <v/>
      </c>
      <c r="CH156" s="1359" t="str">
        <f t="shared" si="423"/>
        <v/>
      </c>
      <c r="CI156" s="1359" t="str">
        <f t="shared" si="424"/>
        <v/>
      </c>
      <c r="CJ156" s="1359" t="str">
        <f t="shared" si="425"/>
        <v/>
      </c>
      <c r="CK156" s="1360" t="str">
        <f t="shared" si="426"/>
        <v/>
      </c>
      <c r="CL156" s="1360" t="str">
        <f t="shared" si="427"/>
        <v/>
      </c>
      <c r="CM156" s="1360" t="str">
        <f t="shared" si="428"/>
        <v/>
      </c>
      <c r="CN156" s="1359" t="str">
        <f t="shared" si="429"/>
        <v/>
      </c>
      <c r="CO156" s="1359" t="str">
        <f t="shared" si="430"/>
        <v/>
      </c>
      <c r="CP156" s="1359" t="str">
        <f t="shared" si="431"/>
        <v/>
      </c>
      <c r="CQ156" s="1359" t="str">
        <f t="shared" si="432"/>
        <v/>
      </c>
      <c r="CR156" s="1359" t="str">
        <f t="shared" si="433"/>
        <v/>
      </c>
      <c r="CS156" s="1358" t="str">
        <f t="shared" si="434"/>
        <v/>
      </c>
      <c r="CT156" s="1361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7" t="str">
        <f t="shared" si="419"/>
        <v/>
      </c>
      <c r="CE157" s="1358" t="str">
        <f t="shared" si="420"/>
        <v/>
      </c>
      <c r="CF157" s="1359" t="str">
        <f t="shared" si="421"/>
        <v/>
      </c>
      <c r="CG157" s="1359" t="str">
        <f t="shared" si="422"/>
        <v/>
      </c>
      <c r="CH157" s="1359" t="str">
        <f t="shared" si="423"/>
        <v/>
      </c>
      <c r="CI157" s="1359" t="str">
        <f t="shared" si="424"/>
        <v/>
      </c>
      <c r="CJ157" s="1359" t="str">
        <f t="shared" si="425"/>
        <v/>
      </c>
      <c r="CK157" s="1360" t="str">
        <f t="shared" si="426"/>
        <v/>
      </c>
      <c r="CL157" s="1360" t="str">
        <f t="shared" si="427"/>
        <v/>
      </c>
      <c r="CM157" s="1360" t="str">
        <f t="shared" si="428"/>
        <v/>
      </c>
      <c r="CN157" s="1359" t="str">
        <f t="shared" si="429"/>
        <v/>
      </c>
      <c r="CO157" s="1359" t="str">
        <f t="shared" si="430"/>
        <v/>
      </c>
      <c r="CP157" s="1359" t="str">
        <f t="shared" si="431"/>
        <v/>
      </c>
      <c r="CQ157" s="1359" t="str">
        <f t="shared" si="432"/>
        <v/>
      </c>
      <c r="CR157" s="1359" t="str">
        <f t="shared" si="433"/>
        <v/>
      </c>
      <c r="CS157" s="1358" t="str">
        <f t="shared" si="434"/>
        <v/>
      </c>
      <c r="CT157" s="1361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7">
        <f t="shared" si="419"/>
        <v>45</v>
      </c>
      <c r="CE158" s="1358">
        <f t="shared" si="420"/>
        <v>45</v>
      </c>
      <c r="CF158" s="1359">
        <f t="shared" si="421"/>
        <v>45</v>
      </c>
      <c r="CG158" s="1359">
        <f t="shared" si="422"/>
        <v>45</v>
      </c>
      <c r="CH158" s="1359">
        <f t="shared" si="423"/>
        <v>45</v>
      </c>
      <c r="CI158" s="1359">
        <f t="shared" si="424"/>
        <v>45</v>
      </c>
      <c r="CJ158" s="1359">
        <f t="shared" si="425"/>
        <v>45</v>
      </c>
      <c r="CK158" s="1360">
        <f t="shared" si="426"/>
        <v>45</v>
      </c>
      <c r="CL158" s="1360">
        <f t="shared" si="427"/>
        <v>45</v>
      </c>
      <c r="CM158" s="1360">
        <f t="shared" si="428"/>
        <v>45</v>
      </c>
      <c r="CN158" s="1359">
        <f t="shared" si="429"/>
        <v>45</v>
      </c>
      <c r="CO158" s="1359">
        <f t="shared" si="430"/>
        <v>45</v>
      </c>
      <c r="CP158" s="1359">
        <f t="shared" si="431"/>
        <v>45</v>
      </c>
      <c r="CQ158" s="1359">
        <f t="shared" si="432"/>
        <v>45</v>
      </c>
      <c r="CR158" s="1359">
        <f t="shared" si="433"/>
        <v>45</v>
      </c>
      <c r="CS158" s="1358">
        <f t="shared" si="434"/>
        <v>45</v>
      </c>
      <c r="CT158" s="1361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7" t="str">
        <f t="shared" si="419"/>
        <v/>
      </c>
      <c r="CE159" s="1358" t="str">
        <f t="shared" si="420"/>
        <v/>
      </c>
      <c r="CF159" s="1359" t="str">
        <f t="shared" si="421"/>
        <v/>
      </c>
      <c r="CG159" s="1359" t="str">
        <f t="shared" si="422"/>
        <v/>
      </c>
      <c r="CH159" s="1359" t="str">
        <f t="shared" si="423"/>
        <v/>
      </c>
      <c r="CI159" s="1359" t="str">
        <f t="shared" si="424"/>
        <v/>
      </c>
      <c r="CJ159" s="1359" t="str">
        <f t="shared" si="425"/>
        <v/>
      </c>
      <c r="CK159" s="1360" t="str">
        <f t="shared" si="426"/>
        <v/>
      </c>
      <c r="CL159" s="1360" t="str">
        <f t="shared" si="427"/>
        <v/>
      </c>
      <c r="CM159" s="1360" t="str">
        <f t="shared" si="428"/>
        <v/>
      </c>
      <c r="CN159" s="1359" t="str">
        <f t="shared" si="429"/>
        <v/>
      </c>
      <c r="CO159" s="1359" t="str">
        <f t="shared" si="430"/>
        <v/>
      </c>
      <c r="CP159" s="1359" t="str">
        <f t="shared" si="431"/>
        <v/>
      </c>
      <c r="CQ159" s="1359" t="str">
        <f t="shared" si="432"/>
        <v/>
      </c>
      <c r="CR159" s="1359" t="str">
        <f t="shared" si="433"/>
        <v/>
      </c>
      <c r="CS159" s="1358" t="str">
        <f t="shared" si="434"/>
        <v/>
      </c>
      <c r="CT159" s="1361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7" t="str">
        <f t="shared" si="419"/>
        <v/>
      </c>
      <c r="CE160" s="1358" t="str">
        <f t="shared" si="420"/>
        <v/>
      </c>
      <c r="CF160" s="1359" t="str">
        <f t="shared" si="421"/>
        <v/>
      </c>
      <c r="CG160" s="1359" t="str">
        <f t="shared" si="422"/>
        <v/>
      </c>
      <c r="CH160" s="1359" t="str">
        <f t="shared" si="423"/>
        <v/>
      </c>
      <c r="CI160" s="1359" t="str">
        <f t="shared" si="424"/>
        <v/>
      </c>
      <c r="CJ160" s="1359" t="str">
        <f t="shared" si="425"/>
        <v/>
      </c>
      <c r="CK160" s="1360" t="str">
        <f t="shared" si="426"/>
        <v/>
      </c>
      <c r="CL160" s="1360" t="str">
        <f t="shared" si="427"/>
        <v/>
      </c>
      <c r="CM160" s="1360" t="str">
        <f t="shared" si="428"/>
        <v/>
      </c>
      <c r="CN160" s="1359" t="str">
        <f t="shared" si="429"/>
        <v/>
      </c>
      <c r="CO160" s="1359" t="str">
        <f t="shared" si="430"/>
        <v/>
      </c>
      <c r="CP160" s="1359" t="str">
        <f t="shared" si="431"/>
        <v/>
      </c>
      <c r="CQ160" s="1359" t="str">
        <f t="shared" si="432"/>
        <v/>
      </c>
      <c r="CR160" s="1359" t="str">
        <f t="shared" si="433"/>
        <v/>
      </c>
      <c r="CS160" s="1358" t="str">
        <f t="shared" si="434"/>
        <v/>
      </c>
      <c r="CT160" s="1361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7" t="str">
        <f t="shared" si="419"/>
        <v/>
      </c>
      <c r="CE161" s="1358" t="str">
        <f t="shared" si="420"/>
        <v/>
      </c>
      <c r="CF161" s="1359" t="str">
        <f t="shared" si="421"/>
        <v/>
      </c>
      <c r="CG161" s="1359" t="str">
        <f t="shared" si="422"/>
        <v/>
      </c>
      <c r="CH161" s="1359" t="str">
        <f t="shared" si="423"/>
        <v/>
      </c>
      <c r="CI161" s="1359" t="str">
        <f t="shared" si="424"/>
        <v/>
      </c>
      <c r="CJ161" s="1359" t="str">
        <f t="shared" si="425"/>
        <v/>
      </c>
      <c r="CK161" s="1360" t="str">
        <f t="shared" si="426"/>
        <v/>
      </c>
      <c r="CL161" s="1360" t="str">
        <f t="shared" si="427"/>
        <v/>
      </c>
      <c r="CM161" s="1360" t="str">
        <f t="shared" si="428"/>
        <v/>
      </c>
      <c r="CN161" s="1359" t="str">
        <f t="shared" si="429"/>
        <v/>
      </c>
      <c r="CO161" s="1359" t="str">
        <f t="shared" si="430"/>
        <v/>
      </c>
      <c r="CP161" s="1359" t="str">
        <f t="shared" si="431"/>
        <v/>
      </c>
      <c r="CQ161" s="1359" t="str">
        <f t="shared" si="432"/>
        <v/>
      </c>
      <c r="CR161" s="1359" t="str">
        <f t="shared" si="433"/>
        <v/>
      </c>
      <c r="CS161" s="1358" t="str">
        <f t="shared" si="434"/>
        <v/>
      </c>
      <c r="CT161" s="1361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7" t="str">
        <f t="shared" si="419"/>
        <v/>
      </c>
      <c r="CE162" s="1358" t="str">
        <f t="shared" si="420"/>
        <v/>
      </c>
      <c r="CF162" s="1359" t="str">
        <f t="shared" si="421"/>
        <v/>
      </c>
      <c r="CG162" s="1359" t="str">
        <f t="shared" si="422"/>
        <v/>
      </c>
      <c r="CH162" s="1359" t="str">
        <f t="shared" si="423"/>
        <v/>
      </c>
      <c r="CI162" s="1359" t="str">
        <f t="shared" si="424"/>
        <v/>
      </c>
      <c r="CJ162" s="1359" t="str">
        <f t="shared" si="425"/>
        <v/>
      </c>
      <c r="CK162" s="1360" t="str">
        <f t="shared" si="426"/>
        <v/>
      </c>
      <c r="CL162" s="1360" t="str">
        <f t="shared" si="427"/>
        <v/>
      </c>
      <c r="CM162" s="1360" t="str">
        <f t="shared" si="428"/>
        <v/>
      </c>
      <c r="CN162" s="1359" t="str">
        <f t="shared" si="429"/>
        <v/>
      </c>
      <c r="CO162" s="1359" t="str">
        <f t="shared" si="430"/>
        <v/>
      </c>
      <c r="CP162" s="1359" t="str">
        <f t="shared" si="431"/>
        <v/>
      </c>
      <c r="CQ162" s="1359" t="str">
        <f t="shared" si="432"/>
        <v/>
      </c>
      <c r="CR162" s="1359" t="str">
        <f t="shared" si="433"/>
        <v/>
      </c>
      <c r="CS162" s="1358" t="str">
        <f t="shared" si="434"/>
        <v/>
      </c>
      <c r="CT162" s="1361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7" t="str">
        <f t="shared" si="419"/>
        <v/>
      </c>
      <c r="CE163" s="1358" t="str">
        <f t="shared" si="420"/>
        <v/>
      </c>
      <c r="CF163" s="1359" t="str">
        <f t="shared" si="421"/>
        <v/>
      </c>
      <c r="CG163" s="1359" t="str">
        <f t="shared" si="422"/>
        <v/>
      </c>
      <c r="CH163" s="1359" t="str">
        <f t="shared" si="423"/>
        <v/>
      </c>
      <c r="CI163" s="1359" t="str">
        <f t="shared" si="424"/>
        <v/>
      </c>
      <c r="CJ163" s="1359" t="str">
        <f t="shared" si="425"/>
        <v/>
      </c>
      <c r="CK163" s="1360" t="str">
        <f t="shared" si="426"/>
        <v/>
      </c>
      <c r="CL163" s="1360" t="str">
        <f t="shared" si="427"/>
        <v/>
      </c>
      <c r="CM163" s="1360" t="str">
        <f t="shared" si="428"/>
        <v/>
      </c>
      <c r="CN163" s="1359" t="str">
        <f t="shared" si="429"/>
        <v/>
      </c>
      <c r="CO163" s="1359" t="str">
        <f t="shared" si="430"/>
        <v/>
      </c>
      <c r="CP163" s="1359" t="str">
        <f t="shared" si="431"/>
        <v/>
      </c>
      <c r="CQ163" s="1359" t="str">
        <f t="shared" si="432"/>
        <v/>
      </c>
      <c r="CR163" s="1359" t="str">
        <f t="shared" si="433"/>
        <v/>
      </c>
      <c r="CS163" s="1358" t="str">
        <f t="shared" si="434"/>
        <v/>
      </c>
      <c r="CT163" s="1361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7">
        <f t="shared" si="419"/>
        <v>1</v>
      </c>
      <c r="CE164" s="1358">
        <f t="shared" si="420"/>
        <v>1</v>
      </c>
      <c r="CF164" s="1359">
        <f t="shared" si="421"/>
        <v>1</v>
      </c>
      <c r="CG164" s="1359">
        <f t="shared" si="422"/>
        <v>1</v>
      </c>
      <c r="CH164" s="1359">
        <f t="shared" si="423"/>
        <v>1</v>
      </c>
      <c r="CI164" s="1359">
        <f t="shared" si="424"/>
        <v>1</v>
      </c>
      <c r="CJ164" s="1359">
        <f t="shared" si="425"/>
        <v>1</v>
      </c>
      <c r="CK164" s="1360">
        <f t="shared" si="426"/>
        <v>1</v>
      </c>
      <c r="CL164" s="1360">
        <f t="shared" si="427"/>
        <v>1</v>
      </c>
      <c r="CM164" s="1360">
        <f t="shared" si="428"/>
        <v>1</v>
      </c>
      <c r="CN164" s="1359">
        <f t="shared" si="429"/>
        <v>1</v>
      </c>
      <c r="CO164" s="1359">
        <f t="shared" si="430"/>
        <v>1</v>
      </c>
      <c r="CP164" s="1359">
        <f t="shared" si="431"/>
        <v>1</v>
      </c>
      <c r="CQ164" s="1359">
        <f t="shared" si="432"/>
        <v>1</v>
      </c>
      <c r="CR164" s="1359">
        <f t="shared" si="433"/>
        <v>1</v>
      </c>
      <c r="CS164" s="1358">
        <f t="shared" si="434"/>
        <v>1</v>
      </c>
      <c r="CT164" s="1361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7" t="str">
        <f t="shared" si="419"/>
        <v/>
      </c>
      <c r="CE165" s="1358" t="str">
        <f t="shared" si="420"/>
        <v/>
      </c>
      <c r="CF165" s="1359" t="str">
        <f t="shared" si="421"/>
        <v/>
      </c>
      <c r="CG165" s="1359" t="str">
        <f t="shared" si="422"/>
        <v/>
      </c>
      <c r="CH165" s="1359" t="str">
        <f t="shared" si="423"/>
        <v/>
      </c>
      <c r="CI165" s="1359" t="str">
        <f t="shared" si="424"/>
        <v/>
      </c>
      <c r="CJ165" s="1359" t="str">
        <f t="shared" si="425"/>
        <v/>
      </c>
      <c r="CK165" s="1360" t="str">
        <f t="shared" si="426"/>
        <v/>
      </c>
      <c r="CL165" s="1360" t="str">
        <f t="shared" si="427"/>
        <v/>
      </c>
      <c r="CM165" s="1360" t="str">
        <f t="shared" si="428"/>
        <v/>
      </c>
      <c r="CN165" s="1359" t="str">
        <f t="shared" si="429"/>
        <v/>
      </c>
      <c r="CO165" s="1359" t="str">
        <f t="shared" si="430"/>
        <v/>
      </c>
      <c r="CP165" s="1359" t="str">
        <f t="shared" si="431"/>
        <v/>
      </c>
      <c r="CQ165" s="1359" t="str">
        <f t="shared" si="432"/>
        <v/>
      </c>
      <c r="CR165" s="1359" t="str">
        <f t="shared" si="433"/>
        <v/>
      </c>
      <c r="CS165" s="1358" t="str">
        <f t="shared" si="434"/>
        <v/>
      </c>
      <c r="CT165" s="1361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5" t="str">
        <f t="shared" si="419"/>
        <v/>
      </c>
      <c r="CE166" s="1346" t="str">
        <f t="shared" si="420"/>
        <v/>
      </c>
      <c r="CF166" s="1347" t="str">
        <f t="shared" si="421"/>
        <v/>
      </c>
      <c r="CG166" s="1347" t="str">
        <f t="shared" si="422"/>
        <v/>
      </c>
      <c r="CH166" s="1347" t="str">
        <f t="shared" si="423"/>
        <v/>
      </c>
      <c r="CI166" s="1347" t="str">
        <f t="shared" si="424"/>
        <v/>
      </c>
      <c r="CJ166" s="1347" t="str">
        <f t="shared" si="425"/>
        <v/>
      </c>
      <c r="CK166" s="1348" t="str">
        <f t="shared" si="426"/>
        <v/>
      </c>
      <c r="CL166" s="1348" t="str">
        <f t="shared" si="427"/>
        <v/>
      </c>
      <c r="CM166" s="1348" t="str">
        <f t="shared" si="428"/>
        <v/>
      </c>
      <c r="CN166" s="1347" t="str">
        <f t="shared" si="429"/>
        <v/>
      </c>
      <c r="CO166" s="1347" t="str">
        <f t="shared" si="430"/>
        <v/>
      </c>
      <c r="CP166" s="1347" t="str">
        <f t="shared" si="431"/>
        <v/>
      </c>
      <c r="CQ166" s="1347" t="str">
        <f t="shared" si="432"/>
        <v/>
      </c>
      <c r="CR166" s="1347" t="str">
        <f t="shared" si="433"/>
        <v/>
      </c>
      <c r="CS166" s="1346" t="str">
        <f t="shared" si="434"/>
        <v/>
      </c>
      <c r="CT166" s="1349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7" t="str">
        <f t="shared" si="419"/>
        <v/>
      </c>
      <c r="CE167" s="1358" t="str">
        <f t="shared" si="420"/>
        <v/>
      </c>
      <c r="CF167" s="1359" t="str">
        <f t="shared" si="421"/>
        <v/>
      </c>
      <c r="CG167" s="1359" t="str">
        <f t="shared" si="422"/>
        <v/>
      </c>
      <c r="CH167" s="1359" t="str">
        <f t="shared" si="423"/>
        <v/>
      </c>
      <c r="CI167" s="1359" t="str">
        <f t="shared" si="424"/>
        <v/>
      </c>
      <c r="CJ167" s="1359" t="str">
        <f t="shared" si="425"/>
        <v/>
      </c>
      <c r="CK167" s="1360" t="str">
        <f t="shared" si="426"/>
        <v/>
      </c>
      <c r="CL167" s="1360" t="str">
        <f t="shared" si="427"/>
        <v/>
      </c>
      <c r="CM167" s="1360" t="str">
        <f t="shared" si="428"/>
        <v/>
      </c>
      <c r="CN167" s="1359" t="str">
        <f t="shared" si="429"/>
        <v/>
      </c>
      <c r="CO167" s="1359" t="str">
        <f t="shared" si="430"/>
        <v/>
      </c>
      <c r="CP167" s="1359" t="str">
        <f t="shared" si="431"/>
        <v/>
      </c>
      <c r="CQ167" s="1359" t="str">
        <f t="shared" si="432"/>
        <v/>
      </c>
      <c r="CR167" s="1359" t="str">
        <f t="shared" si="433"/>
        <v/>
      </c>
      <c r="CS167" s="1358" t="str">
        <f t="shared" si="434"/>
        <v/>
      </c>
      <c r="CT167" s="1361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7" t="str">
        <f t="shared" si="419"/>
        <v/>
      </c>
      <c r="CE168" s="1358" t="str">
        <f t="shared" si="420"/>
        <v/>
      </c>
      <c r="CF168" s="1359" t="str">
        <f t="shared" si="421"/>
        <v/>
      </c>
      <c r="CG168" s="1359" t="str">
        <f t="shared" si="422"/>
        <v/>
      </c>
      <c r="CH168" s="1359" t="str">
        <f t="shared" si="423"/>
        <v/>
      </c>
      <c r="CI168" s="1359" t="str">
        <f t="shared" si="424"/>
        <v/>
      </c>
      <c r="CJ168" s="1359" t="str">
        <f t="shared" si="425"/>
        <v/>
      </c>
      <c r="CK168" s="1360" t="str">
        <f t="shared" si="426"/>
        <v/>
      </c>
      <c r="CL168" s="1360" t="str">
        <f t="shared" si="427"/>
        <v/>
      </c>
      <c r="CM168" s="1360" t="str">
        <f t="shared" si="428"/>
        <v/>
      </c>
      <c r="CN168" s="1359" t="str">
        <f t="shared" si="429"/>
        <v/>
      </c>
      <c r="CO168" s="1359" t="str">
        <f t="shared" si="430"/>
        <v/>
      </c>
      <c r="CP168" s="1359" t="str">
        <f t="shared" si="431"/>
        <v/>
      </c>
      <c r="CQ168" s="1359" t="str">
        <f t="shared" si="432"/>
        <v/>
      </c>
      <c r="CR168" s="1359" t="str">
        <f t="shared" si="433"/>
        <v/>
      </c>
      <c r="CS168" s="1358" t="str">
        <f t="shared" si="434"/>
        <v/>
      </c>
      <c r="CT168" s="1361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7" t="str">
        <f t="shared" si="419"/>
        <v/>
      </c>
      <c r="CE169" s="1358" t="str">
        <f t="shared" si="420"/>
        <v/>
      </c>
      <c r="CF169" s="1359" t="str">
        <f t="shared" si="421"/>
        <v/>
      </c>
      <c r="CG169" s="1359" t="str">
        <f t="shared" si="422"/>
        <v/>
      </c>
      <c r="CH169" s="1359" t="str">
        <f t="shared" si="423"/>
        <v/>
      </c>
      <c r="CI169" s="1359" t="str">
        <f t="shared" si="424"/>
        <v/>
      </c>
      <c r="CJ169" s="1359" t="str">
        <f t="shared" si="425"/>
        <v/>
      </c>
      <c r="CK169" s="1360" t="str">
        <f t="shared" si="426"/>
        <v/>
      </c>
      <c r="CL169" s="1360" t="str">
        <f t="shared" si="427"/>
        <v/>
      </c>
      <c r="CM169" s="1360" t="str">
        <f t="shared" si="428"/>
        <v/>
      </c>
      <c r="CN169" s="1359" t="str">
        <f t="shared" si="429"/>
        <v/>
      </c>
      <c r="CO169" s="1359" t="str">
        <f t="shared" si="430"/>
        <v/>
      </c>
      <c r="CP169" s="1359" t="str">
        <f t="shared" si="431"/>
        <v/>
      </c>
      <c r="CQ169" s="1359" t="str">
        <f t="shared" si="432"/>
        <v/>
      </c>
      <c r="CR169" s="1359" t="str">
        <f t="shared" si="433"/>
        <v/>
      </c>
      <c r="CS169" s="1358" t="str">
        <f t="shared" si="434"/>
        <v/>
      </c>
      <c r="CT169" s="1361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7" t="str">
        <f t="shared" si="419"/>
        <v/>
      </c>
      <c r="CE170" s="1358" t="str">
        <f t="shared" si="420"/>
        <v/>
      </c>
      <c r="CF170" s="1359" t="str">
        <f t="shared" si="421"/>
        <v/>
      </c>
      <c r="CG170" s="1359" t="str">
        <f t="shared" si="422"/>
        <v/>
      </c>
      <c r="CH170" s="1359" t="str">
        <f t="shared" si="423"/>
        <v/>
      </c>
      <c r="CI170" s="1359" t="str">
        <f t="shared" si="424"/>
        <v/>
      </c>
      <c r="CJ170" s="1359" t="str">
        <f t="shared" si="425"/>
        <v/>
      </c>
      <c r="CK170" s="1360" t="str">
        <f t="shared" si="426"/>
        <v/>
      </c>
      <c r="CL170" s="1360" t="str">
        <f t="shared" si="427"/>
        <v/>
      </c>
      <c r="CM170" s="1360" t="str">
        <f t="shared" si="428"/>
        <v/>
      </c>
      <c r="CN170" s="1359" t="str">
        <f t="shared" si="429"/>
        <v/>
      </c>
      <c r="CO170" s="1359" t="str">
        <f t="shared" si="430"/>
        <v/>
      </c>
      <c r="CP170" s="1359" t="str">
        <f t="shared" si="431"/>
        <v/>
      </c>
      <c r="CQ170" s="1359" t="str">
        <f t="shared" si="432"/>
        <v/>
      </c>
      <c r="CR170" s="1359" t="str">
        <f t="shared" si="433"/>
        <v/>
      </c>
      <c r="CS170" s="1358" t="str">
        <f t="shared" si="434"/>
        <v/>
      </c>
      <c r="CT170" s="1361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7" t="str">
        <f t="shared" si="419"/>
        <v/>
      </c>
      <c r="CE171" s="1358" t="str">
        <f t="shared" si="420"/>
        <v/>
      </c>
      <c r="CF171" s="1359" t="str">
        <f t="shared" si="421"/>
        <v/>
      </c>
      <c r="CG171" s="1359" t="str">
        <f t="shared" si="422"/>
        <v/>
      </c>
      <c r="CH171" s="1359" t="str">
        <f t="shared" si="423"/>
        <v/>
      </c>
      <c r="CI171" s="1359" t="str">
        <f t="shared" si="424"/>
        <v/>
      </c>
      <c r="CJ171" s="1359" t="str">
        <f t="shared" si="425"/>
        <v/>
      </c>
      <c r="CK171" s="1360" t="str">
        <f t="shared" si="426"/>
        <v/>
      </c>
      <c r="CL171" s="1360" t="str">
        <f t="shared" si="427"/>
        <v/>
      </c>
      <c r="CM171" s="1360" t="str">
        <f t="shared" si="428"/>
        <v/>
      </c>
      <c r="CN171" s="1359" t="str">
        <f t="shared" si="429"/>
        <v/>
      </c>
      <c r="CO171" s="1359" t="str">
        <f t="shared" si="430"/>
        <v/>
      </c>
      <c r="CP171" s="1359" t="str">
        <f t="shared" si="431"/>
        <v/>
      </c>
      <c r="CQ171" s="1359" t="str">
        <f t="shared" si="432"/>
        <v/>
      </c>
      <c r="CR171" s="1359" t="str">
        <f t="shared" si="433"/>
        <v/>
      </c>
      <c r="CS171" s="1358" t="str">
        <f t="shared" si="434"/>
        <v/>
      </c>
      <c r="CT171" s="1361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737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5" t="str">
        <f t="shared" si="419"/>
        <v/>
      </c>
      <c r="CE172" s="1346" t="str">
        <f t="shared" si="420"/>
        <v/>
      </c>
      <c r="CF172" s="1347" t="str">
        <f t="shared" si="421"/>
        <v/>
      </c>
      <c r="CG172" s="1347" t="str">
        <f t="shared" si="422"/>
        <v/>
      </c>
      <c r="CH172" s="1347" t="str">
        <f t="shared" si="423"/>
        <v/>
      </c>
      <c r="CI172" s="1347" t="str">
        <f t="shared" si="424"/>
        <v/>
      </c>
      <c r="CJ172" s="1347" t="str">
        <f t="shared" si="425"/>
        <v/>
      </c>
      <c r="CK172" s="1348" t="str">
        <f t="shared" si="426"/>
        <v/>
      </c>
      <c r="CL172" s="1348" t="str">
        <f t="shared" si="427"/>
        <v/>
      </c>
      <c r="CM172" s="1348" t="str">
        <f t="shared" si="428"/>
        <v/>
      </c>
      <c r="CN172" s="1347" t="str">
        <f t="shared" si="429"/>
        <v/>
      </c>
      <c r="CO172" s="1347" t="str">
        <f t="shared" si="430"/>
        <v/>
      </c>
      <c r="CP172" s="1347" t="str">
        <f t="shared" si="431"/>
        <v/>
      </c>
      <c r="CQ172" s="1347" t="str">
        <f t="shared" si="432"/>
        <v/>
      </c>
      <c r="CR172" s="1347" t="str">
        <f t="shared" si="433"/>
        <v/>
      </c>
      <c r="CS172" s="1346" t="str">
        <f t="shared" si="434"/>
        <v/>
      </c>
      <c r="CT172" s="1349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738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5" t="str">
        <f t="shared" si="419"/>
        <v/>
      </c>
      <c r="CE173" s="1346" t="str">
        <f t="shared" si="420"/>
        <v/>
      </c>
      <c r="CF173" s="1347" t="str">
        <f t="shared" si="421"/>
        <v/>
      </c>
      <c r="CG173" s="1347" t="str">
        <f t="shared" si="422"/>
        <v/>
      </c>
      <c r="CH173" s="1347" t="str">
        <f t="shared" si="423"/>
        <v/>
      </c>
      <c r="CI173" s="1347" t="str">
        <f t="shared" si="424"/>
        <v/>
      </c>
      <c r="CJ173" s="1347" t="str">
        <f t="shared" si="425"/>
        <v/>
      </c>
      <c r="CK173" s="1348" t="str">
        <f t="shared" si="426"/>
        <v/>
      </c>
      <c r="CL173" s="1348" t="str">
        <f t="shared" si="427"/>
        <v/>
      </c>
      <c r="CM173" s="1348" t="str">
        <f t="shared" si="428"/>
        <v/>
      </c>
      <c r="CN173" s="1347" t="str">
        <f t="shared" si="429"/>
        <v/>
      </c>
      <c r="CO173" s="1347" t="str">
        <f t="shared" si="430"/>
        <v/>
      </c>
      <c r="CP173" s="1347" t="str">
        <f t="shared" si="431"/>
        <v/>
      </c>
      <c r="CQ173" s="1347" t="str">
        <f t="shared" si="432"/>
        <v/>
      </c>
      <c r="CR173" s="1347" t="str">
        <f t="shared" si="433"/>
        <v/>
      </c>
      <c r="CS173" s="1346" t="str">
        <f t="shared" si="434"/>
        <v/>
      </c>
      <c r="CT173" s="1349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5" t="str">
        <f t="shared" si="419"/>
        <v/>
      </c>
      <c r="CE174" s="1346" t="str">
        <f t="shared" si="420"/>
        <v/>
      </c>
      <c r="CF174" s="1347" t="str">
        <f t="shared" si="421"/>
        <v/>
      </c>
      <c r="CG174" s="1347" t="str">
        <f t="shared" si="422"/>
        <v/>
      </c>
      <c r="CH174" s="1347" t="str">
        <f t="shared" si="423"/>
        <v/>
      </c>
      <c r="CI174" s="1347" t="str">
        <f t="shared" si="424"/>
        <v/>
      </c>
      <c r="CJ174" s="1347" t="str">
        <f t="shared" si="425"/>
        <v/>
      </c>
      <c r="CK174" s="1348" t="str">
        <f t="shared" si="426"/>
        <v/>
      </c>
      <c r="CL174" s="1348" t="str">
        <f t="shared" si="427"/>
        <v/>
      </c>
      <c r="CM174" s="1348" t="str">
        <f t="shared" si="428"/>
        <v/>
      </c>
      <c r="CN174" s="1347" t="str">
        <f t="shared" si="429"/>
        <v/>
      </c>
      <c r="CO174" s="1347" t="str">
        <f t="shared" si="430"/>
        <v/>
      </c>
      <c r="CP174" s="1347" t="str">
        <f t="shared" si="431"/>
        <v/>
      </c>
      <c r="CQ174" s="1347" t="str">
        <f t="shared" si="432"/>
        <v/>
      </c>
      <c r="CR174" s="1347" t="str">
        <f t="shared" si="433"/>
        <v/>
      </c>
      <c r="CS174" s="1346" t="str">
        <f t="shared" si="434"/>
        <v/>
      </c>
      <c r="CT174" s="1349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7" t="str">
        <f t="shared" si="419"/>
        <v/>
      </c>
      <c r="CE175" s="1358" t="str">
        <f t="shared" si="420"/>
        <v/>
      </c>
      <c r="CF175" s="1359" t="str">
        <f t="shared" si="421"/>
        <v/>
      </c>
      <c r="CG175" s="1359" t="str">
        <f t="shared" si="422"/>
        <v/>
      </c>
      <c r="CH175" s="1359" t="str">
        <f t="shared" si="423"/>
        <v/>
      </c>
      <c r="CI175" s="1359" t="str">
        <f t="shared" si="424"/>
        <v/>
      </c>
      <c r="CJ175" s="1359" t="str">
        <f t="shared" si="425"/>
        <v/>
      </c>
      <c r="CK175" s="1360" t="str">
        <f t="shared" si="426"/>
        <v/>
      </c>
      <c r="CL175" s="1360" t="str">
        <f t="shared" si="427"/>
        <v/>
      </c>
      <c r="CM175" s="1360" t="str">
        <f t="shared" si="428"/>
        <v/>
      </c>
      <c r="CN175" s="1359" t="str">
        <f t="shared" si="429"/>
        <v/>
      </c>
      <c r="CO175" s="1359" t="str">
        <f t="shared" si="430"/>
        <v/>
      </c>
      <c r="CP175" s="1359" t="str">
        <f t="shared" si="431"/>
        <v/>
      </c>
      <c r="CQ175" s="1359" t="str">
        <f t="shared" si="432"/>
        <v/>
      </c>
      <c r="CR175" s="1359" t="str">
        <f t="shared" si="433"/>
        <v/>
      </c>
      <c r="CS175" s="1358" t="str">
        <f t="shared" si="434"/>
        <v/>
      </c>
      <c r="CT175" s="1361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7" t="str">
        <f t="shared" si="419"/>
        <v/>
      </c>
      <c r="CE176" s="1358" t="str">
        <f t="shared" si="420"/>
        <v/>
      </c>
      <c r="CF176" s="1359" t="str">
        <f t="shared" si="421"/>
        <v/>
      </c>
      <c r="CG176" s="1359" t="str">
        <f t="shared" si="422"/>
        <v/>
      </c>
      <c r="CH176" s="1359" t="str">
        <f t="shared" si="423"/>
        <v/>
      </c>
      <c r="CI176" s="1359" t="str">
        <f t="shared" si="424"/>
        <v/>
      </c>
      <c r="CJ176" s="1359" t="str">
        <f t="shared" si="425"/>
        <v/>
      </c>
      <c r="CK176" s="1360" t="str">
        <f t="shared" si="426"/>
        <v/>
      </c>
      <c r="CL176" s="1360" t="str">
        <f t="shared" si="427"/>
        <v/>
      </c>
      <c r="CM176" s="1360" t="str">
        <f t="shared" si="428"/>
        <v/>
      </c>
      <c r="CN176" s="1359" t="str">
        <f t="shared" si="429"/>
        <v/>
      </c>
      <c r="CO176" s="1359" t="str">
        <f t="shared" si="430"/>
        <v/>
      </c>
      <c r="CP176" s="1359" t="str">
        <f t="shared" si="431"/>
        <v/>
      </c>
      <c r="CQ176" s="1359" t="str">
        <f t="shared" si="432"/>
        <v/>
      </c>
      <c r="CR176" s="1359" t="str">
        <f t="shared" si="433"/>
        <v/>
      </c>
      <c r="CS176" s="1358" t="str">
        <f t="shared" si="434"/>
        <v/>
      </c>
      <c r="CT176" s="1361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5" t="s">
        <v>739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5" t="str">
        <f t="shared" si="419"/>
        <v/>
      </c>
      <c r="CE177" s="1346" t="str">
        <f t="shared" si="420"/>
        <v/>
      </c>
      <c r="CF177" s="1347" t="str">
        <f t="shared" si="421"/>
        <v/>
      </c>
      <c r="CG177" s="1347" t="str">
        <f t="shared" si="422"/>
        <v/>
      </c>
      <c r="CH177" s="1347" t="str">
        <f t="shared" si="423"/>
        <v/>
      </c>
      <c r="CI177" s="1347" t="str">
        <f t="shared" si="424"/>
        <v/>
      </c>
      <c r="CJ177" s="1347" t="str">
        <f t="shared" si="425"/>
        <v/>
      </c>
      <c r="CK177" s="1348" t="str">
        <f t="shared" si="426"/>
        <v/>
      </c>
      <c r="CL177" s="1348" t="str">
        <f t="shared" si="427"/>
        <v/>
      </c>
      <c r="CM177" s="1348" t="str">
        <f t="shared" si="428"/>
        <v/>
      </c>
      <c r="CN177" s="1347" t="str">
        <f t="shared" si="429"/>
        <v/>
      </c>
      <c r="CO177" s="1347" t="str">
        <f t="shared" si="430"/>
        <v/>
      </c>
      <c r="CP177" s="1347" t="str">
        <f t="shared" si="431"/>
        <v/>
      </c>
      <c r="CQ177" s="1347" t="str">
        <f t="shared" si="432"/>
        <v/>
      </c>
      <c r="CR177" s="1347" t="str">
        <f t="shared" si="433"/>
        <v/>
      </c>
      <c r="CS177" s="1346" t="str">
        <f t="shared" si="434"/>
        <v/>
      </c>
      <c r="CT177" s="1349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8"/>
        <v>0</v>
      </c>
      <c r="CF178" s="1328">
        <f t="shared" si="508"/>
        <v>0</v>
      </c>
      <c r="CG178" s="1328">
        <f t="shared" si="508"/>
        <v>0</v>
      </c>
      <c r="CH178" s="1328">
        <f t="shared" si="508"/>
        <v>0</v>
      </c>
      <c r="CI178" s="1328">
        <f t="shared" si="508"/>
        <v>0</v>
      </c>
      <c r="CJ178" s="1328">
        <f t="shared" si="508"/>
        <v>0</v>
      </c>
      <c r="CK178" s="1329">
        <f t="shared" si="508"/>
        <v>0</v>
      </c>
      <c r="CL178" s="1329">
        <f t="shared" si="508"/>
        <v>0</v>
      </c>
      <c r="CM178" s="1329">
        <f t="shared" si="508"/>
        <v>0</v>
      </c>
      <c r="CN178" s="1328">
        <f t="shared" si="508"/>
        <v>0</v>
      </c>
      <c r="CO178" s="1328">
        <f t="shared" si="508"/>
        <v>0</v>
      </c>
      <c r="CP178" s="1328">
        <f t="shared" si="508"/>
        <v>0</v>
      </c>
      <c r="CQ178" s="1328">
        <f t="shared" si="508"/>
        <v>0</v>
      </c>
      <c r="CR178" s="1328">
        <f t="shared" si="508"/>
        <v>0</v>
      </c>
      <c r="CS178" s="1327">
        <f t="shared" si="508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6">
        <f t="shared" si="508"/>
        <v>100</v>
      </c>
      <c r="CE179" s="1327">
        <f t="shared" si="508"/>
        <v>100</v>
      </c>
      <c r="CF179" s="1328">
        <f t="shared" si="508"/>
        <v>100</v>
      </c>
      <c r="CG179" s="1328">
        <f t="shared" si="508"/>
        <v>100</v>
      </c>
      <c r="CH179" s="1328">
        <f t="shared" si="508"/>
        <v>100</v>
      </c>
      <c r="CI179" s="1328">
        <f t="shared" si="508"/>
        <v>100</v>
      </c>
      <c r="CJ179" s="1328">
        <f t="shared" si="508"/>
        <v>100</v>
      </c>
      <c r="CK179" s="1329">
        <f t="shared" si="508"/>
        <v>100</v>
      </c>
      <c r="CL179" s="1329">
        <f t="shared" si="508"/>
        <v>100</v>
      </c>
      <c r="CM179" s="1329">
        <f t="shared" si="508"/>
        <v>100</v>
      </c>
      <c r="CN179" s="1328">
        <f t="shared" si="508"/>
        <v>100</v>
      </c>
      <c r="CO179" s="1328">
        <f t="shared" si="508"/>
        <v>100</v>
      </c>
      <c r="CP179" s="1328">
        <f t="shared" si="508"/>
        <v>100</v>
      </c>
      <c r="CQ179" s="1328">
        <f t="shared" si="508"/>
        <v>100</v>
      </c>
      <c r="CR179" s="1328">
        <f t="shared" si="508"/>
        <v>100</v>
      </c>
      <c r="CS179" s="1327">
        <f t="shared" si="508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5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3"/>
        <v/>
      </c>
      <c r="CG180" s="1333" t="str">
        <f t="shared" si="513"/>
        <v/>
      </c>
      <c r="CH180" s="1333">
        <f t="shared" si="513"/>
        <v>0</v>
      </c>
      <c r="CI180" s="1333">
        <f t="shared" si="513"/>
        <v>0</v>
      </c>
      <c r="CJ180" s="1333">
        <f t="shared" si="513"/>
        <v>0</v>
      </c>
      <c r="CK180" s="1334">
        <f t="shared" si="513"/>
        <v>0</v>
      </c>
      <c r="CL180" s="1334">
        <f t="shared" si="513"/>
        <v>0</v>
      </c>
      <c r="CM180" s="1334">
        <f t="shared" si="513"/>
        <v>0</v>
      </c>
      <c r="CN180" s="1333">
        <f t="shared" si="513"/>
        <v>0</v>
      </c>
      <c r="CO180" s="1333">
        <f t="shared" si="513"/>
        <v>0</v>
      </c>
      <c r="CP180" s="1333">
        <f t="shared" si="513"/>
        <v>0</v>
      </c>
      <c r="CQ180" s="1333" t="str">
        <f t="shared" si="513"/>
        <v/>
      </c>
      <c r="CR180" s="1333" t="str">
        <f t="shared" si="513"/>
        <v/>
      </c>
      <c r="CS180" s="1332" t="str">
        <f t="shared" si="513"/>
        <v/>
      </c>
      <c r="CT180" s="1335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3"/>
        <v>0</v>
      </c>
      <c r="CF181" s="1328">
        <f t="shared" si="513"/>
        <v>0</v>
      </c>
      <c r="CG181" s="1328">
        <f t="shared" si="513"/>
        <v>0</v>
      </c>
      <c r="CH181" s="1328">
        <f t="shared" si="513"/>
        <v>0</v>
      </c>
      <c r="CI181" s="1328">
        <f t="shared" si="513"/>
        <v>0</v>
      </c>
      <c r="CJ181" s="1328">
        <f t="shared" si="513"/>
        <v>0</v>
      </c>
      <c r="CK181" s="1329">
        <f t="shared" si="513"/>
        <v>0</v>
      </c>
      <c r="CL181" s="1329">
        <f t="shared" si="513"/>
        <v>0</v>
      </c>
      <c r="CM181" s="1329">
        <f t="shared" si="513"/>
        <v>0</v>
      </c>
      <c r="CN181" s="1328">
        <f t="shared" si="513"/>
        <v>0</v>
      </c>
      <c r="CO181" s="1328">
        <f t="shared" si="513"/>
        <v>0</v>
      </c>
      <c r="CP181" s="1328">
        <f t="shared" si="513"/>
        <v>1</v>
      </c>
      <c r="CQ181" s="1328">
        <f t="shared" si="513"/>
        <v>1</v>
      </c>
      <c r="CR181" s="1328">
        <f t="shared" si="513"/>
        <v>3</v>
      </c>
      <c r="CS181" s="1327">
        <f t="shared" si="513"/>
        <v>3</v>
      </c>
      <c r="CT181" s="1330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3"/>
        <v>25</v>
      </c>
      <c r="CF182" s="1328">
        <f t="shared" si="513"/>
        <v>25</v>
      </c>
      <c r="CG182" s="1328">
        <f t="shared" si="513"/>
        <v>25</v>
      </c>
      <c r="CH182" s="1328">
        <f t="shared" si="513"/>
        <v>25</v>
      </c>
      <c r="CI182" s="1328">
        <f t="shared" si="513"/>
        <v>25</v>
      </c>
      <c r="CJ182" s="1328">
        <f t="shared" si="513"/>
        <v>25</v>
      </c>
      <c r="CK182" s="1329">
        <f t="shared" si="513"/>
        <v>25</v>
      </c>
      <c r="CL182" s="1329">
        <f t="shared" si="513"/>
        <v>25</v>
      </c>
      <c r="CM182" s="1329">
        <f t="shared" si="513"/>
        <v>25</v>
      </c>
      <c r="CN182" s="1328">
        <f t="shared" si="513"/>
        <v>25</v>
      </c>
      <c r="CO182" s="1328">
        <f t="shared" si="513"/>
        <v>25</v>
      </c>
      <c r="CP182" s="1328">
        <f t="shared" si="513"/>
        <v>25</v>
      </c>
      <c r="CQ182" s="1328">
        <f t="shared" si="513"/>
        <v>25</v>
      </c>
      <c r="CR182" s="1328">
        <f t="shared" si="513"/>
        <v>25</v>
      </c>
      <c r="CS182" s="1327">
        <f t="shared" si="513"/>
        <v>25</v>
      </c>
      <c r="CT182" s="1330">
        <f t="shared" si="513"/>
        <v>40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8"/>
        <v/>
      </c>
      <c r="CG183" s="1333" t="str">
        <f t="shared" si="518"/>
        <v/>
      </c>
      <c r="CH183" s="1333">
        <f t="shared" si="518"/>
        <v>0</v>
      </c>
      <c r="CI183" s="1333">
        <f t="shared" si="518"/>
        <v>0</v>
      </c>
      <c r="CJ183" s="1333">
        <f t="shared" si="518"/>
        <v>0</v>
      </c>
      <c r="CK183" s="1334">
        <f t="shared" si="518"/>
        <v>0</v>
      </c>
      <c r="CL183" s="1334">
        <f t="shared" si="518"/>
        <v>4.7292889758643189E-3</v>
      </c>
      <c r="CM183" s="1334">
        <f t="shared" si="518"/>
        <v>6.3057186344857583E-3</v>
      </c>
      <c r="CN183" s="1333">
        <f t="shared" si="518"/>
        <v>1.1823222439660795E-2</v>
      </c>
      <c r="CO183" s="1333">
        <f t="shared" si="518"/>
        <v>1.2898060843266322E-2</v>
      </c>
      <c r="CP183" s="1333">
        <f t="shared" si="518"/>
        <v>2.1019062114952528E-2</v>
      </c>
      <c r="CQ183" s="1333" t="str">
        <f t="shared" si="518"/>
        <v/>
      </c>
      <c r="CR183" s="1333" t="str">
        <f t="shared" si="518"/>
        <v/>
      </c>
      <c r="CS183" s="1332" t="str">
        <f t="shared" si="518"/>
        <v/>
      </c>
      <c r="CT183" s="1335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6" t="str">
        <f t="shared" si="419"/>
        <v/>
      </c>
      <c r="CE184" s="1327" t="str">
        <f t="shared" si="420"/>
        <v/>
      </c>
      <c r="CF184" s="1328" t="str">
        <f t="shared" si="421"/>
        <v/>
      </c>
      <c r="CG184" s="1328" t="str">
        <f t="shared" si="422"/>
        <v/>
      </c>
      <c r="CH184" s="1328" t="str">
        <f t="shared" si="423"/>
        <v/>
      </c>
      <c r="CI184" s="1328" t="str">
        <f t="shared" si="424"/>
        <v/>
      </c>
      <c r="CJ184" s="1328" t="str">
        <f t="shared" si="425"/>
        <v/>
      </c>
      <c r="CK184" s="1329" t="str">
        <f t="shared" si="426"/>
        <v/>
      </c>
      <c r="CL184" s="1329" t="str">
        <f t="shared" si="427"/>
        <v/>
      </c>
      <c r="CM184" s="1329" t="str">
        <f t="shared" si="428"/>
        <v/>
      </c>
      <c r="CN184" s="1328" t="str">
        <f t="shared" si="429"/>
        <v/>
      </c>
      <c r="CO184" s="1328" t="str">
        <f t="shared" si="430"/>
        <v/>
      </c>
      <c r="CP184" s="1328" t="str">
        <f t="shared" si="431"/>
        <v/>
      </c>
      <c r="CQ184" s="1328" t="str">
        <f t="shared" si="432"/>
        <v/>
      </c>
      <c r="CR184" s="1328" t="str">
        <f t="shared" si="433"/>
        <v/>
      </c>
      <c r="CS184" s="1327" t="str">
        <f t="shared" si="434"/>
        <v/>
      </c>
      <c r="CT184" s="1330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6" t="str">
        <f t="shared" si="419"/>
        <v/>
      </c>
      <c r="CE185" s="1327" t="str">
        <f t="shared" si="420"/>
        <v/>
      </c>
      <c r="CF185" s="1328" t="str">
        <f t="shared" si="421"/>
        <v/>
      </c>
      <c r="CG185" s="1328" t="str">
        <f t="shared" si="422"/>
        <v/>
      </c>
      <c r="CH185" s="1328" t="str">
        <f t="shared" si="423"/>
        <v/>
      </c>
      <c r="CI185" s="1328" t="str">
        <f t="shared" si="424"/>
        <v/>
      </c>
      <c r="CJ185" s="1328" t="str">
        <f t="shared" si="425"/>
        <v/>
      </c>
      <c r="CK185" s="1329" t="str">
        <f t="shared" si="426"/>
        <v/>
      </c>
      <c r="CL185" s="1329" t="str">
        <f t="shared" si="427"/>
        <v/>
      </c>
      <c r="CM185" s="1329" t="str">
        <f t="shared" si="428"/>
        <v/>
      </c>
      <c r="CN185" s="1328" t="str">
        <f t="shared" si="429"/>
        <v/>
      </c>
      <c r="CO185" s="1328" t="str">
        <f t="shared" si="430"/>
        <v/>
      </c>
      <c r="CP185" s="1328" t="str">
        <f t="shared" si="431"/>
        <v/>
      </c>
      <c r="CQ185" s="1328" t="str">
        <f t="shared" si="432"/>
        <v/>
      </c>
      <c r="CR185" s="1328" t="str">
        <f t="shared" si="433"/>
        <v/>
      </c>
      <c r="CS185" s="1327" t="str">
        <f t="shared" si="434"/>
        <v/>
      </c>
      <c r="CT185" s="1330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6" t="str">
        <f t="shared" si="419"/>
        <v/>
      </c>
      <c r="CE186" s="1327" t="str">
        <f t="shared" si="420"/>
        <v/>
      </c>
      <c r="CF186" s="1328" t="str">
        <f t="shared" si="421"/>
        <v/>
      </c>
      <c r="CG186" s="1328" t="str">
        <f t="shared" si="422"/>
        <v/>
      </c>
      <c r="CH186" s="1328" t="str">
        <f t="shared" si="423"/>
        <v/>
      </c>
      <c r="CI186" s="1328" t="str">
        <f t="shared" si="424"/>
        <v/>
      </c>
      <c r="CJ186" s="1328" t="str">
        <f t="shared" si="425"/>
        <v/>
      </c>
      <c r="CK186" s="1329" t="str">
        <f t="shared" si="426"/>
        <v/>
      </c>
      <c r="CL186" s="1329" t="str">
        <f t="shared" si="427"/>
        <v/>
      </c>
      <c r="CM186" s="1329" t="str">
        <f t="shared" si="428"/>
        <v/>
      </c>
      <c r="CN186" s="1328" t="str">
        <f t="shared" si="429"/>
        <v/>
      </c>
      <c r="CO186" s="1328" t="str">
        <f t="shared" si="430"/>
        <v/>
      </c>
      <c r="CP186" s="1328" t="str">
        <f t="shared" si="431"/>
        <v/>
      </c>
      <c r="CQ186" s="1328" t="str">
        <f t="shared" si="432"/>
        <v/>
      </c>
      <c r="CR186" s="1328" t="str">
        <f t="shared" si="433"/>
        <v/>
      </c>
      <c r="CS186" s="1327" t="str">
        <f t="shared" si="434"/>
        <v/>
      </c>
      <c r="CT186" s="1330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1172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91"/>
      <c r="BW187" s="1492"/>
      <c r="BX187" s="1492"/>
      <c r="BY187" s="149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6" t="str">
        <f t="shared" si="419"/>
        <v/>
      </c>
      <c r="CE187" s="1327" t="str">
        <f t="shared" si="420"/>
        <v/>
      </c>
      <c r="CF187" s="1328" t="str">
        <f t="shared" si="421"/>
        <v/>
      </c>
      <c r="CG187" s="1328" t="str">
        <f t="shared" si="422"/>
        <v/>
      </c>
      <c r="CH187" s="1328" t="str">
        <f t="shared" si="423"/>
        <v/>
      </c>
      <c r="CI187" s="1328" t="str">
        <f t="shared" si="424"/>
        <v/>
      </c>
      <c r="CJ187" s="1328" t="str">
        <f t="shared" si="425"/>
        <v/>
      </c>
      <c r="CK187" s="1329" t="str">
        <f t="shared" si="426"/>
        <v/>
      </c>
      <c r="CL187" s="1329">
        <f t="shared" si="427"/>
        <v>30</v>
      </c>
      <c r="CM187" s="1329" t="str">
        <f t="shared" si="428"/>
        <v/>
      </c>
      <c r="CN187" s="1328" t="str">
        <f t="shared" si="429"/>
        <v/>
      </c>
      <c r="CO187" s="1328" t="str">
        <f t="shared" si="430"/>
        <v/>
      </c>
      <c r="CP187" s="1328" t="str">
        <f t="shared" si="431"/>
        <v/>
      </c>
      <c r="CQ187" s="1328" t="str">
        <f t="shared" si="432"/>
        <v/>
      </c>
      <c r="CR187" s="1328" t="str">
        <f t="shared" si="433"/>
        <v/>
      </c>
      <c r="CS187" s="1327" t="str">
        <f t="shared" si="434"/>
        <v/>
      </c>
      <c r="CT187" s="1330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3"/>
      <c r="BW188" s="1494"/>
      <c r="BX188" s="1494"/>
      <c r="BY188" s="149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6" t="str">
        <f t="shared" si="419"/>
        <v/>
      </c>
      <c r="CE188" s="1327" t="str">
        <f t="shared" si="420"/>
        <v/>
      </c>
      <c r="CF188" s="1328" t="str">
        <f t="shared" si="421"/>
        <v/>
      </c>
      <c r="CG188" s="1328" t="str">
        <f t="shared" si="422"/>
        <v/>
      </c>
      <c r="CH188" s="1328" t="str">
        <f t="shared" si="423"/>
        <v/>
      </c>
      <c r="CI188" s="1328" t="str">
        <f t="shared" si="424"/>
        <v/>
      </c>
      <c r="CJ188" s="1328" t="str">
        <f t="shared" si="425"/>
        <v/>
      </c>
      <c r="CK188" s="1329" t="str">
        <f t="shared" si="426"/>
        <v/>
      </c>
      <c r="CL188" s="1329">
        <f t="shared" si="427"/>
        <v>13</v>
      </c>
      <c r="CM188" s="1329" t="str">
        <f t="shared" si="428"/>
        <v/>
      </c>
      <c r="CN188" s="1328" t="str">
        <f t="shared" si="429"/>
        <v/>
      </c>
      <c r="CO188" s="1328" t="str">
        <f t="shared" si="430"/>
        <v/>
      </c>
      <c r="CP188" s="1328" t="str">
        <f t="shared" si="431"/>
        <v/>
      </c>
      <c r="CQ188" s="1328" t="str">
        <f t="shared" si="432"/>
        <v/>
      </c>
      <c r="CR188" s="1328" t="str">
        <f t="shared" si="433"/>
        <v/>
      </c>
      <c r="CS188" s="1327" t="str">
        <f t="shared" si="434"/>
        <v/>
      </c>
      <c r="CT188" s="1330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6" t="str">
        <f t="shared" si="419"/>
        <v/>
      </c>
      <c r="CE189" s="1327" t="str">
        <f t="shared" si="420"/>
        <v/>
      </c>
      <c r="CF189" s="1328" t="str">
        <f t="shared" si="421"/>
        <v/>
      </c>
      <c r="CG189" s="1328" t="str">
        <f t="shared" si="422"/>
        <v/>
      </c>
      <c r="CH189" s="1328" t="str">
        <f t="shared" si="423"/>
        <v/>
      </c>
      <c r="CI189" s="1328" t="str">
        <f t="shared" si="424"/>
        <v/>
      </c>
      <c r="CJ189" s="1328" t="str">
        <f t="shared" si="425"/>
        <v/>
      </c>
      <c r="CK189" s="1329" t="str">
        <f t="shared" si="426"/>
        <v/>
      </c>
      <c r="CL189" s="1329">
        <f t="shared" si="427"/>
        <v>390</v>
      </c>
      <c r="CM189" s="1329" t="str">
        <f t="shared" si="428"/>
        <v/>
      </c>
      <c r="CN189" s="1328" t="str">
        <f t="shared" si="429"/>
        <v/>
      </c>
      <c r="CO189" s="1328" t="str">
        <f t="shared" si="430"/>
        <v/>
      </c>
      <c r="CP189" s="1328" t="str">
        <f t="shared" si="431"/>
        <v/>
      </c>
      <c r="CQ189" s="1328" t="str">
        <f t="shared" si="432"/>
        <v/>
      </c>
      <c r="CR189" s="1328" t="str">
        <f t="shared" si="433"/>
        <v/>
      </c>
      <c r="CS189" s="1327" t="str">
        <f t="shared" si="434"/>
        <v/>
      </c>
      <c r="CT189" s="1330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1"/>
        <v/>
      </c>
      <c r="CF190" s="1328" t="str">
        <f t="shared" si="531"/>
        <v/>
      </c>
      <c r="CG190" s="1328" t="str">
        <f t="shared" si="531"/>
        <v/>
      </c>
      <c r="CH190" s="1328" t="str">
        <f t="shared" si="531"/>
        <v/>
      </c>
      <c r="CI190" s="1328" t="str">
        <f t="shared" si="531"/>
        <v/>
      </c>
      <c r="CJ190" s="1328" t="str">
        <f t="shared" si="531"/>
        <v/>
      </c>
      <c r="CK190" s="1329" t="str">
        <f t="shared" si="531"/>
        <v/>
      </c>
      <c r="CL190" s="1329" t="str">
        <f t="shared" si="531"/>
        <v/>
      </c>
      <c r="CM190" s="1329" t="str">
        <f t="shared" si="531"/>
        <v/>
      </c>
      <c r="CN190" s="1328" t="str">
        <f t="shared" si="531"/>
        <v/>
      </c>
      <c r="CO190" s="1328" t="str">
        <f t="shared" si="531"/>
        <v/>
      </c>
      <c r="CP190" s="1328" t="str">
        <f t="shared" si="531"/>
        <v/>
      </c>
      <c r="CQ190" s="1328" t="str">
        <f t="shared" si="531"/>
        <v/>
      </c>
      <c r="CR190" s="1328" t="str">
        <f t="shared" si="531"/>
        <v/>
      </c>
      <c r="CS190" s="1327" t="str">
        <f t="shared" si="531"/>
        <v/>
      </c>
      <c r="CT190" s="133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6" t="str">
        <f t="shared" si="531"/>
        <v/>
      </c>
      <c r="CE191" s="1327" t="str">
        <f t="shared" si="531"/>
        <v/>
      </c>
      <c r="CF191" s="1328" t="str">
        <f t="shared" si="531"/>
        <v/>
      </c>
      <c r="CG191" s="1328" t="str">
        <f t="shared" si="531"/>
        <v/>
      </c>
      <c r="CH191" s="1328" t="str">
        <f t="shared" si="531"/>
        <v/>
      </c>
      <c r="CI191" s="1328" t="str">
        <f t="shared" si="531"/>
        <v/>
      </c>
      <c r="CJ191" s="1328" t="str">
        <f t="shared" si="531"/>
        <v/>
      </c>
      <c r="CK191" s="1329" t="str">
        <f t="shared" si="531"/>
        <v/>
      </c>
      <c r="CL191" s="1329" t="str">
        <f t="shared" si="531"/>
        <v/>
      </c>
      <c r="CM191" s="1329" t="str">
        <f t="shared" si="531"/>
        <v/>
      </c>
      <c r="CN191" s="1328" t="str">
        <f t="shared" si="531"/>
        <v/>
      </c>
      <c r="CO191" s="1328" t="str">
        <f t="shared" si="531"/>
        <v/>
      </c>
      <c r="CP191" s="1328" t="str">
        <f t="shared" si="531"/>
        <v/>
      </c>
      <c r="CQ191" s="1328" t="str">
        <f t="shared" si="531"/>
        <v/>
      </c>
      <c r="CR191" s="1328" t="str">
        <f t="shared" si="531"/>
        <v/>
      </c>
      <c r="CS191" s="1327" t="str">
        <f t="shared" si="531"/>
        <v/>
      </c>
      <c r="CT191" s="1330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6" t="str">
        <f t="shared" si="531"/>
        <v/>
      </c>
      <c r="CE192" s="1327" t="str">
        <f t="shared" si="531"/>
        <v/>
      </c>
      <c r="CF192" s="1328" t="str">
        <f t="shared" si="531"/>
        <v/>
      </c>
      <c r="CG192" s="1328" t="str">
        <f t="shared" si="531"/>
        <v/>
      </c>
      <c r="CH192" s="1328" t="str">
        <f t="shared" si="531"/>
        <v/>
      </c>
      <c r="CI192" s="1328" t="str">
        <f t="shared" si="531"/>
        <v/>
      </c>
      <c r="CJ192" s="1328" t="str">
        <f t="shared" si="531"/>
        <v/>
      </c>
      <c r="CK192" s="1329" t="str">
        <f t="shared" si="531"/>
        <v/>
      </c>
      <c r="CL192" s="1329" t="str">
        <f t="shared" si="531"/>
        <v/>
      </c>
      <c r="CM192" s="1329" t="str">
        <f t="shared" si="531"/>
        <v/>
      </c>
      <c r="CN192" s="1328" t="str">
        <f t="shared" si="531"/>
        <v/>
      </c>
      <c r="CO192" s="1328" t="str">
        <f t="shared" si="531"/>
        <v/>
      </c>
      <c r="CP192" s="1328" t="str">
        <f t="shared" si="531"/>
        <v/>
      </c>
      <c r="CQ192" s="1328" t="str">
        <f t="shared" si="531"/>
        <v/>
      </c>
      <c r="CR192" s="1328" t="str">
        <f t="shared" si="531"/>
        <v/>
      </c>
      <c r="CS192" s="1327" t="str">
        <f t="shared" si="531"/>
        <v/>
      </c>
      <c r="CT192" s="1330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6" t="str">
        <f t="shared" si="531"/>
        <v/>
      </c>
      <c r="CE193" s="1327" t="str">
        <f t="shared" si="531"/>
        <v/>
      </c>
      <c r="CF193" s="1328" t="str">
        <f t="shared" si="531"/>
        <v/>
      </c>
      <c r="CG193" s="1328" t="str">
        <f t="shared" si="531"/>
        <v/>
      </c>
      <c r="CH193" s="1328" t="str">
        <f t="shared" si="531"/>
        <v/>
      </c>
      <c r="CI193" s="1328" t="str">
        <f t="shared" si="531"/>
        <v/>
      </c>
      <c r="CJ193" s="1328" t="str">
        <f t="shared" si="531"/>
        <v/>
      </c>
      <c r="CK193" s="1329" t="str">
        <f t="shared" si="531"/>
        <v/>
      </c>
      <c r="CL193" s="1329" t="str">
        <f t="shared" si="531"/>
        <v/>
      </c>
      <c r="CM193" s="1329" t="str">
        <f t="shared" si="531"/>
        <v/>
      </c>
      <c r="CN193" s="1328" t="str">
        <f t="shared" si="531"/>
        <v/>
      </c>
      <c r="CO193" s="1328" t="str">
        <f t="shared" si="531"/>
        <v/>
      </c>
      <c r="CP193" s="1328" t="str">
        <f t="shared" si="531"/>
        <v/>
      </c>
      <c r="CQ193" s="1328" t="str">
        <f t="shared" si="531"/>
        <v/>
      </c>
      <c r="CR193" s="1328" t="str">
        <f t="shared" si="531"/>
        <v/>
      </c>
      <c r="CS193" s="1327" t="str">
        <f t="shared" si="531"/>
        <v/>
      </c>
      <c r="CT193" s="1330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802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6" t="str">
        <f t="shared" si="531"/>
        <v/>
      </c>
      <c r="CE194" s="1327" t="str">
        <f t="shared" si="531"/>
        <v/>
      </c>
      <c r="CF194" s="1328" t="str">
        <f t="shared" si="531"/>
        <v/>
      </c>
      <c r="CG194" s="1328" t="str">
        <f t="shared" si="531"/>
        <v/>
      </c>
      <c r="CH194" s="1328" t="str">
        <f t="shared" si="531"/>
        <v/>
      </c>
      <c r="CI194" s="1328" t="str">
        <f t="shared" si="531"/>
        <v/>
      </c>
      <c r="CJ194" s="1328" t="str">
        <f t="shared" si="531"/>
        <v/>
      </c>
      <c r="CK194" s="1329" t="str">
        <f t="shared" si="531"/>
        <v/>
      </c>
      <c r="CL194" s="1329" t="str">
        <f t="shared" si="531"/>
        <v/>
      </c>
      <c r="CM194" s="1329" t="str">
        <f t="shared" si="531"/>
        <v/>
      </c>
      <c r="CN194" s="1328" t="str">
        <f t="shared" si="531"/>
        <v/>
      </c>
      <c r="CO194" s="1328" t="str">
        <f t="shared" si="531"/>
        <v/>
      </c>
      <c r="CP194" s="1328" t="str">
        <f t="shared" si="531"/>
        <v/>
      </c>
      <c r="CQ194" s="1328" t="str">
        <f t="shared" si="531"/>
        <v/>
      </c>
      <c r="CR194" s="1328" t="str">
        <f t="shared" si="531"/>
        <v/>
      </c>
      <c r="CS194" s="1327" t="str">
        <f t="shared" si="531"/>
        <v/>
      </c>
      <c r="CT194" s="1330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6" t="str">
        <f t="shared" si="531"/>
        <v/>
      </c>
      <c r="CE195" s="1327" t="str">
        <f t="shared" si="531"/>
        <v/>
      </c>
      <c r="CF195" s="1328" t="str">
        <f t="shared" si="531"/>
        <v/>
      </c>
      <c r="CG195" s="1328" t="str">
        <f t="shared" si="531"/>
        <v/>
      </c>
      <c r="CH195" s="1328" t="str">
        <f t="shared" si="531"/>
        <v/>
      </c>
      <c r="CI195" s="1328" t="str">
        <f t="shared" si="531"/>
        <v/>
      </c>
      <c r="CJ195" s="1328" t="str">
        <f t="shared" si="531"/>
        <v/>
      </c>
      <c r="CK195" s="1329" t="str">
        <f t="shared" si="531"/>
        <v/>
      </c>
      <c r="CL195" s="1329" t="str">
        <f t="shared" si="531"/>
        <v/>
      </c>
      <c r="CM195" s="1329" t="str">
        <f t="shared" si="531"/>
        <v/>
      </c>
      <c r="CN195" s="1328" t="str">
        <f t="shared" si="531"/>
        <v/>
      </c>
      <c r="CO195" s="1328" t="str">
        <f t="shared" si="531"/>
        <v/>
      </c>
      <c r="CP195" s="1328" t="str">
        <f t="shared" si="531"/>
        <v/>
      </c>
      <c r="CQ195" s="1328" t="str">
        <f t="shared" si="531"/>
        <v/>
      </c>
      <c r="CR195" s="1328" t="str">
        <f t="shared" si="531"/>
        <v/>
      </c>
      <c r="CS195" s="1327" t="str">
        <f t="shared" si="531"/>
        <v/>
      </c>
      <c r="CT195" s="1330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6" t="str">
        <f t="shared" si="531"/>
        <v/>
      </c>
      <c r="CE196" s="1327" t="str">
        <f t="shared" si="531"/>
        <v/>
      </c>
      <c r="CF196" s="1328" t="str">
        <f t="shared" si="531"/>
        <v/>
      </c>
      <c r="CG196" s="1328" t="str">
        <f t="shared" si="531"/>
        <v/>
      </c>
      <c r="CH196" s="1328" t="str">
        <f t="shared" si="531"/>
        <v/>
      </c>
      <c r="CI196" s="1328" t="str">
        <f t="shared" si="531"/>
        <v/>
      </c>
      <c r="CJ196" s="1328" t="str">
        <f t="shared" si="531"/>
        <v/>
      </c>
      <c r="CK196" s="1329" t="str">
        <f t="shared" si="531"/>
        <v/>
      </c>
      <c r="CL196" s="1329" t="str">
        <f t="shared" si="531"/>
        <v/>
      </c>
      <c r="CM196" s="1329" t="str">
        <f t="shared" si="531"/>
        <v/>
      </c>
      <c r="CN196" s="1328" t="str">
        <f t="shared" si="531"/>
        <v/>
      </c>
      <c r="CO196" s="1328" t="str">
        <f t="shared" si="531"/>
        <v/>
      </c>
      <c r="CP196" s="1328" t="str">
        <f t="shared" si="531"/>
        <v/>
      </c>
      <c r="CQ196" s="1328" t="str">
        <f t="shared" si="531"/>
        <v/>
      </c>
      <c r="CR196" s="1328" t="str">
        <f t="shared" si="531"/>
        <v/>
      </c>
      <c r="CS196" s="1327" t="str">
        <f t="shared" si="531"/>
        <v/>
      </c>
      <c r="CT196" s="1330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6">
        <f t="shared" si="531"/>
        <v>0</v>
      </c>
      <c r="CE197" s="1327">
        <f t="shared" si="531"/>
        <v>0</v>
      </c>
      <c r="CF197" s="1328">
        <f t="shared" si="531"/>
        <v>0</v>
      </c>
      <c r="CG197" s="1328">
        <f t="shared" si="531"/>
        <v>0</v>
      </c>
      <c r="CH197" s="1328">
        <f t="shared" si="531"/>
        <v>0</v>
      </c>
      <c r="CI197" s="1328">
        <f t="shared" si="531"/>
        <v>0</v>
      </c>
      <c r="CJ197" s="1328">
        <f t="shared" si="531"/>
        <v>0</v>
      </c>
      <c r="CK197" s="1329">
        <f t="shared" si="531"/>
        <v>0</v>
      </c>
      <c r="CL197" s="1329">
        <f t="shared" si="531"/>
        <v>0</v>
      </c>
      <c r="CM197" s="1329">
        <f t="shared" si="531"/>
        <v>0</v>
      </c>
      <c r="CN197" s="1328">
        <f t="shared" si="531"/>
        <v>0</v>
      </c>
      <c r="CO197" s="1328">
        <f t="shared" si="531"/>
        <v>0</v>
      </c>
      <c r="CP197" s="1328">
        <f t="shared" si="531"/>
        <v>0</v>
      </c>
      <c r="CQ197" s="1328">
        <f t="shared" si="531"/>
        <v>0</v>
      </c>
      <c r="CR197" s="1328">
        <f t="shared" si="531"/>
        <v>0</v>
      </c>
      <c r="CS197" s="1327">
        <f t="shared" si="531"/>
        <v>0</v>
      </c>
      <c r="CT197" s="1330">
        <f t="shared" si="532"/>
        <v>0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6" t="str">
        <f t="shared" si="531"/>
        <v/>
      </c>
      <c r="CE198" s="1327" t="str">
        <f t="shared" si="531"/>
        <v/>
      </c>
      <c r="CF198" s="1328" t="str">
        <f t="shared" si="531"/>
        <v/>
      </c>
      <c r="CG198" s="1328" t="str">
        <f t="shared" si="531"/>
        <v/>
      </c>
      <c r="CH198" s="1328" t="str">
        <f t="shared" si="531"/>
        <v/>
      </c>
      <c r="CI198" s="1328" t="str">
        <f t="shared" si="531"/>
        <v/>
      </c>
      <c r="CJ198" s="1328" t="str">
        <f t="shared" si="531"/>
        <v/>
      </c>
      <c r="CK198" s="1329" t="str">
        <f t="shared" si="531"/>
        <v/>
      </c>
      <c r="CL198" s="1329" t="str">
        <f t="shared" si="531"/>
        <v/>
      </c>
      <c r="CM198" s="1329" t="str">
        <f t="shared" si="531"/>
        <v/>
      </c>
      <c r="CN198" s="1328" t="str">
        <f t="shared" si="531"/>
        <v/>
      </c>
      <c r="CO198" s="1328" t="str">
        <f t="shared" si="531"/>
        <v/>
      </c>
      <c r="CP198" s="1328" t="str">
        <f t="shared" si="531"/>
        <v/>
      </c>
      <c r="CQ198" s="1328" t="str">
        <f t="shared" si="531"/>
        <v/>
      </c>
      <c r="CR198" s="1328" t="str">
        <f t="shared" si="531"/>
        <v/>
      </c>
      <c r="CS198" s="1327" t="str">
        <f t="shared" si="531"/>
        <v/>
      </c>
      <c r="CT198" s="1330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6">
        <f t="shared" si="531"/>
        <v>0</v>
      </c>
      <c r="CE199" s="1327">
        <f t="shared" si="531"/>
        <v>0</v>
      </c>
      <c r="CF199" s="1328">
        <f t="shared" si="531"/>
        <v>0</v>
      </c>
      <c r="CG199" s="1328">
        <f t="shared" si="531"/>
        <v>0</v>
      </c>
      <c r="CH199" s="1328">
        <f t="shared" si="531"/>
        <v>0</v>
      </c>
      <c r="CI199" s="1328">
        <f t="shared" si="531"/>
        <v>0</v>
      </c>
      <c r="CJ199" s="1328">
        <f t="shared" si="531"/>
        <v>0</v>
      </c>
      <c r="CK199" s="1329">
        <f t="shared" si="531"/>
        <v>0</v>
      </c>
      <c r="CL199" s="1329">
        <f t="shared" si="531"/>
        <v>0</v>
      </c>
      <c r="CM199" s="1329">
        <f t="shared" si="531"/>
        <v>0</v>
      </c>
      <c r="CN199" s="1328">
        <f t="shared" si="531"/>
        <v>0</v>
      </c>
      <c r="CO199" s="1328">
        <f t="shared" si="531"/>
        <v>0</v>
      </c>
      <c r="CP199" s="1328">
        <f t="shared" si="531"/>
        <v>0</v>
      </c>
      <c r="CQ199" s="1328">
        <f t="shared" si="531"/>
        <v>0</v>
      </c>
      <c r="CR199" s="1328">
        <f t="shared" si="531"/>
        <v>0</v>
      </c>
      <c r="CS199" s="1327">
        <f t="shared" si="531"/>
        <v>0</v>
      </c>
      <c r="CT199" s="1330">
        <f t="shared" si="532"/>
        <v>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5"/>
        <v/>
      </c>
      <c r="CG200" s="1333" t="str">
        <f t="shared" si="545"/>
        <v/>
      </c>
      <c r="CH200" s="1333" t="str">
        <f t="shared" si="545"/>
        <v/>
      </c>
      <c r="CI200" s="1333" t="str">
        <f t="shared" si="545"/>
        <v/>
      </c>
      <c r="CJ200" s="1333" t="str">
        <f t="shared" si="545"/>
        <v/>
      </c>
      <c r="CK200" s="1334">
        <f t="shared" si="545"/>
        <v>0</v>
      </c>
      <c r="CL200" s="1334">
        <f t="shared" si="545"/>
        <v>0</v>
      </c>
      <c r="CM200" s="1334">
        <f t="shared" si="545"/>
        <v>0</v>
      </c>
      <c r="CN200" s="1333" t="str">
        <f t="shared" si="545"/>
        <v/>
      </c>
      <c r="CO200" s="1333" t="str">
        <f t="shared" si="545"/>
        <v/>
      </c>
      <c r="CP200" s="1333" t="str">
        <f t="shared" si="545"/>
        <v/>
      </c>
      <c r="CQ200" s="1333" t="str">
        <f t="shared" si="545"/>
        <v/>
      </c>
      <c r="CR200" s="1333" t="str">
        <f t="shared" si="545"/>
        <v/>
      </c>
      <c r="CS200" s="1332" t="str">
        <f t="shared" si="545"/>
        <v/>
      </c>
      <c r="CT200" s="1335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6" t="str">
        <f t="shared" si="419"/>
        <v/>
      </c>
      <c r="CE201" s="1327" t="str">
        <f t="shared" si="420"/>
        <v/>
      </c>
      <c r="CF201" s="1328" t="str">
        <f t="shared" si="421"/>
        <v/>
      </c>
      <c r="CG201" s="1328" t="str">
        <f t="shared" si="422"/>
        <v/>
      </c>
      <c r="CH201" s="1328" t="str">
        <f t="shared" si="423"/>
        <v/>
      </c>
      <c r="CI201" s="1328" t="str">
        <f t="shared" si="424"/>
        <v/>
      </c>
      <c r="CJ201" s="1328" t="str">
        <f t="shared" si="425"/>
        <v/>
      </c>
      <c r="CK201" s="1329" t="str">
        <f t="shared" si="426"/>
        <v/>
      </c>
      <c r="CL201" s="1329" t="str">
        <f t="shared" si="427"/>
        <v/>
      </c>
      <c r="CM201" s="1329" t="str">
        <f t="shared" si="428"/>
        <v/>
      </c>
      <c r="CN201" s="1328" t="str">
        <f t="shared" si="429"/>
        <v/>
      </c>
      <c r="CO201" s="1328" t="str">
        <f t="shared" si="430"/>
        <v/>
      </c>
      <c r="CP201" s="1328" t="str">
        <f t="shared" si="431"/>
        <v/>
      </c>
      <c r="CQ201" s="1328" t="str">
        <f t="shared" si="432"/>
        <v/>
      </c>
      <c r="CR201" s="1328" t="str">
        <f t="shared" si="433"/>
        <v/>
      </c>
      <c r="CS201" s="1327" t="str">
        <f t="shared" si="434"/>
        <v/>
      </c>
      <c r="CT201" s="1330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6" t="str">
        <f t="shared" si="419"/>
        <v/>
      </c>
      <c r="CE202" s="1327" t="str">
        <f t="shared" si="420"/>
        <v/>
      </c>
      <c r="CF202" s="1328" t="str">
        <f t="shared" si="421"/>
        <v/>
      </c>
      <c r="CG202" s="1328" t="str">
        <f t="shared" si="422"/>
        <v/>
      </c>
      <c r="CH202" s="1328" t="str">
        <f t="shared" si="423"/>
        <v/>
      </c>
      <c r="CI202" s="1328" t="str">
        <f t="shared" si="424"/>
        <v/>
      </c>
      <c r="CJ202" s="1328" t="str">
        <f t="shared" si="425"/>
        <v/>
      </c>
      <c r="CK202" s="1329" t="str">
        <f t="shared" si="426"/>
        <v/>
      </c>
      <c r="CL202" s="1329" t="str">
        <f t="shared" si="427"/>
        <v/>
      </c>
      <c r="CM202" s="1329" t="str">
        <f t="shared" si="428"/>
        <v/>
      </c>
      <c r="CN202" s="1328" t="str">
        <f t="shared" si="429"/>
        <v/>
      </c>
      <c r="CO202" s="1328" t="str">
        <f t="shared" si="430"/>
        <v/>
      </c>
      <c r="CP202" s="1328" t="str">
        <f t="shared" si="431"/>
        <v/>
      </c>
      <c r="CQ202" s="1328" t="str">
        <f t="shared" si="432"/>
        <v/>
      </c>
      <c r="CR202" s="1328" t="str">
        <f t="shared" si="433"/>
        <v/>
      </c>
      <c r="CS202" s="1327" t="str">
        <f t="shared" si="434"/>
        <v/>
      </c>
      <c r="CT202" s="1330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6" t="str">
        <f t="shared" si="419"/>
        <v/>
      </c>
      <c r="CE203" s="1327" t="str">
        <f t="shared" si="420"/>
        <v/>
      </c>
      <c r="CF203" s="1328" t="str">
        <f t="shared" si="421"/>
        <v/>
      </c>
      <c r="CG203" s="1328" t="str">
        <f t="shared" si="422"/>
        <v/>
      </c>
      <c r="CH203" s="1328" t="str">
        <f t="shared" si="423"/>
        <v/>
      </c>
      <c r="CI203" s="1328" t="str">
        <f t="shared" si="424"/>
        <v/>
      </c>
      <c r="CJ203" s="1328" t="str">
        <f t="shared" si="425"/>
        <v/>
      </c>
      <c r="CK203" s="1329" t="str">
        <f t="shared" si="426"/>
        <v/>
      </c>
      <c r="CL203" s="1329" t="str">
        <f t="shared" si="427"/>
        <v/>
      </c>
      <c r="CM203" s="1329" t="str">
        <f t="shared" si="428"/>
        <v/>
      </c>
      <c r="CN203" s="1328" t="str">
        <f t="shared" si="429"/>
        <v/>
      </c>
      <c r="CO203" s="1328" t="str">
        <f t="shared" si="430"/>
        <v/>
      </c>
      <c r="CP203" s="1328" t="str">
        <f t="shared" si="431"/>
        <v/>
      </c>
      <c r="CQ203" s="1328" t="str">
        <f t="shared" si="432"/>
        <v/>
      </c>
      <c r="CR203" s="1328" t="str">
        <f t="shared" si="433"/>
        <v/>
      </c>
      <c r="CS203" s="1327" t="str">
        <f t="shared" si="434"/>
        <v/>
      </c>
      <c r="CT203" s="1330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0"/>
        <v>0</v>
      </c>
      <c r="CF204" s="1328">
        <f t="shared" si="550"/>
        <v>0</v>
      </c>
      <c r="CG204" s="1328">
        <f t="shared" si="550"/>
        <v>0</v>
      </c>
      <c r="CH204" s="1328">
        <f t="shared" si="550"/>
        <v>0</v>
      </c>
      <c r="CI204" s="1328">
        <f t="shared" si="550"/>
        <v>0</v>
      </c>
      <c r="CJ204" s="1328">
        <f t="shared" si="550"/>
        <v>0</v>
      </c>
      <c r="CK204" s="1329">
        <f t="shared" si="550"/>
        <v>0</v>
      </c>
      <c r="CL204" s="1329">
        <f t="shared" si="550"/>
        <v>0</v>
      </c>
      <c r="CM204" s="1329">
        <f t="shared" si="550"/>
        <v>0</v>
      </c>
      <c r="CN204" s="1328">
        <f t="shared" si="550"/>
        <v>0</v>
      </c>
      <c r="CO204" s="1328">
        <f t="shared" si="550"/>
        <v>2</v>
      </c>
      <c r="CP204" s="1328">
        <f t="shared" si="550"/>
        <v>5</v>
      </c>
      <c r="CQ204" s="1328">
        <f t="shared" si="550"/>
        <v>6</v>
      </c>
      <c r="CR204" s="1328">
        <f t="shared" si="550"/>
        <v>6</v>
      </c>
      <c r="CS204" s="1327">
        <f t="shared" si="550"/>
        <v>15</v>
      </c>
      <c r="CT204" s="133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16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6" t="str">
        <f t="shared" si="550"/>
        <v/>
      </c>
      <c r="CE205" s="1327" t="str">
        <f t="shared" si="550"/>
        <v/>
      </c>
      <c r="CF205" s="1328" t="str">
        <f t="shared" si="550"/>
        <v/>
      </c>
      <c r="CG205" s="1328" t="str">
        <f t="shared" si="550"/>
        <v/>
      </c>
      <c r="CH205" s="1328" t="str">
        <f t="shared" si="550"/>
        <v/>
      </c>
      <c r="CI205" s="1328">
        <f t="shared" si="550"/>
        <v>60</v>
      </c>
      <c r="CJ205" s="1328">
        <f t="shared" si="550"/>
        <v>70</v>
      </c>
      <c r="CK205" s="1329">
        <f t="shared" si="550"/>
        <v>80</v>
      </c>
      <c r="CL205" s="1329">
        <f t="shared" si="550"/>
        <v>120</v>
      </c>
      <c r="CM205" s="1329">
        <f t="shared" si="550"/>
        <v>120</v>
      </c>
      <c r="CN205" s="1328">
        <f t="shared" si="550"/>
        <v>150</v>
      </c>
      <c r="CO205" s="1328">
        <f t="shared" si="550"/>
        <v>150</v>
      </c>
      <c r="CP205" s="1328">
        <f t="shared" si="550"/>
        <v>180</v>
      </c>
      <c r="CQ205" s="1328" t="str">
        <f t="shared" si="550"/>
        <v/>
      </c>
      <c r="CR205" s="1328" t="str">
        <f t="shared" si="550"/>
        <v/>
      </c>
      <c r="CS205" s="1327" t="str">
        <f t="shared" si="550"/>
        <v/>
      </c>
      <c r="CT205" s="1330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6">
        <f t="shared" si="550"/>
        <v>0</v>
      </c>
      <c r="CE206" s="1327">
        <f t="shared" si="550"/>
        <v>0</v>
      </c>
      <c r="CF206" s="1328">
        <f t="shared" si="550"/>
        <v>0</v>
      </c>
      <c r="CG206" s="1328">
        <f t="shared" si="550"/>
        <v>0</v>
      </c>
      <c r="CH206" s="1328">
        <f t="shared" si="550"/>
        <v>0</v>
      </c>
      <c r="CI206" s="1328">
        <f t="shared" si="550"/>
        <v>0</v>
      </c>
      <c r="CJ206" s="1328">
        <f t="shared" si="550"/>
        <v>0</v>
      </c>
      <c r="CK206" s="1329">
        <f t="shared" si="550"/>
        <v>0</v>
      </c>
      <c r="CL206" s="1329">
        <f t="shared" si="550"/>
        <v>0</v>
      </c>
      <c r="CM206" s="1329">
        <f t="shared" si="550"/>
        <v>0</v>
      </c>
      <c r="CN206" s="1328">
        <f t="shared" si="550"/>
        <v>0</v>
      </c>
      <c r="CO206" s="1328">
        <f t="shared" si="550"/>
        <v>240</v>
      </c>
      <c r="CP206" s="1328">
        <f t="shared" si="550"/>
        <v>360</v>
      </c>
      <c r="CQ206" s="1328">
        <f t="shared" si="550"/>
        <v>750</v>
      </c>
      <c r="CR206" s="1328">
        <f t="shared" si="550"/>
        <v>900</v>
      </c>
      <c r="CS206" s="1327">
        <f t="shared" si="550"/>
        <v>1800</v>
      </c>
      <c r="CT206" s="1330">
        <f t="shared" si="551"/>
        <v>2880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6" t="str">
        <f t="shared" si="550"/>
        <v/>
      </c>
      <c r="CE207" s="1327" t="str">
        <f t="shared" si="550"/>
        <v/>
      </c>
      <c r="CF207" s="1328" t="str">
        <f t="shared" si="550"/>
        <v/>
      </c>
      <c r="CG207" s="1328" t="str">
        <f t="shared" si="550"/>
        <v/>
      </c>
      <c r="CH207" s="1328" t="str">
        <f t="shared" si="550"/>
        <v/>
      </c>
      <c r="CI207" s="1328" t="str">
        <f t="shared" si="550"/>
        <v/>
      </c>
      <c r="CJ207" s="1328" t="str">
        <f t="shared" si="550"/>
        <v/>
      </c>
      <c r="CK207" s="1329" t="str">
        <f t="shared" si="550"/>
        <v/>
      </c>
      <c r="CL207" s="1329" t="str">
        <f t="shared" si="550"/>
        <v/>
      </c>
      <c r="CM207" s="1329" t="str">
        <f t="shared" si="550"/>
        <v/>
      </c>
      <c r="CN207" s="1328" t="str">
        <f t="shared" si="550"/>
        <v/>
      </c>
      <c r="CO207" s="1328" t="str">
        <f t="shared" si="550"/>
        <v/>
      </c>
      <c r="CP207" s="1328" t="str">
        <f t="shared" si="550"/>
        <v/>
      </c>
      <c r="CQ207" s="1328" t="str">
        <f t="shared" si="550"/>
        <v/>
      </c>
      <c r="CR207" s="1328" t="str">
        <f t="shared" si="550"/>
        <v/>
      </c>
      <c r="CS207" s="1327" t="str">
        <f t="shared" si="550"/>
        <v/>
      </c>
      <c r="CT207" s="1330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6" t="str">
        <f t="shared" si="550"/>
        <v/>
      </c>
      <c r="CE208" s="1327" t="str">
        <f t="shared" si="550"/>
        <v/>
      </c>
      <c r="CF208" s="1328" t="str">
        <f t="shared" si="550"/>
        <v/>
      </c>
      <c r="CG208" s="1328" t="str">
        <f t="shared" si="550"/>
        <v/>
      </c>
      <c r="CH208" s="1328" t="str">
        <f t="shared" si="550"/>
        <v/>
      </c>
      <c r="CI208" s="1328" t="str">
        <f t="shared" si="550"/>
        <v/>
      </c>
      <c r="CJ208" s="1328" t="str">
        <f t="shared" si="550"/>
        <v/>
      </c>
      <c r="CK208" s="1329" t="str">
        <f t="shared" si="550"/>
        <v/>
      </c>
      <c r="CL208" s="1329" t="str">
        <f t="shared" si="550"/>
        <v/>
      </c>
      <c r="CM208" s="1329" t="str">
        <f t="shared" si="550"/>
        <v/>
      </c>
      <c r="CN208" s="1328" t="str">
        <f t="shared" si="550"/>
        <v/>
      </c>
      <c r="CO208" s="1328" t="str">
        <f t="shared" si="550"/>
        <v/>
      </c>
      <c r="CP208" s="1328" t="str">
        <f t="shared" si="550"/>
        <v/>
      </c>
      <c r="CQ208" s="1328" t="str">
        <f t="shared" si="550"/>
        <v/>
      </c>
      <c r="CR208" s="1328" t="str">
        <f t="shared" si="550"/>
        <v/>
      </c>
      <c r="CS208" s="1327" t="str">
        <f t="shared" si="550"/>
        <v/>
      </c>
      <c r="CT208" s="1330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6" t="str">
        <f t="shared" si="550"/>
        <v/>
      </c>
      <c r="CE209" s="1327" t="str">
        <f t="shared" si="550"/>
        <v/>
      </c>
      <c r="CF209" s="1328" t="str">
        <f t="shared" si="550"/>
        <v/>
      </c>
      <c r="CG209" s="1328" t="str">
        <f t="shared" si="550"/>
        <v/>
      </c>
      <c r="CH209" s="1328" t="str">
        <f t="shared" si="550"/>
        <v/>
      </c>
      <c r="CI209" s="1328" t="str">
        <f t="shared" si="550"/>
        <v/>
      </c>
      <c r="CJ209" s="1328" t="str">
        <f t="shared" si="550"/>
        <v/>
      </c>
      <c r="CK209" s="1329" t="str">
        <f t="shared" si="550"/>
        <v/>
      </c>
      <c r="CL209" s="1329" t="str">
        <f t="shared" si="550"/>
        <v/>
      </c>
      <c r="CM209" s="1329" t="str">
        <f t="shared" si="550"/>
        <v/>
      </c>
      <c r="CN209" s="1328" t="str">
        <f t="shared" si="550"/>
        <v/>
      </c>
      <c r="CO209" s="1328" t="str">
        <f t="shared" si="550"/>
        <v/>
      </c>
      <c r="CP209" s="1328" t="str">
        <f t="shared" si="550"/>
        <v/>
      </c>
      <c r="CQ209" s="1328" t="str">
        <f t="shared" si="550"/>
        <v/>
      </c>
      <c r="CR209" s="1328" t="str">
        <f t="shared" si="550"/>
        <v/>
      </c>
      <c r="CS209" s="1327" t="str">
        <f t="shared" si="550"/>
        <v/>
      </c>
      <c r="CT209" s="1330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804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6">
        <f t="shared" si="550"/>
        <v>0</v>
      </c>
      <c r="CE210" s="1327">
        <f t="shared" si="550"/>
        <v>0</v>
      </c>
      <c r="CF210" s="1328">
        <f t="shared" si="550"/>
        <v>0</v>
      </c>
      <c r="CG210" s="1328">
        <f t="shared" si="550"/>
        <v>0</v>
      </c>
      <c r="CH210" s="1328">
        <f t="shared" si="550"/>
        <v>0</v>
      </c>
      <c r="CI210" s="1328">
        <f t="shared" si="550"/>
        <v>0</v>
      </c>
      <c r="CJ210" s="1328">
        <f t="shared" si="550"/>
        <v>0</v>
      </c>
      <c r="CK210" s="1329">
        <f t="shared" si="550"/>
        <v>0</v>
      </c>
      <c r="CL210" s="1329">
        <f t="shared" si="550"/>
        <v>0</v>
      </c>
      <c r="CM210" s="1329">
        <f t="shared" si="550"/>
        <v>0</v>
      </c>
      <c r="CN210" s="1328">
        <f t="shared" si="550"/>
        <v>0</v>
      </c>
      <c r="CO210" s="1328">
        <f t="shared" si="550"/>
        <v>0</v>
      </c>
      <c r="CP210" s="1328">
        <f t="shared" si="550"/>
        <v>0</v>
      </c>
      <c r="CQ210" s="1328">
        <f t="shared" si="550"/>
        <v>0</v>
      </c>
      <c r="CR210" s="1328">
        <f t="shared" si="550"/>
        <v>0</v>
      </c>
      <c r="CS210" s="1327">
        <f t="shared" si="550"/>
        <v>0</v>
      </c>
      <c r="CT210" s="1330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6" t="str">
        <f t="shared" si="550"/>
        <v/>
      </c>
      <c r="CE211" s="1327" t="str">
        <f t="shared" si="550"/>
        <v/>
      </c>
      <c r="CF211" s="1328" t="str">
        <f t="shared" si="550"/>
        <v/>
      </c>
      <c r="CG211" s="1328" t="str">
        <f t="shared" si="550"/>
        <v/>
      </c>
      <c r="CH211" s="1328" t="str">
        <f t="shared" si="550"/>
        <v/>
      </c>
      <c r="CI211" s="1328" t="str">
        <f t="shared" si="550"/>
        <v/>
      </c>
      <c r="CJ211" s="1328" t="str">
        <f t="shared" si="550"/>
        <v/>
      </c>
      <c r="CK211" s="1329" t="str">
        <f t="shared" si="550"/>
        <v/>
      </c>
      <c r="CL211" s="1329" t="str">
        <f t="shared" si="550"/>
        <v/>
      </c>
      <c r="CM211" s="1329" t="str">
        <f t="shared" si="550"/>
        <v/>
      </c>
      <c r="CN211" s="1328" t="str">
        <f t="shared" si="550"/>
        <v/>
      </c>
      <c r="CO211" s="1328" t="str">
        <f t="shared" si="550"/>
        <v/>
      </c>
      <c r="CP211" s="1328" t="str">
        <f t="shared" si="550"/>
        <v/>
      </c>
      <c r="CQ211" s="1328" t="str">
        <f t="shared" si="550"/>
        <v/>
      </c>
      <c r="CR211" s="1328" t="str">
        <f t="shared" si="550"/>
        <v/>
      </c>
      <c r="CS211" s="1327" t="str">
        <f t="shared" si="550"/>
        <v/>
      </c>
      <c r="CT211" s="1330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6">
        <f t="shared" si="550"/>
        <v>0</v>
      </c>
      <c r="CE212" s="1327">
        <f t="shared" si="550"/>
        <v>0</v>
      </c>
      <c r="CF212" s="1328">
        <f t="shared" si="550"/>
        <v>0</v>
      </c>
      <c r="CG212" s="1328">
        <f t="shared" si="550"/>
        <v>0</v>
      </c>
      <c r="CH212" s="1328">
        <f t="shared" si="550"/>
        <v>0</v>
      </c>
      <c r="CI212" s="1328">
        <f t="shared" si="550"/>
        <v>0</v>
      </c>
      <c r="CJ212" s="1328">
        <f t="shared" si="550"/>
        <v>0</v>
      </c>
      <c r="CK212" s="1329">
        <f t="shared" si="550"/>
        <v>0</v>
      </c>
      <c r="CL212" s="1329">
        <f t="shared" si="550"/>
        <v>0</v>
      </c>
      <c r="CM212" s="1329">
        <f t="shared" si="550"/>
        <v>0</v>
      </c>
      <c r="CN212" s="1328">
        <f t="shared" si="550"/>
        <v>0</v>
      </c>
      <c r="CO212" s="1328">
        <f t="shared" si="550"/>
        <v>0</v>
      </c>
      <c r="CP212" s="1328">
        <f t="shared" si="550"/>
        <v>0</v>
      </c>
      <c r="CQ212" s="1328">
        <f t="shared" si="550"/>
        <v>0</v>
      </c>
      <c r="CR212" s="1328">
        <f t="shared" si="550"/>
        <v>0</v>
      </c>
      <c r="CS212" s="1327">
        <f t="shared" si="550"/>
        <v>0</v>
      </c>
      <c r="CT212" s="1330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4"/>
        <v/>
      </c>
      <c r="CG213" s="1333" t="str">
        <f t="shared" si="564"/>
        <v/>
      </c>
      <c r="CH213" s="1333" t="str">
        <f t="shared" si="564"/>
        <v/>
      </c>
      <c r="CI213" s="1333">
        <f t="shared" si="564"/>
        <v>0.24</v>
      </c>
      <c r="CJ213" s="1333">
        <f t="shared" si="564"/>
        <v>0.3</v>
      </c>
      <c r="CK213" s="1334">
        <f t="shared" si="564"/>
        <v>0.5</v>
      </c>
      <c r="CL213" s="1334">
        <f t="shared" si="564"/>
        <v>0.5</v>
      </c>
      <c r="CM213" s="1334">
        <f t="shared" si="564"/>
        <v>0.8</v>
      </c>
      <c r="CN213" s="1333">
        <f t="shared" si="564"/>
        <v>0.85</v>
      </c>
      <c r="CO213" s="1333">
        <f t="shared" si="564"/>
        <v>0.9</v>
      </c>
      <c r="CP213" s="1333" t="str">
        <f t="shared" si="564"/>
        <v/>
      </c>
      <c r="CQ213" s="1333" t="str">
        <f t="shared" si="564"/>
        <v/>
      </c>
      <c r="CR213" s="1333" t="str">
        <f t="shared" si="564"/>
        <v/>
      </c>
      <c r="CS213" s="1332" t="str">
        <f t="shared" si="564"/>
        <v/>
      </c>
      <c r="CT213" s="1335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4"/>
        <v/>
      </c>
      <c r="CF214" s="1328" t="str">
        <f t="shared" si="564"/>
        <v/>
      </c>
      <c r="CG214" s="1328" t="str">
        <f t="shared" si="564"/>
        <v/>
      </c>
      <c r="CH214" s="1328" t="str">
        <f t="shared" si="564"/>
        <v/>
      </c>
      <c r="CI214" s="1328">
        <f t="shared" si="564"/>
        <v>5</v>
      </c>
      <c r="CJ214" s="1328">
        <f t="shared" si="564"/>
        <v>5</v>
      </c>
      <c r="CK214" s="1329">
        <f t="shared" si="564"/>
        <v>6</v>
      </c>
      <c r="CL214" s="1329">
        <f t="shared" si="564"/>
        <v>10</v>
      </c>
      <c r="CM214" s="1329">
        <f t="shared" si="564"/>
        <v>30</v>
      </c>
      <c r="CN214" s="1328">
        <f t="shared" si="564"/>
        <v>30</v>
      </c>
      <c r="CO214" s="1328">
        <f t="shared" si="564"/>
        <v>48</v>
      </c>
      <c r="CP214" s="1328" t="str">
        <f t="shared" si="564"/>
        <v/>
      </c>
      <c r="CQ214" s="1328" t="str">
        <f t="shared" si="564"/>
        <v/>
      </c>
      <c r="CR214" s="1328" t="str">
        <f t="shared" si="564"/>
        <v/>
      </c>
      <c r="CS214" s="1327" t="str">
        <f t="shared" si="564"/>
        <v/>
      </c>
      <c r="CT214" s="1330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6" t="str">
        <f t="shared" si="565"/>
        <v/>
      </c>
      <c r="CE215" s="1327" t="str">
        <f t="shared" si="564"/>
        <v/>
      </c>
      <c r="CF215" s="1328" t="str">
        <f t="shared" si="564"/>
        <v/>
      </c>
      <c r="CG215" s="1328" t="str">
        <f t="shared" si="564"/>
        <v/>
      </c>
      <c r="CH215" s="1328" t="str">
        <f t="shared" si="564"/>
        <v/>
      </c>
      <c r="CI215" s="1328">
        <f t="shared" si="564"/>
        <v>15</v>
      </c>
      <c r="CJ215" s="1328">
        <f t="shared" si="564"/>
        <v>15</v>
      </c>
      <c r="CK215" s="1329">
        <f t="shared" si="564"/>
        <v>15</v>
      </c>
      <c r="CL215" s="1329">
        <f t="shared" si="564"/>
        <v>15</v>
      </c>
      <c r="CM215" s="1329">
        <f t="shared" si="564"/>
        <v>20</v>
      </c>
      <c r="CN215" s="1328">
        <f t="shared" si="564"/>
        <v>20</v>
      </c>
      <c r="CO215" s="1328">
        <f t="shared" si="564"/>
        <v>35</v>
      </c>
      <c r="CP215" s="1328" t="str">
        <f t="shared" si="564"/>
        <v/>
      </c>
      <c r="CQ215" s="1328" t="str">
        <f t="shared" si="564"/>
        <v/>
      </c>
      <c r="CR215" s="1328" t="str">
        <f t="shared" si="564"/>
        <v/>
      </c>
      <c r="CS215" s="1327" t="str">
        <f t="shared" si="564"/>
        <v/>
      </c>
      <c r="CT215" s="1330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6" t="str">
        <f t="shared" si="565"/>
        <v/>
      </c>
      <c r="CE216" s="1327" t="str">
        <f t="shared" si="564"/>
        <v/>
      </c>
      <c r="CF216" s="1328" t="str">
        <f t="shared" si="564"/>
        <v/>
      </c>
      <c r="CG216" s="1328" t="str">
        <f t="shared" si="564"/>
        <v/>
      </c>
      <c r="CH216" s="1328" t="str">
        <f t="shared" si="564"/>
        <v/>
      </c>
      <c r="CI216" s="1328">
        <f t="shared" si="564"/>
        <v>75</v>
      </c>
      <c r="CJ216" s="1328">
        <f t="shared" si="564"/>
        <v>100</v>
      </c>
      <c r="CK216" s="1329">
        <f t="shared" si="564"/>
        <v>200</v>
      </c>
      <c r="CL216" s="1329">
        <f t="shared" si="564"/>
        <v>210</v>
      </c>
      <c r="CM216" s="1329">
        <f t="shared" si="564"/>
        <v>450</v>
      </c>
      <c r="CN216" s="1328">
        <f t="shared" si="564"/>
        <v>450</v>
      </c>
      <c r="CO216" s="1328">
        <f t="shared" si="564"/>
        <v>720</v>
      </c>
      <c r="CP216" s="1328" t="str">
        <f t="shared" si="564"/>
        <v/>
      </c>
      <c r="CQ216" s="1328" t="str">
        <f t="shared" si="564"/>
        <v/>
      </c>
      <c r="CR216" s="1328" t="str">
        <f t="shared" si="564"/>
        <v/>
      </c>
      <c r="CS216" s="1327" t="str">
        <f t="shared" si="564"/>
        <v/>
      </c>
      <c r="CT216" s="1330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6" t="str">
        <f t="shared" si="565"/>
        <v/>
      </c>
      <c r="CE217" s="1327" t="str">
        <f t="shared" si="564"/>
        <v/>
      </c>
      <c r="CF217" s="1328" t="str">
        <f t="shared" si="564"/>
        <v/>
      </c>
      <c r="CG217" s="1328" t="str">
        <f t="shared" si="564"/>
        <v/>
      </c>
      <c r="CH217" s="1328" t="str">
        <f t="shared" si="564"/>
        <v/>
      </c>
      <c r="CI217" s="1328" t="str">
        <f t="shared" si="564"/>
        <v/>
      </c>
      <c r="CJ217" s="1328" t="str">
        <f t="shared" si="564"/>
        <v/>
      </c>
      <c r="CK217" s="1329">
        <f t="shared" si="564"/>
        <v>30</v>
      </c>
      <c r="CL217" s="1329">
        <f t="shared" si="564"/>
        <v>50</v>
      </c>
      <c r="CM217" s="1329">
        <f t="shared" si="564"/>
        <v>100</v>
      </c>
      <c r="CN217" s="1328">
        <f t="shared" si="564"/>
        <v>300</v>
      </c>
      <c r="CO217" s="1328" t="str">
        <f t="shared" si="564"/>
        <v/>
      </c>
      <c r="CP217" s="1328" t="str">
        <f t="shared" si="564"/>
        <v/>
      </c>
      <c r="CQ217" s="1328" t="str">
        <f t="shared" si="564"/>
        <v/>
      </c>
      <c r="CR217" s="1328" t="str">
        <f t="shared" si="564"/>
        <v/>
      </c>
      <c r="CS217" s="1327" t="str">
        <f t="shared" si="564"/>
        <v/>
      </c>
      <c r="CT217" s="1330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6" customFormat="1" ht="15.75" customHeight="1">
      <c r="A218" s="1684" t="s">
        <v>178</v>
      </c>
      <c r="B218" s="1685"/>
      <c r="C218" s="1685"/>
      <c r="D218" s="1685">
        <v>0.5</v>
      </c>
      <c r="E218" s="1685"/>
      <c r="F218" s="1685"/>
      <c r="G218" s="1685"/>
      <c r="H218" s="1685"/>
      <c r="I218" s="1685"/>
      <c r="J218" s="1685">
        <v>0.5</v>
      </c>
      <c r="K218" s="1685"/>
      <c r="L218" s="1685"/>
      <c r="M218" s="1685"/>
      <c r="N218" s="1685"/>
      <c r="O218" s="1685"/>
      <c r="P218" s="1685"/>
      <c r="Q218" s="1685"/>
      <c r="R218" s="1685"/>
      <c r="S218" s="1686"/>
      <c r="T218" s="1685"/>
      <c r="U218" s="1685"/>
      <c r="V218" s="1685"/>
      <c r="W218" s="1685"/>
      <c r="X218" s="1685"/>
      <c r="Y218" s="1685"/>
      <c r="Z218" s="1685"/>
      <c r="AA218" s="1685"/>
      <c r="AB218" s="1685">
        <v>1.4</v>
      </c>
      <c r="AC218" s="1685"/>
      <c r="AD218" s="1685"/>
      <c r="AE218" s="1685"/>
      <c r="AF218" s="1685"/>
      <c r="AG218" s="1685"/>
      <c r="AH218" s="1685"/>
      <c r="AI218" s="1685"/>
      <c r="AJ218" s="1685"/>
      <c r="AK218" s="1686"/>
      <c r="AL218" s="1685"/>
      <c r="AM218" s="1685"/>
      <c r="AN218" s="1685"/>
      <c r="AO218" s="1685"/>
      <c r="AP218" s="1685"/>
      <c r="AQ218" s="1685"/>
      <c r="AR218" s="1685"/>
      <c r="AS218" s="1685">
        <v>1</v>
      </c>
      <c r="AT218" s="1685"/>
      <c r="AU218" s="1685"/>
      <c r="AV218" s="1685"/>
      <c r="AW218" s="1685"/>
      <c r="AX218" s="1685"/>
      <c r="AY218" s="1685"/>
      <c r="AZ218" s="1685"/>
      <c r="BA218" s="1685"/>
      <c r="BB218" s="1685"/>
      <c r="BC218" s="1686"/>
      <c r="BD218" s="1685"/>
      <c r="BE218" s="1685">
        <v>0.5</v>
      </c>
      <c r="BF218" s="1685"/>
      <c r="BG218" s="1685">
        <v>0.5</v>
      </c>
      <c r="BH218" s="1685">
        <v>1.5</v>
      </c>
      <c r="BI218" s="1685"/>
      <c r="BJ218" s="1685"/>
      <c r="BK218" s="1685">
        <v>0.25</v>
      </c>
      <c r="BL218" s="1685"/>
      <c r="BM218" s="1685"/>
      <c r="BN218" s="1685"/>
      <c r="BO218" s="1685"/>
      <c r="BP218" s="1685"/>
      <c r="BQ218" s="1685"/>
      <c r="BR218" s="1685"/>
      <c r="BS218" s="1685"/>
      <c r="BT218" s="1685"/>
      <c r="BU218" s="1686"/>
      <c r="BV218" s="1685"/>
      <c r="BW218" s="1685"/>
      <c r="BX218" s="1685"/>
      <c r="BY218" s="1685">
        <v>0.5</v>
      </c>
      <c r="BZ218" s="1304" t="str">
        <f t="shared" si="466"/>
        <v/>
      </c>
      <c r="CA218" s="1304" t="str">
        <f t="shared" si="467"/>
        <v/>
      </c>
      <c r="CB218" s="1304" t="str">
        <f t="shared" si="468"/>
        <v/>
      </c>
      <c r="CC218" s="1304">
        <f t="shared" si="469"/>
        <v>0.5</v>
      </c>
      <c r="CD218" s="1364" t="str">
        <f t="shared" si="565"/>
        <v/>
      </c>
      <c r="CE218" s="1365" t="str">
        <f t="shared" si="564"/>
        <v/>
      </c>
      <c r="CF218" s="1366" t="str">
        <f t="shared" si="564"/>
        <v/>
      </c>
      <c r="CG218" s="1366" t="str">
        <f t="shared" si="564"/>
        <v/>
      </c>
      <c r="CH218" s="1366" t="str">
        <f t="shared" si="564"/>
        <v/>
      </c>
      <c r="CI218" s="1366" t="str">
        <f t="shared" si="564"/>
        <v/>
      </c>
      <c r="CJ218" s="1366" t="str">
        <f t="shared" si="564"/>
        <v/>
      </c>
      <c r="CK218" s="1367">
        <f t="shared" si="564"/>
        <v>0.25</v>
      </c>
      <c r="CL218" s="1367">
        <f t="shared" si="564"/>
        <v>0.5</v>
      </c>
      <c r="CM218" s="1367">
        <f t="shared" si="564"/>
        <v>0.5</v>
      </c>
      <c r="CN218" s="1366">
        <f t="shared" si="564"/>
        <v>1.5</v>
      </c>
      <c r="CO218" s="1366" t="str">
        <f t="shared" si="564"/>
        <v/>
      </c>
      <c r="CP218" s="1366" t="str">
        <f t="shared" si="564"/>
        <v/>
      </c>
      <c r="CQ218" s="1366" t="str">
        <f t="shared" si="564"/>
        <v/>
      </c>
      <c r="CR218" s="1366" t="str">
        <f t="shared" si="564"/>
        <v/>
      </c>
      <c r="CS218" s="1365" t="str">
        <f t="shared" si="564"/>
        <v/>
      </c>
      <c r="CT218" s="1368" t="str">
        <f t="shared" si="564"/>
        <v/>
      </c>
      <c r="CU218" s="1687" t="str">
        <f t="shared" si="436"/>
        <v/>
      </c>
      <c r="CV218" s="1688" t="str">
        <f t="shared" si="437"/>
        <v/>
      </c>
      <c r="CW218" s="1689" t="str">
        <f t="shared" si="438"/>
        <v/>
      </c>
      <c r="CX218" s="1689" t="str">
        <f t="shared" si="439"/>
        <v/>
      </c>
      <c r="CY218" s="1689" t="str">
        <f t="shared" si="440"/>
        <v/>
      </c>
      <c r="CZ218" s="1689" t="str">
        <f t="shared" si="441"/>
        <v/>
      </c>
      <c r="DA218" s="1689" t="str">
        <f t="shared" si="442"/>
        <v/>
      </c>
      <c r="DB218" s="1690">
        <f t="shared" si="443"/>
        <v>0.25</v>
      </c>
      <c r="DC218" s="1690">
        <f t="shared" si="444"/>
        <v>0.5</v>
      </c>
      <c r="DD218" s="1690">
        <f t="shared" si="445"/>
        <v>0.5</v>
      </c>
      <c r="DE218" s="1689">
        <f t="shared" si="446"/>
        <v>1.5</v>
      </c>
      <c r="DF218" s="1689" t="str">
        <f t="shared" si="447"/>
        <v/>
      </c>
      <c r="DG218" s="1689" t="str">
        <f t="shared" si="448"/>
        <v/>
      </c>
      <c r="DH218" s="1689" t="str">
        <f t="shared" si="449"/>
        <v/>
      </c>
      <c r="DI218" s="1689" t="str">
        <f t="shared" si="450"/>
        <v/>
      </c>
      <c r="DJ218" s="1688" t="str">
        <f t="shared" si="451"/>
        <v/>
      </c>
      <c r="DK218" s="1687" t="str">
        <f t="shared" si="452"/>
        <v/>
      </c>
      <c r="DL218" s="1691">
        <f t="shared" si="453"/>
        <v>2</v>
      </c>
      <c r="DM218" s="1692">
        <f t="shared" si="454"/>
        <v>1</v>
      </c>
      <c r="DN218" s="1692">
        <f t="shared" si="455"/>
        <v>1</v>
      </c>
      <c r="DO218" s="1692">
        <f t="shared" si="456"/>
        <v>4</v>
      </c>
      <c r="DP218" s="1693"/>
      <c r="DQ218" s="1694"/>
      <c r="DR218" s="1694"/>
      <c r="DS218" s="1694"/>
      <c r="DT218" s="1694"/>
      <c r="DU218" s="1694"/>
      <c r="DV218" s="1694"/>
      <c r="DW218" s="1694"/>
      <c r="DX218" s="1694"/>
      <c r="DY218" s="1695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6" t="str">
        <f t="shared" si="565"/>
        <v/>
      </c>
      <c r="CE219" s="1327" t="str">
        <f t="shared" si="564"/>
        <v/>
      </c>
      <c r="CF219" s="1328" t="str">
        <f t="shared" si="564"/>
        <v/>
      </c>
      <c r="CG219" s="1328" t="str">
        <f t="shared" si="564"/>
        <v/>
      </c>
      <c r="CH219" s="1328" t="str">
        <f t="shared" si="564"/>
        <v/>
      </c>
      <c r="CI219" s="1328" t="str">
        <f t="shared" si="564"/>
        <v/>
      </c>
      <c r="CJ219" s="1328" t="str">
        <f t="shared" si="564"/>
        <v/>
      </c>
      <c r="CK219" s="1329">
        <f t="shared" si="564"/>
        <v>15</v>
      </c>
      <c r="CL219" s="1329">
        <f t="shared" si="564"/>
        <v>25</v>
      </c>
      <c r="CM219" s="1329">
        <f t="shared" si="564"/>
        <v>75</v>
      </c>
      <c r="CN219" s="1328">
        <f t="shared" si="564"/>
        <v>150</v>
      </c>
      <c r="CO219" s="1328" t="str">
        <f t="shared" si="564"/>
        <v/>
      </c>
      <c r="CP219" s="1328" t="str">
        <f t="shared" si="564"/>
        <v/>
      </c>
      <c r="CQ219" s="1328" t="str">
        <f t="shared" si="564"/>
        <v/>
      </c>
      <c r="CR219" s="1328" t="str">
        <f t="shared" si="564"/>
        <v/>
      </c>
      <c r="CS219" s="1327" t="str">
        <f t="shared" si="564"/>
        <v/>
      </c>
      <c r="CT219" s="1330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72" t="s">
        <v>803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6" t="str">
        <f t="shared" si="565"/>
        <v/>
      </c>
      <c r="CE220" s="1327" t="str">
        <f t="shared" si="564"/>
        <v/>
      </c>
      <c r="CF220" s="1328" t="str">
        <f t="shared" si="564"/>
        <v/>
      </c>
      <c r="CG220" s="1328" t="str">
        <f t="shared" si="564"/>
        <v/>
      </c>
      <c r="CH220" s="1328" t="str">
        <f t="shared" si="564"/>
        <v/>
      </c>
      <c r="CI220" s="1328" t="str">
        <f t="shared" si="564"/>
        <v/>
      </c>
      <c r="CJ220" s="1328" t="str">
        <f t="shared" si="564"/>
        <v/>
      </c>
      <c r="CK220" s="1329" t="str">
        <f t="shared" si="564"/>
        <v/>
      </c>
      <c r="CL220" s="1329">
        <f t="shared" si="564"/>
        <v>2</v>
      </c>
      <c r="CM220" s="1329">
        <f t="shared" si="564"/>
        <v>100</v>
      </c>
      <c r="CN220" s="1328" t="str">
        <f t="shared" si="564"/>
        <v/>
      </c>
      <c r="CO220" s="1328" t="str">
        <f t="shared" si="564"/>
        <v/>
      </c>
      <c r="CP220" s="1328" t="str">
        <f t="shared" si="564"/>
        <v/>
      </c>
      <c r="CQ220" s="1328" t="str">
        <f t="shared" si="564"/>
        <v/>
      </c>
      <c r="CR220" s="1328" t="str">
        <f t="shared" si="564"/>
        <v/>
      </c>
      <c r="CS220" s="1327" t="str">
        <f t="shared" si="564"/>
        <v/>
      </c>
      <c r="CT220" s="1330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6" customFormat="1" ht="15.75" customHeight="1">
      <c r="A221" s="1684" t="s">
        <v>178</v>
      </c>
      <c r="B221" s="1663"/>
      <c r="C221" s="1663"/>
      <c r="D221" s="1663"/>
      <c r="E221" s="1663"/>
      <c r="F221" s="1663"/>
      <c r="G221" s="1663"/>
      <c r="H221" s="1663"/>
      <c r="I221" s="1663"/>
      <c r="J221" s="1663"/>
      <c r="K221" s="1663"/>
      <c r="L221" s="1663"/>
      <c r="M221" s="1663"/>
      <c r="N221" s="1663"/>
      <c r="O221" s="1663"/>
      <c r="P221" s="1663"/>
      <c r="Q221" s="1663"/>
      <c r="R221" s="1663"/>
      <c r="S221" s="1697"/>
      <c r="T221" s="1663"/>
      <c r="U221" s="1663"/>
      <c r="V221" s="1663"/>
      <c r="W221" s="1663"/>
      <c r="X221" s="1663"/>
      <c r="Y221" s="1663"/>
      <c r="Z221" s="1663"/>
      <c r="AA221" s="1663"/>
      <c r="AB221" s="1663"/>
      <c r="AC221" s="1663"/>
      <c r="AD221" s="1663"/>
      <c r="AE221" s="1663"/>
      <c r="AF221" s="1663"/>
      <c r="AG221" s="1663"/>
      <c r="AH221" s="1663"/>
      <c r="AI221" s="1663"/>
      <c r="AJ221" s="1663"/>
      <c r="AK221" s="169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7"/>
      <c r="BV221" s="1663"/>
      <c r="BW221" s="1663"/>
      <c r="BX221" s="1663"/>
      <c r="BY221" s="1663"/>
      <c r="BZ221" s="1304" t="str">
        <f t="shared" ref="BZ221:BZ284" si="574">IF(DL221&lt;3,"",(SUM(B221:R221)-MIN(B221:R221)-MAX(B221:R221))/(DL221-2))</f>
        <v/>
      </c>
      <c r="CA221" s="1304" t="str">
        <f t="shared" ref="CA221:CA284" si="575">IF(DM221&lt;3,"",(SUM(T221:AJ221)-MIN(T221:AJ221)-MAX(T221:AJ221))/(DM221-2))</f>
        <v/>
      </c>
      <c r="CB221" s="1304" t="str">
        <f t="shared" ref="CB221:CB284" si="576">IF(DN221&lt;3,"",(SUM(AL221:BB221)-MIN(AL221:BB221)-MAX(AL221:BB221))/(DN221-2))</f>
        <v/>
      </c>
      <c r="CC221" s="1304" t="str">
        <f t="shared" ref="CC221:CC284" si="577">IF(DO221&lt;3,"",(SUM(BD221:BT221)-MIN(BD221:BT221)-MAX(BD221:BT221))/(DO221-2))</f>
        <v/>
      </c>
      <c r="CD221" s="1364" t="str">
        <f t="shared" si="565"/>
        <v/>
      </c>
      <c r="CE221" s="1365" t="str">
        <f t="shared" si="564"/>
        <v/>
      </c>
      <c r="CF221" s="1366" t="str">
        <f t="shared" si="564"/>
        <v/>
      </c>
      <c r="CG221" s="1366" t="str">
        <f t="shared" si="564"/>
        <v/>
      </c>
      <c r="CH221" s="1366" t="str">
        <f t="shared" si="564"/>
        <v/>
      </c>
      <c r="CI221" s="1366" t="str">
        <f t="shared" si="564"/>
        <v/>
      </c>
      <c r="CJ221" s="1366" t="str">
        <f t="shared" si="564"/>
        <v/>
      </c>
      <c r="CK221" s="1367" t="str">
        <f t="shared" si="564"/>
        <v/>
      </c>
      <c r="CL221" s="1367">
        <f t="shared" si="564"/>
        <v>15</v>
      </c>
      <c r="CM221" s="1367">
        <f t="shared" si="564"/>
        <v>200</v>
      </c>
      <c r="CN221" s="1366" t="str">
        <f t="shared" si="564"/>
        <v/>
      </c>
      <c r="CO221" s="1366" t="str">
        <f t="shared" si="564"/>
        <v/>
      </c>
      <c r="CP221" s="1366" t="str">
        <f t="shared" si="564"/>
        <v/>
      </c>
      <c r="CQ221" s="1366" t="str">
        <f t="shared" si="564"/>
        <v/>
      </c>
      <c r="CR221" s="1366" t="str">
        <f t="shared" si="564"/>
        <v/>
      </c>
      <c r="CS221" s="1365" t="str">
        <f t="shared" si="564"/>
        <v/>
      </c>
      <c r="CT221" s="1368" t="str">
        <f t="shared" si="564"/>
        <v/>
      </c>
      <c r="CU221" s="1687" t="str">
        <f t="shared" si="436"/>
        <v/>
      </c>
      <c r="CV221" s="1688" t="str">
        <f t="shared" si="437"/>
        <v/>
      </c>
      <c r="CW221" s="1689" t="str">
        <f t="shared" si="438"/>
        <v/>
      </c>
      <c r="CX221" s="1689" t="str">
        <f t="shared" si="439"/>
        <v/>
      </c>
      <c r="CY221" s="1689" t="str">
        <f t="shared" si="440"/>
        <v/>
      </c>
      <c r="CZ221" s="1689" t="str">
        <f t="shared" si="441"/>
        <v/>
      </c>
      <c r="DA221" s="1689" t="str">
        <f t="shared" si="442"/>
        <v/>
      </c>
      <c r="DB221" s="1690" t="str">
        <f t="shared" si="443"/>
        <v/>
      </c>
      <c r="DC221" s="1690">
        <f t="shared" si="444"/>
        <v>15</v>
      </c>
      <c r="DD221" s="1690">
        <f t="shared" si="445"/>
        <v>200</v>
      </c>
      <c r="DE221" s="1689" t="str">
        <f t="shared" si="446"/>
        <v/>
      </c>
      <c r="DF221" s="1689" t="str">
        <f t="shared" si="447"/>
        <v/>
      </c>
      <c r="DG221" s="1689" t="str">
        <f t="shared" si="448"/>
        <v/>
      </c>
      <c r="DH221" s="1689" t="str">
        <f t="shared" si="449"/>
        <v/>
      </c>
      <c r="DI221" s="1689" t="str">
        <f t="shared" si="450"/>
        <v/>
      </c>
      <c r="DJ221" s="1688" t="str">
        <f t="shared" si="451"/>
        <v/>
      </c>
      <c r="DK221" s="1687" t="str">
        <f t="shared" si="452"/>
        <v/>
      </c>
      <c r="DL221" s="1691">
        <f t="shared" si="453"/>
        <v>0</v>
      </c>
      <c r="DM221" s="1692">
        <f t="shared" si="454"/>
        <v>0</v>
      </c>
      <c r="DN221" s="1692">
        <f t="shared" si="455"/>
        <v>1</v>
      </c>
      <c r="DO221" s="1692">
        <f t="shared" si="456"/>
        <v>2</v>
      </c>
      <c r="DP221" s="1693"/>
      <c r="DQ221" s="1694"/>
      <c r="DR221" s="1694"/>
      <c r="DS221" s="1694"/>
      <c r="DT221" s="1694"/>
      <c r="DU221" s="1694"/>
      <c r="DV221" s="1694"/>
      <c r="DW221" s="1694"/>
      <c r="DX221" s="1694"/>
      <c r="DY221" s="1695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6" t="str">
        <f t="shared" si="565"/>
        <v/>
      </c>
      <c r="CE222" s="1327" t="str">
        <f t="shared" si="564"/>
        <v/>
      </c>
      <c r="CF222" s="1328" t="str">
        <f t="shared" si="564"/>
        <v/>
      </c>
      <c r="CG222" s="1328" t="str">
        <f t="shared" si="564"/>
        <v/>
      </c>
      <c r="CH222" s="1328" t="str">
        <f t="shared" si="564"/>
        <v/>
      </c>
      <c r="CI222" s="1328" t="str">
        <f t="shared" si="564"/>
        <v/>
      </c>
      <c r="CJ222" s="1328" t="str">
        <f t="shared" si="564"/>
        <v/>
      </c>
      <c r="CK222" s="1329" t="str">
        <f t="shared" si="564"/>
        <v/>
      </c>
      <c r="CL222" s="1329">
        <f t="shared" si="564"/>
        <v>400</v>
      </c>
      <c r="CM222" s="1329">
        <f t="shared" si="564"/>
        <v>1500</v>
      </c>
      <c r="CN222" s="1328" t="str">
        <f t="shared" si="564"/>
        <v/>
      </c>
      <c r="CO222" s="1328" t="str">
        <f t="shared" si="564"/>
        <v/>
      </c>
      <c r="CP222" s="1328" t="str">
        <f t="shared" si="564"/>
        <v/>
      </c>
      <c r="CQ222" s="1328" t="str">
        <f t="shared" si="564"/>
        <v/>
      </c>
      <c r="CR222" s="1328" t="str">
        <f t="shared" si="564"/>
        <v/>
      </c>
      <c r="CS222" s="1327" t="str">
        <f t="shared" si="564"/>
        <v/>
      </c>
      <c r="CT222" s="1330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6" t="s">
        <v>1020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6" t="str">
        <f t="shared" si="565"/>
        <v/>
      </c>
      <c r="CE223" s="1327" t="str">
        <f t="shared" si="564"/>
        <v/>
      </c>
      <c r="CF223" s="1328" t="str">
        <f t="shared" si="564"/>
        <v/>
      </c>
      <c r="CG223" s="1328" t="str">
        <f t="shared" si="564"/>
        <v/>
      </c>
      <c r="CH223" s="1328" t="str">
        <f t="shared" si="564"/>
        <v/>
      </c>
      <c r="CI223" s="1328" t="str">
        <f t="shared" si="564"/>
        <v/>
      </c>
      <c r="CJ223" s="1328" t="str">
        <f t="shared" si="564"/>
        <v/>
      </c>
      <c r="CK223" s="1329" t="str">
        <f t="shared" si="564"/>
        <v/>
      </c>
      <c r="CL223" s="1329" t="str">
        <f t="shared" si="564"/>
        <v/>
      </c>
      <c r="CM223" s="1329" t="str">
        <f t="shared" si="564"/>
        <v/>
      </c>
      <c r="CN223" s="1328" t="str">
        <f t="shared" si="564"/>
        <v/>
      </c>
      <c r="CO223" s="1328" t="str">
        <f t="shared" si="564"/>
        <v/>
      </c>
      <c r="CP223" s="1328" t="str">
        <f t="shared" si="564"/>
        <v/>
      </c>
      <c r="CQ223" s="1328" t="str">
        <f t="shared" si="564"/>
        <v/>
      </c>
      <c r="CR223" s="1328" t="str">
        <f t="shared" si="564"/>
        <v/>
      </c>
      <c r="CS223" s="1327" t="str">
        <f t="shared" si="564"/>
        <v/>
      </c>
      <c r="CT223" s="1330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1026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6" t="str">
        <f t="shared" si="565"/>
        <v/>
      </c>
      <c r="CE224" s="1327" t="str">
        <f t="shared" si="564"/>
        <v/>
      </c>
      <c r="CF224" s="1328" t="str">
        <f t="shared" si="564"/>
        <v/>
      </c>
      <c r="CG224" s="1328" t="str">
        <f t="shared" si="564"/>
        <v/>
      </c>
      <c r="CH224" s="1328" t="str">
        <f t="shared" si="564"/>
        <v/>
      </c>
      <c r="CI224" s="1328" t="str">
        <f t="shared" si="564"/>
        <v/>
      </c>
      <c r="CJ224" s="1328" t="str">
        <f t="shared" si="564"/>
        <v/>
      </c>
      <c r="CK224" s="1329" t="str">
        <f t="shared" si="564"/>
        <v/>
      </c>
      <c r="CL224" s="1329" t="str">
        <f t="shared" si="564"/>
        <v/>
      </c>
      <c r="CM224" s="1329" t="str">
        <f t="shared" si="564"/>
        <v/>
      </c>
      <c r="CN224" s="1328" t="str">
        <f t="shared" si="564"/>
        <v/>
      </c>
      <c r="CO224" s="1328" t="str">
        <f t="shared" si="564"/>
        <v/>
      </c>
      <c r="CP224" s="1328" t="str">
        <f t="shared" si="564"/>
        <v/>
      </c>
      <c r="CQ224" s="1328" t="str">
        <f t="shared" si="564"/>
        <v/>
      </c>
      <c r="CR224" s="1328" t="str">
        <f t="shared" si="564"/>
        <v/>
      </c>
      <c r="CS224" s="1327" t="str">
        <f t="shared" si="564"/>
        <v/>
      </c>
      <c r="CT224" s="1330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6" t="str">
        <f t="shared" si="565"/>
        <v/>
      </c>
      <c r="CE225" s="1327" t="str">
        <f t="shared" si="564"/>
        <v/>
      </c>
      <c r="CF225" s="1328" t="str">
        <f t="shared" si="564"/>
        <v/>
      </c>
      <c r="CG225" s="1328" t="str">
        <f t="shared" si="564"/>
        <v/>
      </c>
      <c r="CH225" s="1328" t="str">
        <f t="shared" si="564"/>
        <v/>
      </c>
      <c r="CI225" s="1328" t="str">
        <f t="shared" si="564"/>
        <v/>
      </c>
      <c r="CJ225" s="1328" t="str">
        <f t="shared" si="564"/>
        <v/>
      </c>
      <c r="CK225" s="1329" t="str">
        <f t="shared" si="564"/>
        <v/>
      </c>
      <c r="CL225" s="1329" t="str">
        <f t="shared" si="564"/>
        <v/>
      </c>
      <c r="CM225" s="1329" t="str">
        <f t="shared" si="564"/>
        <v/>
      </c>
      <c r="CN225" s="1328" t="str">
        <f t="shared" si="564"/>
        <v/>
      </c>
      <c r="CO225" s="1328" t="str">
        <f t="shared" si="564"/>
        <v/>
      </c>
      <c r="CP225" s="1328" t="str">
        <f t="shared" si="564"/>
        <v/>
      </c>
      <c r="CQ225" s="1328" t="str">
        <f t="shared" si="564"/>
        <v/>
      </c>
      <c r="CR225" s="1328" t="str">
        <f t="shared" si="564"/>
        <v/>
      </c>
      <c r="CS225" s="1327" t="str">
        <f t="shared" si="564"/>
        <v/>
      </c>
      <c r="CT225" s="1330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7"/>
        <v/>
      </c>
      <c r="CG227" s="1328" t="str">
        <f t="shared" si="587"/>
        <v/>
      </c>
      <c r="CH227" s="1328" t="str">
        <f t="shared" si="587"/>
        <v/>
      </c>
      <c r="CI227" s="1328" t="str">
        <f t="shared" si="587"/>
        <v/>
      </c>
      <c r="CJ227" s="1328" t="str">
        <f t="shared" si="587"/>
        <v/>
      </c>
      <c r="CK227" s="1329" t="str">
        <f t="shared" si="587"/>
        <v/>
      </c>
      <c r="CL227" s="1329" t="str">
        <f t="shared" si="587"/>
        <v/>
      </c>
      <c r="CM227" s="1329" t="str">
        <f t="shared" si="587"/>
        <v/>
      </c>
      <c r="CN227" s="1328" t="str">
        <f t="shared" si="587"/>
        <v/>
      </c>
      <c r="CO227" s="1328" t="str">
        <f t="shared" si="587"/>
        <v/>
      </c>
      <c r="CP227" s="1328" t="str">
        <f t="shared" si="587"/>
        <v/>
      </c>
      <c r="CQ227" s="1328" t="str">
        <f t="shared" si="587"/>
        <v/>
      </c>
      <c r="CR227" s="1328" t="str">
        <f t="shared" si="587"/>
        <v/>
      </c>
      <c r="CS227" s="1327" t="str">
        <f t="shared" si="587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1" t="str">
        <f t="shared" si="586"/>
        <v/>
      </c>
      <c r="CE228" s="1332" t="str">
        <f t="shared" si="587"/>
        <v/>
      </c>
      <c r="CF228" s="1333" t="str">
        <f t="shared" si="587"/>
        <v/>
      </c>
      <c r="CG228" s="1333" t="str">
        <f t="shared" si="587"/>
        <v/>
      </c>
      <c r="CH228" s="1333" t="str">
        <f t="shared" si="587"/>
        <v/>
      </c>
      <c r="CI228" s="1333" t="str">
        <f t="shared" si="587"/>
        <v/>
      </c>
      <c r="CJ228" s="1333" t="str">
        <f t="shared" si="587"/>
        <v/>
      </c>
      <c r="CK228" s="1334" t="str">
        <f t="shared" si="587"/>
        <v/>
      </c>
      <c r="CL228" s="1334" t="str">
        <f t="shared" si="587"/>
        <v/>
      </c>
      <c r="CM228" s="1334" t="str">
        <f t="shared" si="587"/>
        <v/>
      </c>
      <c r="CN228" s="1333" t="str">
        <f t="shared" si="587"/>
        <v/>
      </c>
      <c r="CO228" s="1333" t="str">
        <f t="shared" si="587"/>
        <v/>
      </c>
      <c r="CP228" s="1333" t="str">
        <f t="shared" si="587"/>
        <v/>
      </c>
      <c r="CQ228" s="1333" t="str">
        <f t="shared" si="587"/>
        <v/>
      </c>
      <c r="CR228" s="1333" t="str">
        <f t="shared" si="587"/>
        <v/>
      </c>
      <c r="CS228" s="1332" t="str">
        <f t="shared" si="587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1" t="str">
        <f t="shared" si="586"/>
        <v/>
      </c>
      <c r="CE229" s="1332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3"/>
        <v/>
      </c>
      <c r="CG229" s="1333" t="str">
        <f t="shared" si="613"/>
        <v/>
      </c>
      <c r="CH229" s="1333" t="str">
        <f t="shared" si="613"/>
        <v/>
      </c>
      <c r="CI229" s="1333" t="str">
        <f t="shared" si="613"/>
        <v/>
      </c>
      <c r="CJ229" s="1333" t="str">
        <f t="shared" si="613"/>
        <v/>
      </c>
      <c r="CK229" s="1334" t="str">
        <f t="shared" si="613"/>
        <v/>
      </c>
      <c r="CL229" s="1334" t="str">
        <f t="shared" si="613"/>
        <v/>
      </c>
      <c r="CM229" s="1334" t="str">
        <f t="shared" si="613"/>
        <v/>
      </c>
      <c r="CN229" s="1333" t="str">
        <f t="shared" si="613"/>
        <v/>
      </c>
      <c r="CO229" s="1333" t="str">
        <f t="shared" si="613"/>
        <v/>
      </c>
      <c r="CP229" s="1333" t="str">
        <f t="shared" si="613"/>
        <v/>
      </c>
      <c r="CQ229" s="1333" t="str">
        <f t="shared" si="613"/>
        <v/>
      </c>
      <c r="CR229" s="1333" t="str">
        <f t="shared" si="613"/>
        <v/>
      </c>
      <c r="CS229" s="1332" t="str">
        <f t="shared" si="613"/>
        <v/>
      </c>
      <c r="CT229" s="1335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6" t="str">
        <f t="shared" si="586"/>
        <v/>
      </c>
      <c r="CE230" s="1327" t="str">
        <f t="shared" si="613"/>
        <v/>
      </c>
      <c r="CF230" s="1328" t="str">
        <f t="shared" si="613"/>
        <v/>
      </c>
      <c r="CG230" s="1328" t="str">
        <f t="shared" si="613"/>
        <v/>
      </c>
      <c r="CH230" s="1328" t="str">
        <f t="shared" si="613"/>
        <v/>
      </c>
      <c r="CI230" s="1328" t="str">
        <f t="shared" si="613"/>
        <v/>
      </c>
      <c r="CJ230" s="1328" t="str">
        <f t="shared" si="613"/>
        <v/>
      </c>
      <c r="CK230" s="1329" t="str">
        <f t="shared" si="613"/>
        <v/>
      </c>
      <c r="CL230" s="1329" t="str">
        <f t="shared" si="613"/>
        <v/>
      </c>
      <c r="CM230" s="1329" t="str">
        <f t="shared" si="613"/>
        <v/>
      </c>
      <c r="CN230" s="1328" t="str">
        <f t="shared" si="613"/>
        <v/>
      </c>
      <c r="CO230" s="1328" t="str">
        <f t="shared" si="613"/>
        <v/>
      </c>
      <c r="CP230" s="1328" t="str">
        <f t="shared" si="613"/>
        <v/>
      </c>
      <c r="CQ230" s="1328" t="str">
        <f t="shared" si="613"/>
        <v/>
      </c>
      <c r="CR230" s="1328" t="str">
        <f t="shared" si="613"/>
        <v/>
      </c>
      <c r="CS230" s="1327" t="str">
        <f t="shared" si="613"/>
        <v/>
      </c>
      <c r="CT230" s="1330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1" t="str">
        <f t="shared" si="586"/>
        <v/>
      </c>
      <c r="CE231" s="1332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4"/>
        <v/>
      </c>
      <c r="CG231" s="1333" t="str">
        <f t="shared" si="614"/>
        <v/>
      </c>
      <c r="CH231" s="1333" t="str">
        <f t="shared" si="614"/>
        <v/>
      </c>
      <c r="CI231" s="1333" t="str">
        <f t="shared" si="614"/>
        <v/>
      </c>
      <c r="CJ231" s="1333" t="str">
        <f t="shared" si="614"/>
        <v/>
      </c>
      <c r="CK231" s="1334" t="str">
        <f t="shared" si="614"/>
        <v/>
      </c>
      <c r="CL231" s="1334" t="str">
        <f t="shared" si="614"/>
        <v/>
      </c>
      <c r="CM231" s="1334" t="str">
        <f t="shared" si="614"/>
        <v/>
      </c>
      <c r="CN231" s="1333" t="str">
        <f t="shared" si="614"/>
        <v/>
      </c>
      <c r="CO231" s="1333" t="str">
        <f t="shared" si="614"/>
        <v/>
      </c>
      <c r="CP231" s="1333" t="str">
        <f t="shared" si="614"/>
        <v/>
      </c>
      <c r="CQ231" s="1333" t="str">
        <f t="shared" si="614"/>
        <v/>
      </c>
      <c r="CR231" s="1333" t="str">
        <f t="shared" si="614"/>
        <v/>
      </c>
      <c r="CS231" s="1332" t="str">
        <f t="shared" si="614"/>
        <v/>
      </c>
      <c r="CT231" s="1335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1" t="str">
        <f t="shared" si="586"/>
        <v/>
      </c>
      <c r="CE232" s="1332" t="str">
        <f t="shared" si="614"/>
        <v/>
      </c>
      <c r="CF232" s="1333" t="str">
        <f t="shared" si="614"/>
        <v/>
      </c>
      <c r="CG232" s="1333" t="str">
        <f t="shared" si="614"/>
        <v/>
      </c>
      <c r="CH232" s="1333" t="str">
        <f t="shared" si="614"/>
        <v/>
      </c>
      <c r="CI232" s="1333" t="str">
        <f t="shared" si="614"/>
        <v/>
      </c>
      <c r="CJ232" s="1333" t="str">
        <f t="shared" si="614"/>
        <v/>
      </c>
      <c r="CK232" s="1334" t="str">
        <f t="shared" si="614"/>
        <v/>
      </c>
      <c r="CL232" s="1334" t="str">
        <f t="shared" si="614"/>
        <v/>
      </c>
      <c r="CM232" s="1334" t="str">
        <f t="shared" si="614"/>
        <v/>
      </c>
      <c r="CN232" s="1333" t="str">
        <f t="shared" si="614"/>
        <v/>
      </c>
      <c r="CO232" s="1333" t="str">
        <f t="shared" si="614"/>
        <v/>
      </c>
      <c r="CP232" s="1333" t="str">
        <f t="shared" si="614"/>
        <v/>
      </c>
      <c r="CQ232" s="1333" t="str">
        <f t="shared" si="614"/>
        <v/>
      </c>
      <c r="CR232" s="1333" t="str">
        <f t="shared" si="614"/>
        <v/>
      </c>
      <c r="CS232" s="1332" t="str">
        <f t="shared" si="614"/>
        <v/>
      </c>
      <c r="CT232" s="1335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4"/>
        <v/>
      </c>
      <c r="CF233" s="1328" t="str">
        <f t="shared" si="614"/>
        <v/>
      </c>
      <c r="CG233" s="1328" t="str">
        <f t="shared" si="614"/>
        <v/>
      </c>
      <c r="CH233" s="1328" t="str">
        <f t="shared" si="614"/>
        <v/>
      </c>
      <c r="CI233" s="1328" t="str">
        <f t="shared" si="614"/>
        <v/>
      </c>
      <c r="CJ233" s="1328" t="str">
        <f t="shared" si="614"/>
        <v/>
      </c>
      <c r="CK233" s="1329" t="str">
        <f t="shared" si="614"/>
        <v/>
      </c>
      <c r="CL233" s="1329" t="str">
        <f t="shared" si="614"/>
        <v/>
      </c>
      <c r="CM233" s="1329" t="str">
        <f t="shared" si="614"/>
        <v/>
      </c>
      <c r="CN233" s="1328" t="str">
        <f t="shared" si="614"/>
        <v/>
      </c>
      <c r="CO233" s="1328" t="str">
        <f t="shared" si="614"/>
        <v/>
      </c>
      <c r="CP233" s="1328" t="str">
        <f t="shared" si="614"/>
        <v/>
      </c>
      <c r="CQ233" s="1328" t="str">
        <f t="shared" si="614"/>
        <v/>
      </c>
      <c r="CR233" s="1328" t="str">
        <f t="shared" si="614"/>
        <v/>
      </c>
      <c r="CS233" s="1327" t="str">
        <f t="shared" si="614"/>
        <v/>
      </c>
      <c r="CT233" s="1330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6" t="str">
        <f t="shared" si="619"/>
        <v/>
      </c>
      <c r="CE234" s="1327" t="str">
        <f t="shared" si="614"/>
        <v/>
      </c>
      <c r="CF234" s="1328" t="str">
        <f t="shared" si="614"/>
        <v/>
      </c>
      <c r="CG234" s="1328" t="str">
        <f t="shared" si="614"/>
        <v/>
      </c>
      <c r="CH234" s="1328" t="str">
        <f t="shared" si="614"/>
        <v/>
      </c>
      <c r="CI234" s="1328" t="str">
        <f t="shared" si="614"/>
        <v/>
      </c>
      <c r="CJ234" s="1328" t="str">
        <f t="shared" si="614"/>
        <v/>
      </c>
      <c r="CK234" s="1329" t="str">
        <f t="shared" si="614"/>
        <v/>
      </c>
      <c r="CL234" s="1329" t="str">
        <f t="shared" si="614"/>
        <v/>
      </c>
      <c r="CM234" s="1329" t="str">
        <f t="shared" si="614"/>
        <v/>
      </c>
      <c r="CN234" s="1328" t="str">
        <f t="shared" si="614"/>
        <v/>
      </c>
      <c r="CO234" s="1328" t="str">
        <f t="shared" si="614"/>
        <v/>
      </c>
      <c r="CP234" s="1328" t="str">
        <f t="shared" si="614"/>
        <v/>
      </c>
      <c r="CQ234" s="1328" t="str">
        <f t="shared" si="614"/>
        <v/>
      </c>
      <c r="CR234" s="1328" t="str">
        <f t="shared" si="614"/>
        <v/>
      </c>
      <c r="CS234" s="1327" t="str">
        <f t="shared" si="614"/>
        <v/>
      </c>
      <c r="CT234" s="1330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6" t="str">
        <f t="shared" si="619"/>
        <v/>
      </c>
      <c r="CE235" s="1327" t="str">
        <f t="shared" si="614"/>
        <v/>
      </c>
      <c r="CF235" s="1328" t="str">
        <f t="shared" si="614"/>
        <v/>
      </c>
      <c r="CG235" s="1328" t="str">
        <f t="shared" si="614"/>
        <v/>
      </c>
      <c r="CH235" s="1328" t="str">
        <f t="shared" si="614"/>
        <v/>
      </c>
      <c r="CI235" s="1328" t="str">
        <f t="shared" si="614"/>
        <v/>
      </c>
      <c r="CJ235" s="1328" t="str">
        <f t="shared" si="614"/>
        <v/>
      </c>
      <c r="CK235" s="1329" t="str">
        <f t="shared" si="614"/>
        <v/>
      </c>
      <c r="CL235" s="1329" t="str">
        <f t="shared" si="614"/>
        <v/>
      </c>
      <c r="CM235" s="1329" t="str">
        <f t="shared" si="614"/>
        <v/>
      </c>
      <c r="CN235" s="1328" t="str">
        <f t="shared" si="614"/>
        <v/>
      </c>
      <c r="CO235" s="1328" t="str">
        <f t="shared" si="614"/>
        <v/>
      </c>
      <c r="CP235" s="1328" t="str">
        <f t="shared" si="614"/>
        <v/>
      </c>
      <c r="CQ235" s="1328" t="str">
        <f t="shared" si="614"/>
        <v/>
      </c>
      <c r="CR235" s="1328" t="str">
        <f t="shared" si="614"/>
        <v/>
      </c>
      <c r="CS235" s="1327" t="str">
        <f t="shared" si="614"/>
        <v/>
      </c>
      <c r="CT235" s="1330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6" t="str">
        <f t="shared" si="619"/>
        <v/>
      </c>
      <c r="CE236" s="1327" t="str">
        <f t="shared" si="614"/>
        <v/>
      </c>
      <c r="CF236" s="1328" t="str">
        <f t="shared" si="614"/>
        <v/>
      </c>
      <c r="CG236" s="1328" t="str">
        <f t="shared" si="614"/>
        <v/>
      </c>
      <c r="CH236" s="1328">
        <f t="shared" si="614"/>
        <v>1000</v>
      </c>
      <c r="CI236" s="1328">
        <f t="shared" si="614"/>
        <v>1300</v>
      </c>
      <c r="CJ236" s="1328">
        <f t="shared" si="614"/>
        <v>1600</v>
      </c>
      <c r="CK236" s="1329">
        <f t="shared" si="614"/>
        <v>2300</v>
      </c>
      <c r="CL236" s="1329">
        <f t="shared" si="614"/>
        <v>2400</v>
      </c>
      <c r="CM236" s="1329">
        <f t="shared" si="614"/>
        <v>3800</v>
      </c>
      <c r="CN236" s="1328">
        <f t="shared" si="614"/>
        <v>5500</v>
      </c>
      <c r="CO236" s="1328">
        <f t="shared" si="614"/>
        <v>6150</v>
      </c>
      <c r="CP236" s="1328">
        <f t="shared" si="614"/>
        <v>7250</v>
      </c>
      <c r="CQ236" s="1328" t="str">
        <f t="shared" si="614"/>
        <v/>
      </c>
      <c r="CR236" s="1328" t="str">
        <f t="shared" si="614"/>
        <v/>
      </c>
      <c r="CS236" s="1327" t="str">
        <f t="shared" si="614"/>
        <v/>
      </c>
      <c r="CT236" s="1330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6">
        <f t="shared" si="619"/>
        <v>3630</v>
      </c>
      <c r="CE237" s="1327">
        <f t="shared" si="614"/>
        <v>3630</v>
      </c>
      <c r="CF237" s="1328">
        <f t="shared" si="614"/>
        <v>3630</v>
      </c>
      <c r="CG237" s="1328">
        <f t="shared" si="614"/>
        <v>3630</v>
      </c>
      <c r="CH237" s="1328">
        <f t="shared" si="614"/>
        <v>3630</v>
      </c>
      <c r="CI237" s="1328">
        <f t="shared" si="614"/>
        <v>3630</v>
      </c>
      <c r="CJ237" s="1328">
        <f t="shared" si="614"/>
        <v>3630</v>
      </c>
      <c r="CK237" s="1329">
        <f t="shared" si="614"/>
        <v>3630</v>
      </c>
      <c r="CL237" s="1329">
        <f t="shared" si="614"/>
        <v>3630</v>
      </c>
      <c r="CM237" s="1329">
        <f t="shared" si="614"/>
        <v>3630</v>
      </c>
      <c r="CN237" s="1328">
        <f t="shared" si="614"/>
        <v>3630</v>
      </c>
      <c r="CO237" s="1328">
        <f t="shared" si="614"/>
        <v>3630</v>
      </c>
      <c r="CP237" s="1328">
        <f t="shared" si="614"/>
        <v>3630</v>
      </c>
      <c r="CQ237" s="1328">
        <f t="shared" si="614"/>
        <v>3630</v>
      </c>
      <c r="CR237" s="1328">
        <f t="shared" si="614"/>
        <v>3630</v>
      </c>
      <c r="CS237" s="1327">
        <f t="shared" si="614"/>
        <v>3630</v>
      </c>
      <c r="CT237" s="1330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6" t="str">
        <f t="shared" si="619"/>
        <v/>
      </c>
      <c r="CE238" s="1327" t="str">
        <f t="shared" si="614"/>
        <v/>
      </c>
      <c r="CF238" s="1328" t="str">
        <f t="shared" si="614"/>
        <v/>
      </c>
      <c r="CG238" s="1328" t="str">
        <f t="shared" si="614"/>
        <v/>
      </c>
      <c r="CH238" s="1328">
        <f t="shared" si="614"/>
        <v>0</v>
      </c>
      <c r="CI238" s="1328">
        <f t="shared" si="614"/>
        <v>100</v>
      </c>
      <c r="CJ238" s="1328">
        <f t="shared" si="614"/>
        <v>750</v>
      </c>
      <c r="CK238" s="1329">
        <f t="shared" si="614"/>
        <v>750</v>
      </c>
      <c r="CL238" s="1329">
        <f t="shared" si="614"/>
        <v>950</v>
      </c>
      <c r="CM238" s="1329">
        <f t="shared" si="614"/>
        <v>2500</v>
      </c>
      <c r="CN238" s="1328">
        <f t="shared" si="614"/>
        <v>4500</v>
      </c>
      <c r="CO238" s="1328">
        <f t="shared" si="614"/>
        <v>5000</v>
      </c>
      <c r="CP238" s="1328">
        <f t="shared" si="614"/>
        <v>6000</v>
      </c>
      <c r="CQ238" s="1328" t="str">
        <f t="shared" si="614"/>
        <v/>
      </c>
      <c r="CR238" s="1328" t="str">
        <f t="shared" si="614"/>
        <v/>
      </c>
      <c r="CS238" s="1327" t="str">
        <f t="shared" si="614"/>
        <v/>
      </c>
      <c r="CT238" s="1330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6" customFormat="1" ht="15.75" customHeight="1">
      <c r="A239" s="1684" t="s">
        <v>178</v>
      </c>
      <c r="B239" s="1610"/>
      <c r="C239" s="1610">
        <v>0</v>
      </c>
      <c r="D239" s="1610">
        <v>0</v>
      </c>
      <c r="E239" s="1610">
        <v>1</v>
      </c>
      <c r="F239" s="1610">
        <v>0</v>
      </c>
      <c r="G239" s="1610"/>
      <c r="H239" s="1610">
        <v>1</v>
      </c>
      <c r="I239" s="1610">
        <v>0</v>
      </c>
      <c r="J239" s="1610">
        <v>0</v>
      </c>
      <c r="K239" s="1610"/>
      <c r="L239" s="1610"/>
      <c r="M239" s="1610"/>
      <c r="N239" s="1610"/>
      <c r="O239" s="1610"/>
      <c r="P239" s="1610"/>
      <c r="Q239" s="1610"/>
      <c r="R239" s="1610"/>
      <c r="S239" s="1699"/>
      <c r="T239" s="1610">
        <v>0</v>
      </c>
      <c r="U239" s="1610">
        <v>0.6</v>
      </c>
      <c r="V239" s="1610">
        <v>1.3</v>
      </c>
      <c r="W239" s="1610">
        <v>1</v>
      </c>
      <c r="X239" s="1610">
        <v>0.8</v>
      </c>
      <c r="Y239" s="1610">
        <v>0</v>
      </c>
      <c r="Z239" s="1610">
        <v>0</v>
      </c>
      <c r="AA239" s="1610">
        <v>0</v>
      </c>
      <c r="AB239" s="1610">
        <v>0</v>
      </c>
      <c r="AC239" s="1610"/>
      <c r="AD239" s="1610"/>
      <c r="AE239" s="1610"/>
      <c r="AF239" s="1610"/>
      <c r="AG239" s="1610"/>
      <c r="AH239" s="1610"/>
      <c r="AI239" s="1610"/>
      <c r="AJ239" s="1610"/>
      <c r="AK239" s="1699"/>
      <c r="AL239" s="1610">
        <v>0.72</v>
      </c>
      <c r="AM239" s="1610">
        <v>1</v>
      </c>
      <c r="AN239" s="1610">
        <v>0.72</v>
      </c>
      <c r="AO239" s="1610">
        <v>0</v>
      </c>
      <c r="AP239" s="1610">
        <v>0.6</v>
      </c>
      <c r="AQ239" s="1610">
        <v>0.72</v>
      </c>
      <c r="AR239" s="1610">
        <v>0</v>
      </c>
      <c r="AS239" s="1610">
        <v>0.8</v>
      </c>
      <c r="AT239" s="1610">
        <v>1.4</v>
      </c>
      <c r="AU239" s="1610"/>
      <c r="AV239" s="1610"/>
      <c r="AW239" s="1700"/>
      <c r="AX239" s="1700"/>
      <c r="AY239" s="1700"/>
      <c r="AZ239" s="1700"/>
      <c r="BA239" s="1610"/>
      <c r="BB239" s="1610"/>
      <c r="BC239" s="1699"/>
      <c r="BD239" s="1610">
        <v>1.3</v>
      </c>
      <c r="BE239" s="1610">
        <v>1.3</v>
      </c>
      <c r="BF239" s="1610">
        <v>1.3</v>
      </c>
      <c r="BG239" s="1610">
        <v>0.92100000000000004</v>
      </c>
      <c r="BH239" s="1610">
        <v>1</v>
      </c>
      <c r="BI239" s="1610">
        <v>1</v>
      </c>
      <c r="BJ239" s="1610">
        <v>0</v>
      </c>
      <c r="BK239" s="1610">
        <v>0.46600000000000003</v>
      </c>
      <c r="BL239" s="1610">
        <v>1.2</v>
      </c>
      <c r="BM239" s="1610"/>
      <c r="BN239" s="1610"/>
      <c r="BO239" s="1700"/>
      <c r="BP239" s="1700"/>
      <c r="BQ239" s="1700"/>
      <c r="BR239" s="1700"/>
      <c r="BS239" s="1610"/>
      <c r="BT239" s="1700"/>
      <c r="BU239" s="1699"/>
      <c r="BV239" s="1610">
        <v>0.6</v>
      </c>
      <c r="BW239" s="1610">
        <v>0.6</v>
      </c>
      <c r="BX239" s="1610">
        <v>0.72</v>
      </c>
      <c r="BY239" s="1610">
        <v>1</v>
      </c>
      <c r="BZ239" s="1304">
        <f t="shared" si="574"/>
        <v>0.2</v>
      </c>
      <c r="CA239" s="1304">
        <f t="shared" si="575"/>
        <v>0.34285714285714292</v>
      </c>
      <c r="CB239" s="1304">
        <f t="shared" si="576"/>
        <v>0.65142857142857125</v>
      </c>
      <c r="CC239" s="1305">
        <f t="shared" si="577"/>
        <v>1.0267142857142857</v>
      </c>
      <c r="CD239" s="1364" t="str">
        <f t="shared" si="619"/>
        <v/>
      </c>
      <c r="CE239" s="1365" t="str">
        <f t="shared" si="614"/>
        <v/>
      </c>
      <c r="CF239" s="1366" t="str">
        <f t="shared" si="614"/>
        <v/>
      </c>
      <c r="CG239" s="1366" t="str">
        <f t="shared" si="614"/>
        <v/>
      </c>
      <c r="CH239" s="1366">
        <f t="shared" si="614"/>
        <v>0</v>
      </c>
      <c r="CI239" s="1366">
        <f t="shared" si="614"/>
        <v>0.46600000000000003</v>
      </c>
      <c r="CJ239" s="1366">
        <f t="shared" si="614"/>
        <v>0.92100000000000004</v>
      </c>
      <c r="CK239" s="1367">
        <f t="shared" si="614"/>
        <v>1</v>
      </c>
      <c r="CL239" s="1367">
        <f t="shared" si="614"/>
        <v>1</v>
      </c>
      <c r="CM239" s="1367">
        <f t="shared" si="614"/>
        <v>1.2</v>
      </c>
      <c r="CN239" s="1366">
        <f t="shared" si="614"/>
        <v>1.3</v>
      </c>
      <c r="CO239" s="1366">
        <f t="shared" si="614"/>
        <v>1.3</v>
      </c>
      <c r="CP239" s="1366">
        <f t="shared" si="614"/>
        <v>1.3</v>
      </c>
      <c r="CQ239" s="1366" t="str">
        <f t="shared" si="614"/>
        <v/>
      </c>
      <c r="CR239" s="1366" t="str">
        <f t="shared" si="614"/>
        <v/>
      </c>
      <c r="CS239" s="1365" t="str">
        <f t="shared" si="614"/>
        <v/>
      </c>
      <c r="CT239" s="1368" t="str">
        <f t="shared" si="614"/>
        <v/>
      </c>
      <c r="CU239" s="1687" t="str">
        <f t="shared" si="588"/>
        <v/>
      </c>
      <c r="CV239" s="1688" t="str">
        <f t="shared" si="589"/>
        <v/>
      </c>
      <c r="CW239" s="1689" t="str">
        <f t="shared" si="590"/>
        <v/>
      </c>
      <c r="CX239" s="1689" t="str">
        <f t="shared" si="591"/>
        <v/>
      </c>
      <c r="CY239" s="1689">
        <f t="shared" si="592"/>
        <v>0</v>
      </c>
      <c r="CZ239" s="1689">
        <f t="shared" si="593"/>
        <v>0.46600000000000003</v>
      </c>
      <c r="DA239" s="1689">
        <f t="shared" si="594"/>
        <v>0.92100000000000004</v>
      </c>
      <c r="DB239" s="1690">
        <f t="shared" si="595"/>
        <v>1</v>
      </c>
      <c r="DC239" s="1690">
        <f t="shared" si="596"/>
        <v>1</v>
      </c>
      <c r="DD239" s="1690">
        <f t="shared" si="597"/>
        <v>1.2</v>
      </c>
      <c r="DE239" s="1689">
        <f t="shared" si="598"/>
        <v>1.3</v>
      </c>
      <c r="DF239" s="1689">
        <f t="shared" si="599"/>
        <v>1.3</v>
      </c>
      <c r="DG239" s="1689">
        <f t="shared" si="600"/>
        <v>1.3</v>
      </c>
      <c r="DH239" s="1689" t="str">
        <f t="shared" si="601"/>
        <v/>
      </c>
      <c r="DI239" s="1689" t="str">
        <f t="shared" si="602"/>
        <v/>
      </c>
      <c r="DJ239" s="1688" t="str">
        <f t="shared" si="603"/>
        <v/>
      </c>
      <c r="DK239" s="1687" t="str">
        <f t="shared" si="604"/>
        <v/>
      </c>
      <c r="DL239" s="1691">
        <f t="shared" si="605"/>
        <v>7</v>
      </c>
      <c r="DM239" s="1692">
        <f t="shared" si="606"/>
        <v>9</v>
      </c>
      <c r="DN239" s="1692">
        <f t="shared" si="607"/>
        <v>9</v>
      </c>
      <c r="DO239" s="1692">
        <f t="shared" si="608"/>
        <v>9</v>
      </c>
      <c r="DP239" s="1693"/>
      <c r="DQ239" s="1694"/>
      <c r="DR239" s="1694"/>
      <c r="DS239" s="1694"/>
      <c r="DT239" s="1694"/>
      <c r="DU239" s="1694"/>
      <c r="DV239" s="1694"/>
      <c r="DW239" s="1694"/>
      <c r="DX239" s="1694"/>
      <c r="DY239" s="1695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0</v>
      </c>
      <c r="BW240" s="615">
        <f>IF(BW238="","",BW238*BW239)</f>
        <v>120</v>
      </c>
      <c r="BX240" s="615">
        <f>IF(BX238="","",BX238*BX239)</f>
        <v>216</v>
      </c>
      <c r="BY240" s="615">
        <f>IF(BY238="","",BY238*BY239)</f>
        <v>950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6" t="str">
        <f t="shared" si="619"/>
        <v/>
      </c>
      <c r="CE240" s="1327" t="str">
        <f t="shared" si="614"/>
        <v/>
      </c>
      <c r="CF240" s="1328" t="str">
        <f t="shared" si="614"/>
        <v/>
      </c>
      <c r="CG240" s="1328" t="str">
        <f t="shared" si="614"/>
        <v/>
      </c>
      <c r="CH240" s="1328">
        <f t="shared" si="614"/>
        <v>0</v>
      </c>
      <c r="CI240" s="1328">
        <f t="shared" si="614"/>
        <v>120</v>
      </c>
      <c r="CJ240" s="1328">
        <f t="shared" si="614"/>
        <v>349.5</v>
      </c>
      <c r="CK240" s="1329">
        <f t="shared" si="614"/>
        <v>750</v>
      </c>
      <c r="CL240" s="1329">
        <f t="shared" si="614"/>
        <v>874.95</v>
      </c>
      <c r="CM240" s="1329">
        <f t="shared" si="614"/>
        <v>3250</v>
      </c>
      <c r="CN240" s="1328">
        <f t="shared" si="614"/>
        <v>5850</v>
      </c>
      <c r="CO240" s="1328">
        <f t="shared" si="614"/>
        <v>6000</v>
      </c>
      <c r="CP240" s="1328">
        <f t="shared" si="614"/>
        <v>6500</v>
      </c>
      <c r="CQ240" s="1328" t="str">
        <f t="shared" si="614"/>
        <v/>
      </c>
      <c r="CR240" s="1328" t="str">
        <f t="shared" si="614"/>
        <v/>
      </c>
      <c r="CS240" s="1327" t="str">
        <f t="shared" si="614"/>
        <v/>
      </c>
      <c r="CT240" s="1330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6" t="str">
        <f t="shared" si="619"/>
        <v/>
      </c>
      <c r="CE241" s="1327" t="str">
        <f t="shared" si="614"/>
        <v/>
      </c>
      <c r="CF241" s="1328" t="str">
        <f t="shared" si="614"/>
        <v/>
      </c>
      <c r="CG241" s="1328" t="str">
        <f t="shared" si="614"/>
        <v/>
      </c>
      <c r="CH241" s="1328">
        <f t="shared" si="614"/>
        <v>0</v>
      </c>
      <c r="CI241" s="1328">
        <f t="shared" si="614"/>
        <v>0</v>
      </c>
      <c r="CJ241" s="1328">
        <f t="shared" si="614"/>
        <v>0</v>
      </c>
      <c r="CK241" s="1329">
        <f t="shared" si="614"/>
        <v>0</v>
      </c>
      <c r="CL241" s="1329">
        <f t="shared" si="614"/>
        <v>0</v>
      </c>
      <c r="CM241" s="1329">
        <f t="shared" si="614"/>
        <v>60</v>
      </c>
      <c r="CN241" s="1328">
        <f t="shared" si="614"/>
        <v>100</v>
      </c>
      <c r="CO241" s="1328">
        <f t="shared" si="614"/>
        <v>250</v>
      </c>
      <c r="CP241" s="1328">
        <f t="shared" si="614"/>
        <v>270</v>
      </c>
      <c r="CQ241" s="1328" t="str">
        <f t="shared" si="614"/>
        <v/>
      </c>
      <c r="CR241" s="1328" t="str">
        <f t="shared" si="614"/>
        <v/>
      </c>
      <c r="CS241" s="1327" t="str">
        <f t="shared" si="614"/>
        <v/>
      </c>
      <c r="CT241" s="1330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0.14799412915851273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6"/>
        <v/>
      </c>
      <c r="CG242" s="1333" t="str">
        <f t="shared" si="636"/>
        <v/>
      </c>
      <c r="CH242" s="1333">
        <f t="shared" si="636"/>
        <v>0.35518590998043054</v>
      </c>
      <c r="CI242" s="1333">
        <f t="shared" si="636"/>
        <v>0.39465101108936723</v>
      </c>
      <c r="CJ242" s="1333">
        <f t="shared" si="636"/>
        <v>0.46497064579256359</v>
      </c>
      <c r="CK242" s="1334">
        <f t="shared" si="636"/>
        <v>0.51304631441617743</v>
      </c>
      <c r="CL242" s="1334">
        <f t="shared" si="636"/>
        <v>0.52620134811915631</v>
      </c>
      <c r="CM242" s="1334">
        <f t="shared" si="636"/>
        <v>0.5446183953033269</v>
      </c>
      <c r="CN242" s="1333">
        <f t="shared" si="636"/>
        <v>0.56829745596868886</v>
      </c>
      <c r="CO242" s="1333">
        <f t="shared" si="636"/>
        <v>0.61565557729941289</v>
      </c>
      <c r="CP242" s="1333">
        <f t="shared" si="636"/>
        <v>0.97676125244618384</v>
      </c>
      <c r="CQ242" s="1333" t="str">
        <f t="shared" si="636"/>
        <v/>
      </c>
      <c r="CR242" s="1333" t="str">
        <f t="shared" si="636"/>
        <v/>
      </c>
      <c r="CS242" s="1332" t="str">
        <f t="shared" si="636"/>
        <v/>
      </c>
      <c r="CT242" s="1335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100</v>
      </c>
      <c r="BW243" s="694">
        <v>150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6"/>
        <v/>
      </c>
      <c r="CF243" s="1328" t="str">
        <f t="shared" si="636"/>
        <v/>
      </c>
      <c r="CG243" s="1328" t="str">
        <f t="shared" si="636"/>
        <v/>
      </c>
      <c r="CH243" s="1328" t="str">
        <f t="shared" si="636"/>
        <v/>
      </c>
      <c r="CI243" s="1328" t="str">
        <f t="shared" si="636"/>
        <v/>
      </c>
      <c r="CJ243" s="1328">
        <f t="shared" si="636"/>
        <v>150</v>
      </c>
      <c r="CK243" s="1329">
        <f t="shared" si="636"/>
        <v>150</v>
      </c>
      <c r="CL243" s="1329">
        <f t="shared" si="636"/>
        <v>250</v>
      </c>
      <c r="CM243" s="1329">
        <f t="shared" si="636"/>
        <v>400</v>
      </c>
      <c r="CN243" s="1328">
        <f t="shared" si="636"/>
        <v>500</v>
      </c>
      <c r="CO243" s="1328">
        <f t="shared" si="636"/>
        <v>1250</v>
      </c>
      <c r="CP243" s="1328" t="str">
        <f t="shared" si="636"/>
        <v/>
      </c>
      <c r="CQ243" s="1328" t="str">
        <f t="shared" si="636"/>
        <v/>
      </c>
      <c r="CR243" s="1328" t="str">
        <f t="shared" si="636"/>
        <v/>
      </c>
      <c r="CS243" s="1327" t="str">
        <f t="shared" si="636"/>
        <v/>
      </c>
      <c r="CT243" s="1330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6">
        <f t="shared" si="637"/>
        <v>3550</v>
      </c>
      <c r="CE244" s="1327">
        <f t="shared" si="636"/>
        <v>3550</v>
      </c>
      <c r="CF244" s="1328">
        <f t="shared" si="636"/>
        <v>3550</v>
      </c>
      <c r="CG244" s="1328">
        <f t="shared" si="636"/>
        <v>3550</v>
      </c>
      <c r="CH244" s="1328">
        <f t="shared" si="636"/>
        <v>3550</v>
      </c>
      <c r="CI244" s="1328">
        <f t="shared" si="636"/>
        <v>3550</v>
      </c>
      <c r="CJ244" s="1328">
        <f t="shared" si="636"/>
        <v>3550</v>
      </c>
      <c r="CK244" s="1329">
        <f t="shared" si="636"/>
        <v>3550</v>
      </c>
      <c r="CL244" s="1329">
        <f t="shared" si="636"/>
        <v>3550</v>
      </c>
      <c r="CM244" s="1329">
        <f t="shared" si="636"/>
        <v>3550</v>
      </c>
      <c r="CN244" s="1328">
        <f t="shared" si="636"/>
        <v>3550</v>
      </c>
      <c r="CO244" s="1328">
        <f t="shared" si="636"/>
        <v>3550</v>
      </c>
      <c r="CP244" s="1328">
        <f t="shared" si="636"/>
        <v>3550</v>
      </c>
      <c r="CQ244" s="1328">
        <f t="shared" si="636"/>
        <v>3550</v>
      </c>
      <c r="CR244" s="1328">
        <f t="shared" si="636"/>
        <v>3550</v>
      </c>
      <c r="CS244" s="1327">
        <f t="shared" si="636"/>
        <v>3550</v>
      </c>
      <c r="CT244" s="1330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6" t="str">
        <f t="shared" si="637"/>
        <v/>
      </c>
      <c r="CE245" s="1327" t="str">
        <f t="shared" si="636"/>
        <v/>
      </c>
      <c r="CF245" s="1328" t="str">
        <f t="shared" si="636"/>
        <v/>
      </c>
      <c r="CG245" s="1328" t="str">
        <f t="shared" si="636"/>
        <v/>
      </c>
      <c r="CH245" s="1328" t="str">
        <f t="shared" si="636"/>
        <v/>
      </c>
      <c r="CI245" s="1328" t="str">
        <f t="shared" si="636"/>
        <v/>
      </c>
      <c r="CJ245" s="1328">
        <f t="shared" si="636"/>
        <v>0</v>
      </c>
      <c r="CK245" s="1329">
        <f t="shared" si="636"/>
        <v>0</v>
      </c>
      <c r="CL245" s="1329">
        <f t="shared" si="636"/>
        <v>50</v>
      </c>
      <c r="CM245" s="1329">
        <f t="shared" si="636"/>
        <v>75</v>
      </c>
      <c r="CN245" s="1328">
        <f t="shared" si="636"/>
        <v>200</v>
      </c>
      <c r="CO245" s="1328">
        <f t="shared" si="636"/>
        <v>750</v>
      </c>
      <c r="CP245" s="1328" t="str">
        <f t="shared" si="636"/>
        <v/>
      </c>
      <c r="CQ245" s="1328" t="str">
        <f t="shared" si="636"/>
        <v/>
      </c>
      <c r="CR245" s="1328" t="str">
        <f t="shared" si="636"/>
        <v/>
      </c>
      <c r="CS245" s="1327" t="str">
        <f t="shared" si="636"/>
        <v/>
      </c>
      <c r="CT245" s="1330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6" customFormat="1" ht="15.75" customHeight="1">
      <c r="A246" s="1684" t="s">
        <v>178</v>
      </c>
      <c r="B246" s="1612"/>
      <c r="C246" s="1612"/>
      <c r="D246" s="1612"/>
      <c r="E246" s="1612"/>
      <c r="F246" s="1612"/>
      <c r="G246" s="1612"/>
      <c r="H246" s="1612">
        <v>1.6</v>
      </c>
      <c r="I246" s="1612">
        <v>0</v>
      </c>
      <c r="J246" s="1612">
        <v>0</v>
      </c>
      <c r="K246" s="1612"/>
      <c r="L246" s="1612"/>
      <c r="M246" s="1612"/>
      <c r="N246" s="1612"/>
      <c r="O246" s="1612"/>
      <c r="P246" s="1612"/>
      <c r="Q246" s="1612"/>
      <c r="R246" s="1612"/>
      <c r="S246" s="1701"/>
      <c r="T246" s="1612"/>
      <c r="U246" s="1612"/>
      <c r="V246" s="1612"/>
      <c r="W246" s="1612"/>
      <c r="X246" s="1612"/>
      <c r="Y246" s="1612">
        <v>0</v>
      </c>
      <c r="Z246" s="1612">
        <v>1.2</v>
      </c>
      <c r="AA246" s="1612">
        <v>0</v>
      </c>
      <c r="AB246" s="1612">
        <v>0</v>
      </c>
      <c r="AC246" s="1612"/>
      <c r="AD246" s="1612"/>
      <c r="AE246" s="1612"/>
      <c r="AF246" s="1612"/>
      <c r="AG246" s="1612"/>
      <c r="AH246" s="1612"/>
      <c r="AI246" s="1612"/>
      <c r="AJ246" s="1612"/>
      <c r="AK246" s="1701"/>
      <c r="AL246" s="1612"/>
      <c r="AM246" s="1612"/>
      <c r="AN246" s="1612"/>
      <c r="AO246" s="1612"/>
      <c r="AP246" s="1612">
        <v>0</v>
      </c>
      <c r="AQ246" s="1612">
        <v>0</v>
      </c>
      <c r="AR246" s="1612">
        <v>0</v>
      </c>
      <c r="AS246" s="1612">
        <v>1.4</v>
      </c>
      <c r="AT246" s="1612">
        <v>1.6</v>
      </c>
      <c r="AU246" s="1612"/>
      <c r="AV246" s="1612"/>
      <c r="AW246" s="1612"/>
      <c r="AX246" s="1612"/>
      <c r="AY246" s="1702"/>
      <c r="AZ246" s="1702"/>
      <c r="BA246" s="1612"/>
      <c r="BB246" s="1612"/>
      <c r="BC246" s="1701"/>
      <c r="BD246" s="1612"/>
      <c r="BE246" s="1612"/>
      <c r="BF246" s="1612"/>
      <c r="BG246" s="1612">
        <v>1.6</v>
      </c>
      <c r="BH246" s="1612">
        <v>1</v>
      </c>
      <c r="BI246" s="1612">
        <v>1.2</v>
      </c>
      <c r="BJ246" s="1612">
        <v>0</v>
      </c>
      <c r="BK246" s="1612">
        <v>0.6</v>
      </c>
      <c r="BL246" s="1612">
        <v>0</v>
      </c>
      <c r="BM246" s="1612"/>
      <c r="BN246" s="1612"/>
      <c r="BO246" s="1612"/>
      <c r="BP246" s="1702"/>
      <c r="BQ246" s="1702"/>
      <c r="BR246" s="1702"/>
      <c r="BS246" s="1612"/>
      <c r="BT246" s="1612"/>
      <c r="BU246" s="1701"/>
      <c r="BV246" s="1612">
        <v>1.4</v>
      </c>
      <c r="BW246" s="1612">
        <v>1.4</v>
      </c>
      <c r="BX246" s="1612">
        <v>1.4</v>
      </c>
      <c r="BY246" s="1612">
        <v>1.4</v>
      </c>
      <c r="BZ246" s="1304">
        <f t="shared" si="574"/>
        <v>0</v>
      </c>
      <c r="CA246" s="1304">
        <f t="shared" si="575"/>
        <v>0</v>
      </c>
      <c r="CB246" s="1304">
        <f t="shared" si="576"/>
        <v>0.46666666666666662</v>
      </c>
      <c r="CC246" s="1305">
        <f t="shared" si="577"/>
        <v>0.69999999999999984</v>
      </c>
      <c r="CD246" s="1364" t="str">
        <f t="shared" si="637"/>
        <v/>
      </c>
      <c r="CE246" s="1365" t="str">
        <f t="shared" si="636"/>
        <v/>
      </c>
      <c r="CF246" s="1366" t="str">
        <f t="shared" si="636"/>
        <v/>
      </c>
      <c r="CG246" s="1366" t="str">
        <f t="shared" si="636"/>
        <v/>
      </c>
      <c r="CH246" s="1366" t="str">
        <f t="shared" si="636"/>
        <v/>
      </c>
      <c r="CI246" s="1366" t="str">
        <f t="shared" si="636"/>
        <v/>
      </c>
      <c r="CJ246" s="1366">
        <f t="shared" si="636"/>
        <v>0</v>
      </c>
      <c r="CK246" s="1367">
        <f t="shared" si="636"/>
        <v>0</v>
      </c>
      <c r="CL246" s="1367">
        <f t="shared" si="636"/>
        <v>0.6</v>
      </c>
      <c r="CM246" s="1367">
        <f t="shared" si="636"/>
        <v>1</v>
      </c>
      <c r="CN246" s="1366">
        <f t="shared" si="636"/>
        <v>1.2</v>
      </c>
      <c r="CO246" s="1366">
        <f t="shared" si="636"/>
        <v>1.6</v>
      </c>
      <c r="CP246" s="1366" t="str">
        <f t="shared" si="636"/>
        <v/>
      </c>
      <c r="CQ246" s="1366" t="str">
        <f t="shared" si="636"/>
        <v/>
      </c>
      <c r="CR246" s="1366" t="str">
        <f t="shared" si="636"/>
        <v/>
      </c>
      <c r="CS246" s="1365" t="str">
        <f t="shared" si="636"/>
        <v/>
      </c>
      <c r="CT246" s="1368" t="str">
        <f t="shared" si="636"/>
        <v/>
      </c>
      <c r="CU246" s="1687" t="str">
        <f t="shared" si="588"/>
        <v/>
      </c>
      <c r="CV246" s="1688" t="str">
        <f t="shared" si="589"/>
        <v/>
      </c>
      <c r="CW246" s="1689" t="str">
        <f t="shared" si="590"/>
        <v/>
      </c>
      <c r="CX246" s="1689" t="str">
        <f t="shared" si="591"/>
        <v/>
      </c>
      <c r="CY246" s="1689" t="str">
        <f t="shared" si="592"/>
        <v/>
      </c>
      <c r="CZ246" s="1689" t="str">
        <f t="shared" si="593"/>
        <v/>
      </c>
      <c r="DA246" s="1689">
        <f t="shared" si="594"/>
        <v>0</v>
      </c>
      <c r="DB246" s="1690">
        <f t="shared" si="595"/>
        <v>0</v>
      </c>
      <c r="DC246" s="1690">
        <f t="shared" si="596"/>
        <v>0.6</v>
      </c>
      <c r="DD246" s="1690">
        <f t="shared" si="597"/>
        <v>1</v>
      </c>
      <c r="DE246" s="1689">
        <f t="shared" si="598"/>
        <v>1.2</v>
      </c>
      <c r="DF246" s="1689">
        <f t="shared" si="599"/>
        <v>1.6</v>
      </c>
      <c r="DG246" s="1689" t="str">
        <f t="shared" si="600"/>
        <v/>
      </c>
      <c r="DH246" s="1689" t="str">
        <f t="shared" si="601"/>
        <v/>
      </c>
      <c r="DI246" s="1689" t="str">
        <f t="shared" si="602"/>
        <v/>
      </c>
      <c r="DJ246" s="1688" t="str">
        <f t="shared" si="603"/>
        <v/>
      </c>
      <c r="DK246" s="1687" t="str">
        <f t="shared" si="604"/>
        <v/>
      </c>
      <c r="DL246" s="1691">
        <f t="shared" si="605"/>
        <v>3</v>
      </c>
      <c r="DM246" s="1692">
        <f t="shared" si="606"/>
        <v>4</v>
      </c>
      <c r="DN246" s="1692">
        <f t="shared" si="607"/>
        <v>5</v>
      </c>
      <c r="DO246" s="1692">
        <f t="shared" si="608"/>
        <v>6</v>
      </c>
      <c r="DP246" s="1693"/>
      <c r="DQ246" s="1694"/>
      <c r="DR246" s="1694"/>
      <c r="DS246" s="1694"/>
      <c r="DT246" s="1694"/>
      <c r="DU246" s="1694"/>
      <c r="DV246" s="1694"/>
      <c r="DW246" s="1694"/>
      <c r="DX246" s="1694"/>
      <c r="DY246" s="1695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6" t="str">
        <f t="shared" si="637"/>
        <v/>
      </c>
      <c r="CE247" s="1327" t="str">
        <f t="shared" si="636"/>
        <v/>
      </c>
      <c r="CF247" s="1328" t="str">
        <f t="shared" si="636"/>
        <v/>
      </c>
      <c r="CG247" s="1328" t="str">
        <f t="shared" si="636"/>
        <v/>
      </c>
      <c r="CH247" s="1328" t="str">
        <f t="shared" si="636"/>
        <v/>
      </c>
      <c r="CI247" s="1328" t="str">
        <f t="shared" si="636"/>
        <v/>
      </c>
      <c r="CJ247" s="1328">
        <f t="shared" si="636"/>
        <v>0</v>
      </c>
      <c r="CK247" s="1329">
        <f t="shared" si="636"/>
        <v>0</v>
      </c>
      <c r="CL247" s="1329">
        <f t="shared" si="636"/>
        <v>30</v>
      </c>
      <c r="CM247" s="1329">
        <f t="shared" si="636"/>
        <v>120</v>
      </c>
      <c r="CN247" s="1328">
        <f t="shared" si="636"/>
        <v>240</v>
      </c>
      <c r="CO247" s="1328">
        <f t="shared" si="636"/>
        <v>750</v>
      </c>
      <c r="CP247" s="1328" t="str">
        <f t="shared" si="636"/>
        <v/>
      </c>
      <c r="CQ247" s="1328" t="str">
        <f t="shared" si="636"/>
        <v/>
      </c>
      <c r="CR247" s="1328" t="str">
        <f t="shared" si="636"/>
        <v/>
      </c>
      <c r="CS247" s="1327" t="str">
        <f t="shared" si="636"/>
        <v/>
      </c>
      <c r="CT247" s="1330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6" t="str">
        <f t="shared" si="637"/>
        <v/>
      </c>
      <c r="CE248" s="1327" t="str">
        <f t="shared" si="636"/>
        <v/>
      </c>
      <c r="CF248" s="1328" t="str">
        <f t="shared" si="636"/>
        <v/>
      </c>
      <c r="CG248" s="1328" t="str">
        <f t="shared" si="636"/>
        <v/>
      </c>
      <c r="CH248" s="1328" t="str">
        <f t="shared" si="636"/>
        <v/>
      </c>
      <c r="CI248" s="1328" t="str">
        <f t="shared" si="636"/>
        <v/>
      </c>
      <c r="CJ248" s="1328">
        <f t="shared" si="636"/>
        <v>0</v>
      </c>
      <c r="CK248" s="1329">
        <f t="shared" si="636"/>
        <v>5</v>
      </c>
      <c r="CL248" s="1329">
        <f t="shared" si="636"/>
        <v>10</v>
      </c>
      <c r="CM248" s="1329">
        <f t="shared" si="636"/>
        <v>50</v>
      </c>
      <c r="CN248" s="1328">
        <f t="shared" si="636"/>
        <v>50</v>
      </c>
      <c r="CO248" s="1328">
        <f t="shared" si="636"/>
        <v>100</v>
      </c>
      <c r="CP248" s="1328" t="str">
        <f t="shared" si="636"/>
        <v/>
      </c>
      <c r="CQ248" s="1328" t="str">
        <f t="shared" si="636"/>
        <v/>
      </c>
      <c r="CR248" s="1328" t="str">
        <f t="shared" si="636"/>
        <v/>
      </c>
      <c r="CS248" s="1327" t="str">
        <f t="shared" si="636"/>
        <v/>
      </c>
      <c r="CT248" s="1330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2.8946510110893671E-2</v>
      </c>
      <c r="BW249" s="618">
        <f>IF(BW243="","",(BW243-BW245-BW248)*BW244/BW$46/365/$G$1)</f>
        <v>4.631441617742988E-2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0"/>
        <v/>
      </c>
      <c r="CG249" s="1333" t="str">
        <f t="shared" si="650"/>
        <v/>
      </c>
      <c r="CH249" s="1333" t="str">
        <f t="shared" si="650"/>
        <v/>
      </c>
      <c r="CI249" s="1333" t="str">
        <f t="shared" si="650"/>
        <v/>
      </c>
      <c r="CJ249" s="1333">
        <f t="shared" si="650"/>
        <v>2.9472810294728102E-2</v>
      </c>
      <c r="CK249" s="1334">
        <f t="shared" si="650"/>
        <v>6.947162426614481E-2</v>
      </c>
      <c r="CL249" s="1334">
        <f t="shared" si="650"/>
        <v>9.2628832354859761E-2</v>
      </c>
      <c r="CM249" s="1334">
        <f t="shared" si="650"/>
        <v>0.14473255055446835</v>
      </c>
      <c r="CN249" s="1333">
        <f t="shared" si="650"/>
        <v>0.18525766470971952</v>
      </c>
      <c r="CO249" s="1333">
        <f t="shared" si="650"/>
        <v>0.20584184967746613</v>
      </c>
      <c r="CP249" s="1333" t="str">
        <f t="shared" si="650"/>
        <v/>
      </c>
      <c r="CQ249" s="1333" t="str">
        <f t="shared" si="650"/>
        <v/>
      </c>
      <c r="CR249" s="1333" t="str">
        <f t="shared" si="650"/>
        <v/>
      </c>
      <c r="CS249" s="1332" t="str">
        <f t="shared" si="650"/>
        <v/>
      </c>
      <c r="CT249" s="1335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0"/>
        <v/>
      </c>
      <c r="CF250" s="1328" t="str">
        <f t="shared" si="650"/>
        <v/>
      </c>
      <c r="CG250" s="1328" t="str">
        <f t="shared" si="650"/>
        <v/>
      </c>
      <c r="CH250" s="1328" t="str">
        <f t="shared" si="650"/>
        <v/>
      </c>
      <c r="CI250" s="1328" t="str">
        <f t="shared" si="650"/>
        <v/>
      </c>
      <c r="CJ250" s="1328" t="str">
        <f t="shared" si="650"/>
        <v/>
      </c>
      <c r="CK250" s="1329" t="str">
        <f t="shared" si="650"/>
        <v/>
      </c>
      <c r="CL250" s="1329" t="str">
        <f t="shared" si="650"/>
        <v/>
      </c>
      <c r="CM250" s="1329" t="str">
        <f t="shared" si="650"/>
        <v/>
      </c>
      <c r="CN250" s="1328" t="str">
        <f t="shared" si="650"/>
        <v/>
      </c>
      <c r="CO250" s="1328" t="str">
        <f t="shared" si="650"/>
        <v/>
      </c>
      <c r="CP250" s="1328" t="str">
        <f t="shared" si="650"/>
        <v/>
      </c>
      <c r="CQ250" s="1328" t="str">
        <f t="shared" si="650"/>
        <v/>
      </c>
      <c r="CR250" s="1328" t="str">
        <f t="shared" si="650"/>
        <v/>
      </c>
      <c r="CS250" s="1327" t="str">
        <f t="shared" si="650"/>
        <v/>
      </c>
      <c r="CT250" s="1330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6">
        <f t="shared" si="651"/>
        <v>3450</v>
      </c>
      <c r="CE251" s="1327">
        <f t="shared" si="650"/>
        <v>3450</v>
      </c>
      <c r="CF251" s="1328">
        <f t="shared" si="650"/>
        <v>3450</v>
      </c>
      <c r="CG251" s="1328">
        <f t="shared" si="650"/>
        <v>3450</v>
      </c>
      <c r="CH251" s="1328">
        <f t="shared" si="650"/>
        <v>3450</v>
      </c>
      <c r="CI251" s="1328">
        <f t="shared" si="650"/>
        <v>3450</v>
      </c>
      <c r="CJ251" s="1328">
        <f t="shared" si="650"/>
        <v>3450</v>
      </c>
      <c r="CK251" s="1329">
        <f t="shared" si="650"/>
        <v>3450</v>
      </c>
      <c r="CL251" s="1329">
        <f t="shared" si="650"/>
        <v>3450</v>
      </c>
      <c r="CM251" s="1329">
        <f t="shared" si="650"/>
        <v>3450</v>
      </c>
      <c r="CN251" s="1328">
        <f t="shared" si="650"/>
        <v>3450</v>
      </c>
      <c r="CO251" s="1328">
        <f t="shared" si="650"/>
        <v>3450</v>
      </c>
      <c r="CP251" s="1328">
        <f t="shared" si="650"/>
        <v>3450</v>
      </c>
      <c r="CQ251" s="1328">
        <f t="shared" si="650"/>
        <v>3450</v>
      </c>
      <c r="CR251" s="1328">
        <f t="shared" si="650"/>
        <v>3450</v>
      </c>
      <c r="CS251" s="1327">
        <f t="shared" si="650"/>
        <v>3450</v>
      </c>
      <c r="CT251" s="1330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6" t="str">
        <f t="shared" si="651"/>
        <v/>
      </c>
      <c r="CE252" s="1327" t="str">
        <f t="shared" si="650"/>
        <v/>
      </c>
      <c r="CF252" s="1328" t="str">
        <f t="shared" si="650"/>
        <v/>
      </c>
      <c r="CG252" s="1328" t="str">
        <f t="shared" si="650"/>
        <v/>
      </c>
      <c r="CH252" s="1328" t="str">
        <f t="shared" si="650"/>
        <v/>
      </c>
      <c r="CI252" s="1328" t="str">
        <f t="shared" si="650"/>
        <v/>
      </c>
      <c r="CJ252" s="1328" t="str">
        <f t="shared" si="650"/>
        <v/>
      </c>
      <c r="CK252" s="1329" t="str">
        <f t="shared" si="650"/>
        <v/>
      </c>
      <c r="CL252" s="1329" t="str">
        <f t="shared" si="650"/>
        <v/>
      </c>
      <c r="CM252" s="1329" t="str">
        <f t="shared" si="650"/>
        <v/>
      </c>
      <c r="CN252" s="1328" t="str">
        <f t="shared" si="650"/>
        <v/>
      </c>
      <c r="CO252" s="1328" t="str">
        <f t="shared" si="650"/>
        <v/>
      </c>
      <c r="CP252" s="1328" t="str">
        <f t="shared" si="650"/>
        <v/>
      </c>
      <c r="CQ252" s="1328" t="str">
        <f t="shared" si="650"/>
        <v/>
      </c>
      <c r="CR252" s="1328" t="str">
        <f t="shared" si="650"/>
        <v/>
      </c>
      <c r="CS252" s="1327" t="str">
        <f t="shared" si="650"/>
        <v/>
      </c>
      <c r="CT252" s="1330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6" t="str">
        <f t="shared" si="651"/>
        <v/>
      </c>
      <c r="CE253" s="1327" t="str">
        <f t="shared" si="650"/>
        <v/>
      </c>
      <c r="CF253" s="1328" t="str">
        <f t="shared" si="650"/>
        <v/>
      </c>
      <c r="CG253" s="1328" t="str">
        <f t="shared" si="650"/>
        <v/>
      </c>
      <c r="CH253" s="1328" t="str">
        <f t="shared" si="650"/>
        <v/>
      </c>
      <c r="CI253" s="1328" t="str">
        <f t="shared" si="650"/>
        <v/>
      </c>
      <c r="CJ253" s="1328" t="str">
        <f t="shared" si="650"/>
        <v/>
      </c>
      <c r="CK253" s="1329" t="str">
        <f t="shared" si="650"/>
        <v/>
      </c>
      <c r="CL253" s="1329" t="str">
        <f t="shared" si="650"/>
        <v/>
      </c>
      <c r="CM253" s="1329" t="str">
        <f t="shared" si="650"/>
        <v/>
      </c>
      <c r="CN253" s="1328" t="str">
        <f t="shared" si="650"/>
        <v/>
      </c>
      <c r="CO253" s="1328" t="str">
        <f t="shared" si="650"/>
        <v/>
      </c>
      <c r="CP253" s="1328" t="str">
        <f t="shared" si="650"/>
        <v/>
      </c>
      <c r="CQ253" s="1328" t="str">
        <f t="shared" si="650"/>
        <v/>
      </c>
      <c r="CR253" s="1328" t="str">
        <f t="shared" si="650"/>
        <v/>
      </c>
      <c r="CS253" s="1327" t="str">
        <f t="shared" si="650"/>
        <v/>
      </c>
      <c r="CT253" s="1330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6" t="str">
        <f t="shared" si="651"/>
        <v/>
      </c>
      <c r="CE254" s="1327" t="str">
        <f t="shared" si="650"/>
        <v/>
      </c>
      <c r="CF254" s="1328" t="str">
        <f t="shared" si="650"/>
        <v/>
      </c>
      <c r="CG254" s="1328" t="str">
        <f t="shared" si="650"/>
        <v/>
      </c>
      <c r="CH254" s="1328" t="str">
        <f t="shared" si="650"/>
        <v/>
      </c>
      <c r="CI254" s="1328" t="str">
        <f t="shared" si="650"/>
        <v/>
      </c>
      <c r="CJ254" s="1328" t="str">
        <f t="shared" si="650"/>
        <v/>
      </c>
      <c r="CK254" s="1329" t="str">
        <f t="shared" si="650"/>
        <v/>
      </c>
      <c r="CL254" s="1329" t="str">
        <f t="shared" si="650"/>
        <v/>
      </c>
      <c r="CM254" s="1329" t="str">
        <f t="shared" si="650"/>
        <v/>
      </c>
      <c r="CN254" s="1328" t="str">
        <f t="shared" si="650"/>
        <v/>
      </c>
      <c r="CO254" s="1328" t="str">
        <f t="shared" si="650"/>
        <v/>
      </c>
      <c r="CP254" s="1328" t="str">
        <f t="shared" si="650"/>
        <v/>
      </c>
      <c r="CQ254" s="1328" t="str">
        <f t="shared" si="650"/>
        <v/>
      </c>
      <c r="CR254" s="1328" t="str">
        <f t="shared" si="650"/>
        <v/>
      </c>
      <c r="CS254" s="1327" t="str">
        <f t="shared" si="650"/>
        <v/>
      </c>
      <c r="CT254" s="1330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6" t="str">
        <f t="shared" si="651"/>
        <v/>
      </c>
      <c r="CE255" s="1327" t="str">
        <f t="shared" si="650"/>
        <v/>
      </c>
      <c r="CF255" s="1328" t="str">
        <f t="shared" si="650"/>
        <v/>
      </c>
      <c r="CG255" s="1328" t="str">
        <f t="shared" si="650"/>
        <v/>
      </c>
      <c r="CH255" s="1328" t="str">
        <f t="shared" si="650"/>
        <v/>
      </c>
      <c r="CI255" s="1328" t="str">
        <f t="shared" si="650"/>
        <v/>
      </c>
      <c r="CJ255" s="1328" t="str">
        <f t="shared" si="650"/>
        <v/>
      </c>
      <c r="CK255" s="1329" t="str">
        <f t="shared" si="650"/>
        <v/>
      </c>
      <c r="CL255" s="1329" t="str">
        <f t="shared" si="650"/>
        <v/>
      </c>
      <c r="CM255" s="1329" t="str">
        <f t="shared" si="650"/>
        <v/>
      </c>
      <c r="CN255" s="1328" t="str">
        <f t="shared" si="650"/>
        <v/>
      </c>
      <c r="CO255" s="1328" t="str">
        <f t="shared" si="650"/>
        <v/>
      </c>
      <c r="CP255" s="1328" t="str">
        <f t="shared" si="650"/>
        <v/>
      </c>
      <c r="CQ255" s="1328" t="str">
        <f t="shared" si="650"/>
        <v/>
      </c>
      <c r="CR255" s="1328" t="str">
        <f t="shared" si="650"/>
        <v/>
      </c>
      <c r="CS255" s="1327" t="str">
        <f t="shared" si="650"/>
        <v/>
      </c>
      <c r="CT255" s="1330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4"/>
        <v/>
      </c>
      <c r="CG256" s="1333" t="str">
        <f t="shared" si="664"/>
        <v/>
      </c>
      <c r="CH256" s="1333" t="str">
        <f t="shared" si="664"/>
        <v/>
      </c>
      <c r="CI256" s="1333" t="str">
        <f t="shared" si="664"/>
        <v/>
      </c>
      <c r="CJ256" s="1333" t="str">
        <f t="shared" si="664"/>
        <v/>
      </c>
      <c r="CK256" s="1334" t="str">
        <f t="shared" si="664"/>
        <v/>
      </c>
      <c r="CL256" s="1334" t="str">
        <f t="shared" si="664"/>
        <v/>
      </c>
      <c r="CM256" s="1334" t="str">
        <f t="shared" si="664"/>
        <v/>
      </c>
      <c r="CN256" s="1333" t="str">
        <f t="shared" si="664"/>
        <v/>
      </c>
      <c r="CO256" s="1333" t="str">
        <f t="shared" si="664"/>
        <v/>
      </c>
      <c r="CP256" s="1333" t="str">
        <f t="shared" si="664"/>
        <v/>
      </c>
      <c r="CQ256" s="1333" t="str">
        <f t="shared" si="664"/>
        <v/>
      </c>
      <c r="CR256" s="1333" t="str">
        <f t="shared" si="664"/>
        <v/>
      </c>
      <c r="CS256" s="1332" t="str">
        <f t="shared" si="664"/>
        <v/>
      </c>
      <c r="CT256" s="1335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1048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4"/>
        <v/>
      </c>
      <c r="CF257" s="1328" t="str">
        <f t="shared" si="664"/>
        <v/>
      </c>
      <c r="CG257" s="1328" t="str">
        <f t="shared" si="664"/>
        <v/>
      </c>
      <c r="CH257" s="1328" t="str">
        <f t="shared" si="664"/>
        <v/>
      </c>
      <c r="CI257" s="1328" t="str">
        <f t="shared" si="664"/>
        <v/>
      </c>
      <c r="CJ257" s="1328" t="str">
        <f t="shared" si="664"/>
        <v/>
      </c>
      <c r="CK257" s="1329" t="str">
        <f t="shared" si="664"/>
        <v/>
      </c>
      <c r="CL257" s="1329">
        <f t="shared" si="664"/>
        <v>750</v>
      </c>
      <c r="CM257" s="1329" t="str">
        <f t="shared" si="664"/>
        <v/>
      </c>
      <c r="CN257" s="1328" t="str">
        <f t="shared" si="664"/>
        <v/>
      </c>
      <c r="CO257" s="1328" t="str">
        <f t="shared" si="664"/>
        <v/>
      </c>
      <c r="CP257" s="1328" t="str">
        <f t="shared" si="664"/>
        <v/>
      </c>
      <c r="CQ257" s="1328" t="str">
        <f t="shared" si="664"/>
        <v/>
      </c>
      <c r="CR257" s="1328" t="str">
        <f t="shared" si="664"/>
        <v/>
      </c>
      <c r="CS257" s="1327" t="str">
        <f t="shared" si="664"/>
        <v/>
      </c>
      <c r="CT257" s="1330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6">
        <f t="shared" si="665"/>
        <v>3500</v>
      </c>
      <c r="CE258" s="1327">
        <f t="shared" si="664"/>
        <v>3500</v>
      </c>
      <c r="CF258" s="1328">
        <f t="shared" si="664"/>
        <v>3500</v>
      </c>
      <c r="CG258" s="1328">
        <f t="shared" si="664"/>
        <v>3500</v>
      </c>
      <c r="CH258" s="1328">
        <f t="shared" si="664"/>
        <v>3500</v>
      </c>
      <c r="CI258" s="1328">
        <f t="shared" si="664"/>
        <v>3500</v>
      </c>
      <c r="CJ258" s="1328">
        <f t="shared" si="664"/>
        <v>3500</v>
      </c>
      <c r="CK258" s="1329">
        <f t="shared" si="664"/>
        <v>3500</v>
      </c>
      <c r="CL258" s="1329">
        <f t="shared" si="664"/>
        <v>3500</v>
      </c>
      <c r="CM258" s="1329">
        <f t="shared" si="664"/>
        <v>3500</v>
      </c>
      <c r="CN258" s="1328">
        <f t="shared" si="664"/>
        <v>3500</v>
      </c>
      <c r="CO258" s="1328">
        <f t="shared" si="664"/>
        <v>3500</v>
      </c>
      <c r="CP258" s="1328">
        <f t="shared" si="664"/>
        <v>3500</v>
      </c>
      <c r="CQ258" s="1328">
        <f t="shared" si="664"/>
        <v>3500</v>
      </c>
      <c r="CR258" s="1328">
        <f t="shared" si="664"/>
        <v>3500</v>
      </c>
      <c r="CS258" s="1327">
        <f t="shared" si="664"/>
        <v>3500</v>
      </c>
      <c r="CT258" s="1330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6" t="str">
        <f t="shared" si="665"/>
        <v/>
      </c>
      <c r="CE259" s="1327" t="str">
        <f t="shared" si="664"/>
        <v/>
      </c>
      <c r="CF259" s="1328" t="str">
        <f t="shared" si="664"/>
        <v/>
      </c>
      <c r="CG259" s="1328" t="str">
        <f t="shared" si="664"/>
        <v/>
      </c>
      <c r="CH259" s="1328" t="str">
        <f t="shared" si="664"/>
        <v/>
      </c>
      <c r="CI259" s="1328" t="str">
        <f t="shared" si="664"/>
        <v/>
      </c>
      <c r="CJ259" s="1328" t="str">
        <f t="shared" si="664"/>
        <v/>
      </c>
      <c r="CK259" s="1329" t="str">
        <f t="shared" si="664"/>
        <v/>
      </c>
      <c r="CL259" s="1329">
        <f t="shared" si="664"/>
        <v>250</v>
      </c>
      <c r="CM259" s="1329" t="str">
        <f t="shared" si="664"/>
        <v/>
      </c>
      <c r="CN259" s="1328" t="str">
        <f t="shared" si="664"/>
        <v/>
      </c>
      <c r="CO259" s="1328" t="str">
        <f t="shared" si="664"/>
        <v/>
      </c>
      <c r="CP259" s="1328" t="str">
        <f t="shared" si="664"/>
        <v/>
      </c>
      <c r="CQ259" s="1328" t="str">
        <f t="shared" si="664"/>
        <v/>
      </c>
      <c r="CR259" s="1328" t="str">
        <f t="shared" si="664"/>
        <v/>
      </c>
      <c r="CS259" s="1327" t="str">
        <f t="shared" si="664"/>
        <v/>
      </c>
      <c r="CT259" s="1330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6" t="str">
        <f t="shared" si="665"/>
        <v/>
      </c>
      <c r="CE260" s="1327" t="str">
        <f t="shared" si="664"/>
        <v/>
      </c>
      <c r="CF260" s="1328" t="str">
        <f t="shared" si="664"/>
        <v/>
      </c>
      <c r="CG260" s="1328" t="str">
        <f t="shared" si="664"/>
        <v/>
      </c>
      <c r="CH260" s="1328" t="str">
        <f t="shared" si="664"/>
        <v/>
      </c>
      <c r="CI260" s="1328" t="str">
        <f t="shared" si="664"/>
        <v/>
      </c>
      <c r="CJ260" s="1328" t="str">
        <f t="shared" si="664"/>
        <v/>
      </c>
      <c r="CK260" s="1329" t="str">
        <f t="shared" si="664"/>
        <v/>
      </c>
      <c r="CL260" s="1329">
        <f t="shared" si="664"/>
        <v>1</v>
      </c>
      <c r="CM260" s="1329" t="str">
        <f t="shared" si="664"/>
        <v/>
      </c>
      <c r="CN260" s="1328" t="str">
        <f t="shared" si="664"/>
        <v/>
      </c>
      <c r="CO260" s="1328" t="str">
        <f t="shared" si="664"/>
        <v/>
      </c>
      <c r="CP260" s="1328" t="str">
        <f t="shared" si="664"/>
        <v/>
      </c>
      <c r="CQ260" s="1328" t="str">
        <f t="shared" si="664"/>
        <v/>
      </c>
      <c r="CR260" s="1328" t="str">
        <f t="shared" si="664"/>
        <v/>
      </c>
      <c r="CS260" s="1327" t="str">
        <f t="shared" si="664"/>
        <v/>
      </c>
      <c r="CT260" s="1330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6" t="str">
        <f t="shared" si="665"/>
        <v/>
      </c>
      <c r="CE261" s="1327" t="str">
        <f t="shared" si="664"/>
        <v/>
      </c>
      <c r="CF261" s="1328" t="str">
        <f t="shared" si="664"/>
        <v/>
      </c>
      <c r="CG261" s="1328" t="str">
        <f t="shared" si="664"/>
        <v/>
      </c>
      <c r="CH261" s="1328" t="str">
        <f t="shared" si="664"/>
        <v/>
      </c>
      <c r="CI261" s="1328" t="str">
        <f t="shared" si="664"/>
        <v/>
      </c>
      <c r="CJ261" s="1328" t="str">
        <f t="shared" si="664"/>
        <v/>
      </c>
      <c r="CK261" s="1329" t="str">
        <f t="shared" si="664"/>
        <v/>
      </c>
      <c r="CL261" s="1329">
        <f t="shared" si="664"/>
        <v>250</v>
      </c>
      <c r="CM261" s="1329" t="str">
        <f t="shared" si="664"/>
        <v/>
      </c>
      <c r="CN261" s="1328" t="str">
        <f t="shared" si="664"/>
        <v/>
      </c>
      <c r="CO261" s="1328" t="str">
        <f t="shared" si="664"/>
        <v/>
      </c>
      <c r="CP261" s="1328" t="str">
        <f t="shared" si="664"/>
        <v/>
      </c>
      <c r="CQ261" s="1328" t="str">
        <f t="shared" si="664"/>
        <v/>
      </c>
      <c r="CR261" s="1328" t="str">
        <f t="shared" si="664"/>
        <v/>
      </c>
      <c r="CS261" s="1327" t="str">
        <f t="shared" si="664"/>
        <v/>
      </c>
      <c r="CT261" s="1330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6" t="str">
        <f t="shared" si="665"/>
        <v/>
      </c>
      <c r="CE262" s="1327" t="str">
        <f t="shared" si="664"/>
        <v/>
      </c>
      <c r="CF262" s="1328" t="str">
        <f t="shared" si="664"/>
        <v/>
      </c>
      <c r="CG262" s="1328" t="str">
        <f t="shared" si="664"/>
        <v/>
      </c>
      <c r="CH262" s="1328" t="str">
        <f t="shared" si="664"/>
        <v/>
      </c>
      <c r="CI262" s="1328" t="str">
        <f t="shared" si="664"/>
        <v/>
      </c>
      <c r="CJ262" s="1328" t="str">
        <f t="shared" si="664"/>
        <v/>
      </c>
      <c r="CK262" s="1329" t="str">
        <f t="shared" si="664"/>
        <v/>
      </c>
      <c r="CL262" s="1329">
        <f t="shared" si="664"/>
        <v>50</v>
      </c>
      <c r="CM262" s="1329" t="str">
        <f t="shared" si="664"/>
        <v/>
      </c>
      <c r="CN262" s="1328" t="str">
        <f t="shared" si="664"/>
        <v/>
      </c>
      <c r="CO262" s="1328" t="str">
        <f t="shared" si="664"/>
        <v/>
      </c>
      <c r="CP262" s="1328" t="str">
        <f t="shared" si="664"/>
        <v/>
      </c>
      <c r="CQ262" s="1328" t="str">
        <f t="shared" si="664"/>
        <v/>
      </c>
      <c r="CR262" s="1328" t="str">
        <f t="shared" si="664"/>
        <v/>
      </c>
      <c r="CS262" s="1327" t="str">
        <f t="shared" si="664"/>
        <v/>
      </c>
      <c r="CT262" s="1330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8"/>
        <v/>
      </c>
      <c r="CG263" s="1333" t="str">
        <f t="shared" si="678"/>
        <v/>
      </c>
      <c r="CH263" s="1333" t="str">
        <f t="shared" si="678"/>
        <v/>
      </c>
      <c r="CI263" s="1333" t="str">
        <f t="shared" si="678"/>
        <v/>
      </c>
      <c r="CJ263" s="1333" t="str">
        <f t="shared" si="678"/>
        <v/>
      </c>
      <c r="CK263" s="1334" t="str">
        <f t="shared" si="678"/>
        <v/>
      </c>
      <c r="CL263" s="1334">
        <f t="shared" si="678"/>
        <v>0.20547945205479454</v>
      </c>
      <c r="CM263" s="1334" t="str">
        <f t="shared" si="678"/>
        <v/>
      </c>
      <c r="CN263" s="1333" t="str">
        <f t="shared" si="678"/>
        <v/>
      </c>
      <c r="CO263" s="1333" t="str">
        <f t="shared" si="678"/>
        <v/>
      </c>
      <c r="CP263" s="1333" t="str">
        <f t="shared" si="678"/>
        <v/>
      </c>
      <c r="CQ263" s="1333" t="str">
        <f t="shared" si="678"/>
        <v/>
      </c>
      <c r="CR263" s="1333" t="str">
        <f t="shared" si="678"/>
        <v/>
      </c>
      <c r="CS263" s="1332" t="str">
        <f t="shared" si="678"/>
        <v/>
      </c>
      <c r="CT263" s="1335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8"/>
        <v/>
      </c>
      <c r="CF264" s="1328" t="str">
        <f t="shared" si="678"/>
        <v/>
      </c>
      <c r="CG264" s="1328" t="str">
        <f t="shared" si="678"/>
        <v/>
      </c>
      <c r="CH264" s="1328" t="str">
        <f t="shared" si="678"/>
        <v/>
      </c>
      <c r="CI264" s="1328" t="str">
        <f t="shared" si="678"/>
        <v/>
      </c>
      <c r="CJ264" s="1328" t="str">
        <f t="shared" si="678"/>
        <v/>
      </c>
      <c r="CK264" s="1329" t="str">
        <f t="shared" si="678"/>
        <v/>
      </c>
      <c r="CL264" s="1329">
        <f t="shared" si="678"/>
        <v>150</v>
      </c>
      <c r="CM264" s="1329" t="str">
        <f t="shared" si="678"/>
        <v/>
      </c>
      <c r="CN264" s="1328" t="str">
        <f t="shared" si="678"/>
        <v/>
      </c>
      <c r="CO264" s="1328" t="str">
        <f t="shared" si="678"/>
        <v/>
      </c>
      <c r="CP264" s="1328" t="str">
        <f t="shared" si="678"/>
        <v/>
      </c>
      <c r="CQ264" s="1328" t="str">
        <f t="shared" si="678"/>
        <v/>
      </c>
      <c r="CR264" s="1328" t="str">
        <f t="shared" si="678"/>
        <v/>
      </c>
      <c r="CS264" s="1327" t="str">
        <f t="shared" si="678"/>
        <v/>
      </c>
      <c r="CT264" s="1330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6">
        <f t="shared" si="679"/>
        <v>3400</v>
      </c>
      <c r="CE265" s="1327">
        <f t="shared" si="678"/>
        <v>3400</v>
      </c>
      <c r="CF265" s="1328">
        <f t="shared" si="678"/>
        <v>3400</v>
      </c>
      <c r="CG265" s="1328">
        <f t="shared" si="678"/>
        <v>3400</v>
      </c>
      <c r="CH265" s="1328">
        <f t="shared" si="678"/>
        <v>3400</v>
      </c>
      <c r="CI265" s="1328">
        <f t="shared" si="678"/>
        <v>3400</v>
      </c>
      <c r="CJ265" s="1328">
        <f t="shared" si="678"/>
        <v>3400</v>
      </c>
      <c r="CK265" s="1329">
        <f t="shared" si="678"/>
        <v>3400</v>
      </c>
      <c r="CL265" s="1329">
        <f t="shared" si="678"/>
        <v>3400</v>
      </c>
      <c r="CM265" s="1329">
        <f t="shared" si="678"/>
        <v>3400</v>
      </c>
      <c r="CN265" s="1328">
        <f t="shared" si="678"/>
        <v>3400</v>
      </c>
      <c r="CO265" s="1328">
        <f t="shared" si="678"/>
        <v>3400</v>
      </c>
      <c r="CP265" s="1328">
        <f t="shared" si="678"/>
        <v>3400</v>
      </c>
      <c r="CQ265" s="1328">
        <f t="shared" si="678"/>
        <v>3400</v>
      </c>
      <c r="CR265" s="1328">
        <f t="shared" si="678"/>
        <v>3400</v>
      </c>
      <c r="CS265" s="1327">
        <f t="shared" si="678"/>
        <v>3400</v>
      </c>
      <c r="CT265" s="1330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6" t="str">
        <f t="shared" si="679"/>
        <v/>
      </c>
      <c r="CE266" s="1327" t="str">
        <f t="shared" si="678"/>
        <v/>
      </c>
      <c r="CF266" s="1328" t="str">
        <f t="shared" si="678"/>
        <v/>
      </c>
      <c r="CG266" s="1328" t="str">
        <f t="shared" si="678"/>
        <v/>
      </c>
      <c r="CH266" s="1328" t="str">
        <f t="shared" si="678"/>
        <v/>
      </c>
      <c r="CI266" s="1328" t="str">
        <f t="shared" si="678"/>
        <v/>
      </c>
      <c r="CJ266" s="1328" t="str">
        <f t="shared" si="678"/>
        <v/>
      </c>
      <c r="CK266" s="1329" t="str">
        <f t="shared" si="678"/>
        <v/>
      </c>
      <c r="CL266" s="1329">
        <f t="shared" si="678"/>
        <v>0</v>
      </c>
      <c r="CM266" s="1329" t="str">
        <f t="shared" si="678"/>
        <v/>
      </c>
      <c r="CN266" s="1328" t="str">
        <f t="shared" si="678"/>
        <v/>
      </c>
      <c r="CO266" s="1328" t="str">
        <f t="shared" si="678"/>
        <v/>
      </c>
      <c r="CP266" s="1328" t="str">
        <f t="shared" si="678"/>
        <v/>
      </c>
      <c r="CQ266" s="1328" t="str">
        <f t="shared" si="678"/>
        <v/>
      </c>
      <c r="CR266" s="1328" t="str">
        <f t="shared" si="678"/>
        <v/>
      </c>
      <c r="CS266" s="1327" t="str">
        <f t="shared" si="678"/>
        <v/>
      </c>
      <c r="CT266" s="1330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6" t="str">
        <f t="shared" si="679"/>
        <v/>
      </c>
      <c r="CE267" s="1327" t="str">
        <f t="shared" si="678"/>
        <v/>
      </c>
      <c r="CF267" s="1328" t="str">
        <f t="shared" si="678"/>
        <v/>
      </c>
      <c r="CG267" s="1328" t="str">
        <f t="shared" si="678"/>
        <v/>
      </c>
      <c r="CH267" s="1328" t="str">
        <f t="shared" si="678"/>
        <v/>
      </c>
      <c r="CI267" s="1328" t="str">
        <f t="shared" si="678"/>
        <v/>
      </c>
      <c r="CJ267" s="1328" t="str">
        <f t="shared" si="678"/>
        <v/>
      </c>
      <c r="CK267" s="1329" t="str">
        <f t="shared" si="678"/>
        <v/>
      </c>
      <c r="CL267" s="1329">
        <f t="shared" si="678"/>
        <v>0</v>
      </c>
      <c r="CM267" s="1329" t="str">
        <f t="shared" si="678"/>
        <v/>
      </c>
      <c r="CN267" s="1328" t="str">
        <f t="shared" si="678"/>
        <v/>
      </c>
      <c r="CO267" s="1328" t="str">
        <f t="shared" si="678"/>
        <v/>
      </c>
      <c r="CP267" s="1328" t="str">
        <f t="shared" si="678"/>
        <v/>
      </c>
      <c r="CQ267" s="1328" t="str">
        <f t="shared" si="678"/>
        <v/>
      </c>
      <c r="CR267" s="1328" t="str">
        <f t="shared" si="678"/>
        <v/>
      </c>
      <c r="CS267" s="1327" t="str">
        <f t="shared" si="678"/>
        <v/>
      </c>
      <c r="CT267" s="1330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6" t="str">
        <f t="shared" si="679"/>
        <v/>
      </c>
      <c r="CE268" s="1327" t="str">
        <f t="shared" si="678"/>
        <v/>
      </c>
      <c r="CF268" s="1328" t="str">
        <f t="shared" si="678"/>
        <v/>
      </c>
      <c r="CG268" s="1328" t="str">
        <f t="shared" si="678"/>
        <v/>
      </c>
      <c r="CH268" s="1328" t="str">
        <f t="shared" si="678"/>
        <v/>
      </c>
      <c r="CI268" s="1328" t="str">
        <f t="shared" si="678"/>
        <v/>
      </c>
      <c r="CJ268" s="1328" t="str">
        <f t="shared" si="678"/>
        <v/>
      </c>
      <c r="CK268" s="1329" t="str">
        <f t="shared" si="678"/>
        <v/>
      </c>
      <c r="CL268" s="1329">
        <f t="shared" si="678"/>
        <v>0</v>
      </c>
      <c r="CM268" s="1329" t="str">
        <f t="shared" si="678"/>
        <v/>
      </c>
      <c r="CN268" s="1328" t="str">
        <f t="shared" si="678"/>
        <v/>
      </c>
      <c r="CO268" s="1328" t="str">
        <f t="shared" si="678"/>
        <v/>
      </c>
      <c r="CP268" s="1328" t="str">
        <f t="shared" si="678"/>
        <v/>
      </c>
      <c r="CQ268" s="1328" t="str">
        <f t="shared" si="678"/>
        <v/>
      </c>
      <c r="CR268" s="1328" t="str">
        <f t="shared" si="678"/>
        <v/>
      </c>
      <c r="CS268" s="1327" t="str">
        <f t="shared" si="678"/>
        <v/>
      </c>
      <c r="CT268" s="1330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6" t="str">
        <f t="shared" si="679"/>
        <v/>
      </c>
      <c r="CE269" s="1327" t="str">
        <f t="shared" si="678"/>
        <v/>
      </c>
      <c r="CF269" s="1328" t="str">
        <f t="shared" si="678"/>
        <v/>
      </c>
      <c r="CG269" s="1328" t="str">
        <f t="shared" si="678"/>
        <v/>
      </c>
      <c r="CH269" s="1328" t="str">
        <f t="shared" si="678"/>
        <v/>
      </c>
      <c r="CI269" s="1328" t="str">
        <f t="shared" si="678"/>
        <v/>
      </c>
      <c r="CJ269" s="1328" t="str">
        <f t="shared" si="678"/>
        <v/>
      </c>
      <c r="CK269" s="1329" t="str">
        <f t="shared" si="678"/>
        <v/>
      </c>
      <c r="CL269" s="1329">
        <f t="shared" si="678"/>
        <v>0</v>
      </c>
      <c r="CM269" s="1329" t="str">
        <f t="shared" si="678"/>
        <v/>
      </c>
      <c r="CN269" s="1328" t="str">
        <f t="shared" si="678"/>
        <v/>
      </c>
      <c r="CO269" s="1328" t="str">
        <f t="shared" si="678"/>
        <v/>
      </c>
      <c r="CP269" s="1328" t="str">
        <f t="shared" si="678"/>
        <v/>
      </c>
      <c r="CQ269" s="1328" t="str">
        <f t="shared" si="678"/>
        <v/>
      </c>
      <c r="CR269" s="1328" t="str">
        <f t="shared" si="678"/>
        <v/>
      </c>
      <c r="CS269" s="1327" t="str">
        <f t="shared" si="678"/>
        <v/>
      </c>
      <c r="CT269" s="1330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2"/>
        <v/>
      </c>
      <c r="CG270" s="1333" t="str">
        <f t="shared" si="692"/>
        <v/>
      </c>
      <c r="CH270" s="1333" t="str">
        <f t="shared" si="692"/>
        <v/>
      </c>
      <c r="CI270" s="1333" t="str">
        <f t="shared" si="692"/>
        <v/>
      </c>
      <c r="CJ270" s="1333" t="str">
        <f t="shared" si="692"/>
        <v/>
      </c>
      <c r="CK270" s="1334" t="str">
        <f t="shared" si="692"/>
        <v/>
      </c>
      <c r="CL270" s="1334">
        <f t="shared" si="692"/>
        <v>5.5446836268754081E-2</v>
      </c>
      <c r="CM270" s="1334" t="str">
        <f t="shared" si="692"/>
        <v/>
      </c>
      <c r="CN270" s="1333" t="str">
        <f t="shared" si="692"/>
        <v/>
      </c>
      <c r="CO270" s="1333" t="str">
        <f t="shared" si="692"/>
        <v/>
      </c>
      <c r="CP270" s="1333" t="str">
        <f t="shared" si="692"/>
        <v/>
      </c>
      <c r="CQ270" s="1333" t="str">
        <f t="shared" si="692"/>
        <v/>
      </c>
      <c r="CR270" s="1333" t="str">
        <f t="shared" si="692"/>
        <v/>
      </c>
      <c r="CS270" s="1332" t="str">
        <f t="shared" si="692"/>
        <v/>
      </c>
      <c r="CT270" s="1335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2"/>
        <v/>
      </c>
      <c r="CF271" s="1328" t="str">
        <f t="shared" si="692"/>
        <v/>
      </c>
      <c r="CG271" s="1328" t="str">
        <f t="shared" si="692"/>
        <v/>
      </c>
      <c r="CH271" s="1328" t="str">
        <f t="shared" si="692"/>
        <v/>
      </c>
      <c r="CI271" s="1328" t="str">
        <f t="shared" si="692"/>
        <v/>
      </c>
      <c r="CJ271" s="1328" t="str">
        <f t="shared" si="692"/>
        <v/>
      </c>
      <c r="CK271" s="1329">
        <f t="shared" si="692"/>
        <v>50</v>
      </c>
      <c r="CL271" s="1329">
        <f t="shared" si="692"/>
        <v>100</v>
      </c>
      <c r="CM271" s="1329">
        <f t="shared" si="692"/>
        <v>125</v>
      </c>
      <c r="CN271" s="1328" t="str">
        <f t="shared" si="692"/>
        <v/>
      </c>
      <c r="CO271" s="1328" t="str">
        <f t="shared" si="692"/>
        <v/>
      </c>
      <c r="CP271" s="1328" t="str">
        <f t="shared" si="692"/>
        <v/>
      </c>
      <c r="CQ271" s="1328" t="str">
        <f t="shared" si="692"/>
        <v/>
      </c>
      <c r="CR271" s="1328" t="str">
        <f t="shared" si="692"/>
        <v/>
      </c>
      <c r="CS271" s="1327" t="str">
        <f t="shared" si="692"/>
        <v/>
      </c>
      <c r="CT271" s="1330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6">
        <f t="shared" si="693"/>
        <v>3390</v>
      </c>
      <c r="CE272" s="1327">
        <f t="shared" si="692"/>
        <v>3390</v>
      </c>
      <c r="CF272" s="1328">
        <f t="shared" si="692"/>
        <v>3390</v>
      </c>
      <c r="CG272" s="1328">
        <f t="shared" si="692"/>
        <v>3390</v>
      </c>
      <c r="CH272" s="1328">
        <f t="shared" si="692"/>
        <v>3390</v>
      </c>
      <c r="CI272" s="1328">
        <f t="shared" si="692"/>
        <v>3390</v>
      </c>
      <c r="CJ272" s="1328">
        <f t="shared" si="692"/>
        <v>3390</v>
      </c>
      <c r="CK272" s="1329">
        <f t="shared" si="692"/>
        <v>3390</v>
      </c>
      <c r="CL272" s="1329">
        <f t="shared" si="692"/>
        <v>3390</v>
      </c>
      <c r="CM272" s="1329">
        <f t="shared" si="692"/>
        <v>3390</v>
      </c>
      <c r="CN272" s="1328">
        <f t="shared" si="692"/>
        <v>3390</v>
      </c>
      <c r="CO272" s="1328">
        <f t="shared" si="692"/>
        <v>3390</v>
      </c>
      <c r="CP272" s="1328">
        <f t="shared" si="692"/>
        <v>3390</v>
      </c>
      <c r="CQ272" s="1328">
        <f t="shared" si="692"/>
        <v>3390</v>
      </c>
      <c r="CR272" s="1328">
        <f t="shared" si="692"/>
        <v>3390</v>
      </c>
      <c r="CS272" s="1327">
        <f t="shared" si="692"/>
        <v>3390</v>
      </c>
      <c r="CT272" s="1330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6" t="str">
        <f t="shared" si="693"/>
        <v/>
      </c>
      <c r="CE273" s="1327" t="str">
        <f t="shared" si="692"/>
        <v/>
      </c>
      <c r="CF273" s="1328" t="str">
        <f t="shared" si="692"/>
        <v/>
      </c>
      <c r="CG273" s="1328" t="str">
        <f t="shared" si="692"/>
        <v/>
      </c>
      <c r="CH273" s="1328" t="str">
        <f t="shared" si="692"/>
        <v/>
      </c>
      <c r="CI273" s="1328" t="str">
        <f t="shared" si="692"/>
        <v/>
      </c>
      <c r="CJ273" s="1328" t="str">
        <f t="shared" si="692"/>
        <v/>
      </c>
      <c r="CK273" s="1329">
        <f t="shared" si="692"/>
        <v>0</v>
      </c>
      <c r="CL273" s="1329">
        <f t="shared" si="692"/>
        <v>25</v>
      </c>
      <c r="CM273" s="1329">
        <f t="shared" si="692"/>
        <v>50</v>
      </c>
      <c r="CN273" s="1328" t="str">
        <f t="shared" si="692"/>
        <v/>
      </c>
      <c r="CO273" s="1328" t="str">
        <f t="shared" si="692"/>
        <v/>
      </c>
      <c r="CP273" s="1328" t="str">
        <f t="shared" si="692"/>
        <v/>
      </c>
      <c r="CQ273" s="1328" t="str">
        <f t="shared" si="692"/>
        <v/>
      </c>
      <c r="CR273" s="1328" t="str">
        <f t="shared" si="692"/>
        <v/>
      </c>
      <c r="CS273" s="1327" t="str">
        <f t="shared" si="692"/>
        <v/>
      </c>
      <c r="CT273" s="1330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6" customFormat="1" ht="15.75" customHeight="1">
      <c r="A274" s="1684" t="s">
        <v>178</v>
      </c>
      <c r="B274" s="1685"/>
      <c r="C274" s="1685">
        <v>0</v>
      </c>
      <c r="D274" s="1685">
        <v>0</v>
      </c>
      <c r="E274" s="1685"/>
      <c r="F274" s="1685"/>
      <c r="G274" s="1685"/>
      <c r="H274" s="1685"/>
      <c r="I274" s="1685"/>
      <c r="J274" s="1685"/>
      <c r="K274" s="1685"/>
      <c r="L274" s="1685"/>
      <c r="M274" s="1685"/>
      <c r="N274" s="1685"/>
      <c r="O274" s="1685"/>
      <c r="P274" s="1685"/>
      <c r="Q274" s="1685"/>
      <c r="R274" s="1685"/>
      <c r="S274" s="1698"/>
      <c r="T274" s="1685">
        <v>0</v>
      </c>
      <c r="U274" s="1685">
        <v>0</v>
      </c>
      <c r="V274" s="1685">
        <v>0</v>
      </c>
      <c r="W274" s="1685"/>
      <c r="X274" s="1685"/>
      <c r="Y274" s="1685"/>
      <c r="Z274" s="1685"/>
      <c r="AA274" s="1685"/>
      <c r="AB274" s="1685"/>
      <c r="AC274" s="1685"/>
      <c r="AD274" s="1685"/>
      <c r="AE274" s="1685"/>
      <c r="AF274" s="1685"/>
      <c r="AG274" s="1703"/>
      <c r="AH274" s="1685"/>
      <c r="AI274" s="1685"/>
      <c r="AJ274" s="1685"/>
      <c r="AK274" s="1699"/>
      <c r="AL274" s="1685">
        <v>3</v>
      </c>
      <c r="AM274" s="1685">
        <v>7.2</v>
      </c>
      <c r="AN274" s="1685">
        <v>1.2</v>
      </c>
      <c r="AO274" s="1685"/>
      <c r="AP274" s="1685"/>
      <c r="AQ274" s="1685"/>
      <c r="AR274" s="1685"/>
      <c r="AS274" s="1685"/>
      <c r="AT274" s="1685"/>
      <c r="AU274" s="1685"/>
      <c r="AV274" s="1685"/>
      <c r="AW274" s="1685"/>
      <c r="AX274" s="1685"/>
      <c r="AY274" s="1685"/>
      <c r="AZ274" s="1685"/>
      <c r="BA274" s="1685"/>
      <c r="BB274" s="1685"/>
      <c r="BC274" s="1699"/>
      <c r="BD274" s="1685">
        <v>2.4</v>
      </c>
      <c r="BE274" s="1685">
        <v>0</v>
      </c>
      <c r="BF274" s="1685"/>
      <c r="BG274" s="1685">
        <v>10</v>
      </c>
      <c r="BH274" s="1685"/>
      <c r="BI274" s="1685"/>
      <c r="BJ274" s="1685"/>
      <c r="BK274" s="1685"/>
      <c r="BL274" s="1685"/>
      <c r="BM274" s="1685"/>
      <c r="BN274" s="1685"/>
      <c r="BO274" s="1685"/>
      <c r="BP274" s="1703"/>
      <c r="BQ274" s="1703"/>
      <c r="BR274" s="1685"/>
      <c r="BS274" s="1685"/>
      <c r="BT274" s="1685"/>
      <c r="BU274" s="1699"/>
      <c r="BV274" s="1685"/>
      <c r="BW274" s="1685">
        <v>3</v>
      </c>
      <c r="BX274" s="1685">
        <v>3</v>
      </c>
      <c r="BY274" s="1685">
        <v>3</v>
      </c>
      <c r="BZ274" s="1304" t="str">
        <f t="shared" si="574"/>
        <v/>
      </c>
      <c r="CA274" s="1304">
        <f t="shared" si="575"/>
        <v>0</v>
      </c>
      <c r="CB274" s="1304">
        <f t="shared" si="576"/>
        <v>2.9999999999999991</v>
      </c>
      <c r="CC274" s="1305">
        <f t="shared" si="577"/>
        <v>2.4000000000000004</v>
      </c>
      <c r="CD274" s="1364" t="str">
        <f t="shared" si="693"/>
        <v/>
      </c>
      <c r="CE274" s="1365" t="str">
        <f t="shared" si="692"/>
        <v/>
      </c>
      <c r="CF274" s="1366" t="str">
        <f t="shared" si="692"/>
        <v/>
      </c>
      <c r="CG274" s="1366" t="str">
        <f t="shared" si="692"/>
        <v/>
      </c>
      <c r="CH274" s="1366" t="str">
        <f t="shared" si="692"/>
        <v/>
      </c>
      <c r="CI274" s="1366" t="str">
        <f t="shared" si="692"/>
        <v/>
      </c>
      <c r="CJ274" s="1366" t="str">
        <f t="shared" si="692"/>
        <v/>
      </c>
      <c r="CK274" s="1367">
        <f t="shared" si="692"/>
        <v>0</v>
      </c>
      <c r="CL274" s="1367">
        <f t="shared" si="692"/>
        <v>2.4</v>
      </c>
      <c r="CM274" s="1367">
        <f t="shared" si="692"/>
        <v>10</v>
      </c>
      <c r="CN274" s="1366" t="str">
        <f t="shared" si="692"/>
        <v/>
      </c>
      <c r="CO274" s="1366" t="str">
        <f t="shared" si="692"/>
        <v/>
      </c>
      <c r="CP274" s="1366" t="str">
        <f t="shared" si="692"/>
        <v/>
      </c>
      <c r="CQ274" s="1366" t="str">
        <f t="shared" si="692"/>
        <v/>
      </c>
      <c r="CR274" s="1366" t="str">
        <f t="shared" si="692"/>
        <v/>
      </c>
      <c r="CS274" s="1365" t="str">
        <f t="shared" si="692"/>
        <v/>
      </c>
      <c r="CT274" s="1368" t="str">
        <f t="shared" si="692"/>
        <v/>
      </c>
      <c r="CU274" s="1687" t="str">
        <f t="shared" si="588"/>
        <v/>
      </c>
      <c r="CV274" s="1688" t="str">
        <f t="shared" si="589"/>
        <v/>
      </c>
      <c r="CW274" s="1689" t="str">
        <f t="shared" si="590"/>
        <v/>
      </c>
      <c r="CX274" s="1689" t="str">
        <f t="shared" si="591"/>
        <v/>
      </c>
      <c r="CY274" s="1689" t="str">
        <f t="shared" si="592"/>
        <v/>
      </c>
      <c r="CZ274" s="1689" t="str">
        <f t="shared" si="593"/>
        <v/>
      </c>
      <c r="DA274" s="1689" t="str">
        <f t="shared" si="594"/>
        <v/>
      </c>
      <c r="DB274" s="1690">
        <f t="shared" si="595"/>
        <v>0</v>
      </c>
      <c r="DC274" s="1690">
        <f t="shared" si="596"/>
        <v>2.4</v>
      </c>
      <c r="DD274" s="1690">
        <f t="shared" si="597"/>
        <v>10</v>
      </c>
      <c r="DE274" s="1689" t="str">
        <f t="shared" si="598"/>
        <v/>
      </c>
      <c r="DF274" s="1689" t="str">
        <f t="shared" si="599"/>
        <v/>
      </c>
      <c r="DG274" s="1689" t="str">
        <f t="shared" si="600"/>
        <v/>
      </c>
      <c r="DH274" s="1689" t="str">
        <f t="shared" si="601"/>
        <v/>
      </c>
      <c r="DI274" s="1689" t="str">
        <f t="shared" si="602"/>
        <v/>
      </c>
      <c r="DJ274" s="1688" t="str">
        <f t="shared" si="603"/>
        <v/>
      </c>
      <c r="DK274" s="1687" t="str">
        <f t="shared" si="604"/>
        <v/>
      </c>
      <c r="DL274" s="1691">
        <f t="shared" si="605"/>
        <v>2</v>
      </c>
      <c r="DM274" s="1692">
        <f t="shared" si="606"/>
        <v>3</v>
      </c>
      <c r="DN274" s="1692">
        <f t="shared" si="607"/>
        <v>3</v>
      </c>
      <c r="DO274" s="1692">
        <f t="shared" si="608"/>
        <v>3</v>
      </c>
      <c r="DP274" s="1693"/>
      <c r="DQ274" s="1694"/>
      <c r="DR274" s="1694"/>
      <c r="DS274" s="1694"/>
      <c r="DT274" s="1694"/>
      <c r="DU274" s="1694"/>
      <c r="DV274" s="1694"/>
      <c r="DW274" s="1694"/>
      <c r="DX274" s="1694"/>
      <c r="DY274" s="1695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6" t="str">
        <f t="shared" si="693"/>
        <v/>
      </c>
      <c r="CE275" s="1327" t="str">
        <f t="shared" si="692"/>
        <v/>
      </c>
      <c r="CF275" s="1328" t="str">
        <f t="shared" si="692"/>
        <v/>
      </c>
      <c r="CG275" s="1328" t="str">
        <f t="shared" si="692"/>
        <v/>
      </c>
      <c r="CH275" s="1328" t="str">
        <f t="shared" si="692"/>
        <v/>
      </c>
      <c r="CI275" s="1328" t="str">
        <f t="shared" si="692"/>
        <v/>
      </c>
      <c r="CJ275" s="1328" t="str">
        <f t="shared" si="692"/>
        <v/>
      </c>
      <c r="CK275" s="1329">
        <f t="shared" si="692"/>
        <v>0</v>
      </c>
      <c r="CL275" s="1329">
        <f t="shared" si="692"/>
        <v>120</v>
      </c>
      <c r="CM275" s="1329">
        <f t="shared" si="692"/>
        <v>250</v>
      </c>
      <c r="CN275" s="1328" t="str">
        <f t="shared" si="692"/>
        <v/>
      </c>
      <c r="CO275" s="1328" t="str">
        <f t="shared" si="692"/>
        <v/>
      </c>
      <c r="CP275" s="1328" t="str">
        <f t="shared" si="692"/>
        <v/>
      </c>
      <c r="CQ275" s="1328" t="str">
        <f t="shared" si="692"/>
        <v/>
      </c>
      <c r="CR275" s="1328" t="str">
        <f t="shared" si="692"/>
        <v/>
      </c>
      <c r="CS275" s="1327" t="str">
        <f t="shared" si="692"/>
        <v/>
      </c>
      <c r="CT275" s="1330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6" t="str">
        <f t="shared" si="693"/>
        <v/>
      </c>
      <c r="CE276" s="1327" t="str">
        <f t="shared" si="692"/>
        <v/>
      </c>
      <c r="CF276" s="1328" t="str">
        <f t="shared" si="692"/>
        <v/>
      </c>
      <c r="CG276" s="1328" t="str">
        <f t="shared" si="692"/>
        <v/>
      </c>
      <c r="CH276" s="1328" t="str">
        <f t="shared" si="692"/>
        <v/>
      </c>
      <c r="CI276" s="1328" t="str">
        <f t="shared" si="692"/>
        <v/>
      </c>
      <c r="CJ276" s="1328" t="str">
        <f t="shared" si="692"/>
        <v/>
      </c>
      <c r="CK276" s="1329">
        <f t="shared" si="692"/>
        <v>0</v>
      </c>
      <c r="CL276" s="1329">
        <f t="shared" si="692"/>
        <v>5</v>
      </c>
      <c r="CM276" s="1329">
        <f t="shared" si="692"/>
        <v>50</v>
      </c>
      <c r="CN276" s="1328" t="str">
        <f t="shared" si="692"/>
        <v/>
      </c>
      <c r="CO276" s="1328" t="str">
        <f t="shared" si="692"/>
        <v/>
      </c>
      <c r="CP276" s="1328" t="str">
        <f t="shared" si="692"/>
        <v/>
      </c>
      <c r="CQ276" s="1328" t="str">
        <f t="shared" si="692"/>
        <v/>
      </c>
      <c r="CR276" s="1328" t="str">
        <f t="shared" si="692"/>
        <v/>
      </c>
      <c r="CS276" s="1327" t="str">
        <f t="shared" si="692"/>
        <v/>
      </c>
      <c r="CT276" s="1330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6"/>
        <v/>
      </c>
      <c r="CG277" s="1333" t="str">
        <f t="shared" si="706"/>
        <v/>
      </c>
      <c r="CH277" s="1333" t="str">
        <f t="shared" si="706"/>
        <v/>
      </c>
      <c r="CI277" s="1333" t="str">
        <f t="shared" si="706"/>
        <v/>
      </c>
      <c r="CJ277" s="1333" t="str">
        <f t="shared" si="706"/>
        <v/>
      </c>
      <c r="CK277" s="1334">
        <f t="shared" si="706"/>
        <v>0</v>
      </c>
      <c r="CL277" s="1334">
        <f t="shared" si="706"/>
        <v>8.0412737946984527E-3</v>
      </c>
      <c r="CM277" s="1334">
        <f t="shared" si="706"/>
        <v>4.6069797782126547E-2</v>
      </c>
      <c r="CN277" s="1333" t="str">
        <f t="shared" si="706"/>
        <v/>
      </c>
      <c r="CO277" s="1333" t="str">
        <f t="shared" si="706"/>
        <v/>
      </c>
      <c r="CP277" s="1333" t="str">
        <f t="shared" si="706"/>
        <v/>
      </c>
      <c r="CQ277" s="1333" t="str">
        <f t="shared" si="706"/>
        <v/>
      </c>
      <c r="CR277" s="1333" t="str">
        <f t="shared" si="706"/>
        <v/>
      </c>
      <c r="CS277" s="1332" t="str">
        <f t="shared" si="706"/>
        <v/>
      </c>
      <c r="CT277" s="1335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6"/>
        <v/>
      </c>
      <c r="CF278" s="1328" t="str">
        <f t="shared" si="706"/>
        <v/>
      </c>
      <c r="CG278" s="1328" t="str">
        <f t="shared" si="706"/>
        <v/>
      </c>
      <c r="CH278" s="1328" t="str">
        <f t="shared" si="706"/>
        <v/>
      </c>
      <c r="CI278" s="1328" t="str">
        <f t="shared" si="706"/>
        <v/>
      </c>
      <c r="CJ278" s="1328" t="str">
        <f t="shared" si="706"/>
        <v/>
      </c>
      <c r="CK278" s="1329" t="str">
        <f t="shared" si="706"/>
        <v/>
      </c>
      <c r="CL278" s="1329" t="str">
        <f t="shared" si="706"/>
        <v/>
      </c>
      <c r="CM278" s="1329" t="str">
        <f t="shared" si="706"/>
        <v/>
      </c>
      <c r="CN278" s="1328" t="str">
        <f t="shared" si="706"/>
        <v/>
      </c>
      <c r="CO278" s="1328" t="str">
        <f t="shared" si="706"/>
        <v/>
      </c>
      <c r="CP278" s="1328" t="str">
        <f t="shared" si="706"/>
        <v/>
      </c>
      <c r="CQ278" s="1328" t="str">
        <f t="shared" si="706"/>
        <v/>
      </c>
      <c r="CR278" s="1328" t="str">
        <f t="shared" si="706"/>
        <v/>
      </c>
      <c r="CS278" s="1327" t="str">
        <f t="shared" si="706"/>
        <v/>
      </c>
      <c r="CT278" s="1330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6">
        <f t="shared" si="707"/>
        <v>3630</v>
      </c>
      <c r="CE279" s="1327">
        <f t="shared" si="706"/>
        <v>3630</v>
      </c>
      <c r="CF279" s="1328">
        <f t="shared" si="706"/>
        <v>3630</v>
      </c>
      <c r="CG279" s="1328">
        <f t="shared" si="706"/>
        <v>3630</v>
      </c>
      <c r="CH279" s="1328">
        <f t="shared" si="706"/>
        <v>3630</v>
      </c>
      <c r="CI279" s="1328">
        <f t="shared" si="706"/>
        <v>3630</v>
      </c>
      <c r="CJ279" s="1328">
        <f t="shared" si="706"/>
        <v>3630</v>
      </c>
      <c r="CK279" s="1329">
        <f t="shared" si="706"/>
        <v>3630</v>
      </c>
      <c r="CL279" s="1329">
        <f t="shared" si="706"/>
        <v>3630</v>
      </c>
      <c r="CM279" s="1329">
        <f t="shared" si="706"/>
        <v>3630</v>
      </c>
      <c r="CN279" s="1328">
        <f t="shared" si="706"/>
        <v>3630</v>
      </c>
      <c r="CO279" s="1328">
        <f t="shared" si="706"/>
        <v>3630</v>
      </c>
      <c r="CP279" s="1328">
        <f t="shared" si="706"/>
        <v>3630</v>
      </c>
      <c r="CQ279" s="1328">
        <f t="shared" si="706"/>
        <v>3630</v>
      </c>
      <c r="CR279" s="1328">
        <f t="shared" si="706"/>
        <v>3630</v>
      </c>
      <c r="CS279" s="1327">
        <f t="shared" si="706"/>
        <v>3630</v>
      </c>
      <c r="CT279" s="1330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6" t="str">
        <f t="shared" si="707"/>
        <v/>
      </c>
      <c r="CE280" s="1327" t="str">
        <f t="shared" si="706"/>
        <v/>
      </c>
      <c r="CF280" s="1328" t="str">
        <f t="shared" si="706"/>
        <v/>
      </c>
      <c r="CG280" s="1328" t="str">
        <f t="shared" si="706"/>
        <v/>
      </c>
      <c r="CH280" s="1328" t="str">
        <f t="shared" si="706"/>
        <v/>
      </c>
      <c r="CI280" s="1328" t="str">
        <f t="shared" si="706"/>
        <v/>
      </c>
      <c r="CJ280" s="1328" t="str">
        <f t="shared" si="706"/>
        <v/>
      </c>
      <c r="CK280" s="1329" t="str">
        <f t="shared" si="706"/>
        <v/>
      </c>
      <c r="CL280" s="1329" t="str">
        <f t="shared" si="706"/>
        <v/>
      </c>
      <c r="CM280" s="1329" t="str">
        <f t="shared" si="706"/>
        <v/>
      </c>
      <c r="CN280" s="1328" t="str">
        <f t="shared" si="706"/>
        <v/>
      </c>
      <c r="CO280" s="1328" t="str">
        <f t="shared" si="706"/>
        <v/>
      </c>
      <c r="CP280" s="1328" t="str">
        <f t="shared" si="706"/>
        <v/>
      </c>
      <c r="CQ280" s="1328" t="str">
        <f t="shared" si="706"/>
        <v/>
      </c>
      <c r="CR280" s="1328" t="str">
        <f t="shared" si="706"/>
        <v/>
      </c>
      <c r="CS280" s="1327" t="str">
        <f t="shared" si="706"/>
        <v/>
      </c>
      <c r="CT280" s="1330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6" t="str">
        <f t="shared" si="707"/>
        <v/>
      </c>
      <c r="CE281" s="1327" t="str">
        <f t="shared" si="706"/>
        <v/>
      </c>
      <c r="CF281" s="1328" t="str">
        <f t="shared" si="706"/>
        <v/>
      </c>
      <c r="CG281" s="1328" t="str">
        <f t="shared" si="706"/>
        <v/>
      </c>
      <c r="CH281" s="1328" t="str">
        <f t="shared" si="706"/>
        <v/>
      </c>
      <c r="CI281" s="1328" t="str">
        <f t="shared" si="706"/>
        <v/>
      </c>
      <c r="CJ281" s="1328" t="str">
        <f t="shared" si="706"/>
        <v/>
      </c>
      <c r="CK281" s="1329" t="str">
        <f t="shared" si="706"/>
        <v/>
      </c>
      <c r="CL281" s="1329" t="str">
        <f t="shared" si="706"/>
        <v/>
      </c>
      <c r="CM281" s="1329" t="str">
        <f t="shared" si="706"/>
        <v/>
      </c>
      <c r="CN281" s="1328" t="str">
        <f t="shared" si="706"/>
        <v/>
      </c>
      <c r="CO281" s="1328" t="str">
        <f t="shared" si="706"/>
        <v/>
      </c>
      <c r="CP281" s="1328" t="str">
        <f t="shared" si="706"/>
        <v/>
      </c>
      <c r="CQ281" s="1328" t="str">
        <f t="shared" si="706"/>
        <v/>
      </c>
      <c r="CR281" s="1328" t="str">
        <f t="shared" si="706"/>
        <v/>
      </c>
      <c r="CS281" s="1327" t="str">
        <f t="shared" si="706"/>
        <v/>
      </c>
      <c r="CT281" s="1330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6" t="str">
        <f t="shared" si="707"/>
        <v/>
      </c>
      <c r="CE282" s="1327" t="str">
        <f t="shared" si="706"/>
        <v/>
      </c>
      <c r="CF282" s="1328" t="str">
        <f t="shared" si="706"/>
        <v/>
      </c>
      <c r="CG282" s="1328" t="str">
        <f t="shared" si="706"/>
        <v/>
      </c>
      <c r="CH282" s="1328" t="str">
        <f t="shared" si="706"/>
        <v/>
      </c>
      <c r="CI282" s="1328" t="str">
        <f t="shared" si="706"/>
        <v/>
      </c>
      <c r="CJ282" s="1328" t="str">
        <f t="shared" si="706"/>
        <v/>
      </c>
      <c r="CK282" s="1329" t="str">
        <f t="shared" si="706"/>
        <v/>
      </c>
      <c r="CL282" s="1329" t="str">
        <f t="shared" si="706"/>
        <v/>
      </c>
      <c r="CM282" s="1329" t="str">
        <f t="shared" si="706"/>
        <v/>
      </c>
      <c r="CN282" s="1328" t="str">
        <f t="shared" si="706"/>
        <v/>
      </c>
      <c r="CO282" s="1328" t="str">
        <f t="shared" si="706"/>
        <v/>
      </c>
      <c r="CP282" s="1328" t="str">
        <f t="shared" si="706"/>
        <v/>
      </c>
      <c r="CQ282" s="1328" t="str">
        <f t="shared" si="706"/>
        <v/>
      </c>
      <c r="CR282" s="1328" t="str">
        <f t="shared" si="706"/>
        <v/>
      </c>
      <c r="CS282" s="1327" t="str">
        <f t="shared" si="706"/>
        <v/>
      </c>
      <c r="CT282" s="1330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6" t="str">
        <f t="shared" si="707"/>
        <v/>
      </c>
      <c r="CE283" s="1327" t="str">
        <f t="shared" si="706"/>
        <v/>
      </c>
      <c r="CF283" s="1328" t="str">
        <f t="shared" si="706"/>
        <v/>
      </c>
      <c r="CG283" s="1328" t="str">
        <f t="shared" si="706"/>
        <v/>
      </c>
      <c r="CH283" s="1328" t="str">
        <f t="shared" si="706"/>
        <v/>
      </c>
      <c r="CI283" s="1328" t="str">
        <f t="shared" si="706"/>
        <v/>
      </c>
      <c r="CJ283" s="1328" t="str">
        <f t="shared" si="706"/>
        <v/>
      </c>
      <c r="CK283" s="1329" t="str">
        <f t="shared" si="706"/>
        <v/>
      </c>
      <c r="CL283" s="1329" t="str">
        <f t="shared" si="706"/>
        <v/>
      </c>
      <c r="CM283" s="1329" t="str">
        <f t="shared" si="706"/>
        <v/>
      </c>
      <c r="CN283" s="1328" t="str">
        <f t="shared" si="706"/>
        <v/>
      </c>
      <c r="CO283" s="1328" t="str">
        <f t="shared" si="706"/>
        <v/>
      </c>
      <c r="CP283" s="1328" t="str">
        <f t="shared" si="706"/>
        <v/>
      </c>
      <c r="CQ283" s="1328" t="str">
        <f t="shared" si="706"/>
        <v/>
      </c>
      <c r="CR283" s="1328" t="str">
        <f t="shared" si="706"/>
        <v/>
      </c>
      <c r="CS283" s="1327" t="str">
        <f t="shared" si="706"/>
        <v/>
      </c>
      <c r="CT283" s="1330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0"/>
        <v/>
      </c>
      <c r="CG284" s="1333" t="str">
        <f t="shared" si="720"/>
        <v/>
      </c>
      <c r="CH284" s="1333" t="str">
        <f t="shared" si="720"/>
        <v/>
      </c>
      <c r="CI284" s="1333" t="str">
        <f t="shared" si="720"/>
        <v/>
      </c>
      <c r="CJ284" s="1333" t="str">
        <f t="shared" si="720"/>
        <v/>
      </c>
      <c r="CK284" s="1334" t="str">
        <f t="shared" si="720"/>
        <v/>
      </c>
      <c r="CL284" s="1334" t="str">
        <f t="shared" si="720"/>
        <v/>
      </c>
      <c r="CM284" s="1334" t="str">
        <f t="shared" si="720"/>
        <v/>
      </c>
      <c r="CN284" s="1333" t="str">
        <f t="shared" si="720"/>
        <v/>
      </c>
      <c r="CO284" s="1333" t="str">
        <f t="shared" si="720"/>
        <v/>
      </c>
      <c r="CP284" s="1333" t="str">
        <f t="shared" si="720"/>
        <v/>
      </c>
      <c r="CQ284" s="1333" t="str">
        <f t="shared" si="720"/>
        <v/>
      </c>
      <c r="CR284" s="1333" t="str">
        <f t="shared" si="720"/>
        <v/>
      </c>
      <c r="CS284" s="1332" t="str">
        <f t="shared" si="720"/>
        <v/>
      </c>
      <c r="CT284" s="1335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0"/>
        <v/>
      </c>
      <c r="CF285" s="1328" t="str">
        <f t="shared" si="720"/>
        <v/>
      </c>
      <c r="CG285" s="1328" t="str">
        <f t="shared" si="720"/>
        <v/>
      </c>
      <c r="CH285" s="1328" t="str">
        <f t="shared" si="720"/>
        <v/>
      </c>
      <c r="CI285" s="1328" t="str">
        <f t="shared" si="720"/>
        <v/>
      </c>
      <c r="CJ285" s="1328" t="str">
        <f t="shared" si="720"/>
        <v/>
      </c>
      <c r="CK285" s="1329" t="str">
        <f t="shared" si="720"/>
        <v/>
      </c>
      <c r="CL285" s="1329" t="str">
        <f t="shared" si="720"/>
        <v/>
      </c>
      <c r="CM285" s="1329" t="str">
        <f t="shared" si="720"/>
        <v/>
      </c>
      <c r="CN285" s="1328" t="str">
        <f t="shared" si="720"/>
        <v/>
      </c>
      <c r="CO285" s="1328" t="str">
        <f t="shared" si="720"/>
        <v/>
      </c>
      <c r="CP285" s="1328" t="str">
        <f t="shared" si="720"/>
        <v/>
      </c>
      <c r="CQ285" s="1328" t="str">
        <f t="shared" si="720"/>
        <v/>
      </c>
      <c r="CR285" s="1328" t="str">
        <f t="shared" si="720"/>
        <v/>
      </c>
      <c r="CS285" s="1327" t="str">
        <f t="shared" si="720"/>
        <v/>
      </c>
      <c r="CT285" s="1330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6">
        <f t="shared" si="725"/>
        <v>3360</v>
      </c>
      <c r="CE286" s="1327">
        <f t="shared" si="720"/>
        <v>3360</v>
      </c>
      <c r="CF286" s="1328">
        <f t="shared" si="720"/>
        <v>3360</v>
      </c>
      <c r="CG286" s="1328">
        <f t="shared" si="720"/>
        <v>3360</v>
      </c>
      <c r="CH286" s="1328">
        <f t="shared" si="720"/>
        <v>3360</v>
      </c>
      <c r="CI286" s="1328">
        <f t="shared" si="720"/>
        <v>3360</v>
      </c>
      <c r="CJ286" s="1328">
        <f t="shared" si="720"/>
        <v>3360</v>
      </c>
      <c r="CK286" s="1329">
        <f t="shared" si="720"/>
        <v>3360</v>
      </c>
      <c r="CL286" s="1329">
        <f t="shared" si="720"/>
        <v>3360</v>
      </c>
      <c r="CM286" s="1329">
        <f t="shared" si="720"/>
        <v>3360</v>
      </c>
      <c r="CN286" s="1328">
        <f t="shared" si="720"/>
        <v>3360</v>
      </c>
      <c r="CO286" s="1328">
        <f t="shared" si="720"/>
        <v>3360</v>
      </c>
      <c r="CP286" s="1328">
        <f t="shared" si="720"/>
        <v>3360</v>
      </c>
      <c r="CQ286" s="1328">
        <f t="shared" si="720"/>
        <v>3360</v>
      </c>
      <c r="CR286" s="1328">
        <f t="shared" si="720"/>
        <v>3360</v>
      </c>
      <c r="CS286" s="1327">
        <f t="shared" si="720"/>
        <v>3360</v>
      </c>
      <c r="CT286" s="1330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6" t="str">
        <f t="shared" si="725"/>
        <v/>
      </c>
      <c r="CE287" s="1327" t="str">
        <f t="shared" si="720"/>
        <v/>
      </c>
      <c r="CF287" s="1328" t="str">
        <f t="shared" si="720"/>
        <v/>
      </c>
      <c r="CG287" s="1328" t="str">
        <f t="shared" si="720"/>
        <v/>
      </c>
      <c r="CH287" s="1328" t="str">
        <f t="shared" si="720"/>
        <v/>
      </c>
      <c r="CI287" s="1328" t="str">
        <f t="shared" si="720"/>
        <v/>
      </c>
      <c r="CJ287" s="1328" t="str">
        <f t="shared" si="720"/>
        <v/>
      </c>
      <c r="CK287" s="1329" t="str">
        <f t="shared" si="720"/>
        <v/>
      </c>
      <c r="CL287" s="1329" t="str">
        <f t="shared" si="720"/>
        <v/>
      </c>
      <c r="CM287" s="1329" t="str">
        <f t="shared" si="720"/>
        <v/>
      </c>
      <c r="CN287" s="1328" t="str">
        <f t="shared" si="720"/>
        <v/>
      </c>
      <c r="CO287" s="1328" t="str">
        <f t="shared" si="720"/>
        <v/>
      </c>
      <c r="CP287" s="1328" t="str">
        <f t="shared" si="720"/>
        <v/>
      </c>
      <c r="CQ287" s="1328" t="str">
        <f t="shared" si="720"/>
        <v/>
      </c>
      <c r="CR287" s="1328" t="str">
        <f t="shared" si="720"/>
        <v/>
      </c>
      <c r="CS287" s="1327" t="str">
        <f t="shared" si="720"/>
        <v/>
      </c>
      <c r="CT287" s="1330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6" t="str">
        <f t="shared" si="725"/>
        <v/>
      </c>
      <c r="CE288" s="1327" t="str">
        <f t="shared" si="720"/>
        <v/>
      </c>
      <c r="CF288" s="1328" t="str">
        <f t="shared" si="720"/>
        <v/>
      </c>
      <c r="CG288" s="1328" t="str">
        <f t="shared" si="720"/>
        <v/>
      </c>
      <c r="CH288" s="1328" t="str">
        <f t="shared" si="720"/>
        <v/>
      </c>
      <c r="CI288" s="1328" t="str">
        <f t="shared" si="720"/>
        <v/>
      </c>
      <c r="CJ288" s="1328" t="str">
        <f t="shared" si="720"/>
        <v/>
      </c>
      <c r="CK288" s="1329" t="str">
        <f t="shared" si="720"/>
        <v/>
      </c>
      <c r="CL288" s="1329" t="str">
        <f t="shared" si="720"/>
        <v/>
      </c>
      <c r="CM288" s="1329" t="str">
        <f t="shared" si="720"/>
        <v/>
      </c>
      <c r="CN288" s="1328" t="str">
        <f t="shared" si="720"/>
        <v/>
      </c>
      <c r="CO288" s="1328" t="str">
        <f t="shared" si="720"/>
        <v/>
      </c>
      <c r="CP288" s="1328" t="str">
        <f t="shared" si="720"/>
        <v/>
      </c>
      <c r="CQ288" s="1328" t="str">
        <f t="shared" si="720"/>
        <v/>
      </c>
      <c r="CR288" s="1328" t="str">
        <f t="shared" si="720"/>
        <v/>
      </c>
      <c r="CS288" s="1327" t="str">
        <f t="shared" si="720"/>
        <v/>
      </c>
      <c r="CT288" s="1330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6" t="str">
        <f t="shared" si="725"/>
        <v/>
      </c>
      <c r="CE289" s="1327" t="str">
        <f t="shared" si="720"/>
        <v/>
      </c>
      <c r="CF289" s="1328" t="str">
        <f t="shared" si="720"/>
        <v/>
      </c>
      <c r="CG289" s="1328" t="str">
        <f t="shared" si="720"/>
        <v/>
      </c>
      <c r="CH289" s="1328" t="str">
        <f t="shared" si="720"/>
        <v/>
      </c>
      <c r="CI289" s="1328" t="str">
        <f t="shared" si="720"/>
        <v/>
      </c>
      <c r="CJ289" s="1328" t="str">
        <f t="shared" si="720"/>
        <v/>
      </c>
      <c r="CK289" s="1329" t="str">
        <f t="shared" si="720"/>
        <v/>
      </c>
      <c r="CL289" s="1329" t="str">
        <f t="shared" si="720"/>
        <v/>
      </c>
      <c r="CM289" s="1329" t="str">
        <f t="shared" si="720"/>
        <v/>
      </c>
      <c r="CN289" s="1328" t="str">
        <f t="shared" si="720"/>
        <v/>
      </c>
      <c r="CO289" s="1328" t="str">
        <f t="shared" si="720"/>
        <v/>
      </c>
      <c r="CP289" s="1328" t="str">
        <f t="shared" si="720"/>
        <v/>
      </c>
      <c r="CQ289" s="1328" t="str">
        <f t="shared" si="720"/>
        <v/>
      </c>
      <c r="CR289" s="1328" t="str">
        <f t="shared" si="720"/>
        <v/>
      </c>
      <c r="CS289" s="1327" t="str">
        <f t="shared" si="720"/>
        <v/>
      </c>
      <c r="CT289" s="1330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6" t="str">
        <f t="shared" si="725"/>
        <v/>
      </c>
      <c r="CE290" s="1327" t="str">
        <f t="shared" si="720"/>
        <v/>
      </c>
      <c r="CF290" s="1328" t="str">
        <f t="shared" si="720"/>
        <v/>
      </c>
      <c r="CG290" s="1328" t="str">
        <f t="shared" si="720"/>
        <v/>
      </c>
      <c r="CH290" s="1328" t="str">
        <f t="shared" si="720"/>
        <v/>
      </c>
      <c r="CI290" s="1328" t="str">
        <f t="shared" si="720"/>
        <v/>
      </c>
      <c r="CJ290" s="1328" t="str">
        <f t="shared" si="720"/>
        <v/>
      </c>
      <c r="CK290" s="1329" t="str">
        <f t="shared" si="720"/>
        <v/>
      </c>
      <c r="CL290" s="1329" t="str">
        <f t="shared" si="720"/>
        <v/>
      </c>
      <c r="CM290" s="1329" t="str">
        <f t="shared" si="720"/>
        <v/>
      </c>
      <c r="CN290" s="1328" t="str">
        <f t="shared" si="720"/>
        <v/>
      </c>
      <c r="CO290" s="1328" t="str">
        <f t="shared" si="720"/>
        <v/>
      </c>
      <c r="CP290" s="1328" t="str">
        <f t="shared" si="720"/>
        <v/>
      </c>
      <c r="CQ290" s="1328" t="str">
        <f t="shared" si="720"/>
        <v/>
      </c>
      <c r="CR290" s="1328" t="str">
        <f t="shared" si="720"/>
        <v/>
      </c>
      <c r="CS290" s="1327" t="str">
        <f t="shared" si="720"/>
        <v/>
      </c>
      <c r="CT290" s="1330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8"/>
        <v/>
      </c>
      <c r="CG291" s="1333" t="str">
        <f t="shared" si="738"/>
        <v/>
      </c>
      <c r="CH291" s="1333" t="str">
        <f t="shared" si="738"/>
        <v/>
      </c>
      <c r="CI291" s="1333" t="str">
        <f t="shared" si="738"/>
        <v/>
      </c>
      <c r="CJ291" s="1333" t="str">
        <f t="shared" si="738"/>
        <v/>
      </c>
      <c r="CK291" s="1334" t="str">
        <f t="shared" si="738"/>
        <v/>
      </c>
      <c r="CL291" s="1334" t="str">
        <f t="shared" si="738"/>
        <v/>
      </c>
      <c r="CM291" s="1334" t="str">
        <f t="shared" si="738"/>
        <v/>
      </c>
      <c r="CN291" s="1333" t="str">
        <f t="shared" si="738"/>
        <v/>
      </c>
      <c r="CO291" s="1333" t="str">
        <f t="shared" si="738"/>
        <v/>
      </c>
      <c r="CP291" s="1333" t="str">
        <f t="shared" si="738"/>
        <v/>
      </c>
      <c r="CQ291" s="1333" t="str">
        <f t="shared" si="738"/>
        <v/>
      </c>
      <c r="CR291" s="1333" t="str">
        <f t="shared" si="738"/>
        <v/>
      </c>
      <c r="CS291" s="1332" t="str">
        <f t="shared" si="738"/>
        <v/>
      </c>
      <c r="CT291" s="1335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8"/>
        <v/>
      </c>
      <c r="CF292" s="1328" t="str">
        <f t="shared" si="738"/>
        <v/>
      </c>
      <c r="CG292" s="1328" t="str">
        <f t="shared" si="738"/>
        <v/>
      </c>
      <c r="CH292" s="1328" t="str">
        <f t="shared" si="738"/>
        <v/>
      </c>
      <c r="CI292" s="1328" t="str">
        <f t="shared" si="738"/>
        <v/>
      </c>
      <c r="CJ292" s="1328" t="str">
        <f t="shared" si="738"/>
        <v/>
      </c>
      <c r="CK292" s="1329" t="str">
        <f t="shared" si="738"/>
        <v/>
      </c>
      <c r="CL292" s="1329" t="str">
        <f t="shared" si="738"/>
        <v/>
      </c>
      <c r="CM292" s="1329" t="str">
        <f t="shared" si="738"/>
        <v/>
      </c>
      <c r="CN292" s="1328" t="str">
        <f t="shared" si="738"/>
        <v/>
      </c>
      <c r="CO292" s="1328" t="str">
        <f t="shared" si="738"/>
        <v/>
      </c>
      <c r="CP292" s="1328" t="str">
        <f t="shared" si="738"/>
        <v/>
      </c>
      <c r="CQ292" s="1328" t="str">
        <f t="shared" si="738"/>
        <v/>
      </c>
      <c r="CR292" s="1328" t="str">
        <f t="shared" si="738"/>
        <v/>
      </c>
      <c r="CS292" s="1327" t="str">
        <f t="shared" si="738"/>
        <v/>
      </c>
      <c r="CT292" s="1330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6">
        <f t="shared" si="739"/>
        <v>3440</v>
      </c>
      <c r="CE293" s="1327">
        <f t="shared" si="738"/>
        <v>3440</v>
      </c>
      <c r="CF293" s="1328">
        <f t="shared" si="738"/>
        <v>3440</v>
      </c>
      <c r="CG293" s="1328">
        <f t="shared" si="738"/>
        <v>3440</v>
      </c>
      <c r="CH293" s="1328">
        <f t="shared" si="738"/>
        <v>3440</v>
      </c>
      <c r="CI293" s="1328">
        <f t="shared" si="738"/>
        <v>3440</v>
      </c>
      <c r="CJ293" s="1328">
        <f t="shared" si="738"/>
        <v>3440</v>
      </c>
      <c r="CK293" s="1329">
        <f t="shared" si="738"/>
        <v>3440</v>
      </c>
      <c r="CL293" s="1329">
        <f t="shared" si="738"/>
        <v>3440</v>
      </c>
      <c r="CM293" s="1329">
        <f t="shared" si="738"/>
        <v>3440</v>
      </c>
      <c r="CN293" s="1328">
        <f t="shared" si="738"/>
        <v>3440</v>
      </c>
      <c r="CO293" s="1328">
        <f t="shared" si="738"/>
        <v>3440</v>
      </c>
      <c r="CP293" s="1328">
        <f t="shared" si="738"/>
        <v>3440</v>
      </c>
      <c r="CQ293" s="1328">
        <f t="shared" si="738"/>
        <v>3440</v>
      </c>
      <c r="CR293" s="1328">
        <f t="shared" si="738"/>
        <v>3440</v>
      </c>
      <c r="CS293" s="1327">
        <f t="shared" si="738"/>
        <v>3440</v>
      </c>
      <c r="CT293" s="1330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6" t="str">
        <f t="shared" si="739"/>
        <v/>
      </c>
      <c r="CE294" s="1327" t="str">
        <f t="shared" si="738"/>
        <v/>
      </c>
      <c r="CF294" s="1328" t="str">
        <f t="shared" si="738"/>
        <v/>
      </c>
      <c r="CG294" s="1328" t="str">
        <f t="shared" si="738"/>
        <v/>
      </c>
      <c r="CH294" s="1328" t="str">
        <f t="shared" si="738"/>
        <v/>
      </c>
      <c r="CI294" s="1328" t="str">
        <f t="shared" si="738"/>
        <v/>
      </c>
      <c r="CJ294" s="1328" t="str">
        <f t="shared" si="738"/>
        <v/>
      </c>
      <c r="CK294" s="1329" t="str">
        <f t="shared" si="738"/>
        <v/>
      </c>
      <c r="CL294" s="1329">
        <f t="shared" si="738"/>
        <v>4</v>
      </c>
      <c r="CM294" s="1329" t="str">
        <f t="shared" si="738"/>
        <v/>
      </c>
      <c r="CN294" s="1328" t="str">
        <f t="shared" si="738"/>
        <v/>
      </c>
      <c r="CO294" s="1328" t="str">
        <f t="shared" si="738"/>
        <v/>
      </c>
      <c r="CP294" s="1328" t="str">
        <f t="shared" si="738"/>
        <v/>
      </c>
      <c r="CQ294" s="1328" t="str">
        <f t="shared" si="738"/>
        <v/>
      </c>
      <c r="CR294" s="1328" t="str">
        <f t="shared" si="738"/>
        <v/>
      </c>
      <c r="CS294" s="1327" t="str">
        <f t="shared" si="738"/>
        <v/>
      </c>
      <c r="CT294" s="1330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6" t="str">
        <f t="shared" si="739"/>
        <v/>
      </c>
      <c r="CE295" s="1327" t="str">
        <f t="shared" si="738"/>
        <v/>
      </c>
      <c r="CF295" s="1328" t="str">
        <f t="shared" si="738"/>
        <v/>
      </c>
      <c r="CG295" s="1328" t="str">
        <f t="shared" si="738"/>
        <v/>
      </c>
      <c r="CH295" s="1328" t="str">
        <f t="shared" si="738"/>
        <v/>
      </c>
      <c r="CI295" s="1328" t="str">
        <f t="shared" si="738"/>
        <v/>
      </c>
      <c r="CJ295" s="1328" t="str">
        <f t="shared" si="738"/>
        <v/>
      </c>
      <c r="CK295" s="1329" t="str">
        <f t="shared" si="738"/>
        <v/>
      </c>
      <c r="CL295" s="1329" t="str">
        <f t="shared" si="738"/>
        <v/>
      </c>
      <c r="CM295" s="1329" t="str">
        <f t="shared" si="738"/>
        <v/>
      </c>
      <c r="CN295" s="1328" t="str">
        <f t="shared" si="738"/>
        <v/>
      </c>
      <c r="CO295" s="1328" t="str">
        <f t="shared" si="738"/>
        <v/>
      </c>
      <c r="CP295" s="1328" t="str">
        <f t="shared" si="738"/>
        <v/>
      </c>
      <c r="CQ295" s="1328" t="str">
        <f t="shared" si="738"/>
        <v/>
      </c>
      <c r="CR295" s="1328" t="str">
        <f t="shared" si="738"/>
        <v/>
      </c>
      <c r="CS295" s="1327" t="str">
        <f t="shared" si="738"/>
        <v/>
      </c>
      <c r="CT295" s="1330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6" t="str">
        <f t="shared" si="739"/>
        <v/>
      </c>
      <c r="CE296" s="1327" t="str">
        <f t="shared" si="738"/>
        <v/>
      </c>
      <c r="CF296" s="1328" t="str">
        <f t="shared" si="738"/>
        <v/>
      </c>
      <c r="CG296" s="1328" t="str">
        <f t="shared" si="738"/>
        <v/>
      </c>
      <c r="CH296" s="1328" t="str">
        <f t="shared" si="738"/>
        <v/>
      </c>
      <c r="CI296" s="1328" t="str">
        <f t="shared" si="738"/>
        <v/>
      </c>
      <c r="CJ296" s="1328" t="str">
        <f t="shared" si="738"/>
        <v/>
      </c>
      <c r="CK296" s="1329" t="str">
        <f t="shared" si="738"/>
        <v/>
      </c>
      <c r="CL296" s="1329">
        <f t="shared" si="738"/>
        <v>0</v>
      </c>
      <c r="CM296" s="1329" t="str">
        <f t="shared" si="738"/>
        <v/>
      </c>
      <c r="CN296" s="1328" t="str">
        <f t="shared" si="738"/>
        <v/>
      </c>
      <c r="CO296" s="1328" t="str">
        <f t="shared" si="738"/>
        <v/>
      </c>
      <c r="CP296" s="1328" t="str">
        <f t="shared" si="738"/>
        <v/>
      </c>
      <c r="CQ296" s="1328" t="str">
        <f t="shared" si="738"/>
        <v/>
      </c>
      <c r="CR296" s="1328" t="str">
        <f t="shared" si="738"/>
        <v/>
      </c>
      <c r="CS296" s="1327" t="str">
        <f t="shared" si="738"/>
        <v/>
      </c>
      <c r="CT296" s="1330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6" t="str">
        <f t="shared" si="739"/>
        <v/>
      </c>
      <c r="CE297" s="1327" t="str">
        <f t="shared" si="738"/>
        <v/>
      </c>
      <c r="CF297" s="1328" t="str">
        <f t="shared" si="738"/>
        <v/>
      </c>
      <c r="CG297" s="1328" t="str">
        <f t="shared" si="738"/>
        <v/>
      </c>
      <c r="CH297" s="1328" t="str">
        <f t="shared" si="738"/>
        <v/>
      </c>
      <c r="CI297" s="1328" t="str">
        <f t="shared" si="738"/>
        <v/>
      </c>
      <c r="CJ297" s="1328" t="str">
        <f t="shared" si="738"/>
        <v/>
      </c>
      <c r="CK297" s="1329" t="str">
        <f t="shared" si="738"/>
        <v/>
      </c>
      <c r="CL297" s="1329" t="str">
        <f t="shared" si="738"/>
        <v/>
      </c>
      <c r="CM297" s="1329" t="str">
        <f t="shared" si="738"/>
        <v/>
      </c>
      <c r="CN297" s="1328" t="str">
        <f t="shared" si="738"/>
        <v/>
      </c>
      <c r="CO297" s="1328" t="str">
        <f t="shared" si="738"/>
        <v/>
      </c>
      <c r="CP297" s="1328" t="str">
        <f t="shared" si="738"/>
        <v/>
      </c>
      <c r="CQ297" s="1328" t="str">
        <f t="shared" si="738"/>
        <v/>
      </c>
      <c r="CR297" s="1328" t="str">
        <f t="shared" si="738"/>
        <v/>
      </c>
      <c r="CS297" s="1327" t="str">
        <f t="shared" si="738"/>
        <v/>
      </c>
      <c r="CT297" s="1330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2"/>
        <v/>
      </c>
      <c r="CG298" s="1333" t="str">
        <f t="shared" si="752"/>
        <v/>
      </c>
      <c r="CH298" s="1333" t="str">
        <f t="shared" si="752"/>
        <v/>
      </c>
      <c r="CI298" s="1333" t="str">
        <f t="shared" si="752"/>
        <v/>
      </c>
      <c r="CJ298" s="1333" t="str">
        <f t="shared" si="752"/>
        <v/>
      </c>
      <c r="CK298" s="1334" t="str">
        <f t="shared" si="752"/>
        <v/>
      </c>
      <c r="CL298" s="1334" t="str">
        <f t="shared" si="752"/>
        <v/>
      </c>
      <c r="CM298" s="1334" t="str">
        <f t="shared" si="752"/>
        <v/>
      </c>
      <c r="CN298" s="1333" t="str">
        <f t="shared" si="752"/>
        <v/>
      </c>
      <c r="CO298" s="1333" t="str">
        <f t="shared" si="752"/>
        <v/>
      </c>
      <c r="CP298" s="1333" t="str">
        <f t="shared" si="752"/>
        <v/>
      </c>
      <c r="CQ298" s="1333" t="str">
        <f t="shared" si="752"/>
        <v/>
      </c>
      <c r="CR298" s="1333" t="str">
        <f t="shared" si="752"/>
        <v/>
      </c>
      <c r="CS298" s="1332" t="str">
        <f t="shared" si="752"/>
        <v/>
      </c>
      <c r="CT298" s="1335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5" t="s">
        <v>806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2"/>
        <v/>
      </c>
      <c r="CF299" s="1328" t="str">
        <f t="shared" si="752"/>
        <v/>
      </c>
      <c r="CG299" s="1328" t="str">
        <f t="shared" si="752"/>
        <v/>
      </c>
      <c r="CH299" s="1328" t="str">
        <f t="shared" si="752"/>
        <v/>
      </c>
      <c r="CI299" s="1328" t="str">
        <f t="shared" si="752"/>
        <v/>
      </c>
      <c r="CJ299" s="1328" t="str">
        <f t="shared" si="752"/>
        <v/>
      </c>
      <c r="CK299" s="1329" t="str">
        <f t="shared" si="752"/>
        <v/>
      </c>
      <c r="CL299" s="1329" t="str">
        <f t="shared" si="752"/>
        <v/>
      </c>
      <c r="CM299" s="1329" t="str">
        <f t="shared" si="752"/>
        <v/>
      </c>
      <c r="CN299" s="1328" t="str">
        <f t="shared" si="752"/>
        <v/>
      </c>
      <c r="CO299" s="1328" t="str">
        <f t="shared" si="752"/>
        <v/>
      </c>
      <c r="CP299" s="1328" t="str">
        <f t="shared" si="752"/>
        <v/>
      </c>
      <c r="CQ299" s="1328" t="str">
        <f t="shared" si="752"/>
        <v/>
      </c>
      <c r="CR299" s="1328" t="str">
        <f t="shared" si="752"/>
        <v/>
      </c>
      <c r="CS299" s="1327" t="str">
        <f t="shared" si="752"/>
        <v/>
      </c>
      <c r="CT299" s="1330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7"/>
        <v/>
      </c>
      <c r="CF301" s="1328" t="str">
        <f t="shared" si="757"/>
        <v/>
      </c>
      <c r="CG301" s="1328" t="str">
        <f t="shared" si="757"/>
        <v/>
      </c>
      <c r="CH301" s="1328" t="str">
        <f t="shared" si="757"/>
        <v/>
      </c>
      <c r="CI301" s="1328" t="str">
        <f t="shared" si="757"/>
        <v/>
      </c>
      <c r="CJ301" s="1328" t="str">
        <f t="shared" si="757"/>
        <v/>
      </c>
      <c r="CK301" s="1329" t="str">
        <f t="shared" si="757"/>
        <v/>
      </c>
      <c r="CL301" s="1329" t="str">
        <f t="shared" si="757"/>
        <v/>
      </c>
      <c r="CM301" s="1329" t="str">
        <f t="shared" si="757"/>
        <v/>
      </c>
      <c r="CN301" s="1328" t="str">
        <f t="shared" si="757"/>
        <v/>
      </c>
      <c r="CO301" s="1328" t="str">
        <f t="shared" si="757"/>
        <v/>
      </c>
      <c r="CP301" s="1328" t="str">
        <f t="shared" si="757"/>
        <v/>
      </c>
      <c r="CQ301" s="1328" t="str">
        <f t="shared" si="757"/>
        <v/>
      </c>
      <c r="CR301" s="1328" t="str">
        <f t="shared" si="757"/>
        <v/>
      </c>
      <c r="CS301" s="1327" t="str">
        <f t="shared" si="757"/>
        <v/>
      </c>
      <c r="CT301" s="13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6" t="str">
        <f t="shared" si="757"/>
        <v/>
      </c>
      <c r="CE302" s="1327" t="str">
        <f t="shared" si="757"/>
        <v/>
      </c>
      <c r="CF302" s="1328" t="str">
        <f t="shared" si="757"/>
        <v/>
      </c>
      <c r="CG302" s="1328" t="str">
        <f t="shared" si="757"/>
        <v/>
      </c>
      <c r="CH302" s="1328" t="str">
        <f t="shared" si="757"/>
        <v/>
      </c>
      <c r="CI302" s="1328" t="str">
        <f t="shared" si="757"/>
        <v/>
      </c>
      <c r="CJ302" s="1328" t="str">
        <f t="shared" si="757"/>
        <v/>
      </c>
      <c r="CK302" s="1329" t="str">
        <f t="shared" si="757"/>
        <v/>
      </c>
      <c r="CL302" s="1329" t="str">
        <f t="shared" si="757"/>
        <v/>
      </c>
      <c r="CM302" s="1329" t="str">
        <f t="shared" si="757"/>
        <v/>
      </c>
      <c r="CN302" s="1328" t="str">
        <f t="shared" si="757"/>
        <v/>
      </c>
      <c r="CO302" s="1328" t="str">
        <f t="shared" si="757"/>
        <v/>
      </c>
      <c r="CP302" s="1328" t="str">
        <f t="shared" si="757"/>
        <v/>
      </c>
      <c r="CQ302" s="1328" t="str">
        <f t="shared" si="757"/>
        <v/>
      </c>
      <c r="CR302" s="1328" t="str">
        <f t="shared" si="757"/>
        <v/>
      </c>
      <c r="CS302" s="1327" t="str">
        <f t="shared" si="757"/>
        <v/>
      </c>
      <c r="CT302" s="1330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6">
        <f t="shared" si="757"/>
        <v>1530</v>
      </c>
      <c r="CE303" s="1327">
        <f t="shared" si="757"/>
        <v>1530</v>
      </c>
      <c r="CF303" s="1328">
        <f t="shared" si="757"/>
        <v>1530</v>
      </c>
      <c r="CG303" s="1328">
        <f t="shared" si="757"/>
        <v>1530</v>
      </c>
      <c r="CH303" s="1328">
        <f t="shared" si="757"/>
        <v>1530</v>
      </c>
      <c r="CI303" s="1328">
        <f t="shared" si="757"/>
        <v>1530</v>
      </c>
      <c r="CJ303" s="1328">
        <f t="shared" si="757"/>
        <v>1530</v>
      </c>
      <c r="CK303" s="1329">
        <f t="shared" si="757"/>
        <v>1530</v>
      </c>
      <c r="CL303" s="1329">
        <f t="shared" si="757"/>
        <v>1530</v>
      </c>
      <c r="CM303" s="1329">
        <f t="shared" si="757"/>
        <v>1530</v>
      </c>
      <c r="CN303" s="1328">
        <f t="shared" si="757"/>
        <v>1530</v>
      </c>
      <c r="CO303" s="1328">
        <f t="shared" si="757"/>
        <v>1530</v>
      </c>
      <c r="CP303" s="1328">
        <f t="shared" si="757"/>
        <v>1530</v>
      </c>
      <c r="CQ303" s="1328">
        <f t="shared" si="757"/>
        <v>1530</v>
      </c>
      <c r="CR303" s="1328">
        <f t="shared" si="757"/>
        <v>1530</v>
      </c>
      <c r="CS303" s="1327">
        <f t="shared" si="757"/>
        <v>1530</v>
      </c>
      <c r="CT303" s="1330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6" t="str">
        <f t="shared" si="757"/>
        <v/>
      </c>
      <c r="CE304" s="1327" t="str">
        <f t="shared" si="757"/>
        <v/>
      </c>
      <c r="CF304" s="1328" t="str">
        <f t="shared" si="757"/>
        <v/>
      </c>
      <c r="CG304" s="1328" t="str">
        <f t="shared" si="757"/>
        <v/>
      </c>
      <c r="CH304" s="1328" t="str">
        <f t="shared" si="757"/>
        <v/>
      </c>
      <c r="CI304" s="1328" t="str">
        <f t="shared" si="757"/>
        <v/>
      </c>
      <c r="CJ304" s="1328" t="str">
        <f t="shared" si="757"/>
        <v/>
      </c>
      <c r="CK304" s="1329" t="str">
        <f t="shared" si="757"/>
        <v/>
      </c>
      <c r="CL304" s="1329" t="str">
        <f t="shared" si="757"/>
        <v/>
      </c>
      <c r="CM304" s="1329" t="str">
        <f t="shared" si="757"/>
        <v/>
      </c>
      <c r="CN304" s="1328" t="str">
        <f t="shared" si="757"/>
        <v/>
      </c>
      <c r="CO304" s="1328" t="str">
        <f t="shared" si="757"/>
        <v/>
      </c>
      <c r="CP304" s="1328" t="str">
        <f t="shared" si="757"/>
        <v/>
      </c>
      <c r="CQ304" s="1328" t="str">
        <f t="shared" si="757"/>
        <v/>
      </c>
      <c r="CR304" s="1328" t="str">
        <f t="shared" si="757"/>
        <v/>
      </c>
      <c r="CS304" s="1327" t="str">
        <f t="shared" si="757"/>
        <v/>
      </c>
      <c r="CT304" s="1330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6" t="str">
        <f t="shared" si="757"/>
        <v/>
      </c>
      <c r="CE305" s="1327" t="str">
        <f t="shared" si="757"/>
        <v/>
      </c>
      <c r="CF305" s="1328" t="str">
        <f t="shared" si="757"/>
        <v/>
      </c>
      <c r="CG305" s="1328" t="str">
        <f t="shared" si="757"/>
        <v/>
      </c>
      <c r="CH305" s="1328" t="str">
        <f t="shared" si="757"/>
        <v/>
      </c>
      <c r="CI305" s="1328" t="str">
        <f t="shared" si="757"/>
        <v/>
      </c>
      <c r="CJ305" s="1328" t="str">
        <f t="shared" si="757"/>
        <v/>
      </c>
      <c r="CK305" s="1329" t="str">
        <f t="shared" si="757"/>
        <v/>
      </c>
      <c r="CL305" s="1329" t="str">
        <f t="shared" si="757"/>
        <v/>
      </c>
      <c r="CM305" s="1329" t="str">
        <f t="shared" si="757"/>
        <v/>
      </c>
      <c r="CN305" s="1328" t="str">
        <f t="shared" si="757"/>
        <v/>
      </c>
      <c r="CO305" s="1328" t="str">
        <f t="shared" si="757"/>
        <v/>
      </c>
      <c r="CP305" s="1328" t="str">
        <f t="shared" si="757"/>
        <v/>
      </c>
      <c r="CQ305" s="1328" t="str">
        <f t="shared" si="757"/>
        <v/>
      </c>
      <c r="CR305" s="1328" t="str">
        <f t="shared" si="757"/>
        <v/>
      </c>
      <c r="CS305" s="1327" t="str">
        <f t="shared" si="757"/>
        <v/>
      </c>
      <c r="CT305" s="1330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6" t="str">
        <f t="shared" si="757"/>
        <v/>
      </c>
      <c r="CE306" s="1327" t="str">
        <f t="shared" si="757"/>
        <v/>
      </c>
      <c r="CF306" s="1328" t="str">
        <f t="shared" si="757"/>
        <v/>
      </c>
      <c r="CG306" s="1328" t="str">
        <f t="shared" si="757"/>
        <v/>
      </c>
      <c r="CH306" s="1328" t="str">
        <f t="shared" si="757"/>
        <v/>
      </c>
      <c r="CI306" s="1328" t="str">
        <f t="shared" si="757"/>
        <v/>
      </c>
      <c r="CJ306" s="1328" t="str">
        <f t="shared" si="757"/>
        <v/>
      </c>
      <c r="CK306" s="1329" t="str">
        <f t="shared" si="757"/>
        <v/>
      </c>
      <c r="CL306" s="1329" t="str">
        <f t="shared" si="757"/>
        <v/>
      </c>
      <c r="CM306" s="1329" t="str">
        <f t="shared" si="757"/>
        <v/>
      </c>
      <c r="CN306" s="1328" t="str">
        <f t="shared" si="757"/>
        <v/>
      </c>
      <c r="CO306" s="1328" t="str">
        <f t="shared" si="757"/>
        <v/>
      </c>
      <c r="CP306" s="1328" t="str">
        <f t="shared" si="757"/>
        <v/>
      </c>
      <c r="CQ306" s="1328" t="str">
        <f t="shared" si="757"/>
        <v/>
      </c>
      <c r="CR306" s="1328" t="str">
        <f t="shared" si="757"/>
        <v/>
      </c>
      <c r="CS306" s="1327" t="str">
        <f t="shared" si="757"/>
        <v/>
      </c>
      <c r="CT306" s="1330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6" t="str">
        <f t="shared" si="757"/>
        <v/>
      </c>
      <c r="CE307" s="1327" t="str">
        <f t="shared" si="757"/>
        <v/>
      </c>
      <c r="CF307" s="1328" t="str">
        <f t="shared" si="757"/>
        <v/>
      </c>
      <c r="CG307" s="1328" t="str">
        <f t="shared" si="757"/>
        <v/>
      </c>
      <c r="CH307" s="1328" t="str">
        <f t="shared" si="757"/>
        <v/>
      </c>
      <c r="CI307" s="1328" t="str">
        <f t="shared" si="757"/>
        <v/>
      </c>
      <c r="CJ307" s="1328" t="str">
        <f t="shared" si="757"/>
        <v/>
      </c>
      <c r="CK307" s="1329" t="str">
        <f t="shared" si="757"/>
        <v/>
      </c>
      <c r="CL307" s="1329" t="str">
        <f t="shared" si="757"/>
        <v/>
      </c>
      <c r="CM307" s="1329" t="str">
        <f t="shared" si="757"/>
        <v/>
      </c>
      <c r="CN307" s="1328" t="str">
        <f t="shared" si="757"/>
        <v/>
      </c>
      <c r="CO307" s="1328" t="str">
        <f t="shared" si="757"/>
        <v/>
      </c>
      <c r="CP307" s="1328" t="str">
        <f t="shared" si="757"/>
        <v/>
      </c>
      <c r="CQ307" s="1328" t="str">
        <f t="shared" si="757"/>
        <v/>
      </c>
      <c r="CR307" s="1328" t="str">
        <f t="shared" si="757"/>
        <v/>
      </c>
      <c r="CS307" s="1327" t="str">
        <f t="shared" si="757"/>
        <v/>
      </c>
      <c r="CT307" s="1330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4"/>
        <v/>
      </c>
      <c r="CG308" s="1333" t="str">
        <f t="shared" si="794"/>
        <v/>
      </c>
      <c r="CH308" s="1333" t="str">
        <f t="shared" si="794"/>
        <v/>
      </c>
      <c r="CI308" s="1333" t="str">
        <f t="shared" si="794"/>
        <v/>
      </c>
      <c r="CJ308" s="1333" t="str">
        <f t="shared" si="794"/>
        <v/>
      </c>
      <c r="CK308" s="1334" t="str">
        <f t="shared" si="794"/>
        <v/>
      </c>
      <c r="CL308" s="1334" t="str">
        <f t="shared" si="794"/>
        <v/>
      </c>
      <c r="CM308" s="1334" t="str">
        <f t="shared" si="794"/>
        <v/>
      </c>
      <c r="CN308" s="1333" t="str">
        <f t="shared" si="794"/>
        <v/>
      </c>
      <c r="CO308" s="1333" t="str">
        <f t="shared" si="794"/>
        <v/>
      </c>
      <c r="CP308" s="1333" t="str">
        <f t="shared" si="794"/>
        <v/>
      </c>
      <c r="CQ308" s="1333" t="str">
        <f t="shared" si="794"/>
        <v/>
      </c>
      <c r="CR308" s="1333" t="str">
        <f t="shared" si="794"/>
        <v/>
      </c>
      <c r="CS308" s="1332" t="str">
        <f t="shared" si="794"/>
        <v/>
      </c>
      <c r="CT308" s="1335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4"/>
        <v/>
      </c>
      <c r="CF309" s="1328" t="str">
        <f t="shared" si="794"/>
        <v/>
      </c>
      <c r="CG309" s="1328" t="str">
        <f t="shared" si="794"/>
        <v/>
      </c>
      <c r="CH309" s="1328" t="str">
        <f t="shared" si="794"/>
        <v/>
      </c>
      <c r="CI309" s="1328" t="str">
        <f t="shared" si="794"/>
        <v/>
      </c>
      <c r="CJ309" s="1328" t="str">
        <f t="shared" si="794"/>
        <v/>
      </c>
      <c r="CK309" s="1329" t="str">
        <f t="shared" si="794"/>
        <v/>
      </c>
      <c r="CL309" s="1329" t="str">
        <f t="shared" si="794"/>
        <v/>
      </c>
      <c r="CM309" s="1329" t="str">
        <f t="shared" si="794"/>
        <v/>
      </c>
      <c r="CN309" s="1328" t="str">
        <f t="shared" si="794"/>
        <v/>
      </c>
      <c r="CO309" s="1328" t="str">
        <f t="shared" si="794"/>
        <v/>
      </c>
      <c r="CP309" s="1328" t="str">
        <f t="shared" si="794"/>
        <v/>
      </c>
      <c r="CQ309" s="1328" t="str">
        <f t="shared" si="794"/>
        <v/>
      </c>
      <c r="CR309" s="1328" t="str">
        <f t="shared" si="794"/>
        <v/>
      </c>
      <c r="CS309" s="1327" t="str">
        <f t="shared" si="794"/>
        <v/>
      </c>
      <c r="CT309" s="1330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6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99"/>
        <v/>
      </c>
      <c r="CF311" s="1328" t="str">
        <f t="shared" si="799"/>
        <v/>
      </c>
      <c r="CG311" s="1328" t="str">
        <f t="shared" si="799"/>
        <v/>
      </c>
      <c r="CH311" s="1328" t="str">
        <f t="shared" si="799"/>
        <v/>
      </c>
      <c r="CI311" s="1328" t="str">
        <f t="shared" si="799"/>
        <v/>
      </c>
      <c r="CJ311" s="1328" t="str">
        <f t="shared" si="799"/>
        <v/>
      </c>
      <c r="CK311" s="1329" t="str">
        <f t="shared" si="799"/>
        <v/>
      </c>
      <c r="CL311" s="1329" t="str">
        <f t="shared" si="799"/>
        <v/>
      </c>
      <c r="CM311" s="1329" t="str">
        <f t="shared" si="799"/>
        <v/>
      </c>
      <c r="CN311" s="1328" t="str">
        <f t="shared" si="799"/>
        <v/>
      </c>
      <c r="CO311" s="1328" t="str">
        <f t="shared" si="799"/>
        <v/>
      </c>
      <c r="CP311" s="1328" t="str">
        <f t="shared" si="799"/>
        <v/>
      </c>
      <c r="CQ311" s="1328" t="str">
        <f t="shared" si="799"/>
        <v/>
      </c>
      <c r="CR311" s="1328" t="str">
        <f t="shared" si="799"/>
        <v/>
      </c>
      <c r="CS311" s="1327" t="str">
        <f t="shared" si="799"/>
        <v/>
      </c>
      <c r="CT311" s="1330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6" t="str">
        <f t="shared" si="799"/>
        <v/>
      </c>
      <c r="CE312" s="1327" t="str">
        <f t="shared" si="799"/>
        <v/>
      </c>
      <c r="CF312" s="1328" t="str">
        <f t="shared" si="799"/>
        <v/>
      </c>
      <c r="CG312" s="1328" t="str">
        <f t="shared" si="799"/>
        <v/>
      </c>
      <c r="CH312" s="1328" t="str">
        <f t="shared" si="799"/>
        <v/>
      </c>
      <c r="CI312" s="1328" t="str">
        <f t="shared" si="799"/>
        <v/>
      </c>
      <c r="CJ312" s="1328" t="str">
        <f t="shared" si="799"/>
        <v/>
      </c>
      <c r="CK312" s="1329" t="str">
        <f t="shared" si="799"/>
        <v/>
      </c>
      <c r="CL312" s="1329" t="str">
        <f t="shared" si="799"/>
        <v/>
      </c>
      <c r="CM312" s="1329" t="str">
        <f t="shared" si="799"/>
        <v/>
      </c>
      <c r="CN312" s="1328" t="str">
        <f t="shared" si="799"/>
        <v/>
      </c>
      <c r="CO312" s="1328" t="str">
        <f t="shared" si="799"/>
        <v/>
      </c>
      <c r="CP312" s="1328" t="str">
        <f t="shared" si="799"/>
        <v/>
      </c>
      <c r="CQ312" s="1328" t="str">
        <f t="shared" si="799"/>
        <v/>
      </c>
      <c r="CR312" s="1328" t="str">
        <f t="shared" si="799"/>
        <v/>
      </c>
      <c r="CS312" s="1327" t="str">
        <f t="shared" si="799"/>
        <v/>
      </c>
      <c r="CT312" s="1330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6">
        <f t="shared" si="799"/>
        <v>963</v>
      </c>
      <c r="CE313" s="1327">
        <f t="shared" si="799"/>
        <v>963</v>
      </c>
      <c r="CF313" s="1328">
        <f t="shared" si="799"/>
        <v>963</v>
      </c>
      <c r="CG313" s="1328">
        <f t="shared" si="799"/>
        <v>963</v>
      </c>
      <c r="CH313" s="1328">
        <f t="shared" si="799"/>
        <v>963</v>
      </c>
      <c r="CI313" s="1328">
        <f t="shared" si="799"/>
        <v>963</v>
      </c>
      <c r="CJ313" s="1328">
        <f t="shared" si="799"/>
        <v>963</v>
      </c>
      <c r="CK313" s="1329">
        <f t="shared" si="799"/>
        <v>963</v>
      </c>
      <c r="CL313" s="1329">
        <f t="shared" si="799"/>
        <v>963</v>
      </c>
      <c r="CM313" s="1329">
        <f t="shared" si="799"/>
        <v>963</v>
      </c>
      <c r="CN313" s="1328">
        <f t="shared" si="799"/>
        <v>963</v>
      </c>
      <c r="CO313" s="1328">
        <f t="shared" si="799"/>
        <v>963</v>
      </c>
      <c r="CP313" s="1328">
        <f t="shared" si="799"/>
        <v>963</v>
      </c>
      <c r="CQ313" s="1328">
        <f t="shared" si="799"/>
        <v>963</v>
      </c>
      <c r="CR313" s="1328">
        <f t="shared" si="799"/>
        <v>963</v>
      </c>
      <c r="CS313" s="1327">
        <f t="shared" si="799"/>
        <v>963</v>
      </c>
      <c r="CT313" s="1330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6" t="str">
        <f t="shared" si="799"/>
        <v/>
      </c>
      <c r="CE314" s="1327" t="str">
        <f t="shared" si="799"/>
        <v/>
      </c>
      <c r="CF314" s="1328" t="str">
        <f t="shared" si="799"/>
        <v/>
      </c>
      <c r="CG314" s="1328" t="str">
        <f t="shared" si="799"/>
        <v/>
      </c>
      <c r="CH314" s="1328" t="str">
        <f t="shared" si="799"/>
        <v/>
      </c>
      <c r="CI314" s="1328" t="str">
        <f t="shared" si="799"/>
        <v/>
      </c>
      <c r="CJ314" s="1328" t="str">
        <f t="shared" si="799"/>
        <v/>
      </c>
      <c r="CK314" s="1329" t="str">
        <f t="shared" si="799"/>
        <v/>
      </c>
      <c r="CL314" s="1329" t="str">
        <f t="shared" si="799"/>
        <v/>
      </c>
      <c r="CM314" s="1329" t="str">
        <f t="shared" si="799"/>
        <v/>
      </c>
      <c r="CN314" s="1328" t="str">
        <f t="shared" si="799"/>
        <v/>
      </c>
      <c r="CO314" s="1328" t="str">
        <f t="shared" si="799"/>
        <v/>
      </c>
      <c r="CP314" s="1328" t="str">
        <f t="shared" si="799"/>
        <v/>
      </c>
      <c r="CQ314" s="1328" t="str">
        <f t="shared" si="799"/>
        <v/>
      </c>
      <c r="CR314" s="1328" t="str">
        <f t="shared" si="799"/>
        <v/>
      </c>
      <c r="CS314" s="1327" t="str">
        <f t="shared" si="799"/>
        <v/>
      </c>
      <c r="CT314" s="1330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6" t="str">
        <f t="shared" si="799"/>
        <v/>
      </c>
      <c r="CE315" s="1327" t="str">
        <f t="shared" si="799"/>
        <v/>
      </c>
      <c r="CF315" s="1328" t="str">
        <f t="shared" si="799"/>
        <v/>
      </c>
      <c r="CG315" s="1328" t="str">
        <f t="shared" si="799"/>
        <v/>
      </c>
      <c r="CH315" s="1328" t="str">
        <f t="shared" si="799"/>
        <v/>
      </c>
      <c r="CI315" s="1328" t="str">
        <f t="shared" si="799"/>
        <v/>
      </c>
      <c r="CJ315" s="1328" t="str">
        <f t="shared" si="799"/>
        <v/>
      </c>
      <c r="CK315" s="1329" t="str">
        <f t="shared" si="799"/>
        <v/>
      </c>
      <c r="CL315" s="1329" t="str">
        <f t="shared" si="799"/>
        <v/>
      </c>
      <c r="CM315" s="1329" t="str">
        <f t="shared" si="799"/>
        <v/>
      </c>
      <c r="CN315" s="1328" t="str">
        <f t="shared" si="799"/>
        <v/>
      </c>
      <c r="CO315" s="1328" t="str">
        <f t="shared" si="799"/>
        <v/>
      </c>
      <c r="CP315" s="1328" t="str">
        <f t="shared" si="799"/>
        <v/>
      </c>
      <c r="CQ315" s="1328" t="str">
        <f t="shared" si="799"/>
        <v/>
      </c>
      <c r="CR315" s="1328" t="str">
        <f t="shared" si="799"/>
        <v/>
      </c>
      <c r="CS315" s="1327" t="str">
        <f t="shared" si="799"/>
        <v/>
      </c>
      <c r="CT315" s="1330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6" t="str">
        <f t="shared" si="799"/>
        <v/>
      </c>
      <c r="CE316" s="1327" t="str">
        <f t="shared" si="799"/>
        <v/>
      </c>
      <c r="CF316" s="1328" t="str">
        <f t="shared" si="799"/>
        <v/>
      </c>
      <c r="CG316" s="1328" t="str">
        <f t="shared" si="799"/>
        <v/>
      </c>
      <c r="CH316" s="1328" t="str">
        <f t="shared" si="799"/>
        <v/>
      </c>
      <c r="CI316" s="1328" t="str">
        <f t="shared" si="799"/>
        <v/>
      </c>
      <c r="CJ316" s="1328" t="str">
        <f t="shared" si="799"/>
        <v/>
      </c>
      <c r="CK316" s="1329" t="str">
        <f t="shared" si="799"/>
        <v/>
      </c>
      <c r="CL316" s="1329" t="str">
        <f t="shared" si="799"/>
        <v/>
      </c>
      <c r="CM316" s="1329" t="str">
        <f t="shared" si="799"/>
        <v/>
      </c>
      <c r="CN316" s="1328" t="str">
        <f t="shared" si="799"/>
        <v/>
      </c>
      <c r="CO316" s="1328" t="str">
        <f t="shared" si="799"/>
        <v/>
      </c>
      <c r="CP316" s="1328" t="str">
        <f t="shared" si="799"/>
        <v/>
      </c>
      <c r="CQ316" s="1328" t="str">
        <f t="shared" si="799"/>
        <v/>
      </c>
      <c r="CR316" s="1328" t="str">
        <f t="shared" si="799"/>
        <v/>
      </c>
      <c r="CS316" s="1327" t="str">
        <f t="shared" si="799"/>
        <v/>
      </c>
      <c r="CT316" s="1330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6" t="str">
        <f t="shared" si="799"/>
        <v/>
      </c>
      <c r="CE317" s="1327" t="str">
        <f t="shared" si="799"/>
        <v/>
      </c>
      <c r="CF317" s="1328" t="str">
        <f t="shared" si="799"/>
        <v/>
      </c>
      <c r="CG317" s="1328" t="str">
        <f t="shared" si="799"/>
        <v/>
      </c>
      <c r="CH317" s="1328" t="str">
        <f t="shared" si="799"/>
        <v/>
      </c>
      <c r="CI317" s="1328" t="str">
        <f t="shared" si="799"/>
        <v/>
      </c>
      <c r="CJ317" s="1328" t="str">
        <f t="shared" si="799"/>
        <v/>
      </c>
      <c r="CK317" s="1329" t="str">
        <f t="shared" si="799"/>
        <v/>
      </c>
      <c r="CL317" s="1329" t="str">
        <f t="shared" si="799"/>
        <v/>
      </c>
      <c r="CM317" s="1329" t="str">
        <f t="shared" si="799"/>
        <v/>
      </c>
      <c r="CN317" s="1328" t="str">
        <f t="shared" si="799"/>
        <v/>
      </c>
      <c r="CO317" s="1328" t="str">
        <f t="shared" si="799"/>
        <v/>
      </c>
      <c r="CP317" s="1328" t="str">
        <f t="shared" si="799"/>
        <v/>
      </c>
      <c r="CQ317" s="1328" t="str">
        <f t="shared" si="799"/>
        <v/>
      </c>
      <c r="CR317" s="1328" t="str">
        <f t="shared" si="799"/>
        <v/>
      </c>
      <c r="CS317" s="1327" t="str">
        <f t="shared" si="799"/>
        <v/>
      </c>
      <c r="CT317" s="1330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6"/>
        <v/>
      </c>
      <c r="CG318" s="1333" t="str">
        <f t="shared" si="836"/>
        <v/>
      </c>
      <c r="CH318" s="1333" t="str">
        <f t="shared" si="836"/>
        <v/>
      </c>
      <c r="CI318" s="1333" t="str">
        <f t="shared" si="836"/>
        <v/>
      </c>
      <c r="CJ318" s="1333" t="str">
        <f t="shared" si="836"/>
        <v/>
      </c>
      <c r="CK318" s="1334" t="str">
        <f t="shared" si="836"/>
        <v/>
      </c>
      <c r="CL318" s="1334" t="str">
        <f t="shared" si="836"/>
        <v/>
      </c>
      <c r="CM318" s="1334" t="str">
        <f t="shared" si="836"/>
        <v/>
      </c>
      <c r="CN318" s="1333" t="str">
        <f t="shared" si="836"/>
        <v/>
      </c>
      <c r="CO318" s="1333" t="str">
        <f t="shared" si="836"/>
        <v/>
      </c>
      <c r="CP318" s="1333" t="str">
        <f t="shared" si="836"/>
        <v/>
      </c>
      <c r="CQ318" s="1333" t="str">
        <f t="shared" si="836"/>
        <v/>
      </c>
      <c r="CR318" s="1333" t="str">
        <f t="shared" si="836"/>
        <v/>
      </c>
      <c r="CS318" s="1332" t="str">
        <f t="shared" si="836"/>
        <v/>
      </c>
      <c r="CT318" s="1335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1024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6"/>
        <v/>
      </c>
      <c r="CF319" s="1328" t="str">
        <f t="shared" si="836"/>
        <v/>
      </c>
      <c r="CG319" s="1328" t="str">
        <f t="shared" si="836"/>
        <v/>
      </c>
      <c r="CH319" s="1328" t="str">
        <f t="shared" si="836"/>
        <v/>
      </c>
      <c r="CI319" s="1328" t="str">
        <f t="shared" si="836"/>
        <v/>
      </c>
      <c r="CJ319" s="1328" t="str">
        <f t="shared" si="836"/>
        <v/>
      </c>
      <c r="CK319" s="1329">
        <f t="shared" si="836"/>
        <v>4</v>
      </c>
      <c r="CL319" s="1329">
        <f t="shared" si="836"/>
        <v>5</v>
      </c>
      <c r="CM319" s="1329">
        <f t="shared" si="836"/>
        <v>10</v>
      </c>
      <c r="CN319" s="1328">
        <f t="shared" si="836"/>
        <v>300</v>
      </c>
      <c r="CO319" s="1328" t="str">
        <f t="shared" si="836"/>
        <v/>
      </c>
      <c r="CP319" s="1328" t="str">
        <f t="shared" si="836"/>
        <v/>
      </c>
      <c r="CQ319" s="1328" t="str">
        <f t="shared" si="836"/>
        <v/>
      </c>
      <c r="CR319" s="1328" t="str">
        <f t="shared" si="836"/>
        <v/>
      </c>
      <c r="CS319" s="1327" t="str">
        <f t="shared" si="836"/>
        <v/>
      </c>
      <c r="CT319" s="1330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1041</v>
      </c>
      <c r="V320" s="159"/>
      <c r="W320" s="159"/>
      <c r="X320" s="159"/>
      <c r="Y320" s="159" t="s">
        <v>1041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1032</v>
      </c>
      <c r="AO320" s="159"/>
      <c r="AP320" s="159"/>
      <c r="AQ320" s="159"/>
      <c r="AR320" s="159"/>
      <c r="AS320" s="159" t="s">
        <v>1041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1030</v>
      </c>
      <c r="BE320" s="159"/>
      <c r="BF320" s="159"/>
      <c r="BG320" s="159" t="s">
        <v>1041</v>
      </c>
      <c r="BH320" s="159" t="s">
        <v>1046</v>
      </c>
      <c r="BI320" s="159"/>
      <c r="BJ320" s="159"/>
      <c r="BK320" s="159" t="s">
        <v>1041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6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841"/>
        <v/>
      </c>
      <c r="CF321" s="1328" t="str">
        <f t="shared" si="841"/>
        <v/>
      </c>
      <c r="CG321" s="1328" t="str">
        <f t="shared" si="841"/>
        <v/>
      </c>
      <c r="CH321" s="1328" t="str">
        <f t="shared" si="841"/>
        <v/>
      </c>
      <c r="CI321" s="1328" t="str">
        <f t="shared" si="841"/>
        <v/>
      </c>
      <c r="CJ321" s="1328" t="str">
        <f t="shared" si="841"/>
        <v/>
      </c>
      <c r="CK321" s="1329">
        <f t="shared" si="841"/>
        <v>0.5</v>
      </c>
      <c r="CL321" s="1329">
        <f t="shared" si="841"/>
        <v>40</v>
      </c>
      <c r="CM321" s="1329">
        <f t="shared" si="841"/>
        <v>40</v>
      </c>
      <c r="CN321" s="1328">
        <f t="shared" si="841"/>
        <v>40</v>
      </c>
      <c r="CO321" s="1328" t="str">
        <f t="shared" si="841"/>
        <v/>
      </c>
      <c r="CP321" s="1328" t="str">
        <f t="shared" si="841"/>
        <v/>
      </c>
      <c r="CQ321" s="1328" t="str">
        <f t="shared" si="841"/>
        <v/>
      </c>
      <c r="CR321" s="1328" t="str">
        <f t="shared" si="841"/>
        <v/>
      </c>
      <c r="CS321" s="1327" t="str">
        <f t="shared" si="841"/>
        <v/>
      </c>
      <c r="CT321" s="1330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6" t="str">
        <f t="shared" si="841"/>
        <v/>
      </c>
      <c r="CE322" s="1327" t="str">
        <f t="shared" si="841"/>
        <v/>
      </c>
      <c r="CF322" s="1328" t="str">
        <f t="shared" si="841"/>
        <v/>
      </c>
      <c r="CG322" s="1328" t="str">
        <f t="shared" si="841"/>
        <v/>
      </c>
      <c r="CH322" s="1328" t="str">
        <f t="shared" si="841"/>
        <v/>
      </c>
      <c r="CI322" s="1328" t="str">
        <f t="shared" si="841"/>
        <v/>
      </c>
      <c r="CJ322" s="1328" t="str">
        <f t="shared" si="841"/>
        <v/>
      </c>
      <c r="CK322" s="1329">
        <f t="shared" si="841"/>
        <v>150</v>
      </c>
      <c r="CL322" s="1329">
        <f t="shared" si="841"/>
        <v>160</v>
      </c>
      <c r="CM322" s="1329">
        <f t="shared" si="841"/>
        <v>200</v>
      </c>
      <c r="CN322" s="1328">
        <f t="shared" si="841"/>
        <v>400</v>
      </c>
      <c r="CO322" s="1328" t="str">
        <f t="shared" si="841"/>
        <v/>
      </c>
      <c r="CP322" s="1328" t="str">
        <f t="shared" si="841"/>
        <v/>
      </c>
      <c r="CQ322" s="1328" t="str">
        <f t="shared" si="841"/>
        <v/>
      </c>
      <c r="CR322" s="1328" t="str">
        <f t="shared" si="841"/>
        <v/>
      </c>
      <c r="CS322" s="1327" t="str">
        <f t="shared" si="841"/>
        <v/>
      </c>
      <c r="CT322" s="1330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6">
        <f t="shared" si="841"/>
        <v>200</v>
      </c>
      <c r="CE323" s="1327">
        <f t="shared" si="841"/>
        <v>200</v>
      </c>
      <c r="CF323" s="1328">
        <f t="shared" si="841"/>
        <v>200</v>
      </c>
      <c r="CG323" s="1328">
        <f t="shared" si="841"/>
        <v>200</v>
      </c>
      <c r="CH323" s="1328">
        <f t="shared" si="841"/>
        <v>200</v>
      </c>
      <c r="CI323" s="1328">
        <f t="shared" si="841"/>
        <v>200</v>
      </c>
      <c r="CJ323" s="1328">
        <f t="shared" si="841"/>
        <v>200</v>
      </c>
      <c r="CK323" s="1329">
        <f t="shared" si="841"/>
        <v>200</v>
      </c>
      <c r="CL323" s="1329">
        <f t="shared" si="841"/>
        <v>200</v>
      </c>
      <c r="CM323" s="1329">
        <f t="shared" si="841"/>
        <v>200</v>
      </c>
      <c r="CN323" s="1328">
        <f t="shared" si="841"/>
        <v>200</v>
      </c>
      <c r="CO323" s="1328">
        <f t="shared" si="841"/>
        <v>200</v>
      </c>
      <c r="CP323" s="1328">
        <f t="shared" si="841"/>
        <v>200</v>
      </c>
      <c r="CQ323" s="1328">
        <f t="shared" si="841"/>
        <v>200</v>
      </c>
      <c r="CR323" s="1328">
        <f t="shared" si="841"/>
        <v>200</v>
      </c>
      <c r="CS323" s="1327">
        <f t="shared" si="841"/>
        <v>200</v>
      </c>
      <c r="CT323" s="1330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6" t="str">
        <f t="shared" si="841"/>
        <v/>
      </c>
      <c r="CE324" s="1327" t="str">
        <f t="shared" si="841"/>
        <v/>
      </c>
      <c r="CF324" s="1328" t="str">
        <f t="shared" si="841"/>
        <v/>
      </c>
      <c r="CG324" s="1328" t="str">
        <f t="shared" si="841"/>
        <v/>
      </c>
      <c r="CH324" s="1328" t="str">
        <f t="shared" si="841"/>
        <v/>
      </c>
      <c r="CI324" s="1328" t="str">
        <f t="shared" si="841"/>
        <v/>
      </c>
      <c r="CJ324" s="1328" t="str">
        <f t="shared" si="841"/>
        <v/>
      </c>
      <c r="CK324" s="1329">
        <f t="shared" si="841"/>
        <v>0</v>
      </c>
      <c r="CL324" s="1329">
        <f t="shared" si="841"/>
        <v>65</v>
      </c>
      <c r="CM324" s="1329">
        <f t="shared" si="841"/>
        <v>160</v>
      </c>
      <c r="CN324" s="1328">
        <f t="shared" si="841"/>
        <v>240</v>
      </c>
      <c r="CO324" s="1328" t="str">
        <f t="shared" si="841"/>
        <v/>
      </c>
      <c r="CP324" s="1328" t="str">
        <f t="shared" si="841"/>
        <v/>
      </c>
      <c r="CQ324" s="1328" t="str">
        <f t="shared" si="841"/>
        <v/>
      </c>
      <c r="CR324" s="1328" t="str">
        <f t="shared" si="841"/>
        <v/>
      </c>
      <c r="CS324" s="1327" t="str">
        <f t="shared" si="841"/>
        <v/>
      </c>
      <c r="CT324" s="1330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6" customFormat="1" ht="15.75" customHeight="1">
      <c r="A325" s="1684" t="s">
        <v>178</v>
      </c>
      <c r="B325" s="1663"/>
      <c r="C325" s="1663"/>
      <c r="D325" s="1663">
        <v>0</v>
      </c>
      <c r="E325" s="1663"/>
      <c r="F325" s="1663"/>
      <c r="G325" s="1663"/>
      <c r="H325" s="1663"/>
      <c r="I325" s="1663"/>
      <c r="J325" s="1663"/>
      <c r="K325" s="1663"/>
      <c r="L325" s="1663"/>
      <c r="M325" s="1663"/>
      <c r="N325" s="1663"/>
      <c r="O325" s="1663"/>
      <c r="P325" s="1663"/>
      <c r="Q325" s="1663"/>
      <c r="R325" s="1663"/>
      <c r="S325" s="1704"/>
      <c r="T325" s="1663"/>
      <c r="U325" s="1663">
        <v>0</v>
      </c>
      <c r="V325" s="1663"/>
      <c r="W325" s="1663"/>
      <c r="X325" s="1663"/>
      <c r="Y325" s="1663">
        <v>0</v>
      </c>
      <c r="Z325" s="1663"/>
      <c r="AA325" s="1663"/>
      <c r="AB325" s="1663"/>
      <c r="AC325" s="1663"/>
      <c r="AD325" s="1663"/>
      <c r="AE325" s="1663"/>
      <c r="AF325" s="1663"/>
      <c r="AG325" s="1663"/>
      <c r="AH325" s="1663"/>
      <c r="AI325" s="1663"/>
      <c r="AJ325" s="1663"/>
      <c r="AK325" s="1704"/>
      <c r="AL325" s="1663"/>
      <c r="AM325" s="1663"/>
      <c r="AN325" s="1663">
        <v>2</v>
      </c>
      <c r="AO325" s="1663"/>
      <c r="AP325" s="1663"/>
      <c r="AQ325" s="1663"/>
      <c r="AR325" s="1663"/>
      <c r="AS325" s="1663">
        <v>0</v>
      </c>
      <c r="AT325" s="1663"/>
      <c r="AU325" s="1663"/>
      <c r="AV325" s="1663"/>
      <c r="AW325" s="1663"/>
      <c r="AX325" s="1663"/>
      <c r="AY325" s="1663"/>
      <c r="AZ325" s="1663"/>
      <c r="BA325" s="1663"/>
      <c r="BB325" s="1663"/>
      <c r="BC325" s="1704"/>
      <c r="BD325" s="1663">
        <v>1.25</v>
      </c>
      <c r="BE325" s="1663"/>
      <c r="BF325" s="1663"/>
      <c r="BG325" s="1663">
        <v>1</v>
      </c>
      <c r="BH325" s="1663">
        <v>2</v>
      </c>
      <c r="BI325" s="1663"/>
      <c r="BJ325" s="1663"/>
      <c r="BK325" s="1663">
        <v>0</v>
      </c>
      <c r="BL325" s="1663"/>
      <c r="BM325" s="1663"/>
      <c r="BN325" s="1663"/>
      <c r="BO325" s="1663"/>
      <c r="BP325" s="1663"/>
      <c r="BQ325" s="1663"/>
      <c r="BR325" s="1663"/>
      <c r="BS325" s="1663"/>
      <c r="BT325" s="1663"/>
      <c r="BU325" s="1704"/>
      <c r="BV325" s="1663"/>
      <c r="BW325" s="1663"/>
      <c r="BX325" s="1663"/>
      <c r="BY325" s="1663">
        <v>1.25</v>
      </c>
      <c r="BZ325" s="1304" t="str">
        <f t="shared" si="837"/>
        <v/>
      </c>
      <c r="CA325" s="1304" t="str">
        <f t="shared" si="838"/>
        <v/>
      </c>
      <c r="CB325" s="1304" t="str">
        <f t="shared" si="839"/>
        <v/>
      </c>
      <c r="CC325" s="1305">
        <f t="shared" si="840"/>
        <v>1.125</v>
      </c>
      <c r="CD325" s="1364" t="str">
        <f t="shared" si="841"/>
        <v/>
      </c>
      <c r="CE325" s="1365" t="str">
        <f t="shared" si="841"/>
        <v/>
      </c>
      <c r="CF325" s="1366" t="str">
        <f t="shared" si="841"/>
        <v/>
      </c>
      <c r="CG325" s="1366" t="str">
        <f t="shared" si="841"/>
        <v/>
      </c>
      <c r="CH325" s="1366" t="str">
        <f t="shared" si="841"/>
        <v/>
      </c>
      <c r="CI325" s="1366" t="str">
        <f t="shared" si="841"/>
        <v/>
      </c>
      <c r="CJ325" s="1366" t="str">
        <f t="shared" si="841"/>
        <v/>
      </c>
      <c r="CK325" s="1367">
        <f t="shared" si="841"/>
        <v>0</v>
      </c>
      <c r="CL325" s="1367">
        <f t="shared" si="841"/>
        <v>1</v>
      </c>
      <c r="CM325" s="1367">
        <f t="shared" si="841"/>
        <v>1.25</v>
      </c>
      <c r="CN325" s="1366">
        <f t="shared" si="841"/>
        <v>2</v>
      </c>
      <c r="CO325" s="1366" t="str">
        <f t="shared" si="841"/>
        <v/>
      </c>
      <c r="CP325" s="1366" t="str">
        <f t="shared" si="841"/>
        <v/>
      </c>
      <c r="CQ325" s="1366" t="str">
        <f t="shared" si="841"/>
        <v/>
      </c>
      <c r="CR325" s="1366" t="str">
        <f t="shared" si="841"/>
        <v/>
      </c>
      <c r="CS325" s="1365" t="str">
        <f t="shared" si="841"/>
        <v/>
      </c>
      <c r="CT325" s="1368" t="str">
        <f t="shared" si="842"/>
        <v/>
      </c>
      <c r="CU325" s="1687" t="str">
        <f t="shared" si="843"/>
        <v/>
      </c>
      <c r="CV325" s="1688" t="str">
        <f t="shared" si="844"/>
        <v/>
      </c>
      <c r="CW325" s="1689" t="str">
        <f t="shared" si="845"/>
        <v/>
      </c>
      <c r="CX325" s="1689" t="str">
        <f t="shared" si="846"/>
        <v/>
      </c>
      <c r="CY325" s="1689" t="str">
        <f t="shared" si="847"/>
        <v/>
      </c>
      <c r="CZ325" s="1689" t="str">
        <f t="shared" si="848"/>
        <v/>
      </c>
      <c r="DA325" s="1689" t="str">
        <f t="shared" si="849"/>
        <v/>
      </c>
      <c r="DB325" s="1690">
        <f t="shared" si="850"/>
        <v>0</v>
      </c>
      <c r="DC325" s="1690">
        <f t="shared" si="851"/>
        <v>1</v>
      </c>
      <c r="DD325" s="1690">
        <f t="shared" si="852"/>
        <v>1.25</v>
      </c>
      <c r="DE325" s="1689">
        <f t="shared" si="853"/>
        <v>2</v>
      </c>
      <c r="DF325" s="1689" t="str">
        <f t="shared" si="854"/>
        <v/>
      </c>
      <c r="DG325" s="1689" t="str">
        <f t="shared" si="855"/>
        <v/>
      </c>
      <c r="DH325" s="1689" t="str">
        <f t="shared" si="856"/>
        <v/>
      </c>
      <c r="DI325" s="1689" t="str">
        <f t="shared" si="857"/>
        <v/>
      </c>
      <c r="DJ325" s="1688" t="str">
        <f t="shared" si="858"/>
        <v/>
      </c>
      <c r="DK325" s="1687" t="str">
        <f t="shared" si="859"/>
        <v/>
      </c>
      <c r="DL325" s="1691">
        <f t="shared" si="860"/>
        <v>1</v>
      </c>
      <c r="DM325" s="1692">
        <f t="shared" si="861"/>
        <v>2</v>
      </c>
      <c r="DN325" s="1692">
        <f t="shared" si="862"/>
        <v>2</v>
      </c>
      <c r="DO325" s="1692">
        <f t="shared" si="863"/>
        <v>4</v>
      </c>
      <c r="DP325" s="1693"/>
      <c r="DQ325" s="1694"/>
      <c r="DR325" s="1694"/>
      <c r="DS325" s="1694"/>
      <c r="DT325" s="1694"/>
      <c r="DU325" s="1694"/>
      <c r="DV325" s="1694"/>
      <c r="DW325" s="1694"/>
      <c r="DX325" s="1694"/>
      <c r="DY325" s="1695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6" t="str">
        <f t="shared" si="841"/>
        <v/>
      </c>
      <c r="CE326" s="1327" t="str">
        <f t="shared" si="841"/>
        <v/>
      </c>
      <c r="CF326" s="1328" t="str">
        <f t="shared" si="841"/>
        <v/>
      </c>
      <c r="CG326" s="1328" t="str">
        <f t="shared" si="841"/>
        <v/>
      </c>
      <c r="CH326" s="1328" t="str">
        <f t="shared" si="841"/>
        <v/>
      </c>
      <c r="CI326" s="1328" t="str">
        <f t="shared" si="841"/>
        <v/>
      </c>
      <c r="CJ326" s="1328" t="str">
        <f t="shared" si="841"/>
        <v/>
      </c>
      <c r="CK326" s="1329">
        <f t="shared" si="841"/>
        <v>0</v>
      </c>
      <c r="CL326" s="1329">
        <f t="shared" si="841"/>
        <v>130</v>
      </c>
      <c r="CM326" s="1329">
        <f t="shared" si="841"/>
        <v>200</v>
      </c>
      <c r="CN326" s="1328">
        <f t="shared" si="841"/>
        <v>240</v>
      </c>
      <c r="CO326" s="1328" t="str">
        <f t="shared" si="841"/>
        <v/>
      </c>
      <c r="CP326" s="1328" t="str">
        <f t="shared" si="841"/>
        <v/>
      </c>
      <c r="CQ326" s="1328" t="str">
        <f t="shared" si="841"/>
        <v/>
      </c>
      <c r="CR326" s="1328" t="str">
        <f t="shared" si="841"/>
        <v/>
      </c>
      <c r="CS326" s="1327" t="str">
        <f t="shared" si="841"/>
        <v/>
      </c>
      <c r="CT326" s="1330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6" t="str">
        <f t="shared" si="841"/>
        <v/>
      </c>
      <c r="CE327" s="1327" t="str">
        <f t="shared" si="841"/>
        <v/>
      </c>
      <c r="CF327" s="1328" t="str">
        <f t="shared" si="841"/>
        <v/>
      </c>
      <c r="CG327" s="1328" t="str">
        <f t="shared" si="841"/>
        <v/>
      </c>
      <c r="CH327" s="1328" t="str">
        <f t="shared" si="841"/>
        <v/>
      </c>
      <c r="CI327" s="1328" t="str">
        <f t="shared" si="841"/>
        <v/>
      </c>
      <c r="CJ327" s="1328" t="str">
        <f t="shared" si="841"/>
        <v/>
      </c>
      <c r="CK327" s="1329">
        <f t="shared" si="841"/>
        <v>5</v>
      </c>
      <c r="CL327" s="1329">
        <f t="shared" si="841"/>
        <v>40</v>
      </c>
      <c r="CM327" s="1329">
        <f t="shared" si="841"/>
        <v>80</v>
      </c>
      <c r="CN327" s="1328" t="str">
        <f t="shared" si="841"/>
        <v/>
      </c>
      <c r="CO327" s="1328" t="str">
        <f t="shared" si="841"/>
        <v/>
      </c>
      <c r="CP327" s="1328" t="str">
        <f t="shared" si="841"/>
        <v/>
      </c>
      <c r="CQ327" s="1328" t="str">
        <f t="shared" si="841"/>
        <v/>
      </c>
      <c r="CR327" s="1328" t="str">
        <f t="shared" si="841"/>
        <v/>
      </c>
      <c r="CS327" s="1327" t="str">
        <f t="shared" si="841"/>
        <v/>
      </c>
      <c r="CT327" s="1330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76"/>
        <v/>
      </c>
      <c r="CG328" s="1333" t="str">
        <f t="shared" si="876"/>
        <v/>
      </c>
      <c r="CH328" s="1333" t="str">
        <f t="shared" si="876"/>
        <v/>
      </c>
      <c r="CI328" s="1333" t="str">
        <f t="shared" si="876"/>
        <v/>
      </c>
      <c r="CJ328" s="1333" t="str">
        <f t="shared" si="876"/>
        <v/>
      </c>
      <c r="CK328" s="1334">
        <f t="shared" si="876"/>
        <v>8.6975429441182861E-4</v>
      </c>
      <c r="CL328" s="1334">
        <f t="shared" si="876"/>
        <v>2.0874103065883888E-3</v>
      </c>
      <c r="CM328" s="1334">
        <f t="shared" si="876"/>
        <v>2.3193447850982096E-3</v>
      </c>
      <c r="CN328" s="1333">
        <f t="shared" si="876"/>
        <v>2.8464685998932579E-3</v>
      </c>
      <c r="CO328" s="1333" t="str">
        <f t="shared" si="876"/>
        <v/>
      </c>
      <c r="CP328" s="1333" t="str">
        <f t="shared" si="876"/>
        <v/>
      </c>
      <c r="CQ328" s="1333" t="str">
        <f t="shared" si="876"/>
        <v/>
      </c>
      <c r="CR328" s="1333" t="str">
        <f t="shared" si="876"/>
        <v/>
      </c>
      <c r="CS328" s="1332" t="str">
        <f t="shared" si="876"/>
        <v/>
      </c>
      <c r="CT328" s="1335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807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76"/>
        <v/>
      </c>
      <c r="CF329" s="1328" t="str">
        <f t="shared" si="876"/>
        <v/>
      </c>
      <c r="CG329" s="1328" t="str">
        <f t="shared" si="876"/>
        <v/>
      </c>
      <c r="CH329" s="1328" t="str">
        <f t="shared" si="876"/>
        <v/>
      </c>
      <c r="CI329" s="1328" t="str">
        <f t="shared" si="876"/>
        <v/>
      </c>
      <c r="CJ329" s="1328" t="str">
        <f t="shared" si="876"/>
        <v/>
      </c>
      <c r="CK329" s="1329">
        <f t="shared" si="876"/>
        <v>10</v>
      </c>
      <c r="CL329" s="1329">
        <f t="shared" si="876"/>
        <v>10</v>
      </c>
      <c r="CM329" s="1329">
        <f t="shared" si="876"/>
        <v>20</v>
      </c>
      <c r="CN329" s="1328" t="str">
        <f t="shared" si="876"/>
        <v/>
      </c>
      <c r="CO329" s="1328" t="str">
        <f t="shared" si="876"/>
        <v/>
      </c>
      <c r="CP329" s="1328" t="str">
        <f t="shared" si="876"/>
        <v/>
      </c>
      <c r="CQ329" s="1328" t="str">
        <f t="shared" si="876"/>
        <v/>
      </c>
      <c r="CR329" s="1328" t="str">
        <f t="shared" si="876"/>
        <v/>
      </c>
      <c r="CS329" s="1327" t="str">
        <f t="shared" si="876"/>
        <v/>
      </c>
      <c r="CT329" s="1330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1"/>
        <v/>
      </c>
      <c r="CF331" s="1328" t="str">
        <f t="shared" si="881"/>
        <v/>
      </c>
      <c r="CG331" s="1328" t="str">
        <f t="shared" si="881"/>
        <v/>
      </c>
      <c r="CH331" s="1328" t="str">
        <f t="shared" si="881"/>
        <v/>
      </c>
      <c r="CI331" s="1328" t="str">
        <f t="shared" si="881"/>
        <v/>
      </c>
      <c r="CJ331" s="1328" t="str">
        <f t="shared" si="881"/>
        <v/>
      </c>
      <c r="CK331" s="1329">
        <f t="shared" si="881"/>
        <v>25</v>
      </c>
      <c r="CL331" s="1329">
        <f t="shared" si="881"/>
        <v>50</v>
      </c>
      <c r="CM331" s="1329">
        <f t="shared" si="881"/>
        <v>50</v>
      </c>
      <c r="CN331" s="1328" t="str">
        <f t="shared" si="881"/>
        <v/>
      </c>
      <c r="CO331" s="1328" t="str">
        <f t="shared" si="881"/>
        <v/>
      </c>
      <c r="CP331" s="1328" t="str">
        <f t="shared" si="881"/>
        <v/>
      </c>
      <c r="CQ331" s="1328" t="str">
        <f t="shared" si="881"/>
        <v/>
      </c>
      <c r="CR331" s="1328" t="str">
        <f t="shared" si="881"/>
        <v/>
      </c>
      <c r="CS331" s="1327" t="str">
        <f t="shared" si="881"/>
        <v/>
      </c>
      <c r="CT331" s="13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6" t="str">
        <f t="shared" si="881"/>
        <v/>
      </c>
      <c r="CE332" s="1327" t="str">
        <f t="shared" si="881"/>
        <v/>
      </c>
      <c r="CF332" s="1328" t="str">
        <f t="shared" si="881"/>
        <v/>
      </c>
      <c r="CG332" s="1328" t="str">
        <f t="shared" si="881"/>
        <v/>
      </c>
      <c r="CH332" s="1328" t="str">
        <f t="shared" si="881"/>
        <v/>
      </c>
      <c r="CI332" s="1328" t="str">
        <f t="shared" si="881"/>
        <v/>
      </c>
      <c r="CJ332" s="1328" t="str">
        <f t="shared" si="881"/>
        <v/>
      </c>
      <c r="CK332" s="1329">
        <f t="shared" si="881"/>
        <v>250</v>
      </c>
      <c r="CL332" s="1329">
        <f t="shared" si="881"/>
        <v>500</v>
      </c>
      <c r="CM332" s="1329">
        <f t="shared" si="881"/>
        <v>1000</v>
      </c>
      <c r="CN332" s="1328" t="str">
        <f t="shared" si="881"/>
        <v/>
      </c>
      <c r="CO332" s="1328" t="str">
        <f t="shared" si="881"/>
        <v/>
      </c>
      <c r="CP332" s="1328" t="str">
        <f t="shared" si="881"/>
        <v/>
      </c>
      <c r="CQ332" s="1328" t="str">
        <f t="shared" si="881"/>
        <v/>
      </c>
      <c r="CR332" s="1328" t="str">
        <f t="shared" si="881"/>
        <v/>
      </c>
      <c r="CS332" s="1327" t="str">
        <f t="shared" si="881"/>
        <v/>
      </c>
      <c r="CT332" s="1330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6">
        <f t="shared" si="881"/>
        <v>1140</v>
      </c>
      <c r="CE333" s="1327">
        <f t="shared" si="881"/>
        <v>1140</v>
      </c>
      <c r="CF333" s="1328">
        <f t="shared" si="881"/>
        <v>1140</v>
      </c>
      <c r="CG333" s="1328">
        <f t="shared" si="881"/>
        <v>1140</v>
      </c>
      <c r="CH333" s="1328">
        <f t="shared" si="881"/>
        <v>1140</v>
      </c>
      <c r="CI333" s="1328">
        <f t="shared" si="881"/>
        <v>1140</v>
      </c>
      <c r="CJ333" s="1328">
        <f t="shared" si="881"/>
        <v>1140</v>
      </c>
      <c r="CK333" s="1329">
        <f t="shared" si="881"/>
        <v>1140</v>
      </c>
      <c r="CL333" s="1329">
        <f t="shared" si="881"/>
        <v>1140</v>
      </c>
      <c r="CM333" s="1329">
        <f t="shared" si="881"/>
        <v>1140</v>
      </c>
      <c r="CN333" s="1328">
        <f t="shared" si="881"/>
        <v>1140</v>
      </c>
      <c r="CO333" s="1328">
        <f t="shared" si="881"/>
        <v>1140</v>
      </c>
      <c r="CP333" s="1328">
        <f t="shared" si="881"/>
        <v>1140</v>
      </c>
      <c r="CQ333" s="1328">
        <f t="shared" si="881"/>
        <v>1140</v>
      </c>
      <c r="CR333" s="1328">
        <f t="shared" si="881"/>
        <v>1140</v>
      </c>
      <c r="CS333" s="1327">
        <f t="shared" si="881"/>
        <v>1140</v>
      </c>
      <c r="CT333" s="1330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6" t="str">
        <f t="shared" si="881"/>
        <v/>
      </c>
      <c r="CE334" s="1327" t="str">
        <f t="shared" si="881"/>
        <v/>
      </c>
      <c r="CF334" s="1328" t="str">
        <f t="shared" si="881"/>
        <v/>
      </c>
      <c r="CG334" s="1328" t="str">
        <f t="shared" si="881"/>
        <v/>
      </c>
      <c r="CH334" s="1328" t="str">
        <f t="shared" si="881"/>
        <v/>
      </c>
      <c r="CI334" s="1328" t="str">
        <f t="shared" si="881"/>
        <v/>
      </c>
      <c r="CJ334" s="1328" t="str">
        <f t="shared" si="881"/>
        <v/>
      </c>
      <c r="CK334" s="1329">
        <f t="shared" si="881"/>
        <v>0</v>
      </c>
      <c r="CL334" s="1329">
        <f t="shared" si="881"/>
        <v>100</v>
      </c>
      <c r="CM334" s="1329">
        <f t="shared" si="881"/>
        <v>125</v>
      </c>
      <c r="CN334" s="1328" t="str">
        <f t="shared" si="881"/>
        <v/>
      </c>
      <c r="CO334" s="1328" t="str">
        <f t="shared" si="881"/>
        <v/>
      </c>
      <c r="CP334" s="1328" t="str">
        <f t="shared" si="881"/>
        <v/>
      </c>
      <c r="CQ334" s="1328" t="str">
        <f t="shared" si="881"/>
        <v/>
      </c>
      <c r="CR334" s="1328" t="str">
        <f t="shared" si="881"/>
        <v/>
      </c>
      <c r="CS334" s="1327" t="str">
        <f t="shared" si="881"/>
        <v/>
      </c>
      <c r="CT334" s="1330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6" customFormat="1" ht="15.75" customHeight="1">
      <c r="A335" s="1684" t="s">
        <v>178</v>
      </c>
      <c r="B335" s="1663"/>
      <c r="C335" s="1663">
        <v>0</v>
      </c>
      <c r="D335" s="1663">
        <v>0</v>
      </c>
      <c r="E335" s="1663"/>
      <c r="F335" s="1663"/>
      <c r="G335" s="1663"/>
      <c r="H335" s="1663"/>
      <c r="I335" s="1663"/>
      <c r="J335" s="1663">
        <v>0</v>
      </c>
      <c r="K335" s="1663"/>
      <c r="L335" s="1663"/>
      <c r="M335" s="1663"/>
      <c r="N335" s="1663"/>
      <c r="O335" s="1663"/>
      <c r="P335" s="1663"/>
      <c r="Q335" s="1663"/>
      <c r="R335" s="1663"/>
      <c r="S335" s="1705"/>
      <c r="T335" s="1663"/>
      <c r="U335" s="1663">
        <v>0</v>
      </c>
      <c r="V335" s="1663"/>
      <c r="W335" s="1663"/>
      <c r="X335" s="1663"/>
      <c r="Y335" s="1663">
        <v>0</v>
      </c>
      <c r="Z335" s="1663"/>
      <c r="AA335" s="1663"/>
      <c r="AB335" s="1663">
        <v>0</v>
      </c>
      <c r="AC335" s="1663"/>
      <c r="AD335" s="1663"/>
      <c r="AE335" s="1663"/>
      <c r="AF335" s="1663"/>
      <c r="AG335" s="1663"/>
      <c r="AH335" s="1663"/>
      <c r="AI335" s="1663"/>
      <c r="AJ335" s="1663"/>
      <c r="AK335" s="1705"/>
      <c r="AL335" s="1663">
        <v>0</v>
      </c>
      <c r="AM335" s="1663">
        <v>0</v>
      </c>
      <c r="AN335" s="1663"/>
      <c r="AO335" s="1663"/>
      <c r="AP335" s="1663"/>
      <c r="AQ335" s="1663"/>
      <c r="AR335" s="1663"/>
      <c r="AS335" s="1663">
        <v>0</v>
      </c>
      <c r="AT335" s="1663">
        <v>0</v>
      </c>
      <c r="AU335" s="1663"/>
      <c r="AV335" s="1663"/>
      <c r="AW335" s="1663"/>
      <c r="AX335" s="1663"/>
      <c r="AY335" s="1663"/>
      <c r="AZ335" s="1663"/>
      <c r="BA335" s="1663"/>
      <c r="BB335" s="1663"/>
      <c r="BC335" s="1705"/>
      <c r="BD335" s="1663">
        <v>0</v>
      </c>
      <c r="BE335" s="1663"/>
      <c r="BF335" s="1663"/>
      <c r="BG335" s="1663">
        <v>0.5</v>
      </c>
      <c r="BH335" s="1663"/>
      <c r="BI335" s="1663"/>
      <c r="BJ335" s="1663"/>
      <c r="BK335" s="1663">
        <v>1</v>
      </c>
      <c r="BL335" s="1663"/>
      <c r="BM335" s="1663"/>
      <c r="BN335" s="1663"/>
      <c r="BO335" s="1663"/>
      <c r="BP335" s="1663"/>
      <c r="BQ335" s="1663"/>
      <c r="BR335" s="1663"/>
      <c r="BS335" s="1663"/>
      <c r="BT335" s="1663"/>
      <c r="BU335" s="1705"/>
      <c r="BV335" s="1663">
        <v>0.5</v>
      </c>
      <c r="BW335" s="1663">
        <v>0.5</v>
      </c>
      <c r="BX335" s="1663">
        <v>0.5</v>
      </c>
      <c r="BY335" s="1663">
        <v>0.5</v>
      </c>
      <c r="BZ335" s="1304">
        <f t="shared" si="877"/>
        <v>0</v>
      </c>
      <c r="CA335" s="1304">
        <f t="shared" si="878"/>
        <v>0</v>
      </c>
      <c r="CB335" s="1304">
        <f t="shared" si="879"/>
        <v>0</v>
      </c>
      <c r="CC335" s="1305">
        <f t="shared" si="880"/>
        <v>0.5</v>
      </c>
      <c r="CD335" s="1364" t="str">
        <f t="shared" si="881"/>
        <v/>
      </c>
      <c r="CE335" s="1365" t="str">
        <f t="shared" si="881"/>
        <v/>
      </c>
      <c r="CF335" s="1366" t="str">
        <f t="shared" si="881"/>
        <v/>
      </c>
      <c r="CG335" s="1366" t="str">
        <f t="shared" si="881"/>
        <v/>
      </c>
      <c r="CH335" s="1366" t="str">
        <f t="shared" si="881"/>
        <v/>
      </c>
      <c r="CI335" s="1366" t="str">
        <f t="shared" si="881"/>
        <v/>
      </c>
      <c r="CJ335" s="1366" t="str">
        <f t="shared" si="881"/>
        <v/>
      </c>
      <c r="CK335" s="1367">
        <f t="shared" si="881"/>
        <v>0</v>
      </c>
      <c r="CL335" s="1367">
        <f t="shared" si="881"/>
        <v>0.5</v>
      </c>
      <c r="CM335" s="1367">
        <f t="shared" si="881"/>
        <v>1</v>
      </c>
      <c r="CN335" s="1366" t="str">
        <f t="shared" si="881"/>
        <v/>
      </c>
      <c r="CO335" s="1366" t="str">
        <f t="shared" si="881"/>
        <v/>
      </c>
      <c r="CP335" s="1366" t="str">
        <f t="shared" si="881"/>
        <v/>
      </c>
      <c r="CQ335" s="1366" t="str">
        <f t="shared" si="881"/>
        <v/>
      </c>
      <c r="CR335" s="1366" t="str">
        <f t="shared" si="881"/>
        <v/>
      </c>
      <c r="CS335" s="1365" t="str">
        <f t="shared" si="881"/>
        <v/>
      </c>
      <c r="CT335" s="1368" t="str">
        <f t="shared" si="882"/>
        <v/>
      </c>
      <c r="CU335" s="1687" t="str">
        <f t="shared" si="883"/>
        <v/>
      </c>
      <c r="CV335" s="1688" t="str">
        <f t="shared" si="884"/>
        <v/>
      </c>
      <c r="CW335" s="1689" t="str">
        <f t="shared" si="885"/>
        <v/>
      </c>
      <c r="CX335" s="1689" t="str">
        <f t="shared" si="886"/>
        <v/>
      </c>
      <c r="CY335" s="1689" t="str">
        <f t="shared" si="887"/>
        <v/>
      </c>
      <c r="CZ335" s="1689" t="str">
        <f t="shared" si="888"/>
        <v/>
      </c>
      <c r="DA335" s="1689" t="str">
        <f t="shared" si="889"/>
        <v/>
      </c>
      <c r="DB335" s="1690">
        <f t="shared" si="890"/>
        <v>0</v>
      </c>
      <c r="DC335" s="1690">
        <f t="shared" si="891"/>
        <v>0.5</v>
      </c>
      <c r="DD335" s="1690">
        <f t="shared" si="892"/>
        <v>1</v>
      </c>
      <c r="DE335" s="1689" t="str">
        <f t="shared" si="893"/>
        <v/>
      </c>
      <c r="DF335" s="1689" t="str">
        <f t="shared" si="894"/>
        <v/>
      </c>
      <c r="DG335" s="1689" t="str">
        <f t="shared" si="895"/>
        <v/>
      </c>
      <c r="DH335" s="1689" t="str">
        <f t="shared" si="896"/>
        <v/>
      </c>
      <c r="DI335" s="1689" t="str">
        <f t="shared" si="897"/>
        <v/>
      </c>
      <c r="DJ335" s="1688" t="str">
        <f t="shared" si="898"/>
        <v/>
      </c>
      <c r="DK335" s="1687" t="str">
        <f t="shared" si="899"/>
        <v/>
      </c>
      <c r="DL335" s="1691">
        <f t="shared" si="900"/>
        <v>3</v>
      </c>
      <c r="DM335" s="1692">
        <f t="shared" si="901"/>
        <v>3</v>
      </c>
      <c r="DN335" s="1692">
        <f t="shared" si="902"/>
        <v>4</v>
      </c>
      <c r="DO335" s="1692">
        <f t="shared" si="903"/>
        <v>3</v>
      </c>
      <c r="DP335" s="1693"/>
      <c r="DQ335" s="1694"/>
      <c r="DR335" s="1694"/>
      <c r="DS335" s="1694"/>
      <c r="DT335" s="1694"/>
      <c r="DU335" s="1694"/>
      <c r="DV335" s="1694"/>
      <c r="DW335" s="1694"/>
      <c r="DX335" s="1694"/>
      <c r="DY335" s="1695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6" t="str">
        <f t="shared" si="881"/>
        <v/>
      </c>
      <c r="CE336" s="1327" t="str">
        <f t="shared" si="881"/>
        <v/>
      </c>
      <c r="CF336" s="1328" t="str">
        <f t="shared" si="881"/>
        <v/>
      </c>
      <c r="CG336" s="1328" t="str">
        <f t="shared" si="881"/>
        <v/>
      </c>
      <c r="CH336" s="1328" t="str">
        <f t="shared" si="881"/>
        <v/>
      </c>
      <c r="CI336" s="1328" t="str">
        <f t="shared" si="881"/>
        <v/>
      </c>
      <c r="CJ336" s="1328" t="str">
        <f t="shared" si="881"/>
        <v/>
      </c>
      <c r="CK336" s="1329">
        <f t="shared" si="881"/>
        <v>0</v>
      </c>
      <c r="CL336" s="1329">
        <f t="shared" si="881"/>
        <v>50</v>
      </c>
      <c r="CM336" s="1329">
        <f t="shared" si="881"/>
        <v>125</v>
      </c>
      <c r="CN336" s="1328" t="str">
        <f t="shared" si="881"/>
        <v/>
      </c>
      <c r="CO336" s="1328" t="str">
        <f t="shared" si="881"/>
        <v/>
      </c>
      <c r="CP336" s="1328" t="str">
        <f t="shared" si="881"/>
        <v/>
      </c>
      <c r="CQ336" s="1328" t="str">
        <f t="shared" si="881"/>
        <v/>
      </c>
      <c r="CR336" s="1328" t="str">
        <f t="shared" si="881"/>
        <v/>
      </c>
      <c r="CS336" s="1327" t="str">
        <f t="shared" si="881"/>
        <v/>
      </c>
      <c r="CT336" s="1330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6" t="str">
        <f t="shared" si="881"/>
        <v/>
      </c>
      <c r="CE337" s="1327" t="str">
        <f t="shared" si="881"/>
        <v/>
      </c>
      <c r="CF337" s="1328" t="str">
        <f t="shared" si="881"/>
        <v/>
      </c>
      <c r="CG337" s="1328" t="str">
        <f t="shared" si="881"/>
        <v/>
      </c>
      <c r="CH337" s="1328" t="str">
        <f t="shared" si="881"/>
        <v/>
      </c>
      <c r="CI337" s="1328" t="str">
        <f t="shared" si="881"/>
        <v/>
      </c>
      <c r="CJ337" s="1328" t="str">
        <f t="shared" si="881"/>
        <v/>
      </c>
      <c r="CK337" s="1329">
        <f t="shared" si="881"/>
        <v>0</v>
      </c>
      <c r="CL337" s="1329">
        <f t="shared" si="881"/>
        <v>0</v>
      </c>
      <c r="CM337" s="1329">
        <f t="shared" si="881"/>
        <v>75</v>
      </c>
      <c r="CN337" s="1328" t="str">
        <f t="shared" si="881"/>
        <v/>
      </c>
      <c r="CO337" s="1328" t="str">
        <f t="shared" si="881"/>
        <v/>
      </c>
      <c r="CP337" s="1328" t="str">
        <f t="shared" si="881"/>
        <v/>
      </c>
      <c r="CQ337" s="1328" t="str">
        <f t="shared" si="881"/>
        <v/>
      </c>
      <c r="CR337" s="1328" t="str">
        <f t="shared" si="881"/>
        <v/>
      </c>
      <c r="CS337" s="1327" t="str">
        <f t="shared" si="881"/>
        <v/>
      </c>
      <c r="CT337" s="1330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0"/>
        <v/>
      </c>
      <c r="CG338" s="1333" t="str">
        <f t="shared" si="920"/>
        <v/>
      </c>
      <c r="CH338" s="1333" t="str">
        <f t="shared" si="920"/>
        <v/>
      </c>
      <c r="CI338" s="1333" t="str">
        <f t="shared" si="920"/>
        <v/>
      </c>
      <c r="CJ338" s="1333" t="str">
        <f t="shared" si="920"/>
        <v/>
      </c>
      <c r="CK338" s="1334">
        <f t="shared" si="920"/>
        <v>1.8590998043052837E-2</v>
      </c>
      <c r="CL338" s="1334">
        <f t="shared" si="920"/>
        <v>4.394235901085216E-2</v>
      </c>
      <c r="CM338" s="1334">
        <f t="shared" si="920"/>
        <v>0.12393998695368558</v>
      </c>
      <c r="CN338" s="1333" t="str">
        <f t="shared" si="920"/>
        <v/>
      </c>
      <c r="CO338" s="1333" t="str">
        <f t="shared" si="920"/>
        <v/>
      </c>
      <c r="CP338" s="1333" t="str">
        <f t="shared" si="920"/>
        <v/>
      </c>
      <c r="CQ338" s="1333" t="str">
        <f t="shared" si="920"/>
        <v/>
      </c>
      <c r="CR338" s="1333" t="str">
        <f t="shared" si="920"/>
        <v/>
      </c>
      <c r="CS338" s="1332" t="str">
        <f t="shared" si="920"/>
        <v/>
      </c>
      <c r="CT338" s="1335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2</v>
      </c>
      <c r="BW339" s="159">
        <v>3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0"/>
        <v/>
      </c>
      <c r="CF339" s="1328" t="str">
        <f t="shared" si="920"/>
        <v/>
      </c>
      <c r="CG339" s="1328" t="str">
        <f t="shared" si="920"/>
        <v/>
      </c>
      <c r="CH339" s="1328" t="str">
        <f t="shared" si="920"/>
        <v/>
      </c>
      <c r="CI339" s="1328">
        <f t="shared" si="920"/>
        <v>2</v>
      </c>
      <c r="CJ339" s="1328">
        <f t="shared" si="920"/>
        <v>4</v>
      </c>
      <c r="CK339" s="1329">
        <f t="shared" si="920"/>
        <v>5</v>
      </c>
      <c r="CL339" s="1329">
        <f t="shared" si="920"/>
        <v>12</v>
      </c>
      <c r="CM339" s="1329">
        <f t="shared" si="920"/>
        <v>21</v>
      </c>
      <c r="CN339" s="1328">
        <f t="shared" si="920"/>
        <v>25</v>
      </c>
      <c r="CO339" s="1328">
        <f t="shared" si="920"/>
        <v>70</v>
      </c>
      <c r="CP339" s="1328" t="str">
        <f t="shared" si="920"/>
        <v/>
      </c>
      <c r="CQ339" s="1328" t="str">
        <f t="shared" si="920"/>
        <v/>
      </c>
      <c r="CR339" s="1328" t="str">
        <f t="shared" si="920"/>
        <v/>
      </c>
      <c r="CS339" s="1327" t="str">
        <f t="shared" si="920"/>
        <v/>
      </c>
      <c r="CT339" s="1330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1047</v>
      </c>
      <c r="AT340" s="159" t="s">
        <v>1047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6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25"/>
        <v/>
      </c>
      <c r="CF341" s="1328" t="str">
        <f t="shared" si="925"/>
        <v/>
      </c>
      <c r="CG341" s="1328" t="str">
        <f t="shared" si="925"/>
        <v/>
      </c>
      <c r="CH341" s="1328" t="str">
        <f t="shared" si="925"/>
        <v/>
      </c>
      <c r="CI341" s="1328">
        <f t="shared" si="925"/>
        <v>12.5</v>
      </c>
      <c r="CJ341" s="1328">
        <f t="shared" si="925"/>
        <v>12.5</v>
      </c>
      <c r="CK341" s="1329">
        <f t="shared" si="925"/>
        <v>50</v>
      </c>
      <c r="CL341" s="1329">
        <f t="shared" si="925"/>
        <v>50</v>
      </c>
      <c r="CM341" s="1329">
        <f t="shared" si="925"/>
        <v>50</v>
      </c>
      <c r="CN341" s="1328">
        <f t="shared" si="925"/>
        <v>50</v>
      </c>
      <c r="CO341" s="1328">
        <f t="shared" si="925"/>
        <v>50</v>
      </c>
      <c r="CP341" s="1328" t="str">
        <f t="shared" si="925"/>
        <v/>
      </c>
      <c r="CQ341" s="1328" t="str">
        <f t="shared" si="925"/>
        <v/>
      </c>
      <c r="CR341" s="1328" t="str">
        <f t="shared" si="925"/>
        <v/>
      </c>
      <c r="CS341" s="1327" t="str">
        <f t="shared" si="925"/>
        <v/>
      </c>
      <c r="CT341" s="1330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50</v>
      </c>
      <c r="BW342" s="615">
        <f>IF(BW339="","",BW339*BW341)</f>
        <v>75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6" t="str">
        <f t="shared" si="925"/>
        <v/>
      </c>
      <c r="CE342" s="1327" t="str">
        <f t="shared" si="925"/>
        <v/>
      </c>
      <c r="CF342" s="1328" t="str">
        <f t="shared" si="925"/>
        <v/>
      </c>
      <c r="CG342" s="1328" t="str">
        <f t="shared" si="925"/>
        <v/>
      </c>
      <c r="CH342" s="1328" t="str">
        <f t="shared" si="925"/>
        <v/>
      </c>
      <c r="CI342" s="1328">
        <f t="shared" si="925"/>
        <v>100</v>
      </c>
      <c r="CJ342" s="1328">
        <f t="shared" si="925"/>
        <v>150</v>
      </c>
      <c r="CK342" s="1329">
        <f t="shared" si="925"/>
        <v>200</v>
      </c>
      <c r="CL342" s="1329">
        <f t="shared" si="925"/>
        <v>250</v>
      </c>
      <c r="CM342" s="1329">
        <f t="shared" si="925"/>
        <v>875</v>
      </c>
      <c r="CN342" s="1328">
        <f t="shared" si="925"/>
        <v>1050</v>
      </c>
      <c r="CO342" s="1328">
        <f t="shared" si="925"/>
        <v>1250</v>
      </c>
      <c r="CP342" s="1328" t="str">
        <f t="shared" si="925"/>
        <v/>
      </c>
      <c r="CQ342" s="1328" t="str">
        <f t="shared" si="925"/>
        <v/>
      </c>
      <c r="CR342" s="1328" t="str">
        <f t="shared" si="925"/>
        <v/>
      </c>
      <c r="CS342" s="1327" t="str">
        <f t="shared" si="925"/>
        <v/>
      </c>
      <c r="CT342" s="1330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6">
        <f t="shared" si="925"/>
        <v>5790</v>
      </c>
      <c r="CE343" s="1327">
        <f t="shared" si="925"/>
        <v>5790</v>
      </c>
      <c r="CF343" s="1328">
        <f t="shared" si="925"/>
        <v>5790</v>
      </c>
      <c r="CG343" s="1328">
        <f t="shared" si="925"/>
        <v>5790</v>
      </c>
      <c r="CH343" s="1328">
        <f t="shared" si="925"/>
        <v>5790</v>
      </c>
      <c r="CI343" s="1328">
        <f t="shared" si="925"/>
        <v>5790</v>
      </c>
      <c r="CJ343" s="1328">
        <f t="shared" si="925"/>
        <v>5790</v>
      </c>
      <c r="CK343" s="1329">
        <f t="shared" si="925"/>
        <v>5790</v>
      </c>
      <c r="CL343" s="1329">
        <f t="shared" si="925"/>
        <v>5790</v>
      </c>
      <c r="CM343" s="1329">
        <f t="shared" si="925"/>
        <v>5790</v>
      </c>
      <c r="CN343" s="1328">
        <f t="shared" si="925"/>
        <v>5790</v>
      </c>
      <c r="CO343" s="1328">
        <f t="shared" si="925"/>
        <v>5790</v>
      </c>
      <c r="CP343" s="1328">
        <f t="shared" si="925"/>
        <v>5790</v>
      </c>
      <c r="CQ343" s="1328">
        <f t="shared" si="925"/>
        <v>5790</v>
      </c>
      <c r="CR343" s="1328">
        <f t="shared" si="925"/>
        <v>5790</v>
      </c>
      <c r="CS343" s="1327">
        <f t="shared" si="925"/>
        <v>5790</v>
      </c>
      <c r="CT343" s="1330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0</v>
      </c>
      <c r="BX344" s="224">
        <v>150</v>
      </c>
      <c r="BY344" s="224">
        <v>600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6" t="str">
        <f t="shared" si="925"/>
        <v/>
      </c>
      <c r="CE344" s="1327" t="str">
        <f t="shared" si="925"/>
        <v/>
      </c>
      <c r="CF344" s="1328" t="str">
        <f t="shared" si="925"/>
        <v/>
      </c>
      <c r="CG344" s="1328" t="str">
        <f t="shared" si="925"/>
        <v/>
      </c>
      <c r="CH344" s="1328" t="str">
        <f t="shared" si="925"/>
        <v/>
      </c>
      <c r="CI344" s="1328">
        <f t="shared" si="925"/>
        <v>0</v>
      </c>
      <c r="CJ344" s="1328">
        <f t="shared" si="925"/>
        <v>36</v>
      </c>
      <c r="CK344" s="1329">
        <f t="shared" si="925"/>
        <v>50</v>
      </c>
      <c r="CL344" s="1329">
        <f t="shared" si="925"/>
        <v>100</v>
      </c>
      <c r="CM344" s="1329">
        <f t="shared" si="925"/>
        <v>600</v>
      </c>
      <c r="CN344" s="1328">
        <f t="shared" si="925"/>
        <v>625</v>
      </c>
      <c r="CO344" s="1328">
        <f t="shared" si="925"/>
        <v>1000</v>
      </c>
      <c r="CP344" s="1328" t="str">
        <f t="shared" si="925"/>
        <v/>
      </c>
      <c r="CQ344" s="1328" t="str">
        <f t="shared" si="925"/>
        <v/>
      </c>
      <c r="CR344" s="1328" t="str">
        <f t="shared" si="925"/>
        <v/>
      </c>
      <c r="CS344" s="1327" t="str">
        <f t="shared" si="925"/>
        <v/>
      </c>
      <c r="CT344" s="1330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6" customFormat="1" ht="15.75" customHeight="1">
      <c r="A345" s="1684" t="s">
        <v>178</v>
      </c>
      <c r="B345" s="1663"/>
      <c r="C345" s="1663">
        <v>1</v>
      </c>
      <c r="D345" s="1663">
        <v>0</v>
      </c>
      <c r="E345" s="1663">
        <v>1.6</v>
      </c>
      <c r="F345" s="1663"/>
      <c r="G345" s="1663"/>
      <c r="H345" s="1663">
        <v>0.8</v>
      </c>
      <c r="I345" s="1663"/>
      <c r="J345" s="1663">
        <v>0</v>
      </c>
      <c r="K345" s="1663"/>
      <c r="L345" s="1663"/>
      <c r="M345" s="1663"/>
      <c r="N345" s="1663"/>
      <c r="O345" s="1663"/>
      <c r="P345" s="1663"/>
      <c r="Q345" s="1663"/>
      <c r="R345" s="1663"/>
      <c r="S345" s="1704"/>
      <c r="T345" s="1663">
        <v>0</v>
      </c>
      <c r="U345" s="1663">
        <v>0</v>
      </c>
      <c r="V345" s="1663">
        <v>0</v>
      </c>
      <c r="W345" s="1663">
        <v>0</v>
      </c>
      <c r="X345" s="1663">
        <v>2</v>
      </c>
      <c r="Y345" s="1663">
        <v>0</v>
      </c>
      <c r="Z345" s="1663"/>
      <c r="AA345" s="1663"/>
      <c r="AB345" s="1663">
        <v>0</v>
      </c>
      <c r="AC345" s="1663"/>
      <c r="AD345" s="1663"/>
      <c r="AE345" s="1663"/>
      <c r="AF345" s="1663"/>
      <c r="AG345" s="1663"/>
      <c r="AH345" s="1663"/>
      <c r="AI345" s="1663"/>
      <c r="AJ345" s="1663"/>
      <c r="AK345" s="1699"/>
      <c r="AL345" s="1663">
        <v>1.2</v>
      </c>
      <c r="AM345" s="1663">
        <v>2.4</v>
      </c>
      <c r="AN345" s="1663">
        <v>2.88</v>
      </c>
      <c r="AO345" s="1663">
        <v>1.2</v>
      </c>
      <c r="AP345" s="1663"/>
      <c r="AQ345" s="1663"/>
      <c r="AR345" s="1663"/>
      <c r="AS345" s="1663">
        <v>0</v>
      </c>
      <c r="AT345" s="1663">
        <v>1.8</v>
      </c>
      <c r="AU345" s="1663"/>
      <c r="AV345" s="1663"/>
      <c r="AW345" s="1663"/>
      <c r="AX345" s="1663"/>
      <c r="AY345" s="1663"/>
      <c r="AZ345" s="1663"/>
      <c r="BA345" s="1663"/>
      <c r="BB345" s="1663"/>
      <c r="BC345" s="1699"/>
      <c r="BD345" s="1663">
        <v>0.6</v>
      </c>
      <c r="BE345" s="1663">
        <v>4.8</v>
      </c>
      <c r="BF345" s="1663">
        <v>0</v>
      </c>
      <c r="BG345" s="1663">
        <v>10</v>
      </c>
      <c r="BH345" s="1663">
        <v>1.2</v>
      </c>
      <c r="BI345" s="1663"/>
      <c r="BJ345" s="1663"/>
      <c r="BK345" s="1663">
        <v>2</v>
      </c>
      <c r="BL345" s="1663">
        <v>1.6</v>
      </c>
      <c r="BM345" s="1663"/>
      <c r="BN345" s="1663"/>
      <c r="BO345" s="1663"/>
      <c r="BP345" s="1663"/>
      <c r="BQ345" s="1663"/>
      <c r="BR345" s="1663"/>
      <c r="BS345" s="1663"/>
      <c r="BT345" s="1663"/>
      <c r="BU345" s="1704"/>
      <c r="BV345" s="1663">
        <v>1.6</v>
      </c>
      <c r="BW345" s="1663">
        <v>1.6</v>
      </c>
      <c r="BX345" s="1663">
        <v>1.6</v>
      </c>
      <c r="BY345" s="1663">
        <v>1.6</v>
      </c>
      <c r="BZ345" s="1304">
        <f t="shared" si="921"/>
        <v>0.60000000000000009</v>
      </c>
      <c r="CA345" s="1304">
        <f t="shared" si="922"/>
        <v>0</v>
      </c>
      <c r="CB345" s="1304">
        <f t="shared" si="923"/>
        <v>1.6500000000000001</v>
      </c>
      <c r="CC345" s="1305">
        <f t="shared" si="924"/>
        <v>2.04</v>
      </c>
      <c r="CD345" s="1364" t="str">
        <f t="shared" si="925"/>
        <v/>
      </c>
      <c r="CE345" s="1365" t="str">
        <f t="shared" si="925"/>
        <v/>
      </c>
      <c r="CF345" s="1366" t="str">
        <f t="shared" si="925"/>
        <v/>
      </c>
      <c r="CG345" s="1366" t="str">
        <f t="shared" si="925"/>
        <v/>
      </c>
      <c r="CH345" s="1366" t="str">
        <f t="shared" si="925"/>
        <v/>
      </c>
      <c r="CI345" s="1366">
        <f t="shared" si="925"/>
        <v>0</v>
      </c>
      <c r="CJ345" s="1366">
        <f t="shared" si="925"/>
        <v>0.6</v>
      </c>
      <c r="CK345" s="1367">
        <f t="shared" si="925"/>
        <v>1.2</v>
      </c>
      <c r="CL345" s="1367">
        <f t="shared" si="925"/>
        <v>1.6</v>
      </c>
      <c r="CM345" s="1367">
        <f t="shared" si="925"/>
        <v>2</v>
      </c>
      <c r="CN345" s="1366">
        <f t="shared" si="925"/>
        <v>4.8</v>
      </c>
      <c r="CO345" s="1366">
        <f t="shared" si="925"/>
        <v>10</v>
      </c>
      <c r="CP345" s="1366" t="str">
        <f t="shared" si="925"/>
        <v/>
      </c>
      <c r="CQ345" s="1366" t="str">
        <f t="shared" si="925"/>
        <v/>
      </c>
      <c r="CR345" s="1366" t="str">
        <f t="shared" si="925"/>
        <v/>
      </c>
      <c r="CS345" s="1365" t="str">
        <f t="shared" si="925"/>
        <v/>
      </c>
      <c r="CT345" s="1368" t="str">
        <f t="shared" si="926"/>
        <v/>
      </c>
      <c r="CU345" s="1687" t="str">
        <f t="shared" si="927"/>
        <v/>
      </c>
      <c r="CV345" s="1688" t="str">
        <f t="shared" si="928"/>
        <v/>
      </c>
      <c r="CW345" s="1689" t="str">
        <f t="shared" si="929"/>
        <v/>
      </c>
      <c r="CX345" s="1689" t="str">
        <f t="shared" si="930"/>
        <v/>
      </c>
      <c r="CY345" s="1689" t="str">
        <f t="shared" si="931"/>
        <v/>
      </c>
      <c r="CZ345" s="1689">
        <f t="shared" si="932"/>
        <v>0</v>
      </c>
      <c r="DA345" s="1689">
        <f t="shared" si="933"/>
        <v>0.6</v>
      </c>
      <c r="DB345" s="1690">
        <f t="shared" si="934"/>
        <v>1.2</v>
      </c>
      <c r="DC345" s="1690">
        <f t="shared" si="935"/>
        <v>1.6</v>
      </c>
      <c r="DD345" s="1690">
        <f t="shared" si="936"/>
        <v>2</v>
      </c>
      <c r="DE345" s="1689">
        <f t="shared" si="937"/>
        <v>4.8</v>
      </c>
      <c r="DF345" s="1689">
        <f t="shared" si="938"/>
        <v>10</v>
      </c>
      <c r="DG345" s="1689" t="str">
        <f t="shared" si="939"/>
        <v/>
      </c>
      <c r="DH345" s="1689" t="str">
        <f t="shared" si="940"/>
        <v/>
      </c>
      <c r="DI345" s="1689" t="str">
        <f t="shared" si="941"/>
        <v/>
      </c>
      <c r="DJ345" s="1688" t="str">
        <f t="shared" si="942"/>
        <v/>
      </c>
      <c r="DK345" s="1687" t="str">
        <f t="shared" si="943"/>
        <v/>
      </c>
      <c r="DL345" s="1691">
        <f t="shared" si="944"/>
        <v>5</v>
      </c>
      <c r="DM345" s="1692">
        <f t="shared" si="945"/>
        <v>7</v>
      </c>
      <c r="DN345" s="1692">
        <f t="shared" si="946"/>
        <v>6</v>
      </c>
      <c r="DO345" s="1692">
        <f t="shared" si="947"/>
        <v>7</v>
      </c>
      <c r="DP345" s="1693"/>
      <c r="DQ345" s="1694"/>
      <c r="DR345" s="1694"/>
      <c r="DS345" s="1694"/>
      <c r="DT345" s="1694"/>
      <c r="DU345" s="1694"/>
      <c r="DV345" s="1694"/>
      <c r="DW345" s="1694"/>
      <c r="DX345" s="1694"/>
      <c r="DY345" s="1695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0</v>
      </c>
      <c r="BX346" s="615">
        <f>IF(BX344="","",BX344*BX345)</f>
        <v>240</v>
      </c>
      <c r="BY346" s="615">
        <f>IF(BY344="","",BY344*BY345)</f>
        <v>960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6" t="str">
        <f t="shared" si="925"/>
        <v/>
      </c>
      <c r="CE346" s="1327" t="str">
        <f t="shared" si="925"/>
        <v/>
      </c>
      <c r="CF346" s="1328" t="str">
        <f t="shared" si="925"/>
        <v/>
      </c>
      <c r="CG346" s="1328" t="str">
        <f t="shared" si="925"/>
        <v/>
      </c>
      <c r="CH346" s="1328" t="str">
        <f t="shared" si="925"/>
        <v/>
      </c>
      <c r="CI346" s="1328">
        <f t="shared" si="925"/>
        <v>0</v>
      </c>
      <c r="CJ346" s="1328">
        <f t="shared" si="925"/>
        <v>100</v>
      </c>
      <c r="CK346" s="1329">
        <f t="shared" si="925"/>
        <v>160</v>
      </c>
      <c r="CL346" s="1329">
        <f t="shared" si="925"/>
        <v>360</v>
      </c>
      <c r="CM346" s="1329">
        <f t="shared" si="925"/>
        <v>360</v>
      </c>
      <c r="CN346" s="1328">
        <f t="shared" si="925"/>
        <v>1200</v>
      </c>
      <c r="CO346" s="1328">
        <f t="shared" si="925"/>
        <v>3000</v>
      </c>
      <c r="CP346" s="1328" t="str">
        <f t="shared" si="925"/>
        <v/>
      </c>
      <c r="CQ346" s="1328" t="str">
        <f t="shared" si="925"/>
        <v/>
      </c>
      <c r="CR346" s="1328" t="str">
        <f t="shared" si="925"/>
        <v/>
      </c>
      <c r="CS346" s="1327" t="str">
        <f t="shared" si="925"/>
        <v/>
      </c>
      <c r="CT346" s="1330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6" t="str">
        <f t="shared" si="925"/>
        <v/>
      </c>
      <c r="CE347" s="1327" t="str">
        <f t="shared" si="925"/>
        <v/>
      </c>
      <c r="CF347" s="1328" t="str">
        <f t="shared" si="925"/>
        <v/>
      </c>
      <c r="CG347" s="1328" t="str">
        <f t="shared" si="925"/>
        <v/>
      </c>
      <c r="CH347" s="1328" t="str">
        <f t="shared" si="925"/>
        <v/>
      </c>
      <c r="CI347" s="1328">
        <f t="shared" si="925"/>
        <v>0</v>
      </c>
      <c r="CJ347" s="1328">
        <f t="shared" si="925"/>
        <v>7</v>
      </c>
      <c r="CK347" s="1329">
        <f t="shared" si="925"/>
        <v>10</v>
      </c>
      <c r="CL347" s="1329">
        <f t="shared" si="925"/>
        <v>50</v>
      </c>
      <c r="CM347" s="1329">
        <f t="shared" si="925"/>
        <v>100</v>
      </c>
      <c r="CN347" s="1328">
        <f t="shared" si="925"/>
        <v>100</v>
      </c>
      <c r="CO347" s="1328">
        <f t="shared" si="925"/>
        <v>150</v>
      </c>
      <c r="CP347" s="1328" t="str">
        <f t="shared" si="925"/>
        <v/>
      </c>
      <c r="CQ347" s="1328" t="str">
        <f t="shared" si="925"/>
        <v/>
      </c>
      <c r="CR347" s="1328" t="str">
        <f t="shared" si="925"/>
        <v/>
      </c>
      <c r="CS347" s="1327" t="str">
        <f t="shared" si="925"/>
        <v/>
      </c>
      <c r="CT347" s="1330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2.3605675146771036E-2</v>
      </c>
      <c r="BW348" s="618">
        <f>IF(BW342="","",(BW342-BW344-BW347)*BW343/BW$46/365/$G$1)</f>
        <v>7.0817025440313111E-2</v>
      </c>
      <c r="BX348" s="618">
        <f>IF(BX342="","",(BX342-BX344-BX347)*BX343/BX$46/365/$G$1)</f>
        <v>8.3931289410741461E-2</v>
      </c>
      <c r="BY348" s="618">
        <f>IF(BY342="","",(BY342-BY344-BY347)*BY343/BY$46/365/$G$1)</f>
        <v>1.8884540117416831E-2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64"/>
        <v/>
      </c>
      <c r="CG348" s="1333" t="str">
        <f t="shared" si="964"/>
        <v/>
      </c>
      <c r="CH348" s="1333" t="str">
        <f t="shared" si="964"/>
        <v/>
      </c>
      <c r="CI348" s="1333">
        <f t="shared" si="964"/>
        <v>0</v>
      </c>
      <c r="CJ348" s="1333">
        <f t="shared" si="964"/>
        <v>3.0215264187866929E-2</v>
      </c>
      <c r="CK348" s="1334">
        <f t="shared" si="964"/>
        <v>7.3478028820494562E-2</v>
      </c>
      <c r="CL348" s="1334">
        <f t="shared" si="964"/>
        <v>9.4422700587084143E-2</v>
      </c>
      <c r="CM348" s="1334">
        <f t="shared" si="964"/>
        <v>0.16786257882148292</v>
      </c>
      <c r="CN348" s="1333">
        <f t="shared" si="964"/>
        <v>0.18884540117416829</v>
      </c>
      <c r="CO348" s="1333">
        <f t="shared" si="964"/>
        <v>0.18884540117416829</v>
      </c>
      <c r="CP348" s="1333" t="str">
        <f t="shared" si="964"/>
        <v/>
      </c>
      <c r="CQ348" s="1333" t="str">
        <f t="shared" si="964"/>
        <v/>
      </c>
      <c r="CR348" s="1333" t="str">
        <f t="shared" si="964"/>
        <v/>
      </c>
      <c r="CS348" s="1332" t="str">
        <f t="shared" si="964"/>
        <v/>
      </c>
      <c r="CT348" s="1335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967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>
        <v>25</v>
      </c>
      <c r="BX349" s="159">
        <v>100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65"/>
        <v/>
      </c>
      <c r="CG349" s="1328" t="str">
        <f t="shared" si="965"/>
        <v/>
      </c>
      <c r="CH349" s="1328" t="str">
        <f t="shared" si="965"/>
        <v/>
      </c>
      <c r="CI349" s="1328" t="str">
        <f t="shared" si="965"/>
        <v/>
      </c>
      <c r="CJ349" s="1328">
        <f t="shared" si="965"/>
        <v>5</v>
      </c>
      <c r="CK349" s="1329">
        <f t="shared" si="965"/>
        <v>100</v>
      </c>
      <c r="CL349" s="1329">
        <f t="shared" si="965"/>
        <v>150</v>
      </c>
      <c r="CM349" s="1329">
        <f t="shared" si="965"/>
        <v>440</v>
      </c>
      <c r="CN349" s="1328">
        <f t="shared" si="965"/>
        <v>600</v>
      </c>
      <c r="CO349" s="1328">
        <f t="shared" si="965"/>
        <v>600</v>
      </c>
      <c r="CP349" s="1328" t="str">
        <f t="shared" si="965"/>
        <v/>
      </c>
      <c r="CQ349" s="1328" t="str">
        <f t="shared" si="965"/>
        <v/>
      </c>
      <c r="CR349" s="1328" t="str">
        <f t="shared" si="965"/>
        <v/>
      </c>
      <c r="CS349" s="1327" t="str">
        <f t="shared" si="965"/>
        <v/>
      </c>
      <c r="CT349" s="1330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1029</v>
      </c>
      <c r="V350" s="159"/>
      <c r="W350" s="159" t="s">
        <v>1029</v>
      </c>
      <c r="X350" s="159" t="s">
        <v>1029</v>
      </c>
      <c r="Y350" s="159" t="s">
        <v>1029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1033</v>
      </c>
      <c r="AM350" s="159" t="s">
        <v>1033</v>
      </c>
      <c r="AN350" s="159" t="s">
        <v>1033</v>
      </c>
      <c r="AO350" s="159"/>
      <c r="AP350" s="159"/>
      <c r="AQ350" s="159"/>
      <c r="AR350" s="159" t="s">
        <v>269</v>
      </c>
      <c r="AS350" s="159" t="s">
        <v>1044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1033</v>
      </c>
      <c r="BE350" s="159" t="s">
        <v>1033</v>
      </c>
      <c r="BF350" s="159" t="s">
        <v>1033</v>
      </c>
      <c r="BG350" s="159" t="s">
        <v>1033</v>
      </c>
      <c r="BH350" s="159" t="s">
        <v>1044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6" customFormat="1" ht="15.75" customHeight="1">
      <c r="A351" s="1706" t="s">
        <v>254</v>
      </c>
      <c r="B351" s="1610"/>
      <c r="C351" s="1610"/>
      <c r="D351" s="1610">
        <v>1</v>
      </c>
      <c r="E351" s="1610"/>
      <c r="F351" s="1610"/>
      <c r="G351" s="1610"/>
      <c r="H351" s="1610">
        <v>0.5</v>
      </c>
      <c r="I351" s="1610"/>
      <c r="J351" s="1610"/>
      <c r="K351" s="1610"/>
      <c r="L351" s="1610"/>
      <c r="M351" s="1610"/>
      <c r="N351" s="1610"/>
      <c r="O351" s="1610"/>
      <c r="P351" s="1610"/>
      <c r="Q351" s="1610"/>
      <c r="R351" s="1610"/>
      <c r="S351" s="1704"/>
      <c r="T351" s="1610"/>
      <c r="U351" s="1610">
        <v>0.5</v>
      </c>
      <c r="V351" s="1610"/>
      <c r="W351" s="1610">
        <v>0.5</v>
      </c>
      <c r="X351" s="1610">
        <v>0.5</v>
      </c>
      <c r="Y351" s="1610">
        <v>0.5</v>
      </c>
      <c r="Z351" s="1610"/>
      <c r="AA351" s="1610"/>
      <c r="AB351" s="1610"/>
      <c r="AC351" s="1610"/>
      <c r="AD351" s="1610"/>
      <c r="AE351" s="1610"/>
      <c r="AF351" s="1610"/>
      <c r="AG351" s="1610"/>
      <c r="AH351" s="1610"/>
      <c r="AI351" s="1700"/>
      <c r="AJ351" s="1610"/>
      <c r="AK351" s="1704"/>
      <c r="AL351" s="1610">
        <v>1</v>
      </c>
      <c r="AM351" s="1610">
        <v>1</v>
      </c>
      <c r="AN351" s="1610">
        <v>0.5</v>
      </c>
      <c r="AO351" s="1610"/>
      <c r="AP351" s="1610"/>
      <c r="AQ351" s="1610"/>
      <c r="AR351" s="1610">
        <v>25</v>
      </c>
      <c r="AS351" s="1610">
        <v>0.5</v>
      </c>
      <c r="AT351" s="1610"/>
      <c r="AU351" s="1610"/>
      <c r="AV351" s="1610"/>
      <c r="AW351" s="1610"/>
      <c r="AX351" s="1610"/>
      <c r="AY351" s="1610"/>
      <c r="AZ351" s="1610"/>
      <c r="BA351" s="1610"/>
      <c r="BB351" s="1610"/>
      <c r="BC351" s="1704"/>
      <c r="BD351" s="1610">
        <v>0.5</v>
      </c>
      <c r="BE351" s="1610">
        <v>0.5</v>
      </c>
      <c r="BF351" s="1610">
        <v>0.5</v>
      </c>
      <c r="BG351" s="1610">
        <v>1</v>
      </c>
      <c r="BH351" s="1610">
        <v>0.5</v>
      </c>
      <c r="BI351" s="1610"/>
      <c r="BJ351" s="1610"/>
      <c r="BK351" s="1610">
        <v>50</v>
      </c>
      <c r="BL351" s="1610"/>
      <c r="BM351" s="1610"/>
      <c r="BN351" s="1610"/>
      <c r="BO351" s="1610"/>
      <c r="BP351" s="1610"/>
      <c r="BQ351" s="1610"/>
      <c r="BR351" s="1610"/>
      <c r="BS351" s="1610"/>
      <c r="BT351" s="1610"/>
      <c r="BU351" s="1704"/>
      <c r="BV351" s="1610"/>
      <c r="BW351" s="1610">
        <v>0.5</v>
      </c>
      <c r="BX351" s="1610">
        <v>0.5</v>
      </c>
      <c r="BY351" s="1610">
        <v>0.5</v>
      </c>
      <c r="BZ351" s="1304" t="str">
        <f t="shared" ref="BZ351:BZ360" si="966">IF(DL351&lt;3,"",(SUM(B351:R351)-MIN(B351:R351)-MAX(B351:R351))/(DL351-2))</f>
        <v/>
      </c>
      <c r="CA351" s="1304">
        <f t="shared" ref="CA351:CA360" si="967">IF(DM351&lt;3,"",(SUM(T351:AJ351)-MIN(T351:AJ351)-MAX(T351:AJ351))/(DM351-2))</f>
        <v>0.5</v>
      </c>
      <c r="CB351" s="1304">
        <f t="shared" ref="CB351:CB360" si="968">IF(DN351&lt;3,"",(SUM(AL351:BB351)-MIN(AL351:BB351)-MAX(AL351:BB351))/(DN351-2))</f>
        <v>0.83333333333333337</v>
      </c>
      <c r="CC351" s="1305">
        <f t="shared" ref="CC351:CC360" si="969">IF(DO351&lt;3,"",(SUM(BD351:BT351)-MIN(BD351:BT351)-MAX(BD351:BT351))/(DO351-2))</f>
        <v>0.625</v>
      </c>
      <c r="CD351" s="1364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5" t="str">
        <f t="shared" si="970"/>
        <v/>
      </c>
      <c r="CF351" s="1366" t="str">
        <f t="shared" si="970"/>
        <v/>
      </c>
      <c r="CG351" s="1366" t="str">
        <f t="shared" si="970"/>
        <v/>
      </c>
      <c r="CH351" s="1366" t="str">
        <f t="shared" si="970"/>
        <v/>
      </c>
      <c r="CI351" s="1366" t="str">
        <f t="shared" si="970"/>
        <v/>
      </c>
      <c r="CJ351" s="1366">
        <f t="shared" si="970"/>
        <v>0.5</v>
      </c>
      <c r="CK351" s="1367">
        <f t="shared" si="970"/>
        <v>0.5</v>
      </c>
      <c r="CL351" s="1367">
        <f t="shared" si="970"/>
        <v>0.5</v>
      </c>
      <c r="CM351" s="1367">
        <f t="shared" si="970"/>
        <v>0.5</v>
      </c>
      <c r="CN351" s="1366">
        <f t="shared" si="970"/>
        <v>1</v>
      </c>
      <c r="CO351" s="1366">
        <f t="shared" si="970"/>
        <v>50</v>
      </c>
      <c r="CP351" s="1366" t="str">
        <f t="shared" si="970"/>
        <v/>
      </c>
      <c r="CQ351" s="1366" t="str">
        <f t="shared" si="970"/>
        <v/>
      </c>
      <c r="CR351" s="1366" t="str">
        <f t="shared" si="970"/>
        <v/>
      </c>
      <c r="CS351" s="1365" t="str">
        <f t="shared" si="970"/>
        <v/>
      </c>
      <c r="CT351" s="1368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7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8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9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9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9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9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9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90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90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90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9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9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9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9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9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8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7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91">
        <f t="shared" ref="DL351:DL358" si="989">COUNT(B351:R351)</f>
        <v>2</v>
      </c>
      <c r="DM351" s="1692">
        <f t="shared" ref="DM351:DM358" si="990">COUNT(T351:AJ351)</f>
        <v>4</v>
      </c>
      <c r="DN351" s="1692">
        <f t="shared" ref="DN351:DN358" si="991">COUNT(AL351:BB351)</f>
        <v>5</v>
      </c>
      <c r="DO351" s="1692">
        <f t="shared" ref="DO351:DO358" si="992">COUNT(BD351:BT351)</f>
        <v>6</v>
      </c>
      <c r="DP351" s="1693"/>
      <c r="DQ351" s="1694"/>
      <c r="DR351" s="1694"/>
      <c r="DS351" s="1694"/>
      <c r="DT351" s="1694"/>
      <c r="DU351" s="1694"/>
      <c r="DV351" s="1694"/>
      <c r="DW351" s="1694"/>
      <c r="DX351" s="1694"/>
      <c r="DY351" s="1695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 t="str">
        <f>IF(BV349="","",BV349*BV351)</f>
        <v/>
      </c>
      <c r="BW352" s="615">
        <f>IF(BW349="","",BW349*BW351)</f>
        <v>12.5</v>
      </c>
      <c r="BX352" s="615">
        <f>IF(BX349="","",BX349*BX351)</f>
        <v>50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6" t="str">
        <f t="shared" si="970"/>
        <v/>
      </c>
      <c r="CE352" s="1327" t="str">
        <f t="shared" si="970"/>
        <v/>
      </c>
      <c r="CF352" s="1328" t="str">
        <f t="shared" si="970"/>
        <v/>
      </c>
      <c r="CG352" s="1328" t="str">
        <f t="shared" si="970"/>
        <v/>
      </c>
      <c r="CH352" s="1328" t="str">
        <f t="shared" si="970"/>
        <v/>
      </c>
      <c r="CI352" s="1328" t="str">
        <f t="shared" si="970"/>
        <v/>
      </c>
      <c r="CJ352" s="1328">
        <f t="shared" si="970"/>
        <v>75</v>
      </c>
      <c r="CK352" s="1329">
        <f t="shared" si="970"/>
        <v>100</v>
      </c>
      <c r="CL352" s="1329">
        <f t="shared" si="970"/>
        <v>220</v>
      </c>
      <c r="CM352" s="1329">
        <f t="shared" si="970"/>
        <v>250</v>
      </c>
      <c r="CN352" s="1328">
        <f t="shared" si="970"/>
        <v>300</v>
      </c>
      <c r="CO352" s="1328">
        <f t="shared" si="970"/>
        <v>300</v>
      </c>
      <c r="CP352" s="1328" t="str">
        <f t="shared" si="970"/>
        <v/>
      </c>
      <c r="CQ352" s="1328" t="str">
        <f t="shared" si="970"/>
        <v/>
      </c>
      <c r="CR352" s="1328" t="str">
        <f t="shared" si="970"/>
        <v/>
      </c>
      <c r="CS352" s="1327" t="str">
        <f t="shared" si="970"/>
        <v/>
      </c>
      <c r="CT352" s="1330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6">
        <f t="shared" si="970"/>
        <v>480</v>
      </c>
      <c r="CE353" s="1327">
        <f t="shared" si="970"/>
        <v>480</v>
      </c>
      <c r="CF353" s="1328">
        <f t="shared" si="970"/>
        <v>480</v>
      </c>
      <c r="CG353" s="1328">
        <f t="shared" si="970"/>
        <v>480</v>
      </c>
      <c r="CH353" s="1328">
        <f t="shared" si="970"/>
        <v>480</v>
      </c>
      <c r="CI353" s="1328">
        <f t="shared" si="970"/>
        <v>480</v>
      </c>
      <c r="CJ353" s="1328">
        <f t="shared" si="970"/>
        <v>480</v>
      </c>
      <c r="CK353" s="1329">
        <f t="shared" si="970"/>
        <v>480</v>
      </c>
      <c r="CL353" s="1329">
        <f t="shared" si="970"/>
        <v>480</v>
      </c>
      <c r="CM353" s="1329">
        <f t="shared" si="970"/>
        <v>480</v>
      </c>
      <c r="CN353" s="1328">
        <f t="shared" si="970"/>
        <v>480</v>
      </c>
      <c r="CO353" s="1328">
        <f t="shared" si="970"/>
        <v>480</v>
      </c>
      <c r="CP353" s="1328">
        <f t="shared" si="970"/>
        <v>480</v>
      </c>
      <c r="CQ353" s="1328">
        <f t="shared" si="970"/>
        <v>480</v>
      </c>
      <c r="CR353" s="1328">
        <f t="shared" si="970"/>
        <v>480</v>
      </c>
      <c r="CS353" s="1327">
        <f t="shared" si="970"/>
        <v>480</v>
      </c>
      <c r="CT353" s="1330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>
        <v>0</v>
      </c>
      <c r="BX354" s="224">
        <v>50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6" t="str">
        <f t="shared" si="970"/>
        <v/>
      </c>
      <c r="CE354" s="1327" t="str">
        <f t="shared" si="970"/>
        <v/>
      </c>
      <c r="CF354" s="1328" t="str">
        <f t="shared" si="970"/>
        <v/>
      </c>
      <c r="CG354" s="1328" t="str">
        <f t="shared" si="970"/>
        <v/>
      </c>
      <c r="CH354" s="1328" t="str">
        <f t="shared" si="970"/>
        <v/>
      </c>
      <c r="CI354" s="1328" t="str">
        <f t="shared" si="970"/>
        <v/>
      </c>
      <c r="CJ354" s="1328">
        <f t="shared" si="970"/>
        <v>50</v>
      </c>
      <c r="CK354" s="1329">
        <f t="shared" si="970"/>
        <v>60</v>
      </c>
      <c r="CL354" s="1329">
        <f t="shared" si="970"/>
        <v>130</v>
      </c>
      <c r="CM354" s="1329">
        <f t="shared" si="970"/>
        <v>150</v>
      </c>
      <c r="CN354" s="1328">
        <f t="shared" si="970"/>
        <v>250</v>
      </c>
      <c r="CO354" s="1328">
        <f t="shared" si="970"/>
        <v>250</v>
      </c>
      <c r="CP354" s="1328" t="str">
        <f t="shared" si="970"/>
        <v/>
      </c>
      <c r="CQ354" s="1328" t="str">
        <f t="shared" si="970"/>
        <v/>
      </c>
      <c r="CR354" s="1328" t="str">
        <f t="shared" si="970"/>
        <v/>
      </c>
      <c r="CS354" s="1327" t="str">
        <f t="shared" si="970"/>
        <v/>
      </c>
      <c r="CT354" s="1330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6" customFormat="1" ht="15.75" customHeight="1">
      <c r="A355" s="1684" t="s">
        <v>178</v>
      </c>
      <c r="B355" s="1663"/>
      <c r="C355" s="1663"/>
      <c r="D355" s="1663">
        <v>0</v>
      </c>
      <c r="E355" s="1663"/>
      <c r="F355" s="1663"/>
      <c r="G355" s="1663"/>
      <c r="H355" s="1663">
        <v>4</v>
      </c>
      <c r="I355" s="1663"/>
      <c r="J355" s="1663"/>
      <c r="K355" s="1663"/>
      <c r="L355" s="1663"/>
      <c r="M355" s="1663"/>
      <c r="N355" s="1663"/>
      <c r="O355" s="1663"/>
      <c r="P355" s="1663"/>
      <c r="Q355" s="1663"/>
      <c r="R355" s="1663"/>
      <c r="S355" s="1698"/>
      <c r="T355" s="1663"/>
      <c r="U355" s="1663">
        <v>0</v>
      </c>
      <c r="V355" s="1663"/>
      <c r="W355" s="1663">
        <v>0</v>
      </c>
      <c r="X355" s="1663">
        <v>0</v>
      </c>
      <c r="Y355" s="1663">
        <v>0</v>
      </c>
      <c r="Z355" s="1663"/>
      <c r="AA355" s="1663"/>
      <c r="AB355" s="1663"/>
      <c r="AC355" s="1663"/>
      <c r="AD355" s="1663"/>
      <c r="AE355" s="1663"/>
      <c r="AF355" s="1663"/>
      <c r="AG355" s="1663"/>
      <c r="AH355" s="1663"/>
      <c r="AI355" s="1663"/>
      <c r="AJ355" s="1663"/>
      <c r="AK355" s="1698"/>
      <c r="AL355" s="1663">
        <v>1</v>
      </c>
      <c r="AM355" s="1663">
        <v>1.5</v>
      </c>
      <c r="AN355" s="1663">
        <v>1</v>
      </c>
      <c r="AO355" s="1663"/>
      <c r="AP355" s="1663"/>
      <c r="AQ355" s="1663"/>
      <c r="AR355" s="1663">
        <v>0</v>
      </c>
      <c r="AS355" s="1663">
        <v>4</v>
      </c>
      <c r="AT355" s="1663"/>
      <c r="AU355" s="1663"/>
      <c r="AV355" s="1663"/>
      <c r="AW355" s="1663"/>
      <c r="AX355" s="1663"/>
      <c r="AY355" s="1663"/>
      <c r="AZ355" s="1663"/>
      <c r="BA355" s="1663"/>
      <c r="BB355" s="1663"/>
      <c r="BC355" s="1698"/>
      <c r="BD355" s="1663">
        <v>1</v>
      </c>
      <c r="BE355" s="1663">
        <v>1</v>
      </c>
      <c r="BF355" s="1663">
        <v>1</v>
      </c>
      <c r="BG355" s="1663">
        <v>1</v>
      </c>
      <c r="BH355" s="1663">
        <v>2</v>
      </c>
      <c r="BI355" s="1663"/>
      <c r="BJ355" s="1663"/>
      <c r="BK355" s="1663">
        <v>0.6</v>
      </c>
      <c r="BL355" s="1663"/>
      <c r="BM355" s="1663"/>
      <c r="BN355" s="1663"/>
      <c r="BO355" s="1663"/>
      <c r="BP355" s="1663"/>
      <c r="BQ355" s="1663"/>
      <c r="BR355" s="1663"/>
      <c r="BS355" s="1663"/>
      <c r="BT355" s="1663"/>
      <c r="BU355" s="1698"/>
      <c r="BV355" s="1663"/>
      <c r="BW355" s="1663">
        <v>1</v>
      </c>
      <c r="BX355" s="1663">
        <v>1</v>
      </c>
      <c r="BY355" s="1663">
        <v>1</v>
      </c>
      <c r="BZ355" s="1304" t="str">
        <f t="shared" si="966"/>
        <v/>
      </c>
      <c r="CA355" s="1304">
        <f t="shared" si="967"/>
        <v>0</v>
      </c>
      <c r="CB355" s="1304">
        <f t="shared" si="968"/>
        <v>1.1666666666666667</v>
      </c>
      <c r="CC355" s="1305">
        <f t="shared" si="969"/>
        <v>1</v>
      </c>
      <c r="CD355" s="1364" t="str">
        <f t="shared" si="970"/>
        <v/>
      </c>
      <c r="CE355" s="1365" t="str">
        <f t="shared" si="970"/>
        <v/>
      </c>
      <c r="CF355" s="1366" t="str">
        <f t="shared" si="970"/>
        <v/>
      </c>
      <c r="CG355" s="1366" t="str">
        <f t="shared" si="970"/>
        <v/>
      </c>
      <c r="CH355" s="1366" t="str">
        <f t="shared" si="970"/>
        <v/>
      </c>
      <c r="CI355" s="1366" t="str">
        <f t="shared" si="970"/>
        <v/>
      </c>
      <c r="CJ355" s="1366">
        <f t="shared" si="970"/>
        <v>0.6</v>
      </c>
      <c r="CK355" s="1367">
        <f t="shared" si="970"/>
        <v>1</v>
      </c>
      <c r="CL355" s="1367">
        <f t="shared" si="970"/>
        <v>1</v>
      </c>
      <c r="CM355" s="1367">
        <f t="shared" si="970"/>
        <v>1</v>
      </c>
      <c r="CN355" s="1366">
        <f t="shared" si="970"/>
        <v>1</v>
      </c>
      <c r="CO355" s="1366">
        <f t="shared" si="970"/>
        <v>2</v>
      </c>
      <c r="CP355" s="1366" t="str">
        <f t="shared" si="970"/>
        <v/>
      </c>
      <c r="CQ355" s="1366" t="str">
        <f t="shared" si="970"/>
        <v/>
      </c>
      <c r="CR355" s="1366" t="str">
        <f t="shared" si="970"/>
        <v/>
      </c>
      <c r="CS355" s="1365" t="str">
        <f t="shared" si="970"/>
        <v/>
      </c>
      <c r="CT355" s="1368" t="str">
        <f t="shared" si="971"/>
        <v/>
      </c>
      <c r="CU355" s="1687" t="str">
        <f t="shared" si="972"/>
        <v/>
      </c>
      <c r="CV355" s="1688" t="str">
        <f t="shared" si="973"/>
        <v/>
      </c>
      <c r="CW355" s="1689" t="str">
        <f t="shared" si="974"/>
        <v/>
      </c>
      <c r="CX355" s="1689" t="str">
        <f t="shared" si="975"/>
        <v/>
      </c>
      <c r="CY355" s="1689" t="str">
        <f t="shared" si="976"/>
        <v/>
      </c>
      <c r="CZ355" s="1689" t="str">
        <f t="shared" si="977"/>
        <v/>
      </c>
      <c r="DA355" s="1689">
        <f t="shared" si="978"/>
        <v>0.6</v>
      </c>
      <c r="DB355" s="1690">
        <f t="shared" si="979"/>
        <v>1</v>
      </c>
      <c r="DC355" s="1690">
        <f t="shared" si="980"/>
        <v>1</v>
      </c>
      <c r="DD355" s="1690">
        <f t="shared" si="981"/>
        <v>1</v>
      </c>
      <c r="DE355" s="1689">
        <f t="shared" si="982"/>
        <v>1</v>
      </c>
      <c r="DF355" s="1689">
        <f t="shared" si="983"/>
        <v>2</v>
      </c>
      <c r="DG355" s="1689" t="str">
        <f t="shared" si="984"/>
        <v/>
      </c>
      <c r="DH355" s="1689" t="str">
        <f t="shared" si="985"/>
        <v/>
      </c>
      <c r="DI355" s="1689" t="str">
        <f t="shared" si="986"/>
        <v/>
      </c>
      <c r="DJ355" s="1688" t="str">
        <f t="shared" si="987"/>
        <v/>
      </c>
      <c r="DK355" s="1687" t="str">
        <f t="shared" si="988"/>
        <v/>
      </c>
      <c r="DL355" s="1691">
        <f t="shared" si="989"/>
        <v>2</v>
      </c>
      <c r="DM355" s="1692">
        <f t="shared" si="990"/>
        <v>4</v>
      </c>
      <c r="DN355" s="1692">
        <f t="shared" si="991"/>
        <v>5</v>
      </c>
      <c r="DO355" s="1692">
        <f t="shared" si="992"/>
        <v>6</v>
      </c>
      <c r="DP355" s="1693"/>
      <c r="DQ355" s="1694"/>
      <c r="DR355" s="1694"/>
      <c r="DS355" s="1694"/>
      <c r="DT355" s="1694"/>
      <c r="DU355" s="1694"/>
      <c r="DV355" s="1694"/>
      <c r="DW355" s="1694"/>
      <c r="DX355" s="1694"/>
      <c r="DY355" s="1695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 t="str">
        <f>IF(BV354="","",BV354*BV355)</f>
        <v/>
      </c>
      <c r="BW356" s="615">
        <f>IF(BW354="","",BW354*BW355)</f>
        <v>0</v>
      </c>
      <c r="BX356" s="615">
        <f>IF(BX354="","",BX354*BX355)</f>
        <v>50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6" t="str">
        <f t="shared" si="970"/>
        <v/>
      </c>
      <c r="CE356" s="1327" t="str">
        <f t="shared" si="970"/>
        <v/>
      </c>
      <c r="CF356" s="1328" t="str">
        <f t="shared" si="970"/>
        <v/>
      </c>
      <c r="CG356" s="1328" t="str">
        <f t="shared" si="970"/>
        <v/>
      </c>
      <c r="CH356" s="1328" t="str">
        <f t="shared" si="970"/>
        <v/>
      </c>
      <c r="CI356" s="1328" t="str">
        <f t="shared" si="970"/>
        <v/>
      </c>
      <c r="CJ356" s="1328">
        <f t="shared" si="970"/>
        <v>50</v>
      </c>
      <c r="CK356" s="1329">
        <f t="shared" si="970"/>
        <v>90</v>
      </c>
      <c r="CL356" s="1329">
        <f t="shared" si="970"/>
        <v>120</v>
      </c>
      <c r="CM356" s="1329">
        <f t="shared" si="970"/>
        <v>130</v>
      </c>
      <c r="CN356" s="1328">
        <f t="shared" si="970"/>
        <v>250</v>
      </c>
      <c r="CO356" s="1328">
        <f t="shared" si="970"/>
        <v>250</v>
      </c>
      <c r="CP356" s="1328" t="str">
        <f t="shared" si="970"/>
        <v/>
      </c>
      <c r="CQ356" s="1328" t="str">
        <f t="shared" si="970"/>
        <v/>
      </c>
      <c r="CR356" s="1328" t="str">
        <f t="shared" si="970"/>
        <v/>
      </c>
      <c r="CS356" s="1327" t="str">
        <f t="shared" si="970"/>
        <v/>
      </c>
      <c r="CT356" s="1330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6" t="str">
        <f t="shared" si="970"/>
        <v/>
      </c>
      <c r="CE357" s="1327" t="str">
        <f t="shared" si="970"/>
        <v/>
      </c>
      <c r="CF357" s="1328" t="str">
        <f t="shared" si="970"/>
        <v/>
      </c>
      <c r="CG357" s="1328" t="str">
        <f t="shared" si="970"/>
        <v/>
      </c>
      <c r="CH357" s="1328" t="str">
        <f t="shared" si="970"/>
        <v/>
      </c>
      <c r="CI357" s="1328" t="str">
        <f t="shared" si="970"/>
        <v/>
      </c>
      <c r="CJ357" s="1328" t="str">
        <f t="shared" si="970"/>
        <v/>
      </c>
      <c r="CK357" s="1329">
        <f t="shared" si="970"/>
        <v>0</v>
      </c>
      <c r="CL357" s="1329">
        <f t="shared" si="970"/>
        <v>0</v>
      </c>
      <c r="CM357" s="1329">
        <f t="shared" si="970"/>
        <v>30</v>
      </c>
      <c r="CN357" s="1328" t="str">
        <f t="shared" si="970"/>
        <v/>
      </c>
      <c r="CO357" s="1328" t="str">
        <f t="shared" si="970"/>
        <v/>
      </c>
      <c r="CP357" s="1328" t="str">
        <f t="shared" si="970"/>
        <v/>
      </c>
      <c r="CQ357" s="1328" t="str">
        <f t="shared" si="970"/>
        <v/>
      </c>
      <c r="CR357" s="1328" t="str">
        <f t="shared" si="970"/>
        <v/>
      </c>
      <c r="CS357" s="1327" t="str">
        <f t="shared" si="970"/>
        <v/>
      </c>
      <c r="CT357" s="1330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 t="str">
        <f>IF(BV352="","",(BV352-BV354-BV357)*BV353/BV$46/365/$G$1)</f>
        <v/>
      </c>
      <c r="BW358" s="618">
        <f>IF(BW352="","",(BW352-BW354-BW357)*BW353/BW$46/365/$G$1)</f>
        <v>9.784735812133074E-4</v>
      </c>
      <c r="BX358" s="618">
        <f>IF(BX352="","",(BX352-BX354-BX357)*BX353/BX$46/365/$G$1)</f>
        <v>0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05"/>
        <v/>
      </c>
      <c r="CG358" s="1333" t="str">
        <f t="shared" si="1005"/>
        <v/>
      </c>
      <c r="CH358" s="1333" t="str">
        <f t="shared" si="1005"/>
        <v/>
      </c>
      <c r="CI358" s="1333" t="str">
        <f t="shared" si="1005"/>
        <v/>
      </c>
      <c r="CJ358" s="1333">
        <f t="shared" si="1005"/>
        <v>-2.8701891715590348E-3</v>
      </c>
      <c r="CK358" s="1334">
        <f t="shared" si="1005"/>
        <v>2.6092628832354858E-3</v>
      </c>
      <c r="CL358" s="1334">
        <f t="shared" si="1005"/>
        <v>2.8464685998932579E-3</v>
      </c>
      <c r="CM358" s="1334">
        <f t="shared" si="1005"/>
        <v>3.1311154598825828E-3</v>
      </c>
      <c r="CN358" s="1333">
        <f t="shared" si="1005"/>
        <v>4.3835616438356161E-3</v>
      </c>
      <c r="CO358" s="1333">
        <f t="shared" si="1005"/>
        <v>1.1132854968471408E-2</v>
      </c>
      <c r="CP358" s="1333" t="str">
        <f t="shared" si="1005"/>
        <v/>
      </c>
      <c r="CQ358" s="1333" t="str">
        <f t="shared" si="1005"/>
        <v/>
      </c>
      <c r="CR358" s="1333" t="str">
        <f t="shared" si="1005"/>
        <v/>
      </c>
      <c r="CS358" s="1332" t="str">
        <f t="shared" si="1005"/>
        <v/>
      </c>
      <c r="CT358" s="1335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1028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06"/>
        <v/>
      </c>
      <c r="CF360" s="1328" t="str">
        <f t="shared" si="1006"/>
        <v/>
      </c>
      <c r="CG360" s="1328" t="str">
        <f t="shared" si="1006"/>
        <v/>
      </c>
      <c r="CH360" s="1328" t="str">
        <f t="shared" si="1006"/>
        <v/>
      </c>
      <c r="CI360" s="1328" t="str">
        <f t="shared" si="1006"/>
        <v/>
      </c>
      <c r="CJ360" s="1328" t="str">
        <f t="shared" si="1006"/>
        <v/>
      </c>
      <c r="CK360" s="1329" t="str">
        <f t="shared" si="1006"/>
        <v/>
      </c>
      <c r="CL360" s="1329">
        <f t="shared" si="1006"/>
        <v>40</v>
      </c>
      <c r="CM360" s="1329" t="str">
        <f t="shared" si="1006"/>
        <v/>
      </c>
      <c r="CN360" s="1328" t="str">
        <f t="shared" si="1006"/>
        <v/>
      </c>
      <c r="CO360" s="1328" t="str">
        <f t="shared" si="1006"/>
        <v/>
      </c>
      <c r="CP360" s="1328" t="str">
        <f t="shared" si="1006"/>
        <v/>
      </c>
      <c r="CQ360" s="1328" t="str">
        <f t="shared" si="1006"/>
        <v/>
      </c>
      <c r="CR360" s="1328" t="str">
        <f t="shared" si="1006"/>
        <v/>
      </c>
      <c r="CS360" s="1327" t="str">
        <f t="shared" si="1006"/>
        <v/>
      </c>
      <c r="CT360" s="1330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1044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1029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12"/>
        <v/>
      </c>
      <c r="CF362" s="1328" t="str">
        <f t="shared" si="1012"/>
        <v/>
      </c>
      <c r="CG362" s="1328" t="str">
        <f t="shared" si="1012"/>
        <v/>
      </c>
      <c r="CH362" s="1328" t="str">
        <f t="shared" si="1012"/>
        <v/>
      </c>
      <c r="CI362" s="1328" t="str">
        <f t="shared" si="1012"/>
        <v/>
      </c>
      <c r="CJ362" s="1328" t="str">
        <f t="shared" si="1012"/>
        <v/>
      </c>
      <c r="CK362" s="1329" t="str">
        <f t="shared" si="1012"/>
        <v/>
      </c>
      <c r="CL362" s="1329">
        <f t="shared" si="1012"/>
        <v>0.5</v>
      </c>
      <c r="CM362" s="1329" t="str">
        <f t="shared" si="1012"/>
        <v/>
      </c>
      <c r="CN362" s="1328" t="str">
        <f t="shared" si="1012"/>
        <v/>
      </c>
      <c r="CO362" s="1328" t="str">
        <f t="shared" si="1012"/>
        <v/>
      </c>
      <c r="CP362" s="1328" t="str">
        <f t="shared" si="1012"/>
        <v/>
      </c>
      <c r="CQ362" s="1328" t="str">
        <f t="shared" si="1012"/>
        <v/>
      </c>
      <c r="CR362" s="1328" t="str">
        <f t="shared" si="1012"/>
        <v/>
      </c>
      <c r="CS362" s="1327" t="str">
        <f t="shared" si="1012"/>
        <v/>
      </c>
      <c r="CT362" s="13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6" t="str">
        <f t="shared" si="1012"/>
        <v/>
      </c>
      <c r="CE363" s="1327" t="str">
        <f t="shared" si="1012"/>
        <v/>
      </c>
      <c r="CF363" s="1328" t="str">
        <f t="shared" si="1012"/>
        <v/>
      </c>
      <c r="CG363" s="1328" t="str">
        <f t="shared" si="1012"/>
        <v/>
      </c>
      <c r="CH363" s="1328" t="str">
        <f t="shared" si="1012"/>
        <v/>
      </c>
      <c r="CI363" s="1328" t="str">
        <f t="shared" si="1012"/>
        <v/>
      </c>
      <c r="CJ363" s="1328" t="str">
        <f t="shared" si="1012"/>
        <v/>
      </c>
      <c r="CK363" s="1329" t="str">
        <f t="shared" si="1012"/>
        <v/>
      </c>
      <c r="CL363" s="1329">
        <f t="shared" si="1012"/>
        <v>20</v>
      </c>
      <c r="CM363" s="1329" t="str">
        <f t="shared" si="1012"/>
        <v/>
      </c>
      <c r="CN363" s="1328" t="str">
        <f t="shared" si="1012"/>
        <v/>
      </c>
      <c r="CO363" s="1328" t="str">
        <f t="shared" si="1012"/>
        <v/>
      </c>
      <c r="CP363" s="1328" t="str">
        <f t="shared" si="1012"/>
        <v/>
      </c>
      <c r="CQ363" s="1328" t="str">
        <f t="shared" si="1012"/>
        <v/>
      </c>
      <c r="CR363" s="1328" t="str">
        <f t="shared" si="1012"/>
        <v/>
      </c>
      <c r="CS363" s="1327" t="str">
        <f t="shared" si="1012"/>
        <v/>
      </c>
      <c r="CT363" s="1330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6">
        <f t="shared" si="1012"/>
        <v>480</v>
      </c>
      <c r="CE364" s="1327">
        <f t="shared" si="1012"/>
        <v>3420</v>
      </c>
      <c r="CF364" s="1328">
        <f t="shared" si="1012"/>
        <v>3420</v>
      </c>
      <c r="CG364" s="1328">
        <f t="shared" si="1012"/>
        <v>3420</v>
      </c>
      <c r="CH364" s="1328">
        <f t="shared" si="1012"/>
        <v>3420</v>
      </c>
      <c r="CI364" s="1328">
        <f t="shared" si="1012"/>
        <v>3420</v>
      </c>
      <c r="CJ364" s="1328">
        <f t="shared" si="1012"/>
        <v>3420</v>
      </c>
      <c r="CK364" s="1329">
        <f t="shared" si="1012"/>
        <v>3420</v>
      </c>
      <c r="CL364" s="1329">
        <f t="shared" si="1012"/>
        <v>3420</v>
      </c>
      <c r="CM364" s="1329">
        <f t="shared" si="1012"/>
        <v>3420</v>
      </c>
      <c r="CN364" s="1328">
        <f t="shared" si="1012"/>
        <v>3420</v>
      </c>
      <c r="CO364" s="1328">
        <f t="shared" si="1012"/>
        <v>3420</v>
      </c>
      <c r="CP364" s="1328">
        <f t="shared" si="1012"/>
        <v>3420</v>
      </c>
      <c r="CQ364" s="1328">
        <f t="shared" si="1012"/>
        <v>3420</v>
      </c>
      <c r="CR364" s="1328">
        <f t="shared" si="1012"/>
        <v>3420</v>
      </c>
      <c r="CS364" s="1327">
        <f t="shared" si="1012"/>
        <v>3420</v>
      </c>
      <c r="CT364" s="1330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6" t="str">
        <f t="shared" si="1012"/>
        <v/>
      </c>
      <c r="CE365" s="1327" t="str">
        <f t="shared" si="1012"/>
        <v/>
      </c>
      <c r="CF365" s="1328" t="str">
        <f t="shared" si="1012"/>
        <v/>
      </c>
      <c r="CG365" s="1328" t="str">
        <f t="shared" si="1012"/>
        <v/>
      </c>
      <c r="CH365" s="1328" t="str">
        <f t="shared" si="1012"/>
        <v/>
      </c>
      <c r="CI365" s="1328" t="str">
        <f t="shared" si="1012"/>
        <v/>
      </c>
      <c r="CJ365" s="1328" t="str">
        <f t="shared" si="1012"/>
        <v/>
      </c>
      <c r="CK365" s="1329" t="str">
        <f t="shared" si="1012"/>
        <v/>
      </c>
      <c r="CL365" s="1329" t="str">
        <f t="shared" si="1012"/>
        <v/>
      </c>
      <c r="CM365" s="1329" t="str">
        <f t="shared" si="1012"/>
        <v/>
      </c>
      <c r="CN365" s="1328" t="str">
        <f t="shared" si="1012"/>
        <v/>
      </c>
      <c r="CO365" s="1328" t="str">
        <f t="shared" si="1012"/>
        <v/>
      </c>
      <c r="CP365" s="1328" t="str">
        <f t="shared" si="1012"/>
        <v/>
      </c>
      <c r="CQ365" s="1328" t="str">
        <f t="shared" si="1012"/>
        <v/>
      </c>
      <c r="CR365" s="1328" t="str">
        <f t="shared" si="1012"/>
        <v/>
      </c>
      <c r="CS365" s="1327" t="str">
        <f t="shared" si="1012"/>
        <v/>
      </c>
      <c r="CT365" s="1330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6" t="str">
        <f t="shared" si="1012"/>
        <v/>
      </c>
      <c r="CE366" s="1327" t="str">
        <f t="shared" si="1012"/>
        <v/>
      </c>
      <c r="CF366" s="1328" t="str">
        <f t="shared" si="1012"/>
        <v/>
      </c>
      <c r="CG366" s="1328" t="str">
        <f t="shared" si="1012"/>
        <v/>
      </c>
      <c r="CH366" s="1328" t="str">
        <f t="shared" si="1012"/>
        <v/>
      </c>
      <c r="CI366" s="1328" t="str">
        <f t="shared" si="1012"/>
        <v/>
      </c>
      <c r="CJ366" s="1328" t="str">
        <f t="shared" si="1012"/>
        <v/>
      </c>
      <c r="CK366" s="1329" t="str">
        <f t="shared" si="1012"/>
        <v/>
      </c>
      <c r="CL366" s="1329" t="str">
        <f t="shared" si="1012"/>
        <v/>
      </c>
      <c r="CM366" s="1329" t="str">
        <f t="shared" si="1012"/>
        <v/>
      </c>
      <c r="CN366" s="1328" t="str">
        <f t="shared" si="1012"/>
        <v/>
      </c>
      <c r="CO366" s="1328" t="str">
        <f t="shared" si="1012"/>
        <v/>
      </c>
      <c r="CP366" s="1328" t="str">
        <f t="shared" si="1012"/>
        <v/>
      </c>
      <c r="CQ366" s="1328" t="str">
        <f t="shared" si="1012"/>
        <v/>
      </c>
      <c r="CR366" s="1328" t="str">
        <f t="shared" si="1012"/>
        <v/>
      </c>
      <c r="CS366" s="1327" t="str">
        <f t="shared" si="1012"/>
        <v/>
      </c>
      <c r="CT366" s="1330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6" t="str">
        <f t="shared" si="1012"/>
        <v/>
      </c>
      <c r="CE367" s="1327" t="str">
        <f t="shared" si="1012"/>
        <v/>
      </c>
      <c r="CF367" s="1328" t="str">
        <f t="shared" si="1012"/>
        <v/>
      </c>
      <c r="CG367" s="1328" t="str">
        <f t="shared" si="1012"/>
        <v/>
      </c>
      <c r="CH367" s="1328" t="str">
        <f t="shared" si="1012"/>
        <v/>
      </c>
      <c r="CI367" s="1328" t="str">
        <f t="shared" si="1012"/>
        <v/>
      </c>
      <c r="CJ367" s="1328" t="str">
        <f t="shared" si="1012"/>
        <v/>
      </c>
      <c r="CK367" s="1329" t="str">
        <f t="shared" si="1012"/>
        <v/>
      </c>
      <c r="CL367" s="1329" t="str">
        <f t="shared" si="1012"/>
        <v/>
      </c>
      <c r="CM367" s="1329" t="str">
        <f t="shared" si="1012"/>
        <v/>
      </c>
      <c r="CN367" s="1328" t="str">
        <f t="shared" si="1012"/>
        <v/>
      </c>
      <c r="CO367" s="1328" t="str">
        <f t="shared" si="1012"/>
        <v/>
      </c>
      <c r="CP367" s="1328" t="str">
        <f t="shared" si="1012"/>
        <v/>
      </c>
      <c r="CQ367" s="1328" t="str">
        <f t="shared" si="1012"/>
        <v/>
      </c>
      <c r="CR367" s="1328" t="str">
        <f t="shared" si="1012"/>
        <v/>
      </c>
      <c r="CS367" s="1327" t="str">
        <f t="shared" si="1012"/>
        <v/>
      </c>
      <c r="CT367" s="1330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6" t="str">
        <f t="shared" si="1012"/>
        <v/>
      </c>
      <c r="CE368" s="1327" t="str">
        <f t="shared" si="1012"/>
        <v/>
      </c>
      <c r="CF368" s="1328" t="str">
        <f t="shared" si="1012"/>
        <v/>
      </c>
      <c r="CG368" s="1328" t="str">
        <f t="shared" si="1012"/>
        <v/>
      </c>
      <c r="CH368" s="1328" t="str">
        <f t="shared" si="1012"/>
        <v/>
      </c>
      <c r="CI368" s="1328" t="str">
        <f t="shared" si="1012"/>
        <v/>
      </c>
      <c r="CJ368" s="1328" t="str">
        <f t="shared" si="1012"/>
        <v/>
      </c>
      <c r="CK368" s="1329" t="str">
        <f t="shared" si="1012"/>
        <v/>
      </c>
      <c r="CL368" s="1329" t="str">
        <f t="shared" si="1012"/>
        <v/>
      </c>
      <c r="CM368" s="1329" t="str">
        <f t="shared" si="1012"/>
        <v/>
      </c>
      <c r="CN368" s="1328" t="str">
        <f t="shared" si="1012"/>
        <v/>
      </c>
      <c r="CO368" s="1328" t="str">
        <f t="shared" si="1012"/>
        <v/>
      </c>
      <c r="CP368" s="1328" t="str">
        <f t="shared" si="1012"/>
        <v/>
      </c>
      <c r="CQ368" s="1328" t="str">
        <f t="shared" si="1012"/>
        <v/>
      </c>
      <c r="CR368" s="1328" t="str">
        <f t="shared" si="1012"/>
        <v/>
      </c>
      <c r="CS368" s="1327" t="str">
        <f t="shared" si="1012"/>
        <v/>
      </c>
      <c r="CT368" s="1330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51"/>
        <v/>
      </c>
      <c r="CG369" s="1333" t="str">
        <f t="shared" si="1051"/>
        <v/>
      </c>
      <c r="CH369" s="1333" t="str">
        <f t="shared" si="1051"/>
        <v/>
      </c>
      <c r="CI369" s="1333" t="str">
        <f t="shared" si="1051"/>
        <v/>
      </c>
      <c r="CJ369" s="1333" t="str">
        <f t="shared" si="1051"/>
        <v/>
      </c>
      <c r="CK369" s="1334" t="str">
        <f t="shared" si="1051"/>
        <v/>
      </c>
      <c r="CL369" s="1334">
        <f t="shared" si="1051"/>
        <v>1.0437051532941944E-3</v>
      </c>
      <c r="CM369" s="1334" t="str">
        <f t="shared" si="1051"/>
        <v/>
      </c>
      <c r="CN369" s="1333" t="str">
        <f t="shared" si="1051"/>
        <v/>
      </c>
      <c r="CO369" s="1333" t="str">
        <f t="shared" si="1051"/>
        <v/>
      </c>
      <c r="CP369" s="1333" t="str">
        <f t="shared" si="1051"/>
        <v/>
      </c>
      <c r="CQ369" s="1333" t="str">
        <f t="shared" si="1051"/>
        <v/>
      </c>
      <c r="CR369" s="1333" t="str">
        <f t="shared" si="1051"/>
        <v/>
      </c>
      <c r="CS369" s="1332" t="str">
        <f t="shared" si="1051"/>
        <v/>
      </c>
      <c r="CT369" s="1335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52"/>
        <v/>
      </c>
      <c r="CF371" s="1328" t="str">
        <f t="shared" si="1052"/>
        <v/>
      </c>
      <c r="CG371" s="1328" t="str">
        <f t="shared" si="1052"/>
        <v/>
      </c>
      <c r="CH371" s="1328" t="str">
        <f t="shared" si="1052"/>
        <v/>
      </c>
      <c r="CI371" s="1328" t="str">
        <f t="shared" si="1052"/>
        <v/>
      </c>
      <c r="CJ371" s="1328" t="str">
        <f t="shared" si="1052"/>
        <v/>
      </c>
      <c r="CK371" s="1329" t="str">
        <f t="shared" si="1052"/>
        <v/>
      </c>
      <c r="CL371" s="1329">
        <f t="shared" si="1052"/>
        <v>60</v>
      </c>
      <c r="CM371" s="1329" t="str">
        <f t="shared" si="1052"/>
        <v/>
      </c>
      <c r="CN371" s="1328" t="str">
        <f t="shared" si="1052"/>
        <v/>
      </c>
      <c r="CO371" s="1328" t="str">
        <f t="shared" si="1052"/>
        <v/>
      </c>
      <c r="CP371" s="1328" t="str">
        <f t="shared" si="1052"/>
        <v/>
      </c>
      <c r="CQ371" s="1328" t="str">
        <f t="shared" si="1052"/>
        <v/>
      </c>
      <c r="CR371" s="1328" t="str">
        <f t="shared" si="1052"/>
        <v/>
      </c>
      <c r="CS371" s="1327" t="str">
        <f t="shared" si="1052"/>
        <v/>
      </c>
      <c r="CT371" s="1330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1040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58"/>
        <v/>
      </c>
      <c r="CF373" s="1328" t="str">
        <f t="shared" si="1058"/>
        <v/>
      </c>
      <c r="CG373" s="1328" t="str">
        <f t="shared" si="1058"/>
        <v/>
      </c>
      <c r="CH373" s="1328" t="str">
        <f t="shared" si="1058"/>
        <v/>
      </c>
      <c r="CI373" s="1328" t="str">
        <f t="shared" si="1058"/>
        <v/>
      </c>
      <c r="CJ373" s="1328" t="str">
        <f t="shared" si="1058"/>
        <v/>
      </c>
      <c r="CK373" s="1329" t="str">
        <f t="shared" si="1058"/>
        <v/>
      </c>
      <c r="CL373" s="1329">
        <f t="shared" si="1058"/>
        <v>2</v>
      </c>
      <c r="CM373" s="1329" t="str">
        <f t="shared" si="1058"/>
        <v/>
      </c>
      <c r="CN373" s="1328" t="str">
        <f t="shared" si="1058"/>
        <v/>
      </c>
      <c r="CO373" s="1328" t="str">
        <f t="shared" si="1058"/>
        <v/>
      </c>
      <c r="CP373" s="1328" t="str">
        <f t="shared" si="1058"/>
        <v/>
      </c>
      <c r="CQ373" s="1328" t="str">
        <f t="shared" si="1058"/>
        <v/>
      </c>
      <c r="CR373" s="1328" t="str">
        <f t="shared" si="1058"/>
        <v/>
      </c>
      <c r="CS373" s="1327" t="str">
        <f t="shared" si="1058"/>
        <v/>
      </c>
      <c r="CT373" s="133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6" t="str">
        <f t="shared" si="1058"/>
        <v/>
      </c>
      <c r="CE374" s="1327" t="str">
        <f t="shared" si="1058"/>
        <v/>
      </c>
      <c r="CF374" s="1328" t="str">
        <f t="shared" si="1058"/>
        <v/>
      </c>
      <c r="CG374" s="1328" t="str">
        <f t="shared" si="1058"/>
        <v/>
      </c>
      <c r="CH374" s="1328" t="str">
        <f t="shared" si="1058"/>
        <v/>
      </c>
      <c r="CI374" s="1328" t="str">
        <f t="shared" si="1058"/>
        <v/>
      </c>
      <c r="CJ374" s="1328" t="str">
        <f t="shared" si="1058"/>
        <v/>
      </c>
      <c r="CK374" s="1329" t="str">
        <f t="shared" si="1058"/>
        <v/>
      </c>
      <c r="CL374" s="1329">
        <f t="shared" si="1058"/>
        <v>120</v>
      </c>
      <c r="CM374" s="1329" t="str">
        <f t="shared" si="1058"/>
        <v/>
      </c>
      <c r="CN374" s="1328" t="str">
        <f t="shared" si="1058"/>
        <v/>
      </c>
      <c r="CO374" s="1328" t="str">
        <f t="shared" si="1058"/>
        <v/>
      </c>
      <c r="CP374" s="1328" t="str">
        <f t="shared" si="1058"/>
        <v/>
      </c>
      <c r="CQ374" s="1328" t="str">
        <f t="shared" si="1058"/>
        <v/>
      </c>
      <c r="CR374" s="1328" t="str">
        <f t="shared" si="1058"/>
        <v/>
      </c>
      <c r="CS374" s="1327" t="str">
        <f t="shared" si="1058"/>
        <v/>
      </c>
      <c r="CT374" s="1330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6">
        <f t="shared" si="1058"/>
        <v>0</v>
      </c>
      <c r="CE375" s="1327">
        <f t="shared" si="1058"/>
        <v>1090</v>
      </c>
      <c r="CF375" s="1328">
        <f t="shared" si="1058"/>
        <v>1090</v>
      </c>
      <c r="CG375" s="1328">
        <f t="shared" si="1058"/>
        <v>1090</v>
      </c>
      <c r="CH375" s="1328">
        <f t="shared" si="1058"/>
        <v>1090</v>
      </c>
      <c r="CI375" s="1328">
        <f t="shared" si="1058"/>
        <v>1090</v>
      </c>
      <c r="CJ375" s="1328">
        <f t="shared" si="1058"/>
        <v>1090</v>
      </c>
      <c r="CK375" s="1329">
        <f t="shared" si="1058"/>
        <v>1090</v>
      </c>
      <c r="CL375" s="1329">
        <f t="shared" si="1058"/>
        <v>1090</v>
      </c>
      <c r="CM375" s="1329">
        <f t="shared" si="1058"/>
        <v>1090</v>
      </c>
      <c r="CN375" s="1328">
        <f t="shared" si="1058"/>
        <v>1090</v>
      </c>
      <c r="CO375" s="1328">
        <f t="shared" si="1058"/>
        <v>1090</v>
      </c>
      <c r="CP375" s="1328">
        <f t="shared" si="1058"/>
        <v>1090</v>
      </c>
      <c r="CQ375" s="1328">
        <f t="shared" si="1058"/>
        <v>1090</v>
      </c>
      <c r="CR375" s="1328">
        <f t="shared" si="1058"/>
        <v>1090</v>
      </c>
      <c r="CS375" s="1327">
        <f t="shared" si="1058"/>
        <v>1090</v>
      </c>
      <c r="CT375" s="1330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6" t="str">
        <f t="shared" si="1058"/>
        <v/>
      </c>
      <c r="CE376" s="1327" t="str">
        <f t="shared" si="1058"/>
        <v/>
      </c>
      <c r="CF376" s="1328" t="str">
        <f t="shared" si="1058"/>
        <v/>
      </c>
      <c r="CG376" s="1328" t="str">
        <f t="shared" si="1058"/>
        <v/>
      </c>
      <c r="CH376" s="1328" t="str">
        <f t="shared" si="1058"/>
        <v/>
      </c>
      <c r="CI376" s="1328" t="str">
        <f t="shared" si="1058"/>
        <v/>
      </c>
      <c r="CJ376" s="1328" t="str">
        <f t="shared" si="1058"/>
        <v/>
      </c>
      <c r="CK376" s="1329" t="str">
        <f t="shared" si="1058"/>
        <v/>
      </c>
      <c r="CL376" s="1329">
        <f t="shared" si="1058"/>
        <v>0</v>
      </c>
      <c r="CM376" s="1329" t="str">
        <f t="shared" si="1058"/>
        <v/>
      </c>
      <c r="CN376" s="1328" t="str">
        <f t="shared" si="1058"/>
        <v/>
      </c>
      <c r="CO376" s="1328" t="str">
        <f t="shared" si="1058"/>
        <v/>
      </c>
      <c r="CP376" s="1328" t="str">
        <f t="shared" si="1058"/>
        <v/>
      </c>
      <c r="CQ376" s="1328" t="str">
        <f t="shared" si="1058"/>
        <v/>
      </c>
      <c r="CR376" s="1328" t="str">
        <f t="shared" si="1058"/>
        <v/>
      </c>
      <c r="CS376" s="1327" t="str">
        <f t="shared" si="1058"/>
        <v/>
      </c>
      <c r="CT376" s="1330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6" t="str">
        <f t="shared" si="1058"/>
        <v/>
      </c>
      <c r="CE377" s="1327" t="str">
        <f t="shared" si="1058"/>
        <v/>
      </c>
      <c r="CF377" s="1328" t="str">
        <f t="shared" si="1058"/>
        <v/>
      </c>
      <c r="CG377" s="1328" t="str">
        <f t="shared" si="1058"/>
        <v/>
      </c>
      <c r="CH377" s="1328" t="str">
        <f t="shared" si="1058"/>
        <v/>
      </c>
      <c r="CI377" s="1328" t="str">
        <f t="shared" si="1058"/>
        <v/>
      </c>
      <c r="CJ377" s="1328" t="str">
        <f t="shared" si="1058"/>
        <v/>
      </c>
      <c r="CK377" s="1329" t="str">
        <f t="shared" si="1058"/>
        <v/>
      </c>
      <c r="CL377" s="1329">
        <f t="shared" si="1058"/>
        <v>0</v>
      </c>
      <c r="CM377" s="1329" t="str">
        <f t="shared" si="1058"/>
        <v/>
      </c>
      <c r="CN377" s="1328" t="str">
        <f t="shared" si="1058"/>
        <v/>
      </c>
      <c r="CO377" s="1328" t="str">
        <f t="shared" si="1058"/>
        <v/>
      </c>
      <c r="CP377" s="1328" t="str">
        <f t="shared" si="1058"/>
        <v/>
      </c>
      <c r="CQ377" s="1328" t="str">
        <f t="shared" si="1058"/>
        <v/>
      </c>
      <c r="CR377" s="1328" t="str">
        <f t="shared" si="1058"/>
        <v/>
      </c>
      <c r="CS377" s="1327" t="str">
        <f t="shared" si="1058"/>
        <v/>
      </c>
      <c r="CT377" s="1330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6" t="str">
        <f t="shared" si="1058"/>
        <v/>
      </c>
      <c r="CE378" s="1327" t="str">
        <f t="shared" si="1058"/>
        <v/>
      </c>
      <c r="CF378" s="1328" t="str">
        <f t="shared" si="1058"/>
        <v/>
      </c>
      <c r="CG378" s="1328" t="str">
        <f t="shared" si="1058"/>
        <v/>
      </c>
      <c r="CH378" s="1328" t="str">
        <f t="shared" si="1058"/>
        <v/>
      </c>
      <c r="CI378" s="1328" t="str">
        <f t="shared" si="1058"/>
        <v/>
      </c>
      <c r="CJ378" s="1328" t="str">
        <f t="shared" si="1058"/>
        <v/>
      </c>
      <c r="CK378" s="1329" t="str">
        <f t="shared" si="1058"/>
        <v/>
      </c>
      <c r="CL378" s="1329">
        <f t="shared" si="1058"/>
        <v>0</v>
      </c>
      <c r="CM378" s="1329" t="str">
        <f t="shared" si="1058"/>
        <v/>
      </c>
      <c r="CN378" s="1328" t="str">
        <f t="shared" si="1058"/>
        <v/>
      </c>
      <c r="CO378" s="1328" t="str">
        <f t="shared" si="1058"/>
        <v/>
      </c>
      <c r="CP378" s="1328" t="str">
        <f t="shared" si="1058"/>
        <v/>
      </c>
      <c r="CQ378" s="1328" t="str">
        <f t="shared" si="1058"/>
        <v/>
      </c>
      <c r="CR378" s="1328" t="str">
        <f t="shared" si="1058"/>
        <v/>
      </c>
      <c r="CS378" s="1327" t="str">
        <f t="shared" si="1058"/>
        <v/>
      </c>
      <c r="CT378" s="1330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6" t="str">
        <f t="shared" si="1058"/>
        <v/>
      </c>
      <c r="CE379" s="1327" t="str">
        <f t="shared" si="1058"/>
        <v/>
      </c>
      <c r="CF379" s="1328" t="str">
        <f t="shared" si="1058"/>
        <v/>
      </c>
      <c r="CG379" s="1328" t="str">
        <f t="shared" si="1058"/>
        <v/>
      </c>
      <c r="CH379" s="1328" t="str">
        <f t="shared" si="1058"/>
        <v/>
      </c>
      <c r="CI379" s="1328" t="str">
        <f t="shared" si="1058"/>
        <v/>
      </c>
      <c r="CJ379" s="1328" t="str">
        <f t="shared" si="1058"/>
        <v/>
      </c>
      <c r="CK379" s="1329" t="str">
        <f t="shared" si="1058"/>
        <v/>
      </c>
      <c r="CL379" s="1329">
        <f t="shared" si="1058"/>
        <v>30</v>
      </c>
      <c r="CM379" s="1329" t="str">
        <f t="shared" si="1058"/>
        <v/>
      </c>
      <c r="CN379" s="1328" t="str">
        <f t="shared" si="1058"/>
        <v/>
      </c>
      <c r="CO379" s="1328" t="str">
        <f t="shared" si="1058"/>
        <v/>
      </c>
      <c r="CP379" s="1328" t="str">
        <f t="shared" si="1058"/>
        <v/>
      </c>
      <c r="CQ379" s="1328" t="str">
        <f t="shared" si="1058"/>
        <v/>
      </c>
      <c r="CR379" s="1328" t="str">
        <f t="shared" si="1058"/>
        <v/>
      </c>
      <c r="CS379" s="1327" t="str">
        <f t="shared" si="1058"/>
        <v/>
      </c>
      <c r="CT379" s="1330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093"/>
        <v/>
      </c>
      <c r="CG380" s="1333" t="str">
        <f t="shared" si="1093"/>
        <v/>
      </c>
      <c r="CH380" s="1333" t="str">
        <f t="shared" si="1093"/>
        <v/>
      </c>
      <c r="CI380" s="1333" t="str">
        <f t="shared" si="1093"/>
        <v/>
      </c>
      <c r="CJ380" s="1333" t="str">
        <f t="shared" si="1093"/>
        <v/>
      </c>
      <c r="CK380" s="1334" t="str">
        <f t="shared" si="1093"/>
        <v/>
      </c>
      <c r="CL380" s="1334">
        <f t="shared" si="1093"/>
        <v>1.1634940402063689E-2</v>
      </c>
      <c r="CM380" s="1334" t="str">
        <f t="shared" si="1093"/>
        <v/>
      </c>
      <c r="CN380" s="1333" t="str">
        <f t="shared" si="1093"/>
        <v/>
      </c>
      <c r="CO380" s="1333" t="str">
        <f t="shared" si="1093"/>
        <v/>
      </c>
      <c r="CP380" s="1333" t="str">
        <f t="shared" si="1093"/>
        <v/>
      </c>
      <c r="CQ380" s="1333" t="str">
        <f t="shared" si="1093"/>
        <v/>
      </c>
      <c r="CR380" s="1333" t="str">
        <f t="shared" si="1093"/>
        <v/>
      </c>
      <c r="CS380" s="1332" t="str">
        <f t="shared" si="1093"/>
        <v/>
      </c>
      <c r="CT380" s="1335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1015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098"/>
        <v/>
      </c>
      <c r="CF383" s="1328" t="str">
        <f t="shared" si="1098"/>
        <v/>
      </c>
      <c r="CG383" s="1328" t="str">
        <f t="shared" si="1098"/>
        <v/>
      </c>
      <c r="CH383" s="1328" t="str">
        <f t="shared" si="1098"/>
        <v/>
      </c>
      <c r="CI383" s="1328" t="str">
        <f t="shared" si="1098"/>
        <v/>
      </c>
      <c r="CJ383" s="1328" t="str">
        <f t="shared" si="1098"/>
        <v/>
      </c>
      <c r="CK383" s="1329" t="str">
        <f t="shared" si="1098"/>
        <v/>
      </c>
      <c r="CL383" s="1329">
        <f t="shared" si="1098"/>
        <v>50</v>
      </c>
      <c r="CM383" s="1329">
        <f t="shared" si="1098"/>
        <v>50</v>
      </c>
      <c r="CN383" s="1328" t="str">
        <f t="shared" si="1098"/>
        <v/>
      </c>
      <c r="CO383" s="1328" t="str">
        <f t="shared" si="1098"/>
        <v/>
      </c>
      <c r="CP383" s="1328" t="str">
        <f t="shared" si="1098"/>
        <v/>
      </c>
      <c r="CQ383" s="1328" t="str">
        <f t="shared" si="1098"/>
        <v/>
      </c>
      <c r="CR383" s="1328" t="str">
        <f t="shared" si="1098"/>
        <v/>
      </c>
      <c r="CS383" s="1327" t="str">
        <f t="shared" si="1098"/>
        <v/>
      </c>
      <c r="CT383" s="133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6" t="str">
        <f t="shared" si="1098"/>
        <v/>
      </c>
      <c r="CE384" s="1327" t="str">
        <f t="shared" si="1098"/>
        <v/>
      </c>
      <c r="CF384" s="1328" t="str">
        <f t="shared" si="1098"/>
        <v/>
      </c>
      <c r="CG384" s="1328" t="str">
        <f t="shared" si="1098"/>
        <v/>
      </c>
      <c r="CH384" s="1328" t="str">
        <f t="shared" si="1098"/>
        <v/>
      </c>
      <c r="CI384" s="1328" t="str">
        <f t="shared" si="1098"/>
        <v/>
      </c>
      <c r="CJ384" s="1328" t="str">
        <f t="shared" si="1098"/>
        <v/>
      </c>
      <c r="CK384" s="1329" t="str">
        <f t="shared" si="1098"/>
        <v/>
      </c>
      <c r="CL384" s="1329">
        <f t="shared" si="1098"/>
        <v>250</v>
      </c>
      <c r="CM384" s="1329">
        <f t="shared" si="1098"/>
        <v>750</v>
      </c>
      <c r="CN384" s="1328" t="str">
        <f t="shared" si="1098"/>
        <v/>
      </c>
      <c r="CO384" s="1328" t="str">
        <f t="shared" si="1098"/>
        <v/>
      </c>
      <c r="CP384" s="1328" t="str">
        <f t="shared" si="1098"/>
        <v/>
      </c>
      <c r="CQ384" s="1328" t="str">
        <f t="shared" si="1098"/>
        <v/>
      </c>
      <c r="CR384" s="1328" t="str">
        <f t="shared" si="1098"/>
        <v/>
      </c>
      <c r="CS384" s="1327" t="str">
        <f t="shared" si="1098"/>
        <v/>
      </c>
      <c r="CT384" s="1330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6" t="str">
        <f t="shared" si="1098"/>
        <v/>
      </c>
      <c r="CE385" s="1327" t="str">
        <f t="shared" si="1098"/>
        <v/>
      </c>
      <c r="CF385" s="1328" t="str">
        <f t="shared" si="1098"/>
        <v/>
      </c>
      <c r="CG385" s="1328" t="str">
        <f t="shared" si="1098"/>
        <v/>
      </c>
      <c r="CH385" s="1328" t="str">
        <f t="shared" si="1098"/>
        <v/>
      </c>
      <c r="CI385" s="1328" t="str">
        <f t="shared" si="1098"/>
        <v/>
      </c>
      <c r="CJ385" s="1328" t="str">
        <f t="shared" si="1098"/>
        <v/>
      </c>
      <c r="CK385" s="1329" t="str">
        <f t="shared" si="1098"/>
        <v/>
      </c>
      <c r="CL385" s="1329">
        <f t="shared" si="1098"/>
        <v>5250</v>
      </c>
      <c r="CM385" s="1329">
        <f t="shared" si="1098"/>
        <v>5250</v>
      </c>
      <c r="CN385" s="1328" t="str">
        <f t="shared" si="1098"/>
        <v/>
      </c>
      <c r="CO385" s="1328" t="str">
        <f t="shared" si="1098"/>
        <v/>
      </c>
      <c r="CP385" s="1328" t="str">
        <f t="shared" si="1098"/>
        <v/>
      </c>
      <c r="CQ385" s="1328" t="str">
        <f t="shared" si="1098"/>
        <v/>
      </c>
      <c r="CR385" s="1328" t="str">
        <f t="shared" si="1098"/>
        <v/>
      </c>
      <c r="CS385" s="1327" t="str">
        <f t="shared" si="1098"/>
        <v/>
      </c>
      <c r="CT385" s="1330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6" t="str">
        <f t="shared" si="1098"/>
        <v/>
      </c>
      <c r="CE386" s="1327" t="str">
        <f t="shared" si="1098"/>
        <v/>
      </c>
      <c r="CF386" s="1328" t="str">
        <f t="shared" si="1098"/>
        <v/>
      </c>
      <c r="CG386" s="1328" t="str">
        <f t="shared" si="1098"/>
        <v/>
      </c>
      <c r="CH386" s="1328" t="str">
        <f t="shared" si="1098"/>
        <v/>
      </c>
      <c r="CI386" s="1328" t="str">
        <f t="shared" si="1098"/>
        <v/>
      </c>
      <c r="CJ386" s="1328" t="str">
        <f t="shared" si="1098"/>
        <v/>
      </c>
      <c r="CK386" s="1329" t="str">
        <f t="shared" si="1098"/>
        <v/>
      </c>
      <c r="CL386" s="1329">
        <f t="shared" si="1098"/>
        <v>0</v>
      </c>
      <c r="CM386" s="1329">
        <f t="shared" si="1098"/>
        <v>500</v>
      </c>
      <c r="CN386" s="1328" t="str">
        <f t="shared" si="1098"/>
        <v/>
      </c>
      <c r="CO386" s="1328" t="str">
        <f t="shared" si="1098"/>
        <v/>
      </c>
      <c r="CP386" s="1328" t="str">
        <f t="shared" si="1098"/>
        <v/>
      </c>
      <c r="CQ386" s="1328" t="str">
        <f t="shared" si="1098"/>
        <v/>
      </c>
      <c r="CR386" s="1328" t="str">
        <f t="shared" si="1098"/>
        <v/>
      </c>
      <c r="CS386" s="1327" t="str">
        <f t="shared" si="1098"/>
        <v/>
      </c>
      <c r="CT386" s="1330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6" t="str">
        <f t="shared" si="1098"/>
        <v/>
      </c>
      <c r="CE387" s="1327" t="str">
        <f t="shared" si="1098"/>
        <v/>
      </c>
      <c r="CF387" s="1328" t="str">
        <f t="shared" si="1098"/>
        <v/>
      </c>
      <c r="CG387" s="1328" t="str">
        <f t="shared" si="1098"/>
        <v/>
      </c>
      <c r="CH387" s="1328" t="str">
        <f t="shared" si="1098"/>
        <v/>
      </c>
      <c r="CI387" s="1328" t="str">
        <f t="shared" si="1098"/>
        <v/>
      </c>
      <c r="CJ387" s="1328" t="str">
        <f t="shared" si="1098"/>
        <v/>
      </c>
      <c r="CK387" s="1329" t="str">
        <f t="shared" si="1098"/>
        <v/>
      </c>
      <c r="CL387" s="1329">
        <f t="shared" si="1098"/>
        <v>0</v>
      </c>
      <c r="CM387" s="1329">
        <f t="shared" si="1098"/>
        <v>1.3</v>
      </c>
      <c r="CN387" s="1328" t="str">
        <f t="shared" si="1098"/>
        <v/>
      </c>
      <c r="CO387" s="1328" t="str">
        <f t="shared" si="1098"/>
        <v/>
      </c>
      <c r="CP387" s="1328" t="str">
        <f t="shared" si="1098"/>
        <v/>
      </c>
      <c r="CQ387" s="1328" t="str">
        <f t="shared" si="1098"/>
        <v/>
      </c>
      <c r="CR387" s="1328" t="str">
        <f t="shared" si="1098"/>
        <v/>
      </c>
      <c r="CS387" s="1327" t="str">
        <f t="shared" si="1098"/>
        <v/>
      </c>
      <c r="CT387" s="1330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6" t="str">
        <f t="shared" si="1098"/>
        <v/>
      </c>
      <c r="CE388" s="1327" t="str">
        <f t="shared" si="1098"/>
        <v/>
      </c>
      <c r="CF388" s="1328" t="str">
        <f t="shared" si="1098"/>
        <v/>
      </c>
      <c r="CG388" s="1328" t="str">
        <f t="shared" si="1098"/>
        <v/>
      </c>
      <c r="CH388" s="1328" t="str">
        <f t="shared" si="1098"/>
        <v/>
      </c>
      <c r="CI388" s="1328" t="str">
        <f t="shared" si="1098"/>
        <v/>
      </c>
      <c r="CJ388" s="1328" t="str">
        <f t="shared" si="1098"/>
        <v/>
      </c>
      <c r="CK388" s="1329" t="str">
        <f t="shared" si="1098"/>
        <v/>
      </c>
      <c r="CL388" s="1329">
        <f t="shared" si="1098"/>
        <v>0</v>
      </c>
      <c r="CM388" s="1329">
        <f t="shared" si="1098"/>
        <v>650</v>
      </c>
      <c r="CN388" s="1328" t="str">
        <f t="shared" si="1098"/>
        <v/>
      </c>
      <c r="CO388" s="1328" t="str">
        <f t="shared" si="1098"/>
        <v/>
      </c>
      <c r="CP388" s="1328" t="str">
        <f t="shared" si="1098"/>
        <v/>
      </c>
      <c r="CQ388" s="1328" t="str">
        <f t="shared" si="1098"/>
        <v/>
      </c>
      <c r="CR388" s="1328" t="str">
        <f t="shared" si="1098"/>
        <v/>
      </c>
      <c r="CS388" s="1327" t="str">
        <f t="shared" si="1098"/>
        <v/>
      </c>
      <c r="CT388" s="1330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6" t="str">
        <f t="shared" si="1098"/>
        <v/>
      </c>
      <c r="CE389" s="1327" t="str">
        <f t="shared" si="1098"/>
        <v/>
      </c>
      <c r="CF389" s="1328" t="str">
        <f t="shared" si="1098"/>
        <v/>
      </c>
      <c r="CG389" s="1328" t="str">
        <f t="shared" si="1098"/>
        <v/>
      </c>
      <c r="CH389" s="1328" t="str">
        <f t="shared" si="1098"/>
        <v/>
      </c>
      <c r="CI389" s="1328" t="str">
        <f t="shared" si="1098"/>
        <v/>
      </c>
      <c r="CJ389" s="1328" t="str">
        <f t="shared" si="1098"/>
        <v/>
      </c>
      <c r="CK389" s="1329" t="str">
        <f t="shared" si="1098"/>
        <v/>
      </c>
      <c r="CL389" s="1329">
        <f t="shared" si="1098"/>
        <v>0</v>
      </c>
      <c r="CM389" s="1329">
        <f t="shared" si="1098"/>
        <v>2.5</v>
      </c>
      <c r="CN389" s="1328" t="str">
        <f t="shared" si="1098"/>
        <v/>
      </c>
      <c r="CO389" s="1328" t="str">
        <f t="shared" si="1098"/>
        <v/>
      </c>
      <c r="CP389" s="1328" t="str">
        <f t="shared" si="1098"/>
        <v/>
      </c>
      <c r="CQ389" s="1328" t="str">
        <f t="shared" si="1098"/>
        <v/>
      </c>
      <c r="CR389" s="1328" t="str">
        <f t="shared" si="1098"/>
        <v/>
      </c>
      <c r="CS389" s="1327" t="str">
        <f t="shared" si="1098"/>
        <v/>
      </c>
      <c r="CT389" s="1330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34"/>
        <v/>
      </c>
      <c r="CG390" s="1333" t="str">
        <f t="shared" si="1134"/>
        <v/>
      </c>
      <c r="CH390" s="1333" t="str">
        <f t="shared" si="1134"/>
        <v/>
      </c>
      <c r="CI390" s="1333" t="str">
        <f t="shared" si="1134"/>
        <v/>
      </c>
      <c r="CJ390" s="1333" t="str">
        <f t="shared" si="1134"/>
        <v/>
      </c>
      <c r="CK390" s="1334" t="str">
        <f t="shared" si="1134"/>
        <v/>
      </c>
      <c r="CL390" s="1334">
        <f t="shared" si="1134"/>
        <v>0.14126712328767121</v>
      </c>
      <c r="CM390" s="1334">
        <f t="shared" si="1134"/>
        <v>0.17123287671232879</v>
      </c>
      <c r="CN390" s="1333" t="str">
        <f t="shared" si="1134"/>
        <v/>
      </c>
      <c r="CO390" s="1333" t="str">
        <f t="shared" si="1134"/>
        <v/>
      </c>
      <c r="CP390" s="1333" t="str">
        <f t="shared" si="1134"/>
        <v/>
      </c>
      <c r="CQ390" s="1333" t="str">
        <f t="shared" si="1134"/>
        <v/>
      </c>
      <c r="CR390" s="1333" t="str">
        <f t="shared" si="1134"/>
        <v/>
      </c>
      <c r="CS390" s="1332" t="str">
        <f t="shared" si="1134"/>
        <v/>
      </c>
      <c r="CT390" s="1335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965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6" t="str">
        <f t="shared" si="1133"/>
        <v/>
      </c>
      <c r="CE391" s="132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35"/>
        <v/>
      </c>
      <c r="CG391" s="1328" t="str">
        <f t="shared" si="1135"/>
        <v/>
      </c>
      <c r="CH391" s="1328" t="str">
        <f t="shared" si="1135"/>
        <v/>
      </c>
      <c r="CI391" s="1328" t="str">
        <f t="shared" si="1135"/>
        <v/>
      </c>
      <c r="CJ391" s="1328" t="str">
        <f t="shared" si="1135"/>
        <v/>
      </c>
      <c r="CK391" s="1329">
        <f t="shared" si="1135"/>
        <v>900</v>
      </c>
      <c r="CL391" s="1329">
        <f t="shared" si="1135"/>
        <v>1500</v>
      </c>
      <c r="CM391" s="1329">
        <f t="shared" si="1135"/>
        <v>1850</v>
      </c>
      <c r="CN391" s="1328" t="str">
        <f t="shared" si="1135"/>
        <v/>
      </c>
      <c r="CO391" s="1328" t="str">
        <f t="shared" si="1135"/>
        <v/>
      </c>
      <c r="CP391" s="1328" t="str">
        <f t="shared" si="1135"/>
        <v/>
      </c>
      <c r="CQ391" s="1328" t="str">
        <f t="shared" si="1135"/>
        <v/>
      </c>
      <c r="CR391" s="1328" t="str">
        <f t="shared" si="1135"/>
        <v/>
      </c>
      <c r="CS391" s="1327" t="str">
        <f t="shared" si="1135"/>
        <v/>
      </c>
      <c r="CT391" s="133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6" customFormat="1" ht="15.75" customHeight="1">
      <c r="A392" s="168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8"/>
      <c r="BV392" s="758"/>
      <c r="BW392" s="758"/>
      <c r="BX392" s="758"/>
      <c r="BY392" s="758">
        <v>2.4</v>
      </c>
      <c r="BZ392" s="1304" t="str">
        <f t="shared" si="1094"/>
        <v/>
      </c>
      <c r="CA392" s="1304" t="str">
        <f t="shared" si="1095"/>
        <v/>
      </c>
      <c r="CB392" s="1304" t="str">
        <f t="shared" si="1096"/>
        <v/>
      </c>
      <c r="CC392" s="1305">
        <f t="shared" si="1097"/>
        <v>2.4000000000000004</v>
      </c>
      <c r="CD392" s="1364" t="str">
        <f t="shared" si="1133"/>
        <v/>
      </c>
      <c r="CE392" s="1365" t="str">
        <f t="shared" si="1136"/>
        <v/>
      </c>
      <c r="CF392" s="1366" t="str">
        <f t="shared" si="1136"/>
        <v/>
      </c>
      <c r="CG392" s="1366" t="str">
        <f t="shared" si="1136"/>
        <v/>
      </c>
      <c r="CH392" s="1366" t="str">
        <f t="shared" si="1136"/>
        <v/>
      </c>
      <c r="CI392" s="1366" t="str">
        <f t="shared" si="1136"/>
        <v/>
      </c>
      <c r="CJ392" s="1366" t="str">
        <f t="shared" si="1136"/>
        <v/>
      </c>
      <c r="CK392" s="1367">
        <f t="shared" si="1136"/>
        <v>2</v>
      </c>
      <c r="CL392" s="1367">
        <f t="shared" si="1136"/>
        <v>2.4</v>
      </c>
      <c r="CM392" s="1367">
        <f t="shared" si="1136"/>
        <v>3</v>
      </c>
      <c r="CN392" s="1366" t="str">
        <f t="shared" si="1136"/>
        <v/>
      </c>
      <c r="CO392" s="1366" t="str">
        <f t="shared" si="1136"/>
        <v/>
      </c>
      <c r="CP392" s="1366" t="str">
        <f t="shared" si="1136"/>
        <v/>
      </c>
      <c r="CQ392" s="1366" t="str">
        <f t="shared" si="1136"/>
        <v/>
      </c>
      <c r="CR392" s="1366" t="str">
        <f t="shared" si="1136"/>
        <v/>
      </c>
      <c r="CS392" s="1365" t="str">
        <f t="shared" si="1136"/>
        <v/>
      </c>
      <c r="CT392" s="1368" t="str">
        <f t="shared" si="1136"/>
        <v/>
      </c>
      <c r="CU392" s="1687" t="str">
        <f t="shared" si="1100"/>
        <v/>
      </c>
      <c r="CV392" s="1688" t="str">
        <f t="shared" si="1101"/>
        <v/>
      </c>
      <c r="CW392" s="1689" t="str">
        <f t="shared" si="1102"/>
        <v/>
      </c>
      <c r="CX392" s="1689" t="str">
        <f t="shared" si="1103"/>
        <v/>
      </c>
      <c r="CY392" s="1689" t="str">
        <f t="shared" si="1104"/>
        <v/>
      </c>
      <c r="CZ392" s="1689" t="str">
        <f t="shared" si="1105"/>
        <v/>
      </c>
      <c r="DA392" s="1689" t="str">
        <f t="shared" si="1106"/>
        <v/>
      </c>
      <c r="DB392" s="1690">
        <f t="shared" si="1107"/>
        <v>2</v>
      </c>
      <c r="DC392" s="1690">
        <f t="shared" si="1108"/>
        <v>2.4</v>
      </c>
      <c r="DD392" s="1690">
        <f t="shared" si="1109"/>
        <v>3</v>
      </c>
      <c r="DE392" s="1689" t="str">
        <f t="shared" si="1110"/>
        <v/>
      </c>
      <c r="DF392" s="1689" t="str">
        <f t="shared" si="1111"/>
        <v/>
      </c>
      <c r="DG392" s="1689" t="str">
        <f t="shared" si="1112"/>
        <v/>
      </c>
      <c r="DH392" s="1689" t="str">
        <f t="shared" si="1113"/>
        <v/>
      </c>
      <c r="DI392" s="1689" t="str">
        <f t="shared" si="1114"/>
        <v/>
      </c>
      <c r="DJ392" s="1688" t="str">
        <f t="shared" si="1115"/>
        <v/>
      </c>
      <c r="DK392" s="1687" t="str">
        <f t="shared" si="1116"/>
        <v/>
      </c>
      <c r="DL392" s="1691">
        <f t="shared" si="1117"/>
        <v>0</v>
      </c>
      <c r="DM392" s="1692">
        <f t="shared" si="1118"/>
        <v>0</v>
      </c>
      <c r="DN392" s="1692">
        <f t="shared" si="1119"/>
        <v>2</v>
      </c>
      <c r="DO392" s="1692">
        <f t="shared" si="1120"/>
        <v>3</v>
      </c>
      <c r="DP392" s="1693"/>
      <c r="DQ392" s="1694"/>
      <c r="DR392" s="1694"/>
      <c r="DS392" s="1694"/>
      <c r="DT392" s="1694"/>
      <c r="DU392" s="1694"/>
      <c r="DV392" s="1694"/>
      <c r="DW392" s="1694"/>
      <c r="DX392" s="1694"/>
      <c r="DY392" s="1695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6" t="str">
        <f t="shared" si="1133"/>
        <v/>
      </c>
      <c r="CE393" s="1327" t="str">
        <f t="shared" si="1136"/>
        <v/>
      </c>
      <c r="CF393" s="1328" t="str">
        <f t="shared" si="1136"/>
        <v/>
      </c>
      <c r="CG393" s="1328" t="str">
        <f t="shared" si="1136"/>
        <v/>
      </c>
      <c r="CH393" s="1328" t="str">
        <f t="shared" si="1136"/>
        <v/>
      </c>
      <c r="CI393" s="1328" t="str">
        <f t="shared" si="1136"/>
        <v/>
      </c>
      <c r="CJ393" s="1328" t="str">
        <f t="shared" si="1136"/>
        <v/>
      </c>
      <c r="CK393" s="1329">
        <f t="shared" si="1136"/>
        <v>2160</v>
      </c>
      <c r="CL393" s="1329">
        <f t="shared" si="1136"/>
        <v>3700</v>
      </c>
      <c r="CM393" s="1329">
        <f t="shared" si="1136"/>
        <v>4500</v>
      </c>
      <c r="CN393" s="1328" t="str">
        <f t="shared" si="1136"/>
        <v/>
      </c>
      <c r="CO393" s="1328" t="str">
        <f t="shared" si="1136"/>
        <v/>
      </c>
      <c r="CP393" s="1328" t="str">
        <f t="shared" si="1136"/>
        <v/>
      </c>
      <c r="CQ393" s="1328" t="str">
        <f t="shared" si="1136"/>
        <v/>
      </c>
      <c r="CR393" s="1328" t="str">
        <f t="shared" si="1136"/>
        <v/>
      </c>
      <c r="CS393" s="1327" t="str">
        <f t="shared" si="1136"/>
        <v/>
      </c>
      <c r="CT393" s="1330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966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6" t="str">
        <f t="shared" si="1133"/>
        <v/>
      </c>
      <c r="CE394" s="1327" t="str">
        <f t="shared" si="1136"/>
        <v/>
      </c>
      <c r="CF394" s="1328" t="str">
        <f t="shared" si="1136"/>
        <v/>
      </c>
      <c r="CG394" s="1328" t="str">
        <f t="shared" si="1136"/>
        <v/>
      </c>
      <c r="CH394" s="1328" t="str">
        <f t="shared" si="1136"/>
        <v/>
      </c>
      <c r="CI394" s="1328" t="str">
        <f t="shared" si="1136"/>
        <v/>
      </c>
      <c r="CJ394" s="1328" t="str">
        <f t="shared" si="1136"/>
        <v/>
      </c>
      <c r="CK394" s="1329">
        <f t="shared" si="1136"/>
        <v>375</v>
      </c>
      <c r="CL394" s="1329">
        <f t="shared" si="1136"/>
        <v>1350</v>
      </c>
      <c r="CM394" s="1329">
        <f t="shared" si="1136"/>
        <v>1750</v>
      </c>
      <c r="CN394" s="1328" t="str">
        <f t="shared" si="1136"/>
        <v/>
      </c>
      <c r="CO394" s="1328" t="str">
        <f t="shared" si="1136"/>
        <v/>
      </c>
      <c r="CP394" s="1328" t="str">
        <f t="shared" si="1136"/>
        <v/>
      </c>
      <c r="CQ394" s="1328" t="str">
        <f t="shared" si="1136"/>
        <v/>
      </c>
      <c r="CR394" s="1328" t="str">
        <f t="shared" si="1136"/>
        <v/>
      </c>
      <c r="CS394" s="1327" t="str">
        <f t="shared" si="1136"/>
        <v/>
      </c>
      <c r="CT394" s="1330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6" customFormat="1" ht="15.75" customHeight="1">
      <c r="A395" s="168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8"/>
      <c r="BV395" s="758"/>
      <c r="BW395" s="758"/>
      <c r="BX395" s="758"/>
      <c r="BY395" s="758">
        <v>3</v>
      </c>
      <c r="BZ395" s="1304" t="str">
        <f t="shared" si="1094"/>
        <v/>
      </c>
      <c r="CA395" s="1304" t="str">
        <f t="shared" si="1095"/>
        <v/>
      </c>
      <c r="CB395" s="1304" t="str">
        <f t="shared" si="1096"/>
        <v/>
      </c>
      <c r="CC395" s="1305">
        <f t="shared" si="1097"/>
        <v>2.9999999999999991</v>
      </c>
      <c r="CD395" s="1364" t="str">
        <f t="shared" si="1133"/>
        <v/>
      </c>
      <c r="CE395" s="1365" t="str">
        <f t="shared" si="1136"/>
        <v/>
      </c>
      <c r="CF395" s="1366" t="str">
        <f t="shared" si="1136"/>
        <v/>
      </c>
      <c r="CG395" s="1366" t="str">
        <f t="shared" si="1136"/>
        <v/>
      </c>
      <c r="CH395" s="1366" t="str">
        <f t="shared" si="1136"/>
        <v/>
      </c>
      <c r="CI395" s="1366" t="str">
        <f t="shared" si="1136"/>
        <v/>
      </c>
      <c r="CJ395" s="1366" t="str">
        <f t="shared" si="1136"/>
        <v/>
      </c>
      <c r="CK395" s="1367">
        <f t="shared" si="1136"/>
        <v>1.4</v>
      </c>
      <c r="CL395" s="1367">
        <f t="shared" si="1136"/>
        <v>3</v>
      </c>
      <c r="CM395" s="1367">
        <f t="shared" si="1136"/>
        <v>3.3</v>
      </c>
      <c r="CN395" s="1366" t="str">
        <f t="shared" si="1136"/>
        <v/>
      </c>
      <c r="CO395" s="1366" t="str">
        <f t="shared" si="1136"/>
        <v/>
      </c>
      <c r="CP395" s="1366" t="str">
        <f t="shared" si="1136"/>
        <v/>
      </c>
      <c r="CQ395" s="1366" t="str">
        <f t="shared" si="1136"/>
        <v/>
      </c>
      <c r="CR395" s="1366" t="str">
        <f t="shared" si="1136"/>
        <v/>
      </c>
      <c r="CS395" s="1365" t="str">
        <f t="shared" si="1136"/>
        <v/>
      </c>
      <c r="CT395" s="1368" t="str">
        <f t="shared" si="1136"/>
        <v/>
      </c>
      <c r="CU395" s="1687" t="str">
        <f t="shared" si="1100"/>
        <v/>
      </c>
      <c r="CV395" s="1688" t="str">
        <f t="shared" si="1101"/>
        <v/>
      </c>
      <c r="CW395" s="1689" t="str">
        <f t="shared" si="1102"/>
        <v/>
      </c>
      <c r="CX395" s="1689" t="str">
        <f t="shared" si="1103"/>
        <v/>
      </c>
      <c r="CY395" s="1689" t="str">
        <f t="shared" si="1104"/>
        <v/>
      </c>
      <c r="CZ395" s="1689" t="str">
        <f t="shared" si="1105"/>
        <v/>
      </c>
      <c r="DA395" s="1689" t="str">
        <f t="shared" si="1106"/>
        <v/>
      </c>
      <c r="DB395" s="1690">
        <f t="shared" si="1107"/>
        <v>1.4</v>
      </c>
      <c r="DC395" s="1690">
        <f t="shared" si="1108"/>
        <v>3</v>
      </c>
      <c r="DD395" s="1690">
        <f t="shared" si="1109"/>
        <v>3.3</v>
      </c>
      <c r="DE395" s="1689" t="str">
        <f t="shared" si="1110"/>
        <v/>
      </c>
      <c r="DF395" s="1689" t="str">
        <f t="shared" si="1111"/>
        <v/>
      </c>
      <c r="DG395" s="1689" t="str">
        <f t="shared" si="1112"/>
        <v/>
      </c>
      <c r="DH395" s="1689" t="str">
        <f t="shared" si="1113"/>
        <v/>
      </c>
      <c r="DI395" s="1689" t="str">
        <f t="shared" si="1114"/>
        <v/>
      </c>
      <c r="DJ395" s="1688" t="str">
        <f t="shared" si="1115"/>
        <v/>
      </c>
      <c r="DK395" s="1687" t="str">
        <f t="shared" si="1116"/>
        <v/>
      </c>
      <c r="DL395" s="1691">
        <f t="shared" si="1117"/>
        <v>0</v>
      </c>
      <c r="DM395" s="1692">
        <f t="shared" si="1118"/>
        <v>0</v>
      </c>
      <c r="DN395" s="1692">
        <f t="shared" si="1119"/>
        <v>1</v>
      </c>
      <c r="DO395" s="1692">
        <f t="shared" si="1120"/>
        <v>3</v>
      </c>
      <c r="DP395" s="1693"/>
      <c r="DQ395" s="1694"/>
      <c r="DR395" s="1694"/>
      <c r="DS395" s="1694"/>
      <c r="DT395" s="1694"/>
      <c r="DU395" s="1694"/>
      <c r="DV395" s="1694"/>
      <c r="DW395" s="1694"/>
      <c r="DX395" s="1694"/>
      <c r="DY395" s="1695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6" t="str">
        <f t="shared" si="1133"/>
        <v/>
      </c>
      <c r="CE396" s="1327" t="str">
        <f t="shared" si="1136"/>
        <v/>
      </c>
      <c r="CF396" s="1328" t="str">
        <f t="shared" si="1136"/>
        <v/>
      </c>
      <c r="CG396" s="1328" t="str">
        <f t="shared" si="1136"/>
        <v/>
      </c>
      <c r="CH396" s="1328" t="str">
        <f t="shared" si="1136"/>
        <v/>
      </c>
      <c r="CI396" s="1328" t="str">
        <f t="shared" si="1136"/>
        <v/>
      </c>
      <c r="CJ396" s="1328" t="str">
        <f t="shared" si="1136"/>
        <v/>
      </c>
      <c r="CK396" s="1329">
        <f t="shared" si="1136"/>
        <v>1125</v>
      </c>
      <c r="CL396" s="1329">
        <f t="shared" si="1136"/>
        <v>1889.9999999999998</v>
      </c>
      <c r="CM396" s="1329">
        <f t="shared" si="1136"/>
        <v>5775</v>
      </c>
      <c r="CN396" s="1328" t="str">
        <f t="shared" si="1136"/>
        <v/>
      </c>
      <c r="CO396" s="1328" t="str">
        <f t="shared" si="1136"/>
        <v/>
      </c>
      <c r="CP396" s="1328" t="str">
        <f t="shared" si="1136"/>
        <v/>
      </c>
      <c r="CQ396" s="1328" t="str">
        <f t="shared" si="1136"/>
        <v/>
      </c>
      <c r="CR396" s="1328" t="str">
        <f t="shared" si="1136"/>
        <v/>
      </c>
      <c r="CS396" s="1327" t="str">
        <f t="shared" si="1136"/>
        <v/>
      </c>
      <c r="CT396" s="1330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6" t="str">
        <f t="shared" si="1133"/>
        <v/>
      </c>
      <c r="CE397" s="1327" t="str">
        <f t="shared" si="1136"/>
        <v/>
      </c>
      <c r="CF397" s="1328" t="str">
        <f t="shared" si="1136"/>
        <v/>
      </c>
      <c r="CG397" s="1328" t="str">
        <f t="shared" si="1136"/>
        <v/>
      </c>
      <c r="CH397" s="1328" t="str">
        <f t="shared" si="1136"/>
        <v/>
      </c>
      <c r="CI397" s="1328" t="str">
        <f t="shared" si="1136"/>
        <v/>
      </c>
      <c r="CJ397" s="1328" t="str">
        <f t="shared" si="1136"/>
        <v/>
      </c>
      <c r="CK397" s="1329" t="str">
        <f t="shared" si="1136"/>
        <v/>
      </c>
      <c r="CL397" s="1329" t="str">
        <f t="shared" si="1136"/>
        <v/>
      </c>
      <c r="CM397" s="1329" t="str">
        <f t="shared" si="1136"/>
        <v/>
      </c>
      <c r="CN397" s="1328" t="str">
        <f t="shared" si="1136"/>
        <v/>
      </c>
      <c r="CO397" s="1328" t="str">
        <f t="shared" si="1136"/>
        <v/>
      </c>
      <c r="CP397" s="1328" t="str">
        <f t="shared" si="1136"/>
        <v/>
      </c>
      <c r="CQ397" s="1328" t="str">
        <f t="shared" si="1136"/>
        <v/>
      </c>
      <c r="CR397" s="1328" t="str">
        <f t="shared" si="1136"/>
        <v/>
      </c>
      <c r="CS397" s="1327" t="str">
        <f t="shared" si="1136"/>
        <v/>
      </c>
      <c r="CT397" s="1330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6" t="str">
        <f t="shared" si="1133"/>
        <v/>
      </c>
      <c r="CE398" s="1327" t="str">
        <f t="shared" si="1136"/>
        <v/>
      </c>
      <c r="CF398" s="1328" t="str">
        <f t="shared" si="1136"/>
        <v/>
      </c>
      <c r="CG398" s="1328" t="str">
        <f t="shared" si="1136"/>
        <v/>
      </c>
      <c r="CH398" s="1328" t="str">
        <f t="shared" si="1136"/>
        <v/>
      </c>
      <c r="CI398" s="1328" t="str">
        <f t="shared" si="1136"/>
        <v/>
      </c>
      <c r="CJ398" s="1328" t="str">
        <f t="shared" si="1136"/>
        <v/>
      </c>
      <c r="CK398" s="1329" t="str">
        <f t="shared" si="1136"/>
        <v/>
      </c>
      <c r="CL398" s="1329" t="str">
        <f t="shared" si="1136"/>
        <v/>
      </c>
      <c r="CM398" s="1329" t="str">
        <f t="shared" si="1136"/>
        <v/>
      </c>
      <c r="CN398" s="1328" t="str">
        <f t="shared" si="1136"/>
        <v/>
      </c>
      <c r="CO398" s="1328" t="str">
        <f t="shared" si="1136"/>
        <v/>
      </c>
      <c r="CP398" s="1328" t="str">
        <f t="shared" si="1136"/>
        <v/>
      </c>
      <c r="CQ398" s="1328" t="str">
        <f t="shared" si="1136"/>
        <v/>
      </c>
      <c r="CR398" s="1328" t="str">
        <f t="shared" si="1136"/>
        <v/>
      </c>
      <c r="CS398" s="1327" t="str">
        <f t="shared" si="1136"/>
        <v/>
      </c>
      <c r="CT398" s="1330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6" t="str">
        <f t="shared" si="1133"/>
        <v/>
      </c>
      <c r="CE399" s="1327" t="str">
        <f t="shared" si="1136"/>
        <v/>
      </c>
      <c r="CF399" s="1328" t="str">
        <f t="shared" si="1136"/>
        <v/>
      </c>
      <c r="CG399" s="1328" t="str">
        <f t="shared" si="1136"/>
        <v/>
      </c>
      <c r="CH399" s="1328" t="str">
        <f t="shared" si="1136"/>
        <v/>
      </c>
      <c r="CI399" s="1328" t="str">
        <f t="shared" si="1136"/>
        <v/>
      </c>
      <c r="CJ399" s="1328" t="str">
        <f t="shared" si="1136"/>
        <v/>
      </c>
      <c r="CK399" s="1329" t="str">
        <f t="shared" si="1136"/>
        <v/>
      </c>
      <c r="CL399" s="1329" t="str">
        <f t="shared" si="1136"/>
        <v/>
      </c>
      <c r="CM399" s="1329" t="str">
        <f t="shared" si="1136"/>
        <v/>
      </c>
      <c r="CN399" s="1328" t="str">
        <f t="shared" si="1136"/>
        <v/>
      </c>
      <c r="CO399" s="1328" t="str">
        <f t="shared" si="1136"/>
        <v/>
      </c>
      <c r="CP399" s="1328" t="str">
        <f t="shared" si="1136"/>
        <v/>
      </c>
      <c r="CQ399" s="1328" t="str">
        <f t="shared" si="1136"/>
        <v/>
      </c>
      <c r="CR399" s="1328" t="str">
        <f t="shared" si="1136"/>
        <v/>
      </c>
      <c r="CS399" s="1327" t="str">
        <f t="shared" si="1136"/>
        <v/>
      </c>
      <c r="CT399" s="1330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6" t="str">
        <f t="shared" si="1133"/>
        <v/>
      </c>
      <c r="CE400" s="1327" t="str">
        <f t="shared" si="1136"/>
        <v/>
      </c>
      <c r="CF400" s="1328" t="str">
        <f t="shared" si="1136"/>
        <v/>
      </c>
      <c r="CG400" s="1328" t="str">
        <f t="shared" si="1136"/>
        <v/>
      </c>
      <c r="CH400" s="1328" t="str">
        <f t="shared" si="1136"/>
        <v/>
      </c>
      <c r="CI400" s="1328" t="str">
        <f t="shared" si="1136"/>
        <v/>
      </c>
      <c r="CJ400" s="1328" t="str">
        <f t="shared" si="1136"/>
        <v/>
      </c>
      <c r="CK400" s="1329" t="str">
        <f t="shared" si="1136"/>
        <v/>
      </c>
      <c r="CL400" s="1329" t="str">
        <f t="shared" si="1136"/>
        <v/>
      </c>
      <c r="CM400" s="1329" t="str">
        <f t="shared" si="1136"/>
        <v/>
      </c>
      <c r="CN400" s="1328" t="str">
        <f t="shared" si="1136"/>
        <v/>
      </c>
      <c r="CO400" s="1328" t="str">
        <f t="shared" si="1136"/>
        <v/>
      </c>
      <c r="CP400" s="1328" t="str">
        <f t="shared" si="1136"/>
        <v/>
      </c>
      <c r="CQ400" s="1328" t="str">
        <f t="shared" si="1136"/>
        <v/>
      </c>
      <c r="CR400" s="1328" t="str">
        <f t="shared" si="1136"/>
        <v/>
      </c>
      <c r="CS400" s="1327" t="str">
        <f t="shared" si="1136"/>
        <v/>
      </c>
      <c r="CT400" s="1330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6" t="str">
        <f t="shared" si="1133"/>
        <v/>
      </c>
      <c r="CE401" s="1327" t="str">
        <f t="shared" si="1136"/>
        <v/>
      </c>
      <c r="CF401" s="1328" t="str">
        <f t="shared" si="1136"/>
        <v/>
      </c>
      <c r="CG401" s="1328" t="str">
        <f t="shared" si="1136"/>
        <v/>
      </c>
      <c r="CH401" s="1328" t="str">
        <f t="shared" si="1136"/>
        <v/>
      </c>
      <c r="CI401" s="1328" t="str">
        <f t="shared" si="1136"/>
        <v/>
      </c>
      <c r="CJ401" s="1328" t="str">
        <f t="shared" si="1136"/>
        <v/>
      </c>
      <c r="CK401" s="1329" t="str">
        <f t="shared" si="1136"/>
        <v/>
      </c>
      <c r="CL401" s="1329" t="str">
        <f t="shared" si="1136"/>
        <v/>
      </c>
      <c r="CM401" s="1329" t="str">
        <f t="shared" si="1136"/>
        <v/>
      </c>
      <c r="CN401" s="1328" t="str">
        <f t="shared" si="1136"/>
        <v/>
      </c>
      <c r="CO401" s="1328" t="str">
        <f t="shared" si="1136"/>
        <v/>
      </c>
      <c r="CP401" s="1328" t="str">
        <f t="shared" si="1136"/>
        <v/>
      </c>
      <c r="CQ401" s="1328" t="str">
        <f t="shared" si="1136"/>
        <v/>
      </c>
      <c r="CR401" s="1328" t="str">
        <f t="shared" si="1136"/>
        <v/>
      </c>
      <c r="CS401" s="1327" t="str">
        <f t="shared" si="1136"/>
        <v/>
      </c>
      <c r="CT401" s="1330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6" t="str">
        <f t="shared" si="1133"/>
        <v/>
      </c>
      <c r="CE402" s="1327" t="str">
        <f t="shared" si="1136"/>
        <v/>
      </c>
      <c r="CF402" s="1328" t="str">
        <f t="shared" si="1136"/>
        <v/>
      </c>
      <c r="CG402" s="1328" t="str">
        <f t="shared" si="1136"/>
        <v/>
      </c>
      <c r="CH402" s="1328" t="str">
        <f t="shared" si="1136"/>
        <v/>
      </c>
      <c r="CI402" s="1328" t="str">
        <f t="shared" si="1136"/>
        <v/>
      </c>
      <c r="CJ402" s="1328" t="str">
        <f t="shared" si="1136"/>
        <v/>
      </c>
      <c r="CK402" s="1329" t="str">
        <f t="shared" si="1136"/>
        <v/>
      </c>
      <c r="CL402" s="1329" t="str">
        <f t="shared" si="1136"/>
        <v/>
      </c>
      <c r="CM402" s="1329" t="str">
        <f t="shared" si="1136"/>
        <v/>
      </c>
      <c r="CN402" s="1328" t="str">
        <f t="shared" si="1136"/>
        <v/>
      </c>
      <c r="CO402" s="1328" t="str">
        <f t="shared" si="1136"/>
        <v/>
      </c>
      <c r="CP402" s="1328" t="str">
        <f t="shared" si="1136"/>
        <v/>
      </c>
      <c r="CQ402" s="1328" t="str">
        <f t="shared" si="1136"/>
        <v/>
      </c>
      <c r="CR402" s="1328" t="str">
        <f t="shared" si="1136"/>
        <v/>
      </c>
      <c r="CS402" s="1327" t="str">
        <f t="shared" si="1136"/>
        <v/>
      </c>
      <c r="CT402" s="1330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6" t="str">
        <f t="shared" si="1133"/>
        <v/>
      </c>
      <c r="CE403" s="1327" t="str">
        <f t="shared" si="1136"/>
        <v/>
      </c>
      <c r="CF403" s="1328" t="str">
        <f t="shared" si="1136"/>
        <v/>
      </c>
      <c r="CG403" s="1328" t="str">
        <f t="shared" si="1136"/>
        <v/>
      </c>
      <c r="CH403" s="1328" t="str">
        <f t="shared" si="1136"/>
        <v/>
      </c>
      <c r="CI403" s="1328" t="str">
        <f t="shared" si="1136"/>
        <v/>
      </c>
      <c r="CJ403" s="1328" t="str">
        <f t="shared" si="1136"/>
        <v/>
      </c>
      <c r="CK403" s="1329" t="str">
        <f t="shared" si="1136"/>
        <v/>
      </c>
      <c r="CL403" s="1329" t="str">
        <f t="shared" si="1136"/>
        <v/>
      </c>
      <c r="CM403" s="1329" t="str">
        <f t="shared" si="1136"/>
        <v/>
      </c>
      <c r="CN403" s="1328" t="str">
        <f t="shared" si="1136"/>
        <v/>
      </c>
      <c r="CO403" s="1328" t="str">
        <f t="shared" si="1136"/>
        <v/>
      </c>
      <c r="CP403" s="1328" t="str">
        <f t="shared" si="1136"/>
        <v/>
      </c>
      <c r="CQ403" s="1328" t="str">
        <f t="shared" si="1136"/>
        <v/>
      </c>
      <c r="CR403" s="1328" t="str">
        <f t="shared" si="1136"/>
        <v/>
      </c>
      <c r="CS403" s="1327" t="str">
        <f t="shared" si="1136"/>
        <v/>
      </c>
      <c r="CT403" s="1330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6" t="str">
        <f t="shared" si="1133"/>
        <v/>
      </c>
      <c r="CE404" s="1327" t="str">
        <f t="shared" si="1136"/>
        <v/>
      </c>
      <c r="CF404" s="1328" t="str">
        <f t="shared" si="1136"/>
        <v/>
      </c>
      <c r="CG404" s="1328" t="str">
        <f t="shared" si="1136"/>
        <v/>
      </c>
      <c r="CH404" s="1328" t="str">
        <f t="shared" si="1136"/>
        <v/>
      </c>
      <c r="CI404" s="1328" t="str">
        <f t="shared" si="1136"/>
        <v/>
      </c>
      <c r="CJ404" s="1328" t="str">
        <f t="shared" si="1136"/>
        <v/>
      </c>
      <c r="CK404" s="1329" t="str">
        <f t="shared" si="1136"/>
        <v/>
      </c>
      <c r="CL404" s="1329" t="str">
        <f t="shared" si="1136"/>
        <v/>
      </c>
      <c r="CM404" s="1329" t="str">
        <f t="shared" si="1136"/>
        <v/>
      </c>
      <c r="CN404" s="1328" t="str">
        <f t="shared" si="1136"/>
        <v/>
      </c>
      <c r="CO404" s="1328" t="str">
        <f t="shared" si="1136"/>
        <v/>
      </c>
      <c r="CP404" s="1328" t="str">
        <f t="shared" si="1136"/>
        <v/>
      </c>
      <c r="CQ404" s="1328" t="str">
        <f t="shared" si="1136"/>
        <v/>
      </c>
      <c r="CR404" s="1328" t="str">
        <f t="shared" si="1136"/>
        <v/>
      </c>
      <c r="CS404" s="1327" t="str">
        <f t="shared" si="1136"/>
        <v/>
      </c>
      <c r="CT404" s="1330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6" t="str">
        <f t="shared" si="1133"/>
        <v/>
      </c>
      <c r="CE405" s="1327" t="str">
        <f t="shared" si="1136"/>
        <v/>
      </c>
      <c r="CF405" s="1328" t="str">
        <f t="shared" si="1136"/>
        <v/>
      </c>
      <c r="CG405" s="1328" t="str">
        <f t="shared" si="1136"/>
        <v/>
      </c>
      <c r="CH405" s="1328" t="str">
        <f t="shared" si="1136"/>
        <v/>
      </c>
      <c r="CI405" s="1328" t="str">
        <f t="shared" si="1136"/>
        <v/>
      </c>
      <c r="CJ405" s="1328" t="str">
        <f t="shared" si="1136"/>
        <v/>
      </c>
      <c r="CK405" s="1329" t="str">
        <f t="shared" si="1136"/>
        <v/>
      </c>
      <c r="CL405" s="1329" t="str">
        <f t="shared" si="1136"/>
        <v/>
      </c>
      <c r="CM405" s="1329" t="str">
        <f t="shared" si="1136"/>
        <v/>
      </c>
      <c r="CN405" s="1328" t="str">
        <f t="shared" si="1136"/>
        <v/>
      </c>
      <c r="CO405" s="1328" t="str">
        <f t="shared" si="1136"/>
        <v/>
      </c>
      <c r="CP405" s="1328" t="str">
        <f t="shared" si="1136"/>
        <v/>
      </c>
      <c r="CQ405" s="1328" t="str">
        <f t="shared" si="1136"/>
        <v/>
      </c>
      <c r="CR405" s="1328" t="str">
        <f t="shared" si="1136"/>
        <v/>
      </c>
      <c r="CS405" s="1327" t="str">
        <f t="shared" si="1136"/>
        <v/>
      </c>
      <c r="CT405" s="1330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6" t="str">
        <f t="shared" si="1133"/>
        <v/>
      </c>
      <c r="CE406" s="1327" t="str">
        <f t="shared" si="1136"/>
        <v/>
      </c>
      <c r="CF406" s="1328" t="str">
        <f t="shared" si="1136"/>
        <v/>
      </c>
      <c r="CG406" s="1328" t="str">
        <f t="shared" si="1136"/>
        <v/>
      </c>
      <c r="CH406" s="1328" t="str">
        <f t="shared" si="1136"/>
        <v/>
      </c>
      <c r="CI406" s="1328" t="str">
        <f t="shared" si="1136"/>
        <v/>
      </c>
      <c r="CJ406" s="1328" t="str">
        <f t="shared" si="1136"/>
        <v/>
      </c>
      <c r="CK406" s="1329" t="str">
        <f t="shared" si="1136"/>
        <v/>
      </c>
      <c r="CL406" s="1329" t="str">
        <f t="shared" si="1136"/>
        <v/>
      </c>
      <c r="CM406" s="1329" t="str">
        <f t="shared" si="1136"/>
        <v/>
      </c>
      <c r="CN406" s="1328" t="str">
        <f t="shared" si="1136"/>
        <v/>
      </c>
      <c r="CO406" s="1328" t="str">
        <f t="shared" si="1136"/>
        <v/>
      </c>
      <c r="CP406" s="1328" t="str">
        <f t="shared" si="1136"/>
        <v/>
      </c>
      <c r="CQ406" s="1328" t="str">
        <f t="shared" si="1136"/>
        <v/>
      </c>
      <c r="CR406" s="1328" t="str">
        <f t="shared" si="1136"/>
        <v/>
      </c>
      <c r="CS406" s="1327" t="str">
        <f t="shared" si="1136"/>
        <v/>
      </c>
      <c r="CT406" s="1330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6" t="str">
        <f t="shared" si="1133"/>
        <v/>
      </c>
      <c r="CE407" s="1327" t="str">
        <f t="shared" si="1136"/>
        <v/>
      </c>
      <c r="CF407" s="1328" t="str">
        <f t="shared" si="1136"/>
        <v/>
      </c>
      <c r="CG407" s="1328" t="str">
        <f t="shared" si="1136"/>
        <v/>
      </c>
      <c r="CH407" s="1328" t="str">
        <f t="shared" si="1136"/>
        <v/>
      </c>
      <c r="CI407" s="1328" t="str">
        <f t="shared" si="1136"/>
        <v/>
      </c>
      <c r="CJ407" s="1328" t="str">
        <f t="shared" si="1136"/>
        <v/>
      </c>
      <c r="CK407" s="1329" t="str">
        <f t="shared" si="1136"/>
        <v/>
      </c>
      <c r="CL407" s="1329" t="str">
        <f t="shared" si="1136"/>
        <v/>
      </c>
      <c r="CM407" s="1329" t="str">
        <f t="shared" si="1136"/>
        <v/>
      </c>
      <c r="CN407" s="1328" t="str">
        <f t="shared" si="1136"/>
        <v/>
      </c>
      <c r="CO407" s="1328" t="str">
        <f t="shared" si="1136"/>
        <v/>
      </c>
      <c r="CP407" s="1328" t="str">
        <f t="shared" si="1136"/>
        <v/>
      </c>
      <c r="CQ407" s="1328" t="str">
        <f t="shared" si="1136"/>
        <v/>
      </c>
      <c r="CR407" s="1328" t="str">
        <f t="shared" si="1136"/>
        <v/>
      </c>
      <c r="CS407" s="132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6" t="str">
        <f t="shared" si="1133"/>
        <v/>
      </c>
      <c r="CE408" s="1327" t="str">
        <f t="shared" si="1157"/>
        <v/>
      </c>
      <c r="CF408" s="1328" t="str">
        <f t="shared" si="1157"/>
        <v/>
      </c>
      <c r="CG408" s="1328" t="str">
        <f t="shared" si="1157"/>
        <v/>
      </c>
      <c r="CH408" s="1328" t="str">
        <f t="shared" si="1157"/>
        <v/>
      </c>
      <c r="CI408" s="1328" t="str">
        <f t="shared" si="1157"/>
        <v/>
      </c>
      <c r="CJ408" s="1328" t="str">
        <f t="shared" si="1157"/>
        <v/>
      </c>
      <c r="CK408" s="1329" t="str">
        <f t="shared" si="1157"/>
        <v/>
      </c>
      <c r="CL408" s="1329" t="str">
        <f t="shared" si="1157"/>
        <v/>
      </c>
      <c r="CM408" s="1329" t="str">
        <f t="shared" si="1157"/>
        <v/>
      </c>
      <c r="CN408" s="1328" t="str">
        <f t="shared" si="1157"/>
        <v/>
      </c>
      <c r="CO408" s="1328" t="str">
        <f t="shared" si="1157"/>
        <v/>
      </c>
      <c r="CP408" s="1328" t="str">
        <f t="shared" si="1157"/>
        <v/>
      </c>
      <c r="CQ408" s="1328" t="str">
        <f t="shared" si="1157"/>
        <v/>
      </c>
      <c r="CR408" s="1328" t="str">
        <f t="shared" si="1157"/>
        <v/>
      </c>
      <c r="CS408" s="1327" t="str">
        <f t="shared" si="1157"/>
        <v/>
      </c>
      <c r="CT408" s="1330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6" t="str">
        <f t="shared" si="1133"/>
        <v/>
      </c>
      <c r="CE409" s="1327" t="str">
        <f t="shared" si="1157"/>
        <v/>
      </c>
      <c r="CF409" s="1328" t="str">
        <f t="shared" si="1157"/>
        <v/>
      </c>
      <c r="CG409" s="1328" t="str">
        <f t="shared" si="1157"/>
        <v/>
      </c>
      <c r="CH409" s="1328" t="str">
        <f t="shared" si="1157"/>
        <v/>
      </c>
      <c r="CI409" s="1328" t="str">
        <f t="shared" si="1157"/>
        <v/>
      </c>
      <c r="CJ409" s="1328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8" t="str">
        <f t="shared" si="1157"/>
        <v/>
      </c>
      <c r="CO409" s="1328" t="str">
        <f t="shared" si="1157"/>
        <v/>
      </c>
      <c r="CP409" s="1328" t="str">
        <f t="shared" si="1157"/>
        <v/>
      </c>
      <c r="CQ409" s="1328" t="str">
        <f t="shared" si="1157"/>
        <v/>
      </c>
      <c r="CR409" s="1328" t="str">
        <f t="shared" si="1157"/>
        <v/>
      </c>
      <c r="CS409" s="1327" t="str">
        <f t="shared" si="1157"/>
        <v/>
      </c>
      <c r="CT409" s="1330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6" t="str">
        <f t="shared" si="1133"/>
        <v/>
      </c>
      <c r="CE410" s="1327" t="str">
        <f t="shared" si="1157"/>
        <v/>
      </c>
      <c r="CF410" s="1328" t="str">
        <f t="shared" si="1157"/>
        <v/>
      </c>
      <c r="CG410" s="1328" t="str">
        <f t="shared" si="1157"/>
        <v/>
      </c>
      <c r="CH410" s="1328" t="str">
        <f t="shared" si="1157"/>
        <v/>
      </c>
      <c r="CI410" s="1328" t="str">
        <f t="shared" si="1157"/>
        <v/>
      </c>
      <c r="CJ410" s="1328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8" t="str">
        <f t="shared" si="1157"/>
        <v/>
      </c>
      <c r="CO410" s="1328" t="str">
        <f t="shared" si="1157"/>
        <v/>
      </c>
      <c r="CP410" s="1328" t="str">
        <f t="shared" si="1157"/>
        <v/>
      </c>
      <c r="CQ410" s="1328" t="str">
        <f t="shared" si="1157"/>
        <v/>
      </c>
      <c r="CR410" s="1328" t="str">
        <f t="shared" si="1157"/>
        <v/>
      </c>
      <c r="CS410" s="1327" t="str">
        <f t="shared" si="1157"/>
        <v/>
      </c>
      <c r="CT410" s="1330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6" t="str">
        <f t="shared" si="1133"/>
        <v/>
      </c>
      <c r="CE411" s="1327" t="str">
        <f t="shared" si="1157"/>
        <v/>
      </c>
      <c r="CF411" s="1328" t="str">
        <f t="shared" si="1157"/>
        <v/>
      </c>
      <c r="CG411" s="1328" t="str">
        <f t="shared" si="1157"/>
        <v/>
      </c>
      <c r="CH411" s="1328" t="str">
        <f t="shared" si="1157"/>
        <v/>
      </c>
      <c r="CI411" s="1328" t="str">
        <f t="shared" si="1157"/>
        <v/>
      </c>
      <c r="CJ411" s="1328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8" t="str">
        <f t="shared" si="1157"/>
        <v/>
      </c>
      <c r="CO411" s="1328" t="str">
        <f t="shared" si="1157"/>
        <v/>
      </c>
      <c r="CP411" s="1328" t="str">
        <f t="shared" si="1157"/>
        <v/>
      </c>
      <c r="CQ411" s="1328" t="str">
        <f t="shared" si="1157"/>
        <v/>
      </c>
      <c r="CR411" s="1328" t="str">
        <f t="shared" si="1157"/>
        <v/>
      </c>
      <c r="CS411" s="1327" t="str">
        <f t="shared" si="1157"/>
        <v/>
      </c>
      <c r="CT411" s="1330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6" t="str">
        <f t="shared" si="1133"/>
        <v/>
      </c>
      <c r="CE412" s="1327" t="str">
        <f t="shared" si="1157"/>
        <v/>
      </c>
      <c r="CF412" s="1328" t="str">
        <f t="shared" si="1157"/>
        <v/>
      </c>
      <c r="CG412" s="1328" t="str">
        <f t="shared" si="1157"/>
        <v/>
      </c>
      <c r="CH412" s="1328" t="str">
        <f t="shared" si="1157"/>
        <v/>
      </c>
      <c r="CI412" s="1328" t="str">
        <f t="shared" si="1157"/>
        <v/>
      </c>
      <c r="CJ412" s="1328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8" t="str">
        <f t="shared" si="1157"/>
        <v/>
      </c>
      <c r="CO412" s="1328" t="str">
        <f t="shared" si="1157"/>
        <v/>
      </c>
      <c r="CP412" s="1328" t="str">
        <f t="shared" si="1157"/>
        <v/>
      </c>
      <c r="CQ412" s="1328" t="str">
        <f t="shared" si="1157"/>
        <v/>
      </c>
      <c r="CR412" s="1328" t="str">
        <f t="shared" si="1157"/>
        <v/>
      </c>
      <c r="CS412" s="1327" t="str">
        <f t="shared" si="1157"/>
        <v/>
      </c>
      <c r="CT412" s="1330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6" t="str">
        <f t="shared" si="1133"/>
        <v/>
      </c>
      <c r="CE413" s="1327" t="str">
        <f t="shared" si="1157"/>
        <v/>
      </c>
      <c r="CF413" s="1328" t="str">
        <f t="shared" si="1157"/>
        <v/>
      </c>
      <c r="CG413" s="1328" t="str">
        <f t="shared" si="1157"/>
        <v/>
      </c>
      <c r="CH413" s="1328" t="str">
        <f t="shared" si="1157"/>
        <v/>
      </c>
      <c r="CI413" s="1328" t="str">
        <f t="shared" si="1157"/>
        <v/>
      </c>
      <c r="CJ413" s="1328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8" t="str">
        <f t="shared" si="1157"/>
        <v/>
      </c>
      <c r="CO413" s="1328" t="str">
        <f t="shared" si="1157"/>
        <v/>
      </c>
      <c r="CP413" s="1328" t="str">
        <f t="shared" si="1157"/>
        <v/>
      </c>
      <c r="CQ413" s="1328" t="str">
        <f t="shared" si="1157"/>
        <v/>
      </c>
      <c r="CR413" s="1328" t="str">
        <f t="shared" si="1157"/>
        <v/>
      </c>
      <c r="CS413" s="1327" t="str">
        <f t="shared" si="1157"/>
        <v/>
      </c>
      <c r="CT413" s="1330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6" t="str">
        <f t="shared" si="1133"/>
        <v/>
      </c>
      <c r="CE414" s="1327" t="str">
        <f t="shared" si="1157"/>
        <v/>
      </c>
      <c r="CF414" s="1328" t="str">
        <f t="shared" si="1157"/>
        <v/>
      </c>
      <c r="CG414" s="1328" t="str">
        <f t="shared" si="1157"/>
        <v/>
      </c>
      <c r="CH414" s="1328" t="str">
        <f t="shared" si="1157"/>
        <v/>
      </c>
      <c r="CI414" s="1328" t="str">
        <f t="shared" si="1157"/>
        <v/>
      </c>
      <c r="CJ414" s="1328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8" t="str">
        <f t="shared" si="1157"/>
        <v/>
      </c>
      <c r="CO414" s="1328" t="str">
        <f t="shared" si="1157"/>
        <v/>
      </c>
      <c r="CP414" s="1328" t="str">
        <f t="shared" si="1157"/>
        <v/>
      </c>
      <c r="CQ414" s="1328" t="str">
        <f t="shared" si="1157"/>
        <v/>
      </c>
      <c r="CR414" s="1328" t="str">
        <f t="shared" si="1157"/>
        <v/>
      </c>
      <c r="CS414" s="1327" t="str">
        <f t="shared" si="1157"/>
        <v/>
      </c>
      <c r="CT414" s="1330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6" t="str">
        <f t="shared" si="1133"/>
        <v/>
      </c>
      <c r="CE415" s="1327" t="str">
        <f t="shared" si="1157"/>
        <v/>
      </c>
      <c r="CF415" s="1328" t="str">
        <f t="shared" si="1157"/>
        <v/>
      </c>
      <c r="CG415" s="1328" t="str">
        <f t="shared" si="1157"/>
        <v/>
      </c>
      <c r="CH415" s="1328" t="str">
        <f t="shared" si="1157"/>
        <v/>
      </c>
      <c r="CI415" s="1328" t="str">
        <f t="shared" si="1157"/>
        <v/>
      </c>
      <c r="CJ415" s="1328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8" t="str">
        <f t="shared" si="1157"/>
        <v/>
      </c>
      <c r="CO415" s="1328" t="str">
        <f t="shared" si="1157"/>
        <v/>
      </c>
      <c r="CP415" s="1328" t="str">
        <f t="shared" si="1157"/>
        <v/>
      </c>
      <c r="CQ415" s="1328" t="str">
        <f t="shared" si="1157"/>
        <v/>
      </c>
      <c r="CR415" s="1328" t="str">
        <f t="shared" si="1157"/>
        <v/>
      </c>
      <c r="CS415" s="1327" t="str">
        <f t="shared" si="1157"/>
        <v/>
      </c>
      <c r="CT415" s="1330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6" t="str">
        <f t="shared" si="1133"/>
        <v/>
      </c>
      <c r="CE416" s="1327" t="str">
        <f t="shared" si="1157"/>
        <v/>
      </c>
      <c r="CF416" s="1328" t="str">
        <f t="shared" si="1157"/>
        <v/>
      </c>
      <c r="CG416" s="1328" t="str">
        <f t="shared" si="1157"/>
        <v/>
      </c>
      <c r="CH416" s="1328" t="str">
        <f t="shared" si="1157"/>
        <v/>
      </c>
      <c r="CI416" s="1328" t="str">
        <f t="shared" si="1157"/>
        <v/>
      </c>
      <c r="CJ416" s="1328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8" t="str">
        <f t="shared" si="1157"/>
        <v/>
      </c>
      <c r="CO416" s="1328" t="str">
        <f t="shared" si="1157"/>
        <v/>
      </c>
      <c r="CP416" s="1328" t="str">
        <f t="shared" si="1157"/>
        <v/>
      </c>
      <c r="CQ416" s="1328" t="str">
        <f t="shared" si="1157"/>
        <v/>
      </c>
      <c r="CR416" s="1328" t="str">
        <f t="shared" si="1157"/>
        <v/>
      </c>
      <c r="CS416" s="1327" t="str">
        <f t="shared" si="1157"/>
        <v/>
      </c>
      <c r="CT416" s="1330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6" t="str">
        <f t="shared" si="1133"/>
        <v/>
      </c>
      <c r="CE417" s="1327" t="str">
        <f t="shared" si="1157"/>
        <v/>
      </c>
      <c r="CF417" s="1328" t="str">
        <f t="shared" si="1157"/>
        <v/>
      </c>
      <c r="CG417" s="1328" t="str">
        <f t="shared" si="1157"/>
        <v/>
      </c>
      <c r="CH417" s="1328" t="str">
        <f t="shared" si="1157"/>
        <v/>
      </c>
      <c r="CI417" s="1328" t="str">
        <f t="shared" si="1157"/>
        <v/>
      </c>
      <c r="CJ417" s="1328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8" t="str">
        <f t="shared" si="1157"/>
        <v/>
      </c>
      <c r="CO417" s="1328" t="str">
        <f t="shared" si="1157"/>
        <v/>
      </c>
      <c r="CP417" s="1328" t="str">
        <f t="shared" si="1157"/>
        <v/>
      </c>
      <c r="CQ417" s="1328" t="str">
        <f t="shared" si="1157"/>
        <v/>
      </c>
      <c r="CR417" s="1328" t="str">
        <f t="shared" si="1157"/>
        <v/>
      </c>
      <c r="CS417" s="1327" t="str">
        <f t="shared" si="1157"/>
        <v/>
      </c>
      <c r="CT417" s="1330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1027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74"/>
        <v/>
      </c>
      <c r="CF419" s="1328" t="str">
        <f t="shared" si="1174"/>
        <v/>
      </c>
      <c r="CG419" s="1328" t="str">
        <f t="shared" si="1174"/>
        <v/>
      </c>
      <c r="CH419" s="1328" t="str">
        <f t="shared" si="1174"/>
        <v/>
      </c>
      <c r="CI419" s="1328" t="str">
        <f t="shared" si="1174"/>
        <v/>
      </c>
      <c r="CJ419" s="1328" t="str">
        <f t="shared" si="1174"/>
        <v/>
      </c>
      <c r="CK419" s="1329" t="str">
        <f t="shared" si="1174"/>
        <v/>
      </c>
      <c r="CL419" s="1329" t="str">
        <f t="shared" si="1174"/>
        <v/>
      </c>
      <c r="CM419" s="1329" t="str">
        <f t="shared" si="1174"/>
        <v/>
      </c>
      <c r="CN419" s="1328" t="str">
        <f t="shared" si="1174"/>
        <v/>
      </c>
      <c r="CO419" s="1328" t="str">
        <f t="shared" si="1174"/>
        <v/>
      </c>
      <c r="CP419" s="1328" t="str">
        <f t="shared" si="1174"/>
        <v/>
      </c>
      <c r="CQ419" s="1328" t="str">
        <f t="shared" si="1174"/>
        <v/>
      </c>
      <c r="CR419" s="1328" t="str">
        <f t="shared" si="1174"/>
        <v/>
      </c>
      <c r="CS419" s="1327" t="str">
        <f t="shared" si="1174"/>
        <v/>
      </c>
      <c r="CT419" s="133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75"/>
        <v/>
      </c>
      <c r="CF420" s="1328" t="str">
        <f t="shared" si="1175"/>
        <v/>
      </c>
      <c r="CG420" s="1328" t="str">
        <f t="shared" si="1175"/>
        <v/>
      </c>
      <c r="CH420" s="1328" t="str">
        <f t="shared" si="1175"/>
        <v/>
      </c>
      <c r="CI420" s="1328" t="str">
        <f t="shared" si="1175"/>
        <v/>
      </c>
      <c r="CJ420" s="1328" t="str">
        <f t="shared" si="1175"/>
        <v/>
      </c>
      <c r="CK420" s="1329" t="str">
        <f t="shared" si="1175"/>
        <v/>
      </c>
      <c r="CL420" s="1329" t="str">
        <f t="shared" si="1175"/>
        <v/>
      </c>
      <c r="CM420" s="1329" t="str">
        <f t="shared" si="1175"/>
        <v/>
      </c>
      <c r="CN420" s="1328" t="str">
        <f t="shared" si="1175"/>
        <v/>
      </c>
      <c r="CO420" s="1328" t="str">
        <f t="shared" si="1175"/>
        <v/>
      </c>
      <c r="CP420" s="1328" t="str">
        <f t="shared" si="1175"/>
        <v/>
      </c>
      <c r="CQ420" s="1328" t="str">
        <f t="shared" si="1175"/>
        <v/>
      </c>
      <c r="CR420" s="1328" t="str">
        <f t="shared" si="1175"/>
        <v/>
      </c>
      <c r="CS420" s="1327" t="str">
        <f t="shared" si="1175"/>
        <v/>
      </c>
      <c r="CT420" s="1330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75"/>
        <v/>
      </c>
      <c r="CF421" s="1328" t="str">
        <f t="shared" si="1175"/>
        <v/>
      </c>
      <c r="CG421" s="1328" t="str">
        <f t="shared" si="1175"/>
        <v/>
      </c>
      <c r="CH421" s="1328" t="str">
        <f t="shared" si="1175"/>
        <v/>
      </c>
      <c r="CI421" s="1328" t="str">
        <f t="shared" si="1175"/>
        <v/>
      </c>
      <c r="CJ421" s="1328" t="str">
        <f t="shared" si="1175"/>
        <v/>
      </c>
      <c r="CK421" s="1329" t="str">
        <f t="shared" si="1175"/>
        <v/>
      </c>
      <c r="CL421" s="1329" t="str">
        <f t="shared" si="1175"/>
        <v/>
      </c>
      <c r="CM421" s="1329" t="str">
        <f t="shared" si="1175"/>
        <v/>
      </c>
      <c r="CN421" s="1328" t="str">
        <f t="shared" si="1175"/>
        <v/>
      </c>
      <c r="CO421" s="1328" t="str">
        <f t="shared" si="1175"/>
        <v/>
      </c>
      <c r="CP421" s="1328" t="str">
        <f t="shared" si="1175"/>
        <v/>
      </c>
      <c r="CQ421" s="1328" t="str">
        <f t="shared" si="1175"/>
        <v/>
      </c>
      <c r="CR421" s="1328" t="str">
        <f t="shared" si="1175"/>
        <v/>
      </c>
      <c r="CS421" s="1327" t="str">
        <f t="shared" si="1175"/>
        <v/>
      </c>
      <c r="CT421" s="1330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82"/>
        <v/>
      </c>
      <c r="CG423" s="1328" t="str">
        <f t="shared" si="1182"/>
        <v/>
      </c>
      <c r="CH423" s="1328" t="str">
        <f t="shared" si="1182"/>
        <v/>
      </c>
      <c r="CI423" s="1328" t="str">
        <f t="shared" si="1182"/>
        <v/>
      </c>
      <c r="CJ423" s="1328" t="str">
        <f t="shared" si="1182"/>
        <v/>
      </c>
      <c r="CK423" s="1329" t="str">
        <f t="shared" si="1182"/>
        <v/>
      </c>
      <c r="CL423" s="1329" t="str">
        <f t="shared" si="1182"/>
        <v/>
      </c>
      <c r="CM423" s="1329" t="str">
        <f t="shared" si="1182"/>
        <v/>
      </c>
      <c r="CN423" s="1328" t="str">
        <f t="shared" si="1182"/>
        <v/>
      </c>
      <c r="CO423" s="1328" t="str">
        <f t="shared" si="1182"/>
        <v/>
      </c>
      <c r="CP423" s="1328" t="str">
        <f t="shared" si="1182"/>
        <v/>
      </c>
      <c r="CQ423" s="1328" t="str">
        <f t="shared" si="1182"/>
        <v/>
      </c>
      <c r="CR423" s="1328" t="str">
        <f t="shared" si="1182"/>
        <v/>
      </c>
      <c r="CS423" s="1327" t="str">
        <f t="shared" si="1182"/>
        <v/>
      </c>
      <c r="CT423" s="1330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82"/>
        <v/>
      </c>
      <c r="CF424" s="1328" t="str">
        <f t="shared" si="1182"/>
        <v/>
      </c>
      <c r="CG424" s="1328" t="str">
        <f t="shared" si="1182"/>
        <v/>
      </c>
      <c r="CH424" s="1328" t="str">
        <f t="shared" si="1182"/>
        <v/>
      </c>
      <c r="CI424" s="1328" t="str">
        <f t="shared" si="1182"/>
        <v/>
      </c>
      <c r="CJ424" s="1328" t="str">
        <f t="shared" si="1182"/>
        <v/>
      </c>
      <c r="CK424" s="1329" t="str">
        <f t="shared" si="1182"/>
        <v/>
      </c>
      <c r="CL424" s="1329" t="str">
        <f t="shared" si="1182"/>
        <v/>
      </c>
      <c r="CM424" s="1329" t="str">
        <f t="shared" si="1182"/>
        <v/>
      </c>
      <c r="CN424" s="1328" t="str">
        <f t="shared" si="1182"/>
        <v/>
      </c>
      <c r="CO424" s="1328" t="str">
        <f t="shared" si="1182"/>
        <v/>
      </c>
      <c r="CP424" s="1328" t="str">
        <f t="shared" si="1182"/>
        <v/>
      </c>
      <c r="CQ424" s="1328" t="str">
        <f t="shared" si="1182"/>
        <v/>
      </c>
      <c r="CR424" s="1328" t="str">
        <f t="shared" si="1182"/>
        <v/>
      </c>
      <c r="CS424" s="1327" t="str">
        <f t="shared" si="1182"/>
        <v/>
      </c>
      <c r="CT424" s="1330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82"/>
        <v/>
      </c>
      <c r="CF425" s="1328" t="str">
        <f t="shared" si="1182"/>
        <v/>
      </c>
      <c r="CG425" s="1328" t="str">
        <f t="shared" si="1182"/>
        <v/>
      </c>
      <c r="CH425" s="1328" t="str">
        <f t="shared" si="1182"/>
        <v/>
      </c>
      <c r="CI425" s="1328" t="str">
        <f t="shared" si="1182"/>
        <v/>
      </c>
      <c r="CJ425" s="1328" t="str">
        <f t="shared" si="1182"/>
        <v/>
      </c>
      <c r="CK425" s="1329" t="str">
        <f t="shared" si="1182"/>
        <v/>
      </c>
      <c r="CL425" s="1329" t="str">
        <f t="shared" si="1182"/>
        <v/>
      </c>
      <c r="CM425" s="1329" t="str">
        <f t="shared" si="1182"/>
        <v/>
      </c>
      <c r="CN425" s="1328" t="str">
        <f t="shared" si="1182"/>
        <v/>
      </c>
      <c r="CO425" s="1328" t="str">
        <f t="shared" si="1182"/>
        <v/>
      </c>
      <c r="CP425" s="1328" t="str">
        <f t="shared" si="1182"/>
        <v/>
      </c>
      <c r="CQ425" s="1328" t="str">
        <f t="shared" si="1182"/>
        <v/>
      </c>
      <c r="CR425" s="1328" t="str">
        <f t="shared" si="1182"/>
        <v/>
      </c>
      <c r="CS425" s="1327" t="str">
        <f t="shared" si="1182"/>
        <v/>
      </c>
      <c r="CT425" s="1330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6" t="str">
        <f t="shared" si="1193"/>
        <v/>
      </c>
      <c r="CE430" s="1327" t="str">
        <f t="shared" si="1194"/>
        <v/>
      </c>
      <c r="CF430" s="1328" t="str">
        <f t="shared" si="1195"/>
        <v/>
      </c>
      <c r="CG430" s="1328" t="str">
        <f t="shared" si="1196"/>
        <v/>
      </c>
      <c r="CH430" s="1328" t="str">
        <f t="shared" si="1197"/>
        <v/>
      </c>
      <c r="CI430" s="1328" t="str">
        <f t="shared" si="1198"/>
        <v/>
      </c>
      <c r="CJ430" s="1328" t="str">
        <f t="shared" si="1199"/>
        <v/>
      </c>
      <c r="CK430" s="1329" t="str">
        <f t="shared" si="1200"/>
        <v/>
      </c>
      <c r="CL430" s="1329" t="str">
        <f t="shared" si="1201"/>
        <v/>
      </c>
      <c r="CM430" s="1329" t="str">
        <f t="shared" si="1202"/>
        <v/>
      </c>
      <c r="CN430" s="1328" t="str">
        <f t="shared" si="1203"/>
        <v/>
      </c>
      <c r="CO430" s="1328" t="str">
        <f t="shared" si="1204"/>
        <v/>
      </c>
      <c r="CP430" s="1328" t="str">
        <f t="shared" si="1205"/>
        <v/>
      </c>
      <c r="CQ430" s="1328" t="str">
        <f t="shared" si="1206"/>
        <v/>
      </c>
      <c r="CR430" s="1328" t="str">
        <f t="shared" si="1207"/>
        <v/>
      </c>
      <c r="CS430" s="1327" t="str">
        <f t="shared" si="1208"/>
        <v/>
      </c>
      <c r="CT430" s="1330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6" t="str">
        <f t="shared" si="1193"/>
        <v/>
      </c>
      <c r="CE431" s="1327" t="str">
        <f t="shared" si="1194"/>
        <v/>
      </c>
      <c r="CF431" s="1328" t="str">
        <f t="shared" si="1195"/>
        <v/>
      </c>
      <c r="CG431" s="1328" t="str">
        <f t="shared" si="1196"/>
        <v/>
      </c>
      <c r="CH431" s="1328" t="str">
        <f t="shared" si="1197"/>
        <v/>
      </c>
      <c r="CI431" s="1328" t="str">
        <f t="shared" si="1198"/>
        <v/>
      </c>
      <c r="CJ431" s="1328" t="str">
        <f t="shared" si="1199"/>
        <v/>
      </c>
      <c r="CK431" s="1329" t="str">
        <f t="shared" si="1200"/>
        <v/>
      </c>
      <c r="CL431" s="1329" t="str">
        <f t="shared" si="1201"/>
        <v/>
      </c>
      <c r="CM431" s="1329" t="str">
        <f t="shared" si="1202"/>
        <v/>
      </c>
      <c r="CN431" s="1328" t="str">
        <f t="shared" si="1203"/>
        <v/>
      </c>
      <c r="CO431" s="1328" t="str">
        <f t="shared" si="1204"/>
        <v/>
      </c>
      <c r="CP431" s="1328" t="str">
        <f t="shared" si="1205"/>
        <v/>
      </c>
      <c r="CQ431" s="1328" t="str">
        <f t="shared" si="1206"/>
        <v/>
      </c>
      <c r="CR431" s="1328" t="str">
        <f t="shared" si="1207"/>
        <v/>
      </c>
      <c r="CS431" s="1327" t="str">
        <f t="shared" si="1208"/>
        <v/>
      </c>
      <c r="CT431" s="1330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6" t="str">
        <f t="shared" si="1193"/>
        <v/>
      </c>
      <c r="CE432" s="1327" t="str">
        <f t="shared" si="1194"/>
        <v/>
      </c>
      <c r="CF432" s="1328" t="str">
        <f t="shared" si="1195"/>
        <v/>
      </c>
      <c r="CG432" s="1328" t="str">
        <f t="shared" si="1196"/>
        <v/>
      </c>
      <c r="CH432" s="1328" t="str">
        <f t="shared" si="1197"/>
        <v/>
      </c>
      <c r="CI432" s="1328" t="str">
        <f t="shared" si="1198"/>
        <v/>
      </c>
      <c r="CJ432" s="1328" t="str">
        <f t="shared" si="1199"/>
        <v/>
      </c>
      <c r="CK432" s="1329" t="str">
        <f t="shared" si="1200"/>
        <v/>
      </c>
      <c r="CL432" s="1329" t="str">
        <f t="shared" si="1201"/>
        <v/>
      </c>
      <c r="CM432" s="1329" t="str">
        <f t="shared" si="1202"/>
        <v/>
      </c>
      <c r="CN432" s="1328" t="str">
        <f t="shared" si="1203"/>
        <v/>
      </c>
      <c r="CO432" s="1328" t="str">
        <f t="shared" si="1204"/>
        <v/>
      </c>
      <c r="CP432" s="1328" t="str">
        <f t="shared" si="1205"/>
        <v/>
      </c>
      <c r="CQ432" s="1328" t="str">
        <f t="shared" si="1206"/>
        <v/>
      </c>
      <c r="CR432" s="1328" t="str">
        <f t="shared" si="1207"/>
        <v/>
      </c>
      <c r="CS432" s="1327" t="str">
        <f t="shared" si="1208"/>
        <v/>
      </c>
      <c r="CT432" s="1330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6" t="str">
        <f t="shared" si="1193"/>
        <v/>
      </c>
      <c r="CE433" s="1327" t="str">
        <f t="shared" si="1194"/>
        <v/>
      </c>
      <c r="CF433" s="1328" t="str">
        <f t="shared" si="1195"/>
        <v/>
      </c>
      <c r="CG433" s="1328" t="str">
        <f t="shared" si="1196"/>
        <v/>
      </c>
      <c r="CH433" s="1328" t="str">
        <f t="shared" si="1197"/>
        <v/>
      </c>
      <c r="CI433" s="1328" t="str">
        <f t="shared" si="1198"/>
        <v/>
      </c>
      <c r="CJ433" s="1328" t="str">
        <f t="shared" si="1199"/>
        <v/>
      </c>
      <c r="CK433" s="1329" t="str">
        <f t="shared" si="1200"/>
        <v/>
      </c>
      <c r="CL433" s="1329" t="str">
        <f t="shared" si="1201"/>
        <v/>
      </c>
      <c r="CM433" s="1329" t="str">
        <f t="shared" si="1202"/>
        <v/>
      </c>
      <c r="CN433" s="1328" t="str">
        <f t="shared" si="1203"/>
        <v/>
      </c>
      <c r="CO433" s="1328" t="str">
        <f t="shared" si="1204"/>
        <v/>
      </c>
      <c r="CP433" s="1328" t="str">
        <f t="shared" si="1205"/>
        <v/>
      </c>
      <c r="CQ433" s="1328" t="str">
        <f t="shared" si="1206"/>
        <v/>
      </c>
      <c r="CR433" s="1328" t="str">
        <f t="shared" si="1207"/>
        <v/>
      </c>
      <c r="CS433" s="1327" t="str">
        <f t="shared" si="1208"/>
        <v/>
      </c>
      <c r="CT433" s="1330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30"/>
        <v>0</v>
      </c>
      <c r="CG434" s="1328">
        <f t="shared" si="1230"/>
        <v>0</v>
      </c>
      <c r="CH434" s="1328">
        <f t="shared" si="1230"/>
        <v>0</v>
      </c>
      <c r="CI434" s="1328">
        <f t="shared" si="1230"/>
        <v>0</v>
      </c>
      <c r="CJ434" s="1328">
        <f t="shared" si="1230"/>
        <v>0</v>
      </c>
      <c r="CK434" s="1329">
        <f t="shared" si="1230"/>
        <v>0</v>
      </c>
      <c r="CL434" s="1329">
        <f t="shared" si="1230"/>
        <v>0</v>
      </c>
      <c r="CM434" s="1329">
        <f t="shared" si="1230"/>
        <v>0</v>
      </c>
      <c r="CN434" s="1328">
        <f t="shared" si="1230"/>
        <v>0</v>
      </c>
      <c r="CO434" s="1328">
        <f t="shared" si="1230"/>
        <v>0</v>
      </c>
      <c r="CP434" s="1328">
        <f t="shared" si="1230"/>
        <v>0</v>
      </c>
      <c r="CQ434" s="1328">
        <f t="shared" si="1230"/>
        <v>0</v>
      </c>
      <c r="CR434" s="1328">
        <f t="shared" si="1230"/>
        <v>2400</v>
      </c>
      <c r="CS434" s="1327">
        <f t="shared" si="1230"/>
        <v>2500</v>
      </c>
      <c r="CT434" s="1330">
        <f t="shared" si="1230"/>
        <v>2500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6" t="str">
        <f t="shared" si="1193"/>
        <v/>
      </c>
      <c r="CE435" s="1327" t="str">
        <f t="shared" si="1194"/>
        <v/>
      </c>
      <c r="CF435" s="1328" t="str">
        <f t="shared" si="1195"/>
        <v/>
      </c>
      <c r="CG435" s="1328" t="str">
        <f t="shared" si="1196"/>
        <v/>
      </c>
      <c r="CH435" s="1328" t="str">
        <f t="shared" si="1197"/>
        <v/>
      </c>
      <c r="CI435" s="1328" t="str">
        <f t="shared" si="1198"/>
        <v/>
      </c>
      <c r="CJ435" s="1328" t="str">
        <f t="shared" si="1199"/>
        <v/>
      </c>
      <c r="CK435" s="1329" t="str">
        <f t="shared" si="1200"/>
        <v/>
      </c>
      <c r="CL435" s="1329" t="str">
        <f t="shared" si="1201"/>
        <v/>
      </c>
      <c r="CM435" s="1329" t="str">
        <f t="shared" si="1202"/>
        <v/>
      </c>
      <c r="CN435" s="1328" t="str">
        <f t="shared" si="1203"/>
        <v/>
      </c>
      <c r="CO435" s="1328" t="str">
        <f t="shared" si="1204"/>
        <v/>
      </c>
      <c r="CP435" s="1328" t="str">
        <f t="shared" si="1205"/>
        <v/>
      </c>
      <c r="CQ435" s="1328" t="str">
        <f t="shared" si="1206"/>
        <v/>
      </c>
      <c r="CR435" s="1328" t="str">
        <f t="shared" si="1207"/>
        <v/>
      </c>
      <c r="CS435" s="1327" t="str">
        <f t="shared" si="1208"/>
        <v/>
      </c>
      <c r="CT435" s="1330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31"/>
        <v>0</v>
      </c>
      <c r="CG436" s="1333">
        <f t="shared" si="1231"/>
        <v>0</v>
      </c>
      <c r="CH436" s="1333">
        <f t="shared" si="1231"/>
        <v>0</v>
      </c>
      <c r="CI436" s="1333">
        <f t="shared" si="1231"/>
        <v>0</v>
      </c>
      <c r="CJ436" s="1333">
        <f t="shared" si="1231"/>
        <v>0</v>
      </c>
      <c r="CK436" s="1334">
        <f t="shared" si="1231"/>
        <v>0</v>
      </c>
      <c r="CL436" s="1334">
        <f t="shared" si="1231"/>
        <v>0</v>
      </c>
      <c r="CM436" s="1334">
        <f t="shared" si="1231"/>
        <v>0</v>
      </c>
      <c r="CN436" s="1333">
        <f t="shared" si="1231"/>
        <v>0</v>
      </c>
      <c r="CO436" s="1333">
        <f t="shared" si="1231"/>
        <v>0</v>
      </c>
      <c r="CP436" s="1333">
        <f t="shared" si="1231"/>
        <v>0</v>
      </c>
      <c r="CQ436" s="1333">
        <f t="shared" si="1231"/>
        <v>2.4787997390737118E-3</v>
      </c>
      <c r="CR436" s="1333">
        <f t="shared" si="1231"/>
        <v>9.9151989562948472E-3</v>
      </c>
      <c r="CS436" s="1332">
        <f t="shared" si="1231"/>
        <v>1.1154598825831702E-2</v>
      </c>
      <c r="CT436" s="1335">
        <f t="shared" si="1231"/>
        <v>1.770571242195508E-2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36"/>
        <v/>
      </c>
      <c r="CF439" s="1328" t="str">
        <f t="shared" si="1236"/>
        <v/>
      </c>
      <c r="CG439" s="1328" t="str">
        <f t="shared" si="1236"/>
        <v/>
      </c>
      <c r="CH439" s="1328" t="str">
        <f t="shared" si="1236"/>
        <v/>
      </c>
      <c r="CI439" s="1328" t="str">
        <f t="shared" si="1236"/>
        <v/>
      </c>
      <c r="CJ439" s="1328" t="str">
        <f t="shared" si="1236"/>
        <v/>
      </c>
      <c r="CK439" s="1329" t="str">
        <f t="shared" si="1236"/>
        <v/>
      </c>
      <c r="CL439" s="1329" t="str">
        <f t="shared" si="1236"/>
        <v/>
      </c>
      <c r="CM439" s="1329" t="str">
        <f t="shared" si="1236"/>
        <v/>
      </c>
      <c r="CN439" s="132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37"/>
        <v/>
      </c>
      <c r="CP439" s="1328" t="str">
        <f t="shared" si="1237"/>
        <v/>
      </c>
      <c r="CQ439" s="1328" t="str">
        <f t="shared" si="1237"/>
        <v/>
      </c>
      <c r="CR439" s="1328" t="str">
        <f t="shared" si="1237"/>
        <v/>
      </c>
      <c r="CS439" s="1327" t="str">
        <f t="shared" si="1237"/>
        <v/>
      </c>
      <c r="CT439" s="1330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6" t="str">
        <f t="shared" si="1236"/>
        <v/>
      </c>
      <c r="CE440" s="1327" t="str">
        <f t="shared" si="1236"/>
        <v/>
      </c>
      <c r="CF440" s="1328" t="str">
        <f t="shared" si="1236"/>
        <v/>
      </c>
      <c r="CG440" s="1328" t="str">
        <f t="shared" si="1236"/>
        <v/>
      </c>
      <c r="CH440" s="1328" t="str">
        <f t="shared" si="1236"/>
        <v/>
      </c>
      <c r="CI440" s="1328" t="str">
        <f t="shared" si="1236"/>
        <v/>
      </c>
      <c r="CJ440" s="1328" t="str">
        <f t="shared" si="1236"/>
        <v/>
      </c>
      <c r="CK440" s="1329" t="str">
        <f t="shared" si="1236"/>
        <v/>
      </c>
      <c r="CL440" s="1329" t="str">
        <f t="shared" si="1236"/>
        <v/>
      </c>
      <c r="CM440" s="1329" t="str">
        <f t="shared" si="1236"/>
        <v/>
      </c>
      <c r="CN440" s="1328" t="str">
        <f t="shared" si="1237"/>
        <v/>
      </c>
      <c r="CO440" s="1328" t="str">
        <f t="shared" si="1237"/>
        <v/>
      </c>
      <c r="CP440" s="1328" t="str">
        <f t="shared" si="1237"/>
        <v/>
      </c>
      <c r="CQ440" s="1328" t="str">
        <f t="shared" si="1237"/>
        <v/>
      </c>
      <c r="CR440" s="1328" t="str">
        <f t="shared" si="1237"/>
        <v/>
      </c>
      <c r="CS440" s="1327" t="str">
        <f t="shared" si="1237"/>
        <v/>
      </c>
      <c r="CT440" s="1330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6" t="str">
        <f t="shared" si="1236"/>
        <v/>
      </c>
      <c r="CE441" s="1327" t="str">
        <f t="shared" si="1236"/>
        <v/>
      </c>
      <c r="CF441" s="1328" t="str">
        <f t="shared" si="1236"/>
        <v/>
      </c>
      <c r="CG441" s="1328" t="str">
        <f t="shared" si="1236"/>
        <v/>
      </c>
      <c r="CH441" s="1328" t="str">
        <f t="shared" si="1236"/>
        <v/>
      </c>
      <c r="CI441" s="1328" t="str">
        <f t="shared" si="1236"/>
        <v/>
      </c>
      <c r="CJ441" s="1328" t="str">
        <f t="shared" si="1236"/>
        <v/>
      </c>
      <c r="CK441" s="1329" t="str">
        <f t="shared" si="1236"/>
        <v/>
      </c>
      <c r="CL441" s="1329" t="str">
        <f t="shared" si="1236"/>
        <v/>
      </c>
      <c r="CM441" s="1329" t="str">
        <f t="shared" si="1236"/>
        <v/>
      </c>
      <c r="CN441" s="1328" t="str">
        <f t="shared" si="1237"/>
        <v/>
      </c>
      <c r="CO441" s="1328" t="str">
        <f t="shared" si="1237"/>
        <v/>
      </c>
      <c r="CP441" s="1328" t="str">
        <f t="shared" si="1237"/>
        <v/>
      </c>
      <c r="CQ441" s="1328" t="str">
        <f t="shared" si="1237"/>
        <v/>
      </c>
      <c r="CR441" s="1328" t="str">
        <f t="shared" si="1237"/>
        <v/>
      </c>
      <c r="CS441" s="1327" t="str">
        <f t="shared" si="1237"/>
        <v/>
      </c>
      <c r="CT441" s="1330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6" t="str">
        <f t="shared" si="1236"/>
        <v/>
      </c>
      <c r="CE442" s="1327" t="str">
        <f t="shared" si="1236"/>
        <v/>
      </c>
      <c r="CF442" s="1328" t="str">
        <f t="shared" si="1236"/>
        <v/>
      </c>
      <c r="CG442" s="1328" t="str">
        <f t="shared" si="1236"/>
        <v/>
      </c>
      <c r="CH442" s="1328" t="str">
        <f t="shared" si="1236"/>
        <v/>
      </c>
      <c r="CI442" s="1328" t="str">
        <f t="shared" si="1236"/>
        <v/>
      </c>
      <c r="CJ442" s="1328" t="str">
        <f t="shared" si="1236"/>
        <v/>
      </c>
      <c r="CK442" s="1329" t="str">
        <f t="shared" si="1236"/>
        <v/>
      </c>
      <c r="CL442" s="1329" t="str">
        <f t="shared" si="1236"/>
        <v/>
      </c>
      <c r="CM442" s="1329" t="str">
        <f t="shared" si="1236"/>
        <v/>
      </c>
      <c r="CN442" s="1328" t="str">
        <f t="shared" si="1237"/>
        <v/>
      </c>
      <c r="CO442" s="1328" t="str">
        <f t="shared" si="1237"/>
        <v/>
      </c>
      <c r="CP442" s="1328" t="str">
        <f t="shared" si="1237"/>
        <v/>
      </c>
      <c r="CQ442" s="1328" t="str">
        <f t="shared" si="1237"/>
        <v/>
      </c>
      <c r="CR442" s="1328" t="str">
        <f t="shared" si="1237"/>
        <v/>
      </c>
      <c r="CS442" s="1327" t="str">
        <f t="shared" si="1237"/>
        <v/>
      </c>
      <c r="CT442" s="1330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6" t="str">
        <f t="shared" si="1236"/>
        <v/>
      </c>
      <c r="CE443" s="1327" t="str">
        <f t="shared" si="1236"/>
        <v/>
      </c>
      <c r="CF443" s="1328" t="str">
        <f t="shared" si="1236"/>
        <v/>
      </c>
      <c r="CG443" s="1328" t="str">
        <f t="shared" si="1236"/>
        <v/>
      </c>
      <c r="CH443" s="1328" t="str">
        <f t="shared" si="1236"/>
        <v/>
      </c>
      <c r="CI443" s="1328" t="str">
        <f t="shared" si="1236"/>
        <v/>
      </c>
      <c r="CJ443" s="1328" t="str">
        <f t="shared" si="1236"/>
        <v/>
      </c>
      <c r="CK443" s="1329" t="str">
        <f t="shared" si="1236"/>
        <v/>
      </c>
      <c r="CL443" s="1329" t="str">
        <f t="shared" si="1236"/>
        <v/>
      </c>
      <c r="CM443" s="1329" t="str">
        <f t="shared" si="1236"/>
        <v/>
      </c>
      <c r="CN443" s="1328" t="str">
        <f t="shared" si="1237"/>
        <v/>
      </c>
      <c r="CO443" s="1328" t="str">
        <f t="shared" si="1237"/>
        <v/>
      </c>
      <c r="CP443" s="1328" t="str">
        <f t="shared" si="1237"/>
        <v/>
      </c>
      <c r="CQ443" s="1328" t="str">
        <f t="shared" si="1237"/>
        <v/>
      </c>
      <c r="CR443" s="1328" t="str">
        <f t="shared" si="1237"/>
        <v/>
      </c>
      <c r="CS443" s="1327" t="str">
        <f t="shared" si="1237"/>
        <v/>
      </c>
      <c r="CT443" s="1330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59"/>
        <v>0</v>
      </c>
      <c r="CG444" s="1328">
        <f t="shared" si="1259"/>
        <v>0</v>
      </c>
      <c r="CH444" s="1328">
        <f t="shared" si="1259"/>
        <v>0</v>
      </c>
      <c r="CI444" s="1328">
        <f t="shared" si="1259"/>
        <v>0</v>
      </c>
      <c r="CJ444" s="1328">
        <f t="shared" si="1259"/>
        <v>0</v>
      </c>
      <c r="CK444" s="1329">
        <f t="shared" si="1259"/>
        <v>0</v>
      </c>
      <c r="CL444" s="1329">
        <f t="shared" si="1259"/>
        <v>0</v>
      </c>
      <c r="CM444" s="1329">
        <f t="shared" si="1259"/>
        <v>0</v>
      </c>
      <c r="CN444" s="1328">
        <f t="shared" si="1259"/>
        <v>0</v>
      </c>
      <c r="CO444" s="1328">
        <f t="shared" si="1259"/>
        <v>0</v>
      </c>
      <c r="CP444" s="1328">
        <f t="shared" si="1259"/>
        <v>0</v>
      </c>
      <c r="CQ444" s="1328">
        <f t="shared" si="1259"/>
        <v>0</v>
      </c>
      <c r="CR444" s="1328">
        <f t="shared" si="1259"/>
        <v>0</v>
      </c>
      <c r="CS444" s="1327">
        <f t="shared" si="1259"/>
        <v>0</v>
      </c>
      <c r="CT444" s="1330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60"/>
        <v/>
      </c>
      <c r="CF445" s="1328" t="str">
        <f t="shared" si="1260"/>
        <v/>
      </c>
      <c r="CG445" s="1328" t="str">
        <f t="shared" si="1260"/>
        <v/>
      </c>
      <c r="CH445" s="1328" t="str">
        <f t="shared" si="1260"/>
        <v/>
      </c>
      <c r="CI445" s="1328" t="str">
        <f t="shared" si="1260"/>
        <v/>
      </c>
      <c r="CJ445" s="1328" t="str">
        <f t="shared" si="1260"/>
        <v/>
      </c>
      <c r="CK445" s="1329" t="str">
        <f t="shared" si="1260"/>
        <v/>
      </c>
      <c r="CL445" s="1329" t="str">
        <f t="shared" si="1260"/>
        <v/>
      </c>
      <c r="CM445" s="1329" t="str">
        <f t="shared" si="1260"/>
        <v/>
      </c>
      <c r="CN445" s="1328" t="str">
        <f t="shared" si="1260"/>
        <v/>
      </c>
      <c r="CO445" s="1328" t="str">
        <f t="shared" si="1260"/>
        <v/>
      </c>
      <c r="CP445" s="1328" t="str">
        <f t="shared" si="1260"/>
        <v/>
      </c>
      <c r="CQ445" s="1328" t="str">
        <f t="shared" si="1260"/>
        <v/>
      </c>
      <c r="CR445" s="1328" t="str">
        <f t="shared" si="1260"/>
        <v/>
      </c>
      <c r="CS445" s="1327" t="str">
        <f t="shared" si="1260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0.12820968985352549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0</v>
      </c>
      <c r="BX446" s="742">
        <f>'Data 3'!BX46</f>
        <v>0</v>
      </c>
      <c r="BY446" s="742">
        <f>'Data 3'!BY46</f>
        <v>0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1.7873571549370634E-2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61"/>
        <v>0</v>
      </c>
      <c r="CG446" s="1333">
        <f t="shared" si="1261"/>
        <v>0</v>
      </c>
      <c r="CH446" s="1333">
        <f t="shared" si="1261"/>
        <v>0</v>
      </c>
      <c r="CI446" s="1333">
        <f t="shared" si="1261"/>
        <v>0</v>
      </c>
      <c r="CJ446" s="1333">
        <f t="shared" si="1261"/>
        <v>0</v>
      </c>
      <c r="CK446" s="1334">
        <f t="shared" si="1261"/>
        <v>0</v>
      </c>
      <c r="CL446" s="1334">
        <f t="shared" si="1261"/>
        <v>0</v>
      </c>
      <c r="CM446" s="1334">
        <f t="shared" si="1261"/>
        <v>0</v>
      </c>
      <c r="CN446" s="1333">
        <f t="shared" si="1261"/>
        <v>1.4988765673697181E-2</v>
      </c>
      <c r="CO446" s="1333">
        <f t="shared" si="1261"/>
        <v>1.7628832354859753E-2</v>
      </c>
      <c r="CP446" s="1333">
        <f t="shared" si="1261"/>
        <v>3.6790606653620356E-2</v>
      </c>
      <c r="CQ446" s="1333">
        <f t="shared" si="1261"/>
        <v>4.5401174168297462E-2</v>
      </c>
      <c r="CR446" s="1333">
        <f t="shared" si="1261"/>
        <v>7.6647097195042396E-2</v>
      </c>
      <c r="CS446" s="1332">
        <f t="shared" si="1261"/>
        <v>7.6647097195042396E-2</v>
      </c>
      <c r="CT446" s="1335">
        <f t="shared" si="1261"/>
        <v>0.12820968985352549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0.12820968985352549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712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1036</v>
      </c>
      <c r="I448" s="627" t="s">
        <v>1036</v>
      </c>
      <c r="J448" s="627" t="s">
        <v>1036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1036</v>
      </c>
      <c r="V448" s="627" t="s">
        <v>1036</v>
      </c>
      <c r="W448" s="627" t="s">
        <v>269</v>
      </c>
      <c r="X448" s="627" t="s">
        <v>269</v>
      </c>
      <c r="Y448" s="627" t="s">
        <v>1036</v>
      </c>
      <c r="Z448" s="627" t="s">
        <v>269</v>
      </c>
      <c r="AA448" s="627" t="s">
        <v>269</v>
      </c>
      <c r="AB448" s="627" t="s">
        <v>1036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1036</v>
      </c>
      <c r="AT448" s="627" t="s">
        <v>1036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62"/>
        <v/>
      </c>
      <c r="CF449" s="1328" t="str">
        <f t="shared" si="1262"/>
        <v/>
      </c>
      <c r="CG449" s="1328" t="str">
        <f t="shared" si="1262"/>
        <v/>
      </c>
      <c r="CH449" s="1328" t="str">
        <f t="shared" si="1262"/>
        <v/>
      </c>
      <c r="CI449" s="1328" t="str">
        <f t="shared" si="1262"/>
        <v/>
      </c>
      <c r="CJ449" s="1328" t="str">
        <f t="shared" si="1262"/>
        <v/>
      </c>
      <c r="CK449" s="1329" t="str">
        <f t="shared" si="1262"/>
        <v/>
      </c>
      <c r="CL449" s="1329">
        <f t="shared" si="1262"/>
        <v>50</v>
      </c>
      <c r="CM449" s="1329">
        <f t="shared" si="1262"/>
        <v>50</v>
      </c>
      <c r="CN449" s="1328" t="str">
        <f t="shared" si="1262"/>
        <v/>
      </c>
      <c r="CO449" s="1328" t="str">
        <f t="shared" si="1262"/>
        <v/>
      </c>
      <c r="CP449" s="1328" t="str">
        <f t="shared" si="1262"/>
        <v/>
      </c>
      <c r="CQ449" s="1328" t="str">
        <f t="shared" si="1262"/>
        <v/>
      </c>
      <c r="CR449" s="1328" t="str">
        <f t="shared" si="1262"/>
        <v/>
      </c>
      <c r="CS449" s="1327" t="str">
        <f t="shared" si="1262"/>
        <v/>
      </c>
      <c r="CT449" s="133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63"/>
        <v/>
      </c>
      <c r="CF450" s="1328" t="str">
        <f t="shared" si="1263"/>
        <v/>
      </c>
      <c r="CG450" s="1328" t="str">
        <f t="shared" si="1263"/>
        <v/>
      </c>
      <c r="CH450" s="1328" t="str">
        <f t="shared" si="1263"/>
        <v/>
      </c>
      <c r="CI450" s="1328" t="str">
        <f t="shared" si="1263"/>
        <v/>
      </c>
      <c r="CJ450" s="1328" t="str">
        <f t="shared" si="1263"/>
        <v/>
      </c>
      <c r="CK450" s="1329" t="str">
        <f t="shared" si="1263"/>
        <v/>
      </c>
      <c r="CL450" s="1329">
        <f t="shared" si="1263"/>
        <v>1</v>
      </c>
      <c r="CM450" s="1329">
        <f t="shared" si="1263"/>
        <v>3</v>
      </c>
      <c r="CN450" s="1328" t="str">
        <f t="shared" si="1263"/>
        <v/>
      </c>
      <c r="CO450" s="1328" t="str">
        <f t="shared" si="1263"/>
        <v/>
      </c>
      <c r="CP450" s="1328" t="str">
        <f t="shared" si="1263"/>
        <v/>
      </c>
      <c r="CQ450" s="1328" t="str">
        <f t="shared" si="1263"/>
        <v/>
      </c>
      <c r="CR450" s="1328" t="str">
        <f t="shared" si="1263"/>
        <v/>
      </c>
      <c r="CS450" s="1327" t="str">
        <f t="shared" si="1263"/>
        <v/>
      </c>
      <c r="CT450" s="1330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63"/>
        <v/>
      </c>
      <c r="CF451" s="1328" t="str">
        <f t="shared" si="1263"/>
        <v/>
      </c>
      <c r="CG451" s="1328" t="str">
        <f t="shared" si="1263"/>
        <v/>
      </c>
      <c r="CH451" s="1328" t="str">
        <f t="shared" si="1263"/>
        <v/>
      </c>
      <c r="CI451" s="1328" t="str">
        <f t="shared" si="1263"/>
        <v/>
      </c>
      <c r="CJ451" s="1328" t="str">
        <f t="shared" si="1263"/>
        <v/>
      </c>
      <c r="CK451" s="1329" t="str">
        <f t="shared" si="1263"/>
        <v/>
      </c>
      <c r="CL451" s="1329">
        <f t="shared" si="1263"/>
        <v>1</v>
      </c>
      <c r="CM451" s="1329">
        <f t="shared" si="1263"/>
        <v>5</v>
      </c>
      <c r="CN451" s="1328" t="str">
        <f t="shared" si="1263"/>
        <v/>
      </c>
      <c r="CO451" s="1328" t="str">
        <f t="shared" si="1263"/>
        <v/>
      </c>
      <c r="CP451" s="1328" t="str">
        <f t="shared" si="1263"/>
        <v/>
      </c>
      <c r="CQ451" s="1328" t="str">
        <f t="shared" si="1263"/>
        <v/>
      </c>
      <c r="CR451" s="1328" t="str">
        <f t="shared" si="1263"/>
        <v/>
      </c>
      <c r="CS451" s="1327" t="str">
        <f t="shared" si="1263"/>
        <v/>
      </c>
      <c r="CT451" s="1330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63"/>
        <v/>
      </c>
      <c r="CF452" s="1328" t="str">
        <f t="shared" si="1263"/>
        <v/>
      </c>
      <c r="CG452" s="1328" t="str">
        <f t="shared" si="1263"/>
        <v/>
      </c>
      <c r="CH452" s="1328" t="str">
        <f t="shared" si="1263"/>
        <v/>
      </c>
      <c r="CI452" s="1328" t="str">
        <f t="shared" si="1263"/>
        <v/>
      </c>
      <c r="CJ452" s="1328" t="str">
        <f t="shared" si="1263"/>
        <v/>
      </c>
      <c r="CK452" s="1329" t="str">
        <f t="shared" si="1263"/>
        <v/>
      </c>
      <c r="CL452" s="1329">
        <f t="shared" si="1263"/>
        <v>150</v>
      </c>
      <c r="CM452" s="1329">
        <f t="shared" si="1263"/>
        <v>250</v>
      </c>
      <c r="CN452" s="1328" t="str">
        <f t="shared" si="1263"/>
        <v/>
      </c>
      <c r="CO452" s="1328" t="str">
        <f t="shared" si="1263"/>
        <v/>
      </c>
      <c r="CP452" s="1328" t="str">
        <f t="shared" si="1263"/>
        <v/>
      </c>
      <c r="CQ452" s="1328" t="str">
        <f t="shared" si="1263"/>
        <v/>
      </c>
      <c r="CR452" s="1328" t="str">
        <f t="shared" si="1263"/>
        <v/>
      </c>
      <c r="CS452" s="1327" t="str">
        <f t="shared" si="1263"/>
        <v/>
      </c>
      <c r="CT452" s="1330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63"/>
        <v>3600</v>
      </c>
      <c r="CF453" s="1328">
        <f t="shared" si="1263"/>
        <v>3600</v>
      </c>
      <c r="CG453" s="1328">
        <f t="shared" si="1263"/>
        <v>3600</v>
      </c>
      <c r="CH453" s="1328">
        <f t="shared" si="1263"/>
        <v>3600</v>
      </c>
      <c r="CI453" s="1328">
        <f t="shared" si="1263"/>
        <v>3600</v>
      </c>
      <c r="CJ453" s="1328">
        <f t="shared" si="1263"/>
        <v>3600</v>
      </c>
      <c r="CK453" s="1329">
        <f t="shared" si="1263"/>
        <v>3600</v>
      </c>
      <c r="CL453" s="1329">
        <f t="shared" si="1263"/>
        <v>3600</v>
      </c>
      <c r="CM453" s="1329">
        <f t="shared" si="1263"/>
        <v>3600</v>
      </c>
      <c r="CN453" s="1328">
        <f t="shared" si="1263"/>
        <v>3600</v>
      </c>
      <c r="CO453" s="1328">
        <f t="shared" si="1263"/>
        <v>3600</v>
      </c>
      <c r="CP453" s="1328">
        <f t="shared" si="1263"/>
        <v>3600</v>
      </c>
      <c r="CQ453" s="1328">
        <f t="shared" si="1263"/>
        <v>3600</v>
      </c>
      <c r="CR453" s="1328">
        <f t="shared" si="1263"/>
        <v>3630</v>
      </c>
      <c r="CS453" s="1327">
        <f t="shared" si="1263"/>
        <v>3630</v>
      </c>
      <c r="CT453" s="1330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63"/>
        <v/>
      </c>
      <c r="CF454" s="1333" t="str">
        <f t="shared" si="1263"/>
        <v/>
      </c>
      <c r="CG454" s="1333" t="str">
        <f t="shared" si="1263"/>
        <v/>
      </c>
      <c r="CH454" s="1333" t="str">
        <f t="shared" si="1263"/>
        <v/>
      </c>
      <c r="CI454" s="1333" t="str">
        <f t="shared" si="1263"/>
        <v/>
      </c>
      <c r="CJ454" s="1333" t="str">
        <f t="shared" si="1263"/>
        <v/>
      </c>
      <c r="CK454" s="1334" t="str">
        <f t="shared" si="1263"/>
        <v/>
      </c>
      <c r="CL454" s="1334">
        <f t="shared" si="1263"/>
        <v>7.0450097847358117E-2</v>
      </c>
      <c r="CM454" s="1334">
        <f t="shared" si="1263"/>
        <v>0.13046314416177429</v>
      </c>
      <c r="CN454" s="1333" t="str">
        <f t="shared" si="1263"/>
        <v/>
      </c>
      <c r="CO454" s="1333" t="str">
        <f t="shared" si="1263"/>
        <v/>
      </c>
      <c r="CP454" s="1333" t="str">
        <f t="shared" si="1263"/>
        <v/>
      </c>
      <c r="CQ454" s="1333" t="str">
        <f t="shared" si="1263"/>
        <v/>
      </c>
      <c r="CR454" s="1333" t="str">
        <f t="shared" si="1263"/>
        <v/>
      </c>
      <c r="CS454" s="1332" t="str">
        <f t="shared" si="1263"/>
        <v/>
      </c>
      <c r="CT454" s="1335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6" customFormat="1" ht="15.75" customHeight="1">
      <c r="A455" s="1707" t="s">
        <v>272</v>
      </c>
      <c r="B455" s="1708"/>
      <c r="C455" s="1708">
        <v>5</v>
      </c>
      <c r="D455" s="1708">
        <v>5</v>
      </c>
      <c r="E455" s="1708">
        <v>5</v>
      </c>
      <c r="F455" s="1708"/>
      <c r="G455" s="1708"/>
      <c r="H455" s="1708">
        <v>10</v>
      </c>
      <c r="I455" s="1708">
        <v>5</v>
      </c>
      <c r="J455" s="1708">
        <v>8</v>
      </c>
      <c r="K455" s="1708"/>
      <c r="L455" s="1708"/>
      <c r="M455" s="1708"/>
      <c r="N455" s="1708"/>
      <c r="O455" s="1708"/>
      <c r="P455" s="1708"/>
      <c r="Q455" s="1708"/>
      <c r="R455" s="1708"/>
      <c r="S455" s="1699"/>
      <c r="T455" s="1708"/>
      <c r="U455" s="1708">
        <v>5</v>
      </c>
      <c r="V455" s="1708">
        <v>2.5</v>
      </c>
      <c r="W455" s="1708"/>
      <c r="X455" s="1708"/>
      <c r="Y455" s="1708">
        <v>5</v>
      </c>
      <c r="Z455" s="1708"/>
      <c r="AA455" s="1708"/>
      <c r="AB455" s="1708">
        <v>5</v>
      </c>
      <c r="AC455" s="1708"/>
      <c r="AD455" s="1708"/>
      <c r="AE455" s="1708"/>
      <c r="AF455" s="1708"/>
      <c r="AG455" s="1709"/>
      <c r="AH455" s="1708"/>
      <c r="AI455" s="1708"/>
      <c r="AJ455" s="1708"/>
      <c r="AK455" s="1699"/>
      <c r="AL455" s="1708">
        <v>5</v>
      </c>
      <c r="AM455" s="1708"/>
      <c r="AN455" s="1708">
        <v>36</v>
      </c>
      <c r="AO455" s="1708"/>
      <c r="AP455" s="1708"/>
      <c r="AQ455" s="1708"/>
      <c r="AR455" s="1708"/>
      <c r="AS455" s="1708">
        <v>4</v>
      </c>
      <c r="AT455" s="1708">
        <v>2.5</v>
      </c>
      <c r="AU455" s="1708"/>
      <c r="AV455" s="1708"/>
      <c r="AW455" s="1708"/>
      <c r="AX455" s="1708"/>
      <c r="AY455" s="1708"/>
      <c r="AZ455" s="1708"/>
      <c r="BA455" s="1708"/>
      <c r="BB455" s="1708"/>
      <c r="BC455" s="1699"/>
      <c r="BD455" s="1708"/>
      <c r="BE455" s="1708"/>
      <c r="BF455" s="1708"/>
      <c r="BG455" s="1708"/>
      <c r="BH455" s="1708">
        <v>50</v>
      </c>
      <c r="BI455" s="1708"/>
      <c r="BJ455" s="1708"/>
      <c r="BK455" s="1708">
        <v>27.5</v>
      </c>
      <c r="BL455" s="1708"/>
      <c r="BM455" s="1708"/>
      <c r="BN455" s="1708"/>
      <c r="BO455" s="1708"/>
      <c r="BP455" s="1708"/>
      <c r="BQ455" s="1708"/>
      <c r="BR455" s="1708"/>
      <c r="BS455" s="1708"/>
      <c r="BT455" s="1708"/>
      <c r="BU455" s="1699"/>
      <c r="BV455" s="1708">
        <v>5.75</v>
      </c>
      <c r="BW455" s="1708">
        <v>5</v>
      </c>
      <c r="BX455" s="1708">
        <v>4.5</v>
      </c>
      <c r="BY455" s="1708"/>
      <c r="BZ455" s="1304">
        <f t="shared" si="1232"/>
        <v>5.75</v>
      </c>
      <c r="CA455" s="1304">
        <f t="shared" si="1233"/>
        <v>5</v>
      </c>
      <c r="CB455" s="1304">
        <f t="shared" si="1234"/>
        <v>4.5</v>
      </c>
      <c r="CC455" s="1305" t="str">
        <f t="shared" si="1235"/>
        <v/>
      </c>
      <c r="CD455" s="1364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5" t="str">
        <f t="shared" si="1297"/>
        <v/>
      </c>
      <c r="CF455" s="1366" t="str">
        <f t="shared" si="1297"/>
        <v/>
      </c>
      <c r="CG455" s="1366" t="str">
        <f t="shared" si="1297"/>
        <v/>
      </c>
      <c r="CH455" s="1366" t="str">
        <f t="shared" si="1297"/>
        <v/>
      </c>
      <c r="CI455" s="1366" t="str">
        <f t="shared" si="1297"/>
        <v/>
      </c>
      <c r="CJ455" s="1366" t="str">
        <f t="shared" si="1297"/>
        <v/>
      </c>
      <c r="CK455" s="1367" t="str">
        <f t="shared" si="1297"/>
        <v/>
      </c>
      <c r="CL455" s="1367">
        <f t="shared" si="1297"/>
        <v>27.5</v>
      </c>
      <c r="CM455" s="1367">
        <f t="shared" si="1297"/>
        <v>50</v>
      </c>
      <c r="CN455" s="1366" t="str">
        <f t="shared" si="1297"/>
        <v/>
      </c>
      <c r="CO455" s="1366" t="str">
        <f t="shared" si="1297"/>
        <v/>
      </c>
      <c r="CP455" s="1366" t="str">
        <f t="shared" si="1297"/>
        <v/>
      </c>
      <c r="CQ455" s="1366" t="str">
        <f t="shared" si="1297"/>
        <v/>
      </c>
      <c r="CR455" s="1366" t="str">
        <f t="shared" si="1297"/>
        <v/>
      </c>
      <c r="CS455" s="1365" t="str">
        <f t="shared" si="1297"/>
        <v/>
      </c>
      <c r="CT455" s="1368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7" t="str">
        <f t="shared" si="1264"/>
        <v/>
      </c>
      <c r="CV455" s="1688" t="str">
        <f t="shared" si="1265"/>
        <v/>
      </c>
      <c r="CW455" s="1689" t="str">
        <f t="shared" si="1266"/>
        <v/>
      </c>
      <c r="CX455" s="1689" t="str">
        <f t="shared" si="1267"/>
        <v/>
      </c>
      <c r="CY455" s="1689" t="str">
        <f t="shared" si="1268"/>
        <v/>
      </c>
      <c r="CZ455" s="1689" t="str">
        <f t="shared" si="1269"/>
        <v/>
      </c>
      <c r="DA455" s="1689" t="str">
        <f t="shared" si="1270"/>
        <v/>
      </c>
      <c r="DB455" s="1690" t="str">
        <f t="shared" si="1271"/>
        <v/>
      </c>
      <c r="DC455" s="1690">
        <f t="shared" si="1272"/>
        <v>27.5</v>
      </c>
      <c r="DD455" s="1690">
        <f t="shared" si="1273"/>
        <v>50</v>
      </c>
      <c r="DE455" s="1689" t="str">
        <f t="shared" si="1274"/>
        <v/>
      </c>
      <c r="DF455" s="1689" t="str">
        <f t="shared" si="1275"/>
        <v/>
      </c>
      <c r="DG455" s="1689" t="str">
        <f t="shared" si="1276"/>
        <v/>
      </c>
      <c r="DH455" s="1689" t="str">
        <f t="shared" si="1277"/>
        <v/>
      </c>
      <c r="DI455" s="1689" t="str">
        <f t="shared" si="1278"/>
        <v/>
      </c>
      <c r="DJ455" s="1688" t="str">
        <f t="shared" si="1279"/>
        <v/>
      </c>
      <c r="DK455" s="1687" t="str">
        <f t="shared" si="1280"/>
        <v/>
      </c>
      <c r="DL455" s="1691">
        <f t="shared" si="1281"/>
        <v>6</v>
      </c>
      <c r="DM455" s="1692">
        <f t="shared" si="1282"/>
        <v>4</v>
      </c>
      <c r="DN455" s="1692">
        <f t="shared" si="1283"/>
        <v>4</v>
      </c>
      <c r="DO455" s="1692">
        <f t="shared" si="1284"/>
        <v>2</v>
      </c>
      <c r="DP455" s="1693"/>
      <c r="DQ455" s="1694"/>
      <c r="DR455" s="1694"/>
      <c r="DS455" s="1694"/>
      <c r="DT455" s="1694"/>
      <c r="DU455" s="1694"/>
      <c r="DV455" s="1694"/>
      <c r="DW455" s="1694"/>
      <c r="DX455" s="1694"/>
      <c r="DY455" s="1695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6" t="str">
        <f t="shared" si="1297"/>
        <v/>
      </c>
      <c r="CE456" s="1327" t="str">
        <f t="shared" si="1298"/>
        <v/>
      </c>
      <c r="CF456" s="1328" t="str">
        <f t="shared" si="1298"/>
        <v/>
      </c>
      <c r="CG456" s="1328" t="str">
        <f t="shared" si="1298"/>
        <v/>
      </c>
      <c r="CH456" s="1328" t="str">
        <f t="shared" si="1298"/>
        <v/>
      </c>
      <c r="CI456" s="1328" t="str">
        <f t="shared" si="1298"/>
        <v/>
      </c>
      <c r="CJ456" s="1328" t="str">
        <f t="shared" si="1298"/>
        <v/>
      </c>
      <c r="CK456" s="1329" t="str">
        <f t="shared" si="1298"/>
        <v/>
      </c>
      <c r="CL456" s="1329">
        <f t="shared" si="1298"/>
        <v>82.5</v>
      </c>
      <c r="CM456" s="1329">
        <f t="shared" si="1298"/>
        <v>250</v>
      </c>
      <c r="CN456" s="1328" t="str">
        <f t="shared" si="1298"/>
        <v/>
      </c>
      <c r="CO456" s="1328" t="str">
        <f t="shared" si="1298"/>
        <v/>
      </c>
      <c r="CP456" s="1328" t="str">
        <f t="shared" si="1298"/>
        <v/>
      </c>
      <c r="CQ456" s="1328" t="str">
        <f t="shared" si="1298"/>
        <v/>
      </c>
      <c r="CR456" s="1328" t="str">
        <f t="shared" si="1298"/>
        <v/>
      </c>
      <c r="CS456" s="1327" t="str">
        <f t="shared" si="1298"/>
        <v/>
      </c>
      <c r="CT456" s="1330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688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03"/>
        <v/>
      </c>
      <c r="CF458" s="1328" t="str">
        <f t="shared" si="1303"/>
        <v/>
      </c>
      <c r="CG458" s="1328" t="str">
        <f t="shared" si="1303"/>
        <v/>
      </c>
      <c r="CH458" s="1328" t="str">
        <f t="shared" si="1303"/>
        <v/>
      </c>
      <c r="CI458" s="1328" t="str">
        <f t="shared" si="1303"/>
        <v/>
      </c>
      <c r="CJ458" s="1328" t="str">
        <f t="shared" si="1303"/>
        <v/>
      </c>
      <c r="CK458" s="1329" t="str">
        <f t="shared" si="1303"/>
        <v/>
      </c>
      <c r="CL458" s="1329" t="str">
        <f t="shared" si="1303"/>
        <v/>
      </c>
      <c r="CM458" s="1329" t="str">
        <f t="shared" si="1303"/>
        <v/>
      </c>
      <c r="CN458" s="1328" t="str">
        <f t="shared" si="1303"/>
        <v/>
      </c>
      <c r="CO458" s="1328" t="str">
        <f t="shared" si="1303"/>
        <v/>
      </c>
      <c r="CP458" s="1328" t="str">
        <f t="shared" si="1303"/>
        <v/>
      </c>
      <c r="CQ458" s="1328" t="str">
        <f t="shared" si="1303"/>
        <v/>
      </c>
      <c r="CR458" s="1328" t="str">
        <f t="shared" si="1303"/>
        <v/>
      </c>
      <c r="CS458" s="1327" t="str">
        <f t="shared" si="1303"/>
        <v/>
      </c>
      <c r="CT458" s="133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04"/>
        <v/>
      </c>
      <c r="CF459" s="1328" t="str">
        <f t="shared" si="1304"/>
        <v/>
      </c>
      <c r="CG459" s="1328" t="str">
        <f t="shared" si="1304"/>
        <v/>
      </c>
      <c r="CH459" s="1328" t="str">
        <f t="shared" si="1304"/>
        <v/>
      </c>
      <c r="CI459" s="1328" t="str">
        <f t="shared" si="1304"/>
        <v/>
      </c>
      <c r="CJ459" s="1328" t="str">
        <f t="shared" si="1304"/>
        <v/>
      </c>
      <c r="CK459" s="1329" t="str">
        <f t="shared" si="1304"/>
        <v/>
      </c>
      <c r="CL459" s="1329" t="str">
        <f t="shared" si="1304"/>
        <v/>
      </c>
      <c r="CM459" s="1329" t="str">
        <f t="shared" si="1304"/>
        <v/>
      </c>
      <c r="CN459" s="1328" t="str">
        <f t="shared" si="1304"/>
        <v/>
      </c>
      <c r="CO459" s="1328" t="str">
        <f t="shared" si="1304"/>
        <v/>
      </c>
      <c r="CP459" s="1328" t="str">
        <f t="shared" si="1304"/>
        <v/>
      </c>
      <c r="CQ459" s="1328" t="str">
        <f t="shared" si="1304"/>
        <v/>
      </c>
      <c r="CR459" s="1328" t="str">
        <f t="shared" si="1304"/>
        <v/>
      </c>
      <c r="CS459" s="1327" t="str">
        <f t="shared" si="1304"/>
        <v/>
      </c>
      <c r="CT459" s="1330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04"/>
        <v/>
      </c>
      <c r="CF460" s="1328" t="str">
        <f t="shared" si="1304"/>
        <v/>
      </c>
      <c r="CG460" s="1328" t="str">
        <f t="shared" si="1304"/>
        <v/>
      </c>
      <c r="CH460" s="1328" t="str">
        <f t="shared" si="1304"/>
        <v/>
      </c>
      <c r="CI460" s="1328" t="str">
        <f t="shared" si="1304"/>
        <v/>
      </c>
      <c r="CJ460" s="1328" t="str">
        <f t="shared" si="1304"/>
        <v/>
      </c>
      <c r="CK460" s="1329" t="str">
        <f t="shared" si="1304"/>
        <v/>
      </c>
      <c r="CL460" s="1329" t="str">
        <f t="shared" si="1304"/>
        <v/>
      </c>
      <c r="CM460" s="1329" t="str">
        <f t="shared" si="1304"/>
        <v/>
      </c>
      <c r="CN460" s="1328" t="str">
        <f t="shared" si="1304"/>
        <v/>
      </c>
      <c r="CO460" s="1328" t="str">
        <f t="shared" si="1304"/>
        <v/>
      </c>
      <c r="CP460" s="1328" t="str">
        <f t="shared" si="1304"/>
        <v/>
      </c>
      <c r="CQ460" s="1328" t="str">
        <f t="shared" si="1304"/>
        <v/>
      </c>
      <c r="CR460" s="1328" t="str">
        <f t="shared" si="1304"/>
        <v/>
      </c>
      <c r="CS460" s="1327" t="str">
        <f t="shared" si="1304"/>
        <v/>
      </c>
      <c r="CT460" s="1330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04"/>
        <v/>
      </c>
      <c r="CF461" s="1328" t="str">
        <f t="shared" si="1304"/>
        <v/>
      </c>
      <c r="CG461" s="1328" t="str">
        <f t="shared" si="1304"/>
        <v/>
      </c>
      <c r="CH461" s="1328" t="str">
        <f t="shared" si="1304"/>
        <v/>
      </c>
      <c r="CI461" s="1328" t="str">
        <f t="shared" si="1304"/>
        <v/>
      </c>
      <c r="CJ461" s="1328" t="str">
        <f t="shared" si="1304"/>
        <v/>
      </c>
      <c r="CK461" s="1329" t="str">
        <f t="shared" si="1304"/>
        <v/>
      </c>
      <c r="CL461" s="1329" t="str">
        <f t="shared" si="1304"/>
        <v/>
      </c>
      <c r="CM461" s="1329" t="str">
        <f t="shared" si="1304"/>
        <v/>
      </c>
      <c r="CN461" s="1328" t="str">
        <f t="shared" si="1304"/>
        <v/>
      </c>
      <c r="CO461" s="1328" t="str">
        <f t="shared" si="1304"/>
        <v/>
      </c>
      <c r="CP461" s="1328" t="str">
        <f t="shared" si="1304"/>
        <v/>
      </c>
      <c r="CQ461" s="1328" t="str">
        <f t="shared" si="1304"/>
        <v/>
      </c>
      <c r="CR461" s="1328" t="str">
        <f t="shared" si="1304"/>
        <v/>
      </c>
      <c r="CS461" s="1327" t="str">
        <f t="shared" si="1304"/>
        <v/>
      </c>
      <c r="CT461" s="1330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04"/>
        <v>3630</v>
      </c>
      <c r="CF462" s="1328">
        <f t="shared" si="1304"/>
        <v>3630</v>
      </c>
      <c r="CG462" s="1328">
        <f t="shared" si="1304"/>
        <v>3630</v>
      </c>
      <c r="CH462" s="1328">
        <f t="shared" si="1304"/>
        <v>3630</v>
      </c>
      <c r="CI462" s="1328">
        <f t="shared" si="1304"/>
        <v>3630</v>
      </c>
      <c r="CJ462" s="1328">
        <f t="shared" si="1304"/>
        <v>3630</v>
      </c>
      <c r="CK462" s="1329">
        <f t="shared" si="1304"/>
        <v>3630</v>
      </c>
      <c r="CL462" s="1329">
        <f t="shared" si="1304"/>
        <v>3630</v>
      </c>
      <c r="CM462" s="1329">
        <f t="shared" si="1304"/>
        <v>3630</v>
      </c>
      <c r="CN462" s="1328">
        <f t="shared" si="1304"/>
        <v>3630</v>
      </c>
      <c r="CO462" s="1328">
        <f t="shared" si="1304"/>
        <v>3630</v>
      </c>
      <c r="CP462" s="1328">
        <f t="shared" si="1304"/>
        <v>3630</v>
      </c>
      <c r="CQ462" s="1328">
        <f t="shared" si="1304"/>
        <v>3630</v>
      </c>
      <c r="CR462" s="1328">
        <f t="shared" si="1304"/>
        <v>3630</v>
      </c>
      <c r="CS462" s="1327">
        <f t="shared" si="1304"/>
        <v>3630</v>
      </c>
      <c r="CT462" s="1330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04"/>
        <v/>
      </c>
      <c r="CF463" s="1333" t="str">
        <f t="shared" si="1304"/>
        <v/>
      </c>
      <c r="CG463" s="1333" t="str">
        <f t="shared" si="1304"/>
        <v/>
      </c>
      <c r="CH463" s="1333" t="str">
        <f t="shared" si="1304"/>
        <v/>
      </c>
      <c r="CI463" s="1333" t="str">
        <f t="shared" si="1304"/>
        <v/>
      </c>
      <c r="CJ463" s="1333" t="str">
        <f t="shared" si="1304"/>
        <v/>
      </c>
      <c r="CK463" s="1334" t="str">
        <f t="shared" si="1304"/>
        <v/>
      </c>
      <c r="CL463" s="1334" t="str">
        <f t="shared" si="1304"/>
        <v/>
      </c>
      <c r="CM463" s="1334" t="str">
        <f t="shared" si="1304"/>
        <v/>
      </c>
      <c r="CN463" s="1333" t="str">
        <f t="shared" si="1304"/>
        <v/>
      </c>
      <c r="CO463" s="1333" t="str">
        <f t="shared" si="1304"/>
        <v/>
      </c>
      <c r="CP463" s="1333" t="str">
        <f t="shared" si="1304"/>
        <v/>
      </c>
      <c r="CQ463" s="1333" t="str">
        <f t="shared" si="1304"/>
        <v/>
      </c>
      <c r="CR463" s="1333" t="str">
        <f t="shared" si="1304"/>
        <v/>
      </c>
      <c r="CS463" s="1332" t="str">
        <f t="shared" si="1304"/>
        <v/>
      </c>
      <c r="CT463" s="1335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38"/>
        <v/>
      </c>
      <c r="CF464" s="1328" t="str">
        <f t="shared" si="1338"/>
        <v/>
      </c>
      <c r="CG464" s="1328" t="str">
        <f t="shared" si="1338"/>
        <v/>
      </c>
      <c r="CH464" s="1328" t="str">
        <f t="shared" si="1338"/>
        <v/>
      </c>
      <c r="CI464" s="1328" t="str">
        <f t="shared" si="1338"/>
        <v/>
      </c>
      <c r="CJ464" s="1328" t="str">
        <f t="shared" si="1338"/>
        <v/>
      </c>
      <c r="CK464" s="1329" t="str">
        <f t="shared" si="1338"/>
        <v/>
      </c>
      <c r="CL464" s="1329" t="str">
        <f t="shared" si="1338"/>
        <v/>
      </c>
      <c r="CM464" s="1329" t="str">
        <f t="shared" si="1338"/>
        <v/>
      </c>
      <c r="CN464" s="1328" t="str">
        <f t="shared" si="1338"/>
        <v/>
      </c>
      <c r="CO464" s="1328" t="str">
        <f t="shared" si="1338"/>
        <v/>
      </c>
      <c r="CP464" s="1328" t="str">
        <f t="shared" si="1338"/>
        <v/>
      </c>
      <c r="CQ464" s="1328" t="str">
        <f t="shared" si="1338"/>
        <v/>
      </c>
      <c r="CR464" s="1328" t="str">
        <f t="shared" si="1338"/>
        <v/>
      </c>
      <c r="CS464" s="1327" t="str">
        <f t="shared" si="1338"/>
        <v/>
      </c>
      <c r="CT464" s="133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6" t="str">
        <f t="shared" si="1338"/>
        <v/>
      </c>
      <c r="CE465" s="1327" t="str">
        <f t="shared" si="1339"/>
        <v/>
      </c>
      <c r="CF465" s="1328" t="str">
        <f t="shared" si="1339"/>
        <v/>
      </c>
      <c r="CG465" s="1328" t="str">
        <f t="shared" si="1339"/>
        <v/>
      </c>
      <c r="CH465" s="1328" t="str">
        <f t="shared" si="1339"/>
        <v/>
      </c>
      <c r="CI465" s="1328" t="str">
        <f t="shared" si="1339"/>
        <v/>
      </c>
      <c r="CJ465" s="1328" t="str">
        <f t="shared" si="1339"/>
        <v/>
      </c>
      <c r="CK465" s="1329" t="str">
        <f t="shared" si="1339"/>
        <v/>
      </c>
      <c r="CL465" s="1329" t="str">
        <f t="shared" si="1339"/>
        <v/>
      </c>
      <c r="CM465" s="1329" t="str">
        <f t="shared" si="1339"/>
        <v/>
      </c>
      <c r="CN465" s="1328" t="str">
        <f t="shared" si="1339"/>
        <v/>
      </c>
      <c r="CO465" s="1328" t="str">
        <f t="shared" si="1339"/>
        <v/>
      </c>
      <c r="CP465" s="1328" t="str">
        <f t="shared" si="1339"/>
        <v/>
      </c>
      <c r="CQ465" s="1328" t="str">
        <f t="shared" si="1339"/>
        <v/>
      </c>
      <c r="CR465" s="1328" t="str">
        <f t="shared" si="1339"/>
        <v/>
      </c>
      <c r="CS465" s="1327" t="str">
        <f t="shared" si="1339"/>
        <v/>
      </c>
      <c r="CT465" s="1330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10" t="s">
        <v>715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44"/>
        <v/>
      </c>
      <c r="CF467" s="1328" t="str">
        <f t="shared" si="1344"/>
        <v/>
      </c>
      <c r="CG467" s="1328" t="str">
        <f t="shared" si="1344"/>
        <v/>
      </c>
      <c r="CH467" s="1328" t="str">
        <f t="shared" si="1344"/>
        <v/>
      </c>
      <c r="CI467" s="1328" t="str">
        <f t="shared" si="1344"/>
        <v/>
      </c>
      <c r="CJ467" s="1328">
        <f t="shared" si="1344"/>
        <v>1</v>
      </c>
      <c r="CK467" s="1329">
        <f t="shared" si="1344"/>
        <v>2</v>
      </c>
      <c r="CL467" s="1329">
        <f t="shared" si="1344"/>
        <v>2</v>
      </c>
      <c r="CM467" s="1329">
        <f t="shared" si="1344"/>
        <v>5</v>
      </c>
      <c r="CN467" s="1328">
        <f t="shared" si="1344"/>
        <v>10</v>
      </c>
      <c r="CO467" s="1328">
        <f t="shared" si="1344"/>
        <v>10</v>
      </c>
      <c r="CP467" s="1328" t="str">
        <f t="shared" si="1344"/>
        <v/>
      </c>
      <c r="CQ467" s="1328" t="str">
        <f t="shared" si="1344"/>
        <v/>
      </c>
      <c r="CR467" s="1328" t="str">
        <f t="shared" si="1344"/>
        <v/>
      </c>
      <c r="CS467" s="1327" t="str">
        <f t="shared" si="1344"/>
        <v/>
      </c>
      <c r="CT467" s="133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6" customFormat="1" ht="15.75" customHeight="1">
      <c r="A468" s="1715" t="s">
        <v>270</v>
      </c>
      <c r="B468" s="1716"/>
      <c r="C468" s="1716"/>
      <c r="D468" s="1716"/>
      <c r="E468" s="1716"/>
      <c r="F468" s="1716"/>
      <c r="G468" s="1716"/>
      <c r="H468" s="1716"/>
      <c r="I468" s="1716"/>
      <c r="J468" s="1716"/>
      <c r="K468" s="1716"/>
      <c r="L468" s="1716"/>
      <c r="M468" s="1716"/>
      <c r="N468" s="1716"/>
      <c r="O468" s="1716"/>
      <c r="P468" s="1716"/>
      <c r="Q468" s="1716"/>
      <c r="R468" s="1716"/>
      <c r="S468" s="1717"/>
      <c r="T468" s="1716"/>
      <c r="U468" s="1716"/>
      <c r="V468" s="1716"/>
      <c r="W468" s="1716"/>
      <c r="X468" s="1716">
        <v>4</v>
      </c>
      <c r="Y468" s="1716">
        <v>1</v>
      </c>
      <c r="Z468" s="1716"/>
      <c r="AA468" s="1716"/>
      <c r="AB468" s="1716"/>
      <c r="AC468" s="1716"/>
      <c r="AD468" s="1716"/>
      <c r="AE468" s="1716"/>
      <c r="AF468" s="1716"/>
      <c r="AG468" s="1716"/>
      <c r="AH468" s="1716"/>
      <c r="AI468" s="1716"/>
      <c r="AJ468" s="1716"/>
      <c r="AK468" s="1717"/>
      <c r="AL468" s="1716"/>
      <c r="AM468" s="1716"/>
      <c r="AN468" s="1716">
        <v>4</v>
      </c>
      <c r="AO468" s="1716">
        <v>1</v>
      </c>
      <c r="AP468" s="1716">
        <v>4</v>
      </c>
      <c r="AQ468" s="1716"/>
      <c r="AR468" s="1716"/>
      <c r="AS468" s="1716">
        <v>1</v>
      </c>
      <c r="AT468" s="1716">
        <v>1</v>
      </c>
      <c r="AU468" s="1716"/>
      <c r="AV468" s="1716"/>
      <c r="AW468" s="1716"/>
      <c r="AX468" s="1716"/>
      <c r="AY468" s="1716"/>
      <c r="AZ468" s="1716"/>
      <c r="BA468" s="1716"/>
      <c r="BB468" s="1716"/>
      <c r="BC468" s="1717"/>
      <c r="BD468" s="1716">
        <v>6</v>
      </c>
      <c r="BE468" s="1716">
        <v>1</v>
      </c>
      <c r="BF468" s="1716">
        <v>1</v>
      </c>
      <c r="BG468" s="1716">
        <v>1</v>
      </c>
      <c r="BH468" s="1716">
        <v>1</v>
      </c>
      <c r="BI468" s="1716">
        <v>1</v>
      </c>
      <c r="BJ468" s="1716"/>
      <c r="BK468" s="1716"/>
      <c r="BL468" s="1716"/>
      <c r="BM468" s="1716"/>
      <c r="BN468" s="1716"/>
      <c r="BO468" s="1716"/>
      <c r="BP468" s="1716"/>
      <c r="BQ468" s="1716"/>
      <c r="BR468" s="1716"/>
      <c r="BS468" s="1716"/>
      <c r="BT468" s="1716"/>
      <c r="BU468" s="1717"/>
      <c r="BV468" s="1716">
        <v>0</v>
      </c>
      <c r="BW468" s="1716">
        <v>0</v>
      </c>
      <c r="BX468" s="1716">
        <v>2</v>
      </c>
      <c r="BY468" s="1716">
        <v>1</v>
      </c>
      <c r="BZ468" s="1304" t="str">
        <f t="shared" si="1232"/>
        <v/>
      </c>
      <c r="CA468" s="1304" t="str">
        <f t="shared" si="1233"/>
        <v/>
      </c>
      <c r="CB468" s="1304">
        <f t="shared" si="1234"/>
        <v>2</v>
      </c>
      <c r="CC468" s="1305">
        <f t="shared" si="1235"/>
        <v>1</v>
      </c>
      <c r="CD468" s="136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5" t="str">
        <f t="shared" si="1345"/>
        <v/>
      </c>
      <c r="CF468" s="1366" t="str">
        <f t="shared" si="1345"/>
        <v/>
      </c>
      <c r="CG468" s="1366" t="str">
        <f t="shared" si="1345"/>
        <v/>
      </c>
      <c r="CH468" s="1366" t="str">
        <f t="shared" si="1345"/>
        <v/>
      </c>
      <c r="CI468" s="1366" t="str">
        <f t="shared" si="1345"/>
        <v/>
      </c>
      <c r="CJ468" s="1366">
        <f t="shared" si="1345"/>
        <v>1</v>
      </c>
      <c r="CK468" s="1367">
        <f t="shared" si="1345"/>
        <v>1</v>
      </c>
      <c r="CL468" s="1367">
        <f t="shared" si="1345"/>
        <v>1</v>
      </c>
      <c r="CM468" s="1367">
        <f t="shared" si="1345"/>
        <v>1</v>
      </c>
      <c r="CN468" s="1366">
        <f t="shared" si="1345"/>
        <v>1</v>
      </c>
      <c r="CO468" s="1366">
        <f t="shared" si="1345"/>
        <v>6</v>
      </c>
      <c r="CP468" s="1366" t="str">
        <f t="shared" si="1345"/>
        <v/>
      </c>
      <c r="CQ468" s="1366" t="str">
        <f t="shared" si="1345"/>
        <v/>
      </c>
      <c r="CR468" s="1366" t="str">
        <f t="shared" si="1345"/>
        <v/>
      </c>
      <c r="CS468" s="1365" t="str">
        <f t="shared" si="1345"/>
        <v/>
      </c>
      <c r="CT468" s="1368" t="str">
        <f t="shared" si="1345"/>
        <v/>
      </c>
      <c r="CU468" s="1687" t="str">
        <f t="shared" si="1346"/>
        <v/>
      </c>
      <c r="CV468" s="1688" t="str">
        <f t="shared" si="1347"/>
        <v/>
      </c>
      <c r="CW468" s="1689" t="str">
        <f t="shared" si="1348"/>
        <v/>
      </c>
      <c r="CX468" s="1689" t="str">
        <f t="shared" si="1349"/>
        <v/>
      </c>
      <c r="CY468" s="1689" t="str">
        <f t="shared" si="1350"/>
        <v/>
      </c>
      <c r="CZ468" s="1689" t="str">
        <f t="shared" si="1351"/>
        <v/>
      </c>
      <c r="DA468" s="1689">
        <f t="shared" si="1352"/>
        <v>1</v>
      </c>
      <c r="DB468" s="1690">
        <f t="shared" si="1353"/>
        <v>1</v>
      </c>
      <c r="DC468" s="1690">
        <f t="shared" si="1354"/>
        <v>1</v>
      </c>
      <c r="DD468" s="1690">
        <f t="shared" si="1355"/>
        <v>1</v>
      </c>
      <c r="DE468" s="1689">
        <f t="shared" si="1356"/>
        <v>1</v>
      </c>
      <c r="DF468" s="1689">
        <f t="shared" si="1357"/>
        <v>6</v>
      </c>
      <c r="DG468" s="1689" t="str">
        <f t="shared" si="1358"/>
        <v/>
      </c>
      <c r="DH468" s="1689" t="str">
        <f t="shared" si="1359"/>
        <v/>
      </c>
      <c r="DI468" s="1689" t="str">
        <f t="shared" si="1360"/>
        <v/>
      </c>
      <c r="DJ468" s="1688" t="str">
        <f t="shared" si="1361"/>
        <v/>
      </c>
      <c r="DK468" s="1687" t="str">
        <f t="shared" si="1362"/>
        <v/>
      </c>
      <c r="DL468" s="1691">
        <f t="shared" si="1363"/>
        <v>0</v>
      </c>
      <c r="DM468" s="1692">
        <f t="shared" si="1364"/>
        <v>2</v>
      </c>
      <c r="DN468" s="1692">
        <f t="shared" si="1365"/>
        <v>5</v>
      </c>
      <c r="DO468" s="1692">
        <f t="shared" si="1366"/>
        <v>6</v>
      </c>
      <c r="DP468" s="1693"/>
      <c r="DQ468" s="1694"/>
      <c r="DR468" s="1694"/>
      <c r="DS468" s="1694"/>
      <c r="DT468" s="1694"/>
      <c r="DU468" s="1694"/>
      <c r="DV468" s="1694"/>
      <c r="DW468" s="1694"/>
      <c r="DX468" s="1694"/>
      <c r="DY468" s="1695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45"/>
        <v/>
      </c>
      <c r="CF469" s="1328" t="str">
        <f t="shared" si="1345"/>
        <v/>
      </c>
      <c r="CG469" s="1328" t="str">
        <f t="shared" si="1345"/>
        <v/>
      </c>
      <c r="CH469" s="1328" t="str">
        <f t="shared" si="1345"/>
        <v/>
      </c>
      <c r="CI469" s="1328" t="str">
        <f t="shared" si="1345"/>
        <v/>
      </c>
      <c r="CJ469" s="1328">
        <f t="shared" si="1345"/>
        <v>4</v>
      </c>
      <c r="CK469" s="1329">
        <f t="shared" si="1345"/>
        <v>6</v>
      </c>
      <c r="CL469" s="1329">
        <f t="shared" si="1345"/>
        <v>12</v>
      </c>
      <c r="CM469" s="1329">
        <f t="shared" si="1345"/>
        <v>12</v>
      </c>
      <c r="CN469" s="1328">
        <f t="shared" si="1345"/>
        <v>12</v>
      </c>
      <c r="CO469" s="1328">
        <f t="shared" si="1345"/>
        <v>12</v>
      </c>
      <c r="CP469" s="1328" t="str">
        <f t="shared" si="1345"/>
        <v/>
      </c>
      <c r="CQ469" s="1328" t="str">
        <f t="shared" si="1345"/>
        <v/>
      </c>
      <c r="CR469" s="1328" t="str">
        <f t="shared" si="1345"/>
        <v/>
      </c>
      <c r="CS469" s="1327" t="str">
        <f t="shared" si="1345"/>
        <v/>
      </c>
      <c r="CT469" s="1330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45"/>
        <v/>
      </c>
      <c r="CF470" s="1328" t="str">
        <f t="shared" si="1345"/>
        <v/>
      </c>
      <c r="CG470" s="1328" t="str">
        <f t="shared" si="1345"/>
        <v/>
      </c>
      <c r="CH470" s="1328" t="str">
        <f t="shared" si="1345"/>
        <v/>
      </c>
      <c r="CI470" s="1328" t="str">
        <f t="shared" si="1345"/>
        <v/>
      </c>
      <c r="CJ470" s="1328">
        <f t="shared" si="1345"/>
        <v>12</v>
      </c>
      <c r="CK470" s="1329">
        <f t="shared" si="1345"/>
        <v>24</v>
      </c>
      <c r="CL470" s="1329">
        <f t="shared" si="1345"/>
        <v>30</v>
      </c>
      <c r="CM470" s="1329">
        <f t="shared" si="1345"/>
        <v>48</v>
      </c>
      <c r="CN470" s="1328">
        <f t="shared" si="1345"/>
        <v>120</v>
      </c>
      <c r="CO470" s="1328">
        <f t="shared" si="1345"/>
        <v>120</v>
      </c>
      <c r="CP470" s="1328" t="str">
        <f t="shared" si="1345"/>
        <v/>
      </c>
      <c r="CQ470" s="1328" t="str">
        <f t="shared" si="1345"/>
        <v/>
      </c>
      <c r="CR470" s="1328" t="str">
        <f t="shared" si="1345"/>
        <v/>
      </c>
      <c r="CS470" s="1327" t="str">
        <f t="shared" si="1345"/>
        <v/>
      </c>
      <c r="CT470" s="1330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45"/>
        <v>3540</v>
      </c>
      <c r="CF471" s="1328">
        <f t="shared" si="1345"/>
        <v>3540</v>
      </c>
      <c r="CG471" s="1328">
        <f t="shared" si="1345"/>
        <v>3540</v>
      </c>
      <c r="CH471" s="1328">
        <f t="shared" si="1345"/>
        <v>3540</v>
      </c>
      <c r="CI471" s="1328">
        <f t="shared" si="1345"/>
        <v>3540</v>
      </c>
      <c r="CJ471" s="1328">
        <f t="shared" si="1345"/>
        <v>3540</v>
      </c>
      <c r="CK471" s="1329">
        <f t="shared" si="1345"/>
        <v>3540</v>
      </c>
      <c r="CL471" s="1329">
        <f t="shared" si="1345"/>
        <v>3540</v>
      </c>
      <c r="CM471" s="1329">
        <f t="shared" si="1345"/>
        <v>3540</v>
      </c>
      <c r="CN471" s="1328">
        <f t="shared" si="1345"/>
        <v>3540</v>
      </c>
      <c r="CO471" s="1328">
        <f t="shared" si="1345"/>
        <v>3540</v>
      </c>
      <c r="CP471" s="1328">
        <f t="shared" si="1345"/>
        <v>3540</v>
      </c>
      <c r="CQ471" s="1328">
        <f t="shared" si="1345"/>
        <v>3540</v>
      </c>
      <c r="CR471" s="1328">
        <f t="shared" si="1345"/>
        <v>3540</v>
      </c>
      <c r="CS471" s="1327">
        <f t="shared" si="1345"/>
        <v>3540</v>
      </c>
      <c r="CT471" s="1330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45"/>
        <v/>
      </c>
      <c r="CF472" s="1333" t="str">
        <f t="shared" si="1345"/>
        <v/>
      </c>
      <c r="CG472" s="1333" t="str">
        <f t="shared" si="1345"/>
        <v/>
      </c>
      <c r="CH472" s="1333" t="str">
        <f t="shared" si="1345"/>
        <v/>
      </c>
      <c r="CI472" s="1333" t="str">
        <f t="shared" si="1345"/>
        <v/>
      </c>
      <c r="CJ472" s="1333">
        <f t="shared" si="1345"/>
        <v>6.9275929549902152E-3</v>
      </c>
      <c r="CK472" s="1334">
        <f t="shared" si="1345"/>
        <v>1.2315720808871495E-2</v>
      </c>
      <c r="CL472" s="1334">
        <f t="shared" si="1345"/>
        <v>1.385518590998043E-2</v>
      </c>
      <c r="CM472" s="1334">
        <f t="shared" si="1345"/>
        <v>1.8473581213307239E-2</v>
      </c>
      <c r="CN472" s="1333">
        <f t="shared" si="1345"/>
        <v>4.6183953033268103E-2</v>
      </c>
      <c r="CO472" s="1333">
        <f t="shared" si="1345"/>
        <v>5.0382494218110654E-2</v>
      </c>
      <c r="CP472" s="1333" t="str">
        <f t="shared" si="1345"/>
        <v/>
      </c>
      <c r="CQ472" s="1333" t="str">
        <f t="shared" si="1345"/>
        <v/>
      </c>
      <c r="CR472" s="1333" t="str">
        <f t="shared" si="1345"/>
        <v/>
      </c>
      <c r="CS472" s="1332" t="str">
        <f t="shared" si="1345"/>
        <v/>
      </c>
      <c r="CT472" s="1335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6" customFormat="1" ht="15.75" customHeight="1">
      <c r="A473" s="1718" t="s">
        <v>275</v>
      </c>
      <c r="B473" s="1709"/>
      <c r="C473" s="1709"/>
      <c r="D473" s="1709"/>
      <c r="E473" s="1709"/>
      <c r="F473" s="1709"/>
      <c r="G473" s="1709"/>
      <c r="H473" s="1709"/>
      <c r="I473" s="1709"/>
      <c r="J473" s="1709"/>
      <c r="K473" s="1709"/>
      <c r="L473" s="1709"/>
      <c r="M473" s="1709"/>
      <c r="N473" s="1709"/>
      <c r="O473" s="1709"/>
      <c r="P473" s="1709"/>
      <c r="Q473" s="1709"/>
      <c r="R473" s="1709"/>
      <c r="S473" s="1719"/>
      <c r="T473" s="1709"/>
      <c r="U473" s="1709"/>
      <c r="V473" s="1709"/>
      <c r="W473" s="1709"/>
      <c r="X473" s="1709">
        <v>10</v>
      </c>
      <c r="Y473" s="1709">
        <v>6.5</v>
      </c>
      <c r="Z473" s="1709"/>
      <c r="AA473" s="1709"/>
      <c r="AB473" s="1709"/>
      <c r="AC473" s="1709"/>
      <c r="AD473" s="1709"/>
      <c r="AE473" s="1709"/>
      <c r="AF473" s="1709"/>
      <c r="AG473" s="1709"/>
      <c r="AH473" s="1709"/>
      <c r="AI473" s="1709"/>
      <c r="AJ473" s="1709"/>
      <c r="AK473" s="1719"/>
      <c r="AL473" s="1709"/>
      <c r="AM473" s="1709"/>
      <c r="AN473" s="1709">
        <v>2</v>
      </c>
      <c r="AO473" s="1709">
        <v>7</v>
      </c>
      <c r="AP473" s="1709">
        <v>2.5</v>
      </c>
      <c r="AQ473" s="1709"/>
      <c r="AR473" s="1709"/>
      <c r="AS473" s="1709">
        <v>1.6</v>
      </c>
      <c r="AT473" s="1709">
        <v>0.7</v>
      </c>
      <c r="AU473" s="1709"/>
      <c r="AV473" s="1709"/>
      <c r="AW473" s="1709"/>
      <c r="AX473" s="1709"/>
      <c r="AY473" s="1709"/>
      <c r="AZ473" s="1709"/>
      <c r="BA473" s="1709"/>
      <c r="BB473" s="1709"/>
      <c r="BC473" s="1719"/>
      <c r="BD473" s="1709">
        <v>3</v>
      </c>
      <c r="BE473" s="1709">
        <v>12</v>
      </c>
      <c r="BF473" s="1709">
        <v>7</v>
      </c>
      <c r="BG473" s="1709">
        <v>6</v>
      </c>
      <c r="BH473" s="1709">
        <v>3.5</v>
      </c>
      <c r="BI473" s="1709">
        <v>5</v>
      </c>
      <c r="BJ473" s="1709"/>
      <c r="BK473" s="1709"/>
      <c r="BL473" s="1709"/>
      <c r="BM473" s="1709"/>
      <c r="BN473" s="1709"/>
      <c r="BO473" s="1709"/>
      <c r="BP473" s="1709"/>
      <c r="BQ473" s="1709"/>
      <c r="BR473" s="1709"/>
      <c r="BS473" s="1709"/>
      <c r="BT473" s="1709"/>
      <c r="BU473" s="1719"/>
      <c r="BV473" s="1709"/>
      <c r="BW473" s="1709"/>
      <c r="BX473" s="1709">
        <v>5</v>
      </c>
      <c r="BY473" s="1709">
        <v>5</v>
      </c>
      <c r="BZ473" s="1304" t="str">
        <f t="shared" si="1232"/>
        <v/>
      </c>
      <c r="CA473" s="1304" t="str">
        <f t="shared" si="1233"/>
        <v/>
      </c>
      <c r="CB473" s="1304">
        <f t="shared" si="1234"/>
        <v>2.0333333333333332</v>
      </c>
      <c r="CC473" s="1305">
        <f t="shared" si="1235"/>
        <v>5.375</v>
      </c>
      <c r="CD473" s="1364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5" t="str">
        <f t="shared" si="1379"/>
        <v/>
      </c>
      <c r="CF473" s="1366" t="str">
        <f t="shared" si="1379"/>
        <v/>
      </c>
      <c r="CG473" s="1366" t="str">
        <f t="shared" si="1379"/>
        <v/>
      </c>
      <c r="CH473" s="1366" t="str">
        <f t="shared" si="1379"/>
        <v/>
      </c>
      <c r="CI473" s="1366" t="str">
        <f t="shared" si="1379"/>
        <v/>
      </c>
      <c r="CJ473" s="1366">
        <f t="shared" si="1379"/>
        <v>3</v>
      </c>
      <c r="CK473" s="1367">
        <f t="shared" si="1379"/>
        <v>3.5</v>
      </c>
      <c r="CL473" s="1367">
        <f t="shared" si="1379"/>
        <v>5</v>
      </c>
      <c r="CM473" s="1367">
        <f t="shared" si="1379"/>
        <v>6</v>
      </c>
      <c r="CN473" s="1366">
        <f t="shared" si="1379"/>
        <v>7</v>
      </c>
      <c r="CO473" s="1366">
        <f t="shared" si="1379"/>
        <v>12</v>
      </c>
      <c r="CP473" s="1366" t="str">
        <f t="shared" si="1379"/>
        <v/>
      </c>
      <c r="CQ473" s="1366" t="str">
        <f t="shared" si="1379"/>
        <v/>
      </c>
      <c r="CR473" s="1366" t="str">
        <f t="shared" si="1379"/>
        <v/>
      </c>
      <c r="CS473" s="1365" t="str">
        <f t="shared" si="1379"/>
        <v/>
      </c>
      <c r="CT473" s="1368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7" t="str">
        <f t="shared" si="1346"/>
        <v/>
      </c>
      <c r="CV473" s="1688" t="str">
        <f t="shared" si="1347"/>
        <v/>
      </c>
      <c r="CW473" s="1689" t="str">
        <f t="shared" si="1348"/>
        <v/>
      </c>
      <c r="CX473" s="1689" t="str">
        <f t="shared" si="1349"/>
        <v/>
      </c>
      <c r="CY473" s="1689" t="str">
        <f t="shared" si="1350"/>
        <v/>
      </c>
      <c r="CZ473" s="1689" t="str">
        <f t="shared" si="1351"/>
        <v/>
      </c>
      <c r="DA473" s="1689">
        <f t="shared" si="1352"/>
        <v>3</v>
      </c>
      <c r="DB473" s="1690">
        <f t="shared" si="1353"/>
        <v>3.5</v>
      </c>
      <c r="DC473" s="1690">
        <f t="shared" si="1354"/>
        <v>5</v>
      </c>
      <c r="DD473" s="1690">
        <f t="shared" si="1355"/>
        <v>6</v>
      </c>
      <c r="DE473" s="1689">
        <f t="shared" si="1356"/>
        <v>7</v>
      </c>
      <c r="DF473" s="1689">
        <f t="shared" si="1357"/>
        <v>12</v>
      </c>
      <c r="DG473" s="1689" t="str">
        <f t="shared" si="1358"/>
        <v/>
      </c>
      <c r="DH473" s="1689" t="str">
        <f t="shared" si="1359"/>
        <v/>
      </c>
      <c r="DI473" s="1689" t="str">
        <f t="shared" si="1360"/>
        <v/>
      </c>
      <c r="DJ473" s="1688" t="str">
        <f t="shared" si="1361"/>
        <v/>
      </c>
      <c r="DK473" s="1687" t="str">
        <f t="shared" si="1362"/>
        <v/>
      </c>
      <c r="DL473" s="1691">
        <f t="shared" si="1363"/>
        <v>0</v>
      </c>
      <c r="DM473" s="1692">
        <f t="shared" si="1364"/>
        <v>2</v>
      </c>
      <c r="DN473" s="1692">
        <f t="shared" si="1365"/>
        <v>5</v>
      </c>
      <c r="DO473" s="1692">
        <f t="shared" si="1366"/>
        <v>6</v>
      </c>
      <c r="DP473" s="1693"/>
      <c r="DQ473" s="1694"/>
      <c r="DR473" s="1694"/>
      <c r="DS473" s="1694"/>
      <c r="DT473" s="1694"/>
      <c r="DU473" s="1694"/>
      <c r="DV473" s="1694"/>
      <c r="DW473" s="1694"/>
      <c r="DX473" s="1694"/>
      <c r="DY473" s="1695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6" t="str">
        <f t="shared" si="1379"/>
        <v/>
      </c>
      <c r="CE474" s="1327" t="str">
        <f t="shared" si="1380"/>
        <v/>
      </c>
      <c r="CF474" s="1328" t="str">
        <f t="shared" si="1380"/>
        <v/>
      </c>
      <c r="CG474" s="1328" t="str">
        <f t="shared" si="1380"/>
        <v/>
      </c>
      <c r="CH474" s="1328" t="str">
        <f t="shared" si="1380"/>
        <v/>
      </c>
      <c r="CI474" s="1328" t="str">
        <f t="shared" si="1380"/>
        <v/>
      </c>
      <c r="CJ474" s="1328">
        <f t="shared" si="1380"/>
        <v>60</v>
      </c>
      <c r="CK474" s="1329">
        <f t="shared" si="1380"/>
        <v>84</v>
      </c>
      <c r="CL474" s="1329">
        <f t="shared" si="1380"/>
        <v>144</v>
      </c>
      <c r="CM474" s="1329">
        <f t="shared" si="1380"/>
        <v>210</v>
      </c>
      <c r="CN474" s="1328">
        <f t="shared" si="1380"/>
        <v>720</v>
      </c>
      <c r="CO474" s="1328">
        <f t="shared" si="1380"/>
        <v>1440</v>
      </c>
      <c r="CP474" s="1328" t="str">
        <f t="shared" si="1380"/>
        <v/>
      </c>
      <c r="CQ474" s="1328" t="str">
        <f t="shared" si="1380"/>
        <v/>
      </c>
      <c r="CR474" s="1328" t="str">
        <f t="shared" si="1380"/>
        <v/>
      </c>
      <c r="CS474" s="1327" t="str">
        <f t="shared" si="1380"/>
        <v/>
      </c>
      <c r="CT474" s="1330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3" t="s">
        <v>714</v>
      </c>
      <c r="B475" s="262"/>
      <c r="C475" s="262"/>
      <c r="D475" s="262"/>
      <c r="E475" s="262"/>
      <c r="F475" s="262"/>
      <c r="G475" s="262"/>
      <c r="H475" s="262" t="s">
        <v>1036</v>
      </c>
      <c r="I475" s="262"/>
      <c r="J475" s="262" t="s">
        <v>1036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385"/>
        <v/>
      </c>
      <c r="CF476" s="1328" t="str">
        <f t="shared" si="1385"/>
        <v/>
      </c>
      <c r="CG476" s="1328" t="str">
        <f t="shared" si="1385"/>
        <v/>
      </c>
      <c r="CH476" s="1328" t="str">
        <f t="shared" si="1385"/>
        <v/>
      </c>
      <c r="CI476" s="1328" t="str">
        <f t="shared" si="1385"/>
        <v/>
      </c>
      <c r="CJ476" s="1328" t="str">
        <f t="shared" si="1385"/>
        <v/>
      </c>
      <c r="CK476" s="1329" t="str">
        <f t="shared" si="1385"/>
        <v/>
      </c>
      <c r="CL476" s="1329">
        <f t="shared" si="1385"/>
        <v>20</v>
      </c>
      <c r="CM476" s="1329">
        <f t="shared" si="1385"/>
        <v>20</v>
      </c>
      <c r="CN476" s="1328" t="str">
        <f t="shared" si="1385"/>
        <v/>
      </c>
      <c r="CO476" s="1328" t="str">
        <f t="shared" si="1385"/>
        <v/>
      </c>
      <c r="CP476" s="1328" t="str">
        <f t="shared" si="1385"/>
        <v/>
      </c>
      <c r="CQ476" s="1328" t="str">
        <f t="shared" si="1385"/>
        <v/>
      </c>
      <c r="CR476" s="1328" t="str">
        <f t="shared" si="1385"/>
        <v/>
      </c>
      <c r="CS476" s="1327" t="str">
        <f t="shared" si="1385"/>
        <v/>
      </c>
      <c r="CT476" s="133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386"/>
        <v/>
      </c>
      <c r="CF477" s="1328" t="str">
        <f t="shared" si="1386"/>
        <v/>
      </c>
      <c r="CG477" s="1328" t="str">
        <f t="shared" si="1386"/>
        <v/>
      </c>
      <c r="CH477" s="1328" t="str">
        <f t="shared" si="1386"/>
        <v/>
      </c>
      <c r="CI477" s="1328" t="str">
        <f t="shared" si="1386"/>
        <v/>
      </c>
      <c r="CJ477" s="1328" t="str">
        <f t="shared" si="1386"/>
        <v/>
      </c>
      <c r="CK477" s="1329" t="str">
        <f t="shared" si="1386"/>
        <v/>
      </c>
      <c r="CL477" s="1329">
        <f t="shared" si="1386"/>
        <v>1</v>
      </c>
      <c r="CM477" s="1329">
        <f t="shared" si="1386"/>
        <v>1</v>
      </c>
      <c r="CN477" s="1328" t="str">
        <f t="shared" si="1386"/>
        <v/>
      </c>
      <c r="CO477" s="1328" t="str">
        <f t="shared" si="1386"/>
        <v/>
      </c>
      <c r="CP477" s="1328" t="str">
        <f t="shared" si="1386"/>
        <v/>
      </c>
      <c r="CQ477" s="1328" t="str">
        <f t="shared" si="1386"/>
        <v/>
      </c>
      <c r="CR477" s="1328" t="str">
        <f t="shared" si="1386"/>
        <v/>
      </c>
      <c r="CS477" s="1327" t="str">
        <f t="shared" si="1386"/>
        <v/>
      </c>
      <c r="CT477" s="1330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386"/>
        <v/>
      </c>
      <c r="CF478" s="1328" t="str">
        <f t="shared" si="1386"/>
        <v/>
      </c>
      <c r="CG478" s="1328" t="str">
        <f t="shared" si="1386"/>
        <v/>
      </c>
      <c r="CH478" s="1328" t="str">
        <f t="shared" si="1386"/>
        <v/>
      </c>
      <c r="CI478" s="1328" t="str">
        <f t="shared" si="1386"/>
        <v/>
      </c>
      <c r="CJ478" s="1328" t="str">
        <f t="shared" si="1386"/>
        <v/>
      </c>
      <c r="CK478" s="1329" t="str">
        <f t="shared" si="1386"/>
        <v/>
      </c>
      <c r="CL478" s="1329">
        <f t="shared" si="1386"/>
        <v>3</v>
      </c>
      <c r="CM478" s="1329">
        <f t="shared" si="1386"/>
        <v>5</v>
      </c>
      <c r="CN478" s="1328" t="str">
        <f t="shared" si="1386"/>
        <v/>
      </c>
      <c r="CO478" s="1328" t="str">
        <f t="shared" si="1386"/>
        <v/>
      </c>
      <c r="CP478" s="1328" t="str">
        <f t="shared" si="1386"/>
        <v/>
      </c>
      <c r="CQ478" s="1328" t="str">
        <f t="shared" si="1386"/>
        <v/>
      </c>
      <c r="CR478" s="1328" t="str">
        <f t="shared" si="1386"/>
        <v/>
      </c>
      <c r="CS478" s="1327" t="str">
        <f t="shared" si="1386"/>
        <v/>
      </c>
      <c r="CT478" s="1330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386"/>
        <v/>
      </c>
      <c r="CF479" s="1328" t="str">
        <f t="shared" si="1386"/>
        <v/>
      </c>
      <c r="CG479" s="1328" t="str">
        <f t="shared" si="1386"/>
        <v/>
      </c>
      <c r="CH479" s="1328" t="str">
        <f t="shared" si="1386"/>
        <v/>
      </c>
      <c r="CI479" s="1328" t="str">
        <f t="shared" si="1386"/>
        <v/>
      </c>
      <c r="CJ479" s="1328" t="str">
        <f t="shared" si="1386"/>
        <v/>
      </c>
      <c r="CK479" s="1329" t="str">
        <f t="shared" si="1386"/>
        <v/>
      </c>
      <c r="CL479" s="1329">
        <f t="shared" si="1386"/>
        <v>60</v>
      </c>
      <c r="CM479" s="1329">
        <f t="shared" si="1386"/>
        <v>100</v>
      </c>
      <c r="CN479" s="1328" t="str">
        <f t="shared" si="1386"/>
        <v/>
      </c>
      <c r="CO479" s="1328" t="str">
        <f t="shared" si="1386"/>
        <v/>
      </c>
      <c r="CP479" s="1328" t="str">
        <f t="shared" si="1386"/>
        <v/>
      </c>
      <c r="CQ479" s="1328" t="str">
        <f t="shared" si="1386"/>
        <v/>
      </c>
      <c r="CR479" s="1328" t="str">
        <f t="shared" si="1386"/>
        <v/>
      </c>
      <c r="CS479" s="1327" t="str">
        <f t="shared" si="1386"/>
        <v/>
      </c>
      <c r="CT479" s="1330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386"/>
        <v>3550</v>
      </c>
      <c r="CF480" s="1328">
        <f t="shared" si="1386"/>
        <v>3550</v>
      </c>
      <c r="CG480" s="1328">
        <f t="shared" si="1386"/>
        <v>3550</v>
      </c>
      <c r="CH480" s="1328">
        <f t="shared" si="1386"/>
        <v>3550</v>
      </c>
      <c r="CI480" s="1328">
        <f t="shared" si="1386"/>
        <v>3550</v>
      </c>
      <c r="CJ480" s="1328">
        <f t="shared" si="1386"/>
        <v>3550</v>
      </c>
      <c r="CK480" s="1329">
        <f t="shared" si="1386"/>
        <v>3550</v>
      </c>
      <c r="CL480" s="1329">
        <f t="shared" si="1386"/>
        <v>3550</v>
      </c>
      <c r="CM480" s="1329">
        <f t="shared" si="1386"/>
        <v>3550</v>
      </c>
      <c r="CN480" s="1328">
        <f t="shared" si="1386"/>
        <v>3550</v>
      </c>
      <c r="CO480" s="1328">
        <f t="shared" si="1386"/>
        <v>3550</v>
      </c>
      <c r="CP480" s="1328">
        <f t="shared" si="1386"/>
        <v>3550</v>
      </c>
      <c r="CQ480" s="1328">
        <f t="shared" si="1386"/>
        <v>3550</v>
      </c>
      <c r="CR480" s="1328">
        <f t="shared" si="1386"/>
        <v>3550</v>
      </c>
      <c r="CS480" s="1327">
        <f t="shared" si="1386"/>
        <v>3550</v>
      </c>
      <c r="CT480" s="1330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386"/>
        <v/>
      </c>
      <c r="CF481" s="1333" t="str">
        <f t="shared" si="1386"/>
        <v/>
      </c>
      <c r="CG481" s="1333" t="str">
        <f t="shared" si="1386"/>
        <v/>
      </c>
      <c r="CH481" s="1333" t="str">
        <f t="shared" si="1386"/>
        <v/>
      </c>
      <c r="CI481" s="1333" t="str">
        <f t="shared" si="1386"/>
        <v/>
      </c>
      <c r="CJ481" s="1333" t="str">
        <f t="shared" si="1386"/>
        <v/>
      </c>
      <c r="CK481" s="1334" t="str">
        <f t="shared" si="1386"/>
        <v/>
      </c>
      <c r="CL481" s="1334">
        <f t="shared" si="1386"/>
        <v>2.7788649706457925E-2</v>
      </c>
      <c r="CM481" s="1334">
        <f t="shared" si="1386"/>
        <v>4.2104014706754428E-2</v>
      </c>
      <c r="CN481" s="1333" t="str">
        <f t="shared" si="1386"/>
        <v/>
      </c>
      <c r="CO481" s="1333" t="str">
        <f t="shared" si="1386"/>
        <v/>
      </c>
      <c r="CP481" s="1333" t="str">
        <f t="shared" si="1386"/>
        <v/>
      </c>
      <c r="CQ481" s="1333" t="str">
        <f t="shared" si="1386"/>
        <v/>
      </c>
      <c r="CR481" s="1333" t="str">
        <f t="shared" si="1386"/>
        <v/>
      </c>
      <c r="CS481" s="1332" t="str">
        <f t="shared" si="1386"/>
        <v/>
      </c>
      <c r="CT481" s="1335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20"/>
        <v/>
      </c>
      <c r="CF482" s="1328" t="str">
        <f t="shared" si="1420"/>
        <v/>
      </c>
      <c r="CG482" s="1328" t="str">
        <f t="shared" si="1420"/>
        <v/>
      </c>
      <c r="CH482" s="1328" t="str">
        <f t="shared" si="1420"/>
        <v/>
      </c>
      <c r="CI482" s="1328" t="str">
        <f t="shared" si="1420"/>
        <v/>
      </c>
      <c r="CJ482" s="1328" t="str">
        <f t="shared" si="1420"/>
        <v/>
      </c>
      <c r="CK482" s="1329" t="str">
        <f t="shared" si="1420"/>
        <v/>
      </c>
      <c r="CL482" s="1329">
        <f t="shared" si="1420"/>
        <v>33</v>
      </c>
      <c r="CM482" s="1329">
        <f t="shared" si="1420"/>
        <v>60</v>
      </c>
      <c r="CN482" s="1328" t="str">
        <f t="shared" si="1420"/>
        <v/>
      </c>
      <c r="CO482" s="1328" t="str">
        <f t="shared" si="1420"/>
        <v/>
      </c>
      <c r="CP482" s="1328" t="str">
        <f t="shared" si="1420"/>
        <v/>
      </c>
      <c r="CQ482" s="1328" t="str">
        <f t="shared" si="1420"/>
        <v/>
      </c>
      <c r="CR482" s="1328" t="str">
        <f t="shared" si="1420"/>
        <v/>
      </c>
      <c r="CS482" s="1327" t="str">
        <f t="shared" si="1420"/>
        <v/>
      </c>
      <c r="CT482" s="133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6" t="str">
        <f t="shared" si="1420"/>
        <v/>
      </c>
      <c r="CE483" s="1327" t="str">
        <f t="shared" si="1421"/>
        <v/>
      </c>
      <c r="CF483" s="1328" t="str">
        <f t="shared" si="1421"/>
        <v/>
      </c>
      <c r="CG483" s="1328" t="str">
        <f t="shared" si="1421"/>
        <v/>
      </c>
      <c r="CH483" s="1328" t="str">
        <f t="shared" si="1421"/>
        <v/>
      </c>
      <c r="CI483" s="1328" t="str">
        <f t="shared" si="1421"/>
        <v/>
      </c>
      <c r="CJ483" s="1328" t="str">
        <f t="shared" si="1421"/>
        <v/>
      </c>
      <c r="CK483" s="1329" t="str">
        <f t="shared" si="1421"/>
        <v/>
      </c>
      <c r="CL483" s="1329">
        <f t="shared" si="1421"/>
        <v>99</v>
      </c>
      <c r="CM483" s="1329">
        <f t="shared" si="1421"/>
        <v>300</v>
      </c>
      <c r="CN483" s="1328" t="str">
        <f t="shared" si="1421"/>
        <v/>
      </c>
      <c r="CO483" s="1328" t="str">
        <f t="shared" si="1421"/>
        <v/>
      </c>
      <c r="CP483" s="1328" t="str">
        <f t="shared" si="1421"/>
        <v/>
      </c>
      <c r="CQ483" s="1328" t="str">
        <f t="shared" si="1421"/>
        <v/>
      </c>
      <c r="CR483" s="1328" t="str">
        <f t="shared" si="1421"/>
        <v/>
      </c>
      <c r="CS483" s="1327" t="str">
        <f t="shared" si="1421"/>
        <v/>
      </c>
      <c r="CT483" s="1330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3" t="s">
        <v>1176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26"/>
        <v/>
      </c>
      <c r="CF485" s="1328" t="str">
        <f t="shared" si="1426"/>
        <v/>
      </c>
      <c r="CG485" s="1328" t="str">
        <f t="shared" si="1426"/>
        <v/>
      </c>
      <c r="CH485" s="1328" t="str">
        <f t="shared" si="1426"/>
        <v/>
      </c>
      <c r="CI485" s="1328" t="str">
        <f t="shared" si="1426"/>
        <v/>
      </c>
      <c r="CJ485" s="1328" t="str">
        <f t="shared" si="1426"/>
        <v/>
      </c>
      <c r="CK485" s="1329" t="str">
        <f t="shared" si="1426"/>
        <v/>
      </c>
      <c r="CL485" s="1329" t="str">
        <f t="shared" si="1426"/>
        <v/>
      </c>
      <c r="CM485" s="1329" t="str">
        <f t="shared" si="1426"/>
        <v/>
      </c>
      <c r="CN485" s="1328" t="str">
        <f t="shared" si="1426"/>
        <v/>
      </c>
      <c r="CO485" s="1328" t="str">
        <f t="shared" si="1426"/>
        <v/>
      </c>
      <c r="CP485" s="1328" t="str">
        <f t="shared" si="1426"/>
        <v/>
      </c>
      <c r="CQ485" s="1328" t="str">
        <f t="shared" si="1426"/>
        <v/>
      </c>
      <c r="CR485" s="1328" t="str">
        <f t="shared" si="1426"/>
        <v/>
      </c>
      <c r="CS485" s="1327" t="str">
        <f t="shared" si="1426"/>
        <v/>
      </c>
      <c r="CT485" s="133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27"/>
        <v/>
      </c>
      <c r="CF486" s="1328" t="str">
        <f t="shared" si="1427"/>
        <v/>
      </c>
      <c r="CG486" s="1328" t="str">
        <f t="shared" si="1427"/>
        <v/>
      </c>
      <c r="CH486" s="1328" t="str">
        <f t="shared" si="1427"/>
        <v/>
      </c>
      <c r="CI486" s="1328" t="str">
        <f t="shared" si="1427"/>
        <v/>
      </c>
      <c r="CJ486" s="1328" t="str">
        <f t="shared" si="1427"/>
        <v/>
      </c>
      <c r="CK486" s="1329" t="str">
        <f t="shared" si="1427"/>
        <v/>
      </c>
      <c r="CL486" s="1329" t="str">
        <f t="shared" si="1427"/>
        <v/>
      </c>
      <c r="CM486" s="1329" t="str">
        <f t="shared" si="1427"/>
        <v/>
      </c>
      <c r="CN486" s="1328" t="str">
        <f t="shared" si="1427"/>
        <v/>
      </c>
      <c r="CO486" s="1328" t="str">
        <f t="shared" si="1427"/>
        <v/>
      </c>
      <c r="CP486" s="1328" t="str">
        <f t="shared" si="1427"/>
        <v/>
      </c>
      <c r="CQ486" s="1328" t="str">
        <f t="shared" si="1427"/>
        <v/>
      </c>
      <c r="CR486" s="1328" t="str">
        <f t="shared" si="1427"/>
        <v/>
      </c>
      <c r="CS486" s="1327" t="str">
        <f t="shared" si="1427"/>
        <v/>
      </c>
      <c r="CT486" s="1330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27"/>
        <v/>
      </c>
      <c r="CF487" s="1328" t="str">
        <f t="shared" si="1427"/>
        <v/>
      </c>
      <c r="CG487" s="1328" t="str">
        <f t="shared" si="1427"/>
        <v/>
      </c>
      <c r="CH487" s="1328" t="str">
        <f t="shared" si="1427"/>
        <v/>
      </c>
      <c r="CI487" s="1328" t="str">
        <f t="shared" si="1427"/>
        <v/>
      </c>
      <c r="CJ487" s="1328" t="str">
        <f t="shared" si="1427"/>
        <v/>
      </c>
      <c r="CK487" s="1329" t="str">
        <f t="shared" si="1427"/>
        <v/>
      </c>
      <c r="CL487" s="1329" t="str">
        <f t="shared" si="1427"/>
        <v/>
      </c>
      <c r="CM487" s="1329" t="str">
        <f t="shared" si="1427"/>
        <v/>
      </c>
      <c r="CN487" s="1328" t="str">
        <f t="shared" si="1427"/>
        <v/>
      </c>
      <c r="CO487" s="1328" t="str">
        <f t="shared" si="1427"/>
        <v/>
      </c>
      <c r="CP487" s="1328" t="str">
        <f t="shared" si="1427"/>
        <v/>
      </c>
      <c r="CQ487" s="1328" t="str">
        <f t="shared" si="1427"/>
        <v/>
      </c>
      <c r="CR487" s="1328" t="str">
        <f t="shared" si="1427"/>
        <v/>
      </c>
      <c r="CS487" s="1327" t="str">
        <f t="shared" si="1427"/>
        <v/>
      </c>
      <c r="CT487" s="1330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27"/>
        <v/>
      </c>
      <c r="CF488" s="1328" t="str">
        <f t="shared" si="1427"/>
        <v/>
      </c>
      <c r="CG488" s="1328" t="str">
        <f t="shared" si="1427"/>
        <v/>
      </c>
      <c r="CH488" s="1328" t="str">
        <f t="shared" si="1427"/>
        <v/>
      </c>
      <c r="CI488" s="1328" t="str">
        <f t="shared" si="1427"/>
        <v/>
      </c>
      <c r="CJ488" s="1328" t="str">
        <f t="shared" si="1427"/>
        <v/>
      </c>
      <c r="CK488" s="1329" t="str">
        <f t="shared" si="1427"/>
        <v/>
      </c>
      <c r="CL488" s="1329" t="str">
        <f t="shared" si="1427"/>
        <v/>
      </c>
      <c r="CM488" s="1329" t="str">
        <f t="shared" si="1427"/>
        <v/>
      </c>
      <c r="CN488" s="1328" t="str">
        <f t="shared" si="1427"/>
        <v/>
      </c>
      <c r="CO488" s="1328" t="str">
        <f t="shared" si="1427"/>
        <v/>
      </c>
      <c r="CP488" s="1328" t="str">
        <f t="shared" si="1427"/>
        <v/>
      </c>
      <c r="CQ488" s="1328" t="str">
        <f t="shared" si="1427"/>
        <v/>
      </c>
      <c r="CR488" s="1328" t="str">
        <f t="shared" si="1427"/>
        <v/>
      </c>
      <c r="CS488" s="1327" t="str">
        <f t="shared" si="1427"/>
        <v/>
      </c>
      <c r="CT488" s="1330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27"/>
        <v>3630</v>
      </c>
      <c r="CF489" s="1328">
        <f t="shared" si="1427"/>
        <v>3630</v>
      </c>
      <c r="CG489" s="1328">
        <f t="shared" si="1427"/>
        <v>3630</v>
      </c>
      <c r="CH489" s="1328">
        <f t="shared" si="1427"/>
        <v>3630</v>
      </c>
      <c r="CI489" s="1328">
        <f t="shared" si="1427"/>
        <v>3630</v>
      </c>
      <c r="CJ489" s="1328">
        <f t="shared" si="1427"/>
        <v>3630</v>
      </c>
      <c r="CK489" s="1329">
        <f t="shared" si="1427"/>
        <v>3630</v>
      </c>
      <c r="CL489" s="1329">
        <f t="shared" si="1427"/>
        <v>3630</v>
      </c>
      <c r="CM489" s="1329">
        <f t="shared" si="1427"/>
        <v>3630</v>
      </c>
      <c r="CN489" s="1328">
        <f t="shared" si="1427"/>
        <v>3630</v>
      </c>
      <c r="CO489" s="1328">
        <f t="shared" si="1427"/>
        <v>3630</v>
      </c>
      <c r="CP489" s="1328">
        <f t="shared" si="1427"/>
        <v>3630</v>
      </c>
      <c r="CQ489" s="1328">
        <f t="shared" si="1427"/>
        <v>3630</v>
      </c>
      <c r="CR489" s="1328">
        <f t="shared" si="1427"/>
        <v>3630</v>
      </c>
      <c r="CS489" s="1327">
        <f t="shared" si="1427"/>
        <v>3630</v>
      </c>
      <c r="CT489" s="1330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27"/>
        <v/>
      </c>
      <c r="CF490" s="1333" t="str">
        <f t="shared" si="1427"/>
        <v/>
      </c>
      <c r="CG490" s="1333" t="str">
        <f t="shared" si="1427"/>
        <v/>
      </c>
      <c r="CH490" s="1333" t="str">
        <f t="shared" si="1427"/>
        <v/>
      </c>
      <c r="CI490" s="1333" t="str">
        <f t="shared" si="1427"/>
        <v/>
      </c>
      <c r="CJ490" s="1333" t="str">
        <f t="shared" si="1427"/>
        <v/>
      </c>
      <c r="CK490" s="1334" t="str">
        <f t="shared" si="1427"/>
        <v/>
      </c>
      <c r="CL490" s="1334" t="str">
        <f t="shared" si="1427"/>
        <v/>
      </c>
      <c r="CM490" s="1334" t="str">
        <f t="shared" si="1427"/>
        <v/>
      </c>
      <c r="CN490" s="1333" t="str">
        <f t="shared" si="1427"/>
        <v/>
      </c>
      <c r="CO490" s="1333" t="str">
        <f t="shared" si="1427"/>
        <v/>
      </c>
      <c r="CP490" s="1333" t="str">
        <f t="shared" si="1427"/>
        <v/>
      </c>
      <c r="CQ490" s="1333" t="str">
        <f t="shared" si="1427"/>
        <v/>
      </c>
      <c r="CR490" s="1333" t="str">
        <f t="shared" si="1427"/>
        <v/>
      </c>
      <c r="CS490" s="1332" t="str">
        <f t="shared" si="1427"/>
        <v/>
      </c>
      <c r="CT490" s="1335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6" customFormat="1" ht="15.75" customHeight="1">
      <c r="A491" s="1707" t="s">
        <v>272</v>
      </c>
      <c r="B491" s="1708"/>
      <c r="C491" s="1708"/>
      <c r="D491" s="1708"/>
      <c r="E491" s="1708"/>
      <c r="F491" s="1708"/>
      <c r="G491" s="1708"/>
      <c r="H491" s="1708"/>
      <c r="I491" s="1708"/>
      <c r="J491" s="1708"/>
      <c r="K491" s="1708"/>
      <c r="L491" s="1708"/>
      <c r="M491" s="1708"/>
      <c r="N491" s="1708"/>
      <c r="O491" s="1708"/>
      <c r="P491" s="1708"/>
      <c r="Q491" s="1708"/>
      <c r="R491" s="1708"/>
      <c r="S491" s="1699"/>
      <c r="T491" s="1708"/>
      <c r="U491" s="1708"/>
      <c r="V491" s="1708"/>
      <c r="W491" s="1708"/>
      <c r="X491" s="1708"/>
      <c r="Y491" s="1708"/>
      <c r="Z491" s="1708"/>
      <c r="AA491" s="1708"/>
      <c r="AB491" s="1708"/>
      <c r="AC491" s="1708"/>
      <c r="AD491" s="1708"/>
      <c r="AE491" s="1708"/>
      <c r="AF491" s="1708"/>
      <c r="AG491" s="1708"/>
      <c r="AH491" s="1708"/>
      <c r="AI491" s="1708"/>
      <c r="AJ491" s="1708"/>
      <c r="AK491" s="1699"/>
      <c r="AL491" s="1708"/>
      <c r="AM491" s="1708"/>
      <c r="AN491" s="1708"/>
      <c r="AO491" s="1708"/>
      <c r="AP491" s="1708"/>
      <c r="AQ491" s="1708"/>
      <c r="AR491" s="1708"/>
      <c r="AS491" s="1708"/>
      <c r="AT491" s="1708"/>
      <c r="AU491" s="1708"/>
      <c r="AV491" s="1708"/>
      <c r="AW491" s="1708"/>
      <c r="AX491" s="1708"/>
      <c r="AY491" s="1708"/>
      <c r="AZ491" s="1708"/>
      <c r="BA491" s="1708"/>
      <c r="BB491" s="1708"/>
      <c r="BC491" s="1699"/>
      <c r="BD491" s="1708"/>
      <c r="BE491" s="1708"/>
      <c r="BF491" s="1708"/>
      <c r="BG491" s="1708"/>
      <c r="BH491" s="1708"/>
      <c r="BI491" s="1708"/>
      <c r="BJ491" s="1708"/>
      <c r="BK491" s="1708"/>
      <c r="BL491" s="1708"/>
      <c r="BM491" s="1708"/>
      <c r="BN491" s="1708"/>
      <c r="BO491" s="1708"/>
      <c r="BP491" s="1708"/>
      <c r="BQ491" s="1708"/>
      <c r="BR491" s="1708"/>
      <c r="BS491" s="1708"/>
      <c r="BT491" s="1708"/>
      <c r="BU491" s="1699"/>
      <c r="BV491" s="1708"/>
      <c r="BW491" s="1708"/>
      <c r="BX491" s="1708"/>
      <c r="BY491" s="1708"/>
      <c r="BZ491" s="1304" t="str">
        <f t="shared" si="1232"/>
        <v/>
      </c>
      <c r="CA491" s="1304" t="str">
        <f t="shared" si="1233"/>
        <v/>
      </c>
      <c r="CB491" s="1304" t="str">
        <f t="shared" si="1234"/>
        <v/>
      </c>
      <c r="CC491" s="1305" t="str">
        <f t="shared" si="1235"/>
        <v/>
      </c>
      <c r="CD491" s="1364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5" t="str">
        <f t="shared" si="1461"/>
        <v/>
      </c>
      <c r="CF491" s="1366" t="str">
        <f t="shared" si="1461"/>
        <v/>
      </c>
      <c r="CG491" s="1366" t="str">
        <f t="shared" si="1461"/>
        <v/>
      </c>
      <c r="CH491" s="1366" t="str">
        <f t="shared" si="1461"/>
        <v/>
      </c>
      <c r="CI491" s="1366" t="str">
        <f t="shared" si="1461"/>
        <v/>
      </c>
      <c r="CJ491" s="1366" t="str">
        <f t="shared" si="1461"/>
        <v/>
      </c>
      <c r="CK491" s="1367" t="str">
        <f t="shared" si="1461"/>
        <v/>
      </c>
      <c r="CL491" s="1367" t="str">
        <f t="shared" si="1461"/>
        <v/>
      </c>
      <c r="CM491" s="1367" t="str">
        <f t="shared" si="1461"/>
        <v/>
      </c>
      <c r="CN491" s="1366" t="str">
        <f t="shared" si="1461"/>
        <v/>
      </c>
      <c r="CO491" s="1366" t="str">
        <f t="shared" si="1461"/>
        <v/>
      </c>
      <c r="CP491" s="1366" t="str">
        <f t="shared" si="1461"/>
        <v/>
      </c>
      <c r="CQ491" s="1366" t="str">
        <f t="shared" si="1461"/>
        <v/>
      </c>
      <c r="CR491" s="1366" t="str">
        <f t="shared" si="1461"/>
        <v/>
      </c>
      <c r="CS491" s="1365" t="str">
        <f t="shared" si="1461"/>
        <v/>
      </c>
      <c r="CT491" s="1368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7" t="str">
        <f t="shared" si="1428"/>
        <v/>
      </c>
      <c r="CV491" s="1688" t="str">
        <f t="shared" si="1429"/>
        <v/>
      </c>
      <c r="CW491" s="1689" t="str">
        <f t="shared" si="1430"/>
        <v/>
      </c>
      <c r="CX491" s="1689" t="str">
        <f t="shared" si="1431"/>
        <v/>
      </c>
      <c r="CY491" s="1689" t="str">
        <f t="shared" si="1432"/>
        <v/>
      </c>
      <c r="CZ491" s="1689" t="str">
        <f t="shared" si="1433"/>
        <v/>
      </c>
      <c r="DA491" s="1689" t="str">
        <f t="shared" si="1434"/>
        <v/>
      </c>
      <c r="DB491" s="1690" t="str">
        <f t="shared" si="1435"/>
        <v/>
      </c>
      <c r="DC491" s="1690" t="str">
        <f t="shared" si="1436"/>
        <v/>
      </c>
      <c r="DD491" s="1690" t="str">
        <f t="shared" si="1437"/>
        <v/>
      </c>
      <c r="DE491" s="1689" t="str">
        <f t="shared" si="1438"/>
        <v/>
      </c>
      <c r="DF491" s="1689" t="str">
        <f t="shared" si="1439"/>
        <v/>
      </c>
      <c r="DG491" s="1689" t="str">
        <f t="shared" si="1440"/>
        <v/>
      </c>
      <c r="DH491" s="1689" t="str">
        <f t="shared" si="1441"/>
        <v/>
      </c>
      <c r="DI491" s="1689" t="str">
        <f t="shared" si="1442"/>
        <v/>
      </c>
      <c r="DJ491" s="1688" t="str">
        <f t="shared" si="1443"/>
        <v/>
      </c>
      <c r="DK491" s="1687" t="str">
        <f t="shared" si="1444"/>
        <v/>
      </c>
      <c r="DL491" s="1691">
        <f t="shared" si="1445"/>
        <v>0</v>
      </c>
      <c r="DM491" s="1692">
        <f t="shared" si="1446"/>
        <v>0</v>
      </c>
      <c r="DN491" s="1692">
        <f t="shared" si="1447"/>
        <v>0</v>
      </c>
      <c r="DO491" s="1692">
        <f t="shared" si="1448"/>
        <v>0</v>
      </c>
      <c r="DP491" s="1693"/>
      <c r="DQ491" s="1694"/>
      <c r="DR491" s="1694"/>
      <c r="DS491" s="1694"/>
      <c r="DT491" s="1694"/>
      <c r="DU491" s="1694"/>
      <c r="DV491" s="1694"/>
      <c r="DW491" s="1694"/>
      <c r="DX491" s="1694"/>
      <c r="DY491" s="1695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6" t="str">
        <f t="shared" si="1461"/>
        <v/>
      </c>
      <c r="CE492" s="1327" t="str">
        <f t="shared" si="1462"/>
        <v/>
      </c>
      <c r="CF492" s="1328" t="str">
        <f t="shared" si="1462"/>
        <v/>
      </c>
      <c r="CG492" s="1328" t="str">
        <f t="shared" si="1462"/>
        <v/>
      </c>
      <c r="CH492" s="1328" t="str">
        <f t="shared" si="1462"/>
        <v/>
      </c>
      <c r="CI492" s="1328" t="str">
        <f t="shared" si="1462"/>
        <v/>
      </c>
      <c r="CJ492" s="1328" t="str">
        <f t="shared" si="1462"/>
        <v/>
      </c>
      <c r="CK492" s="1329" t="str">
        <f t="shared" si="1462"/>
        <v/>
      </c>
      <c r="CL492" s="1329" t="str">
        <f t="shared" si="1462"/>
        <v/>
      </c>
      <c r="CM492" s="1329" t="str">
        <f t="shared" si="1462"/>
        <v/>
      </c>
      <c r="CN492" s="1328" t="str">
        <f t="shared" si="1462"/>
        <v/>
      </c>
      <c r="CO492" s="1328" t="str">
        <f t="shared" si="1462"/>
        <v/>
      </c>
      <c r="CP492" s="1328" t="str">
        <f t="shared" si="1462"/>
        <v/>
      </c>
      <c r="CQ492" s="1328" t="str">
        <f t="shared" si="1462"/>
        <v/>
      </c>
      <c r="CR492" s="1328" t="str">
        <f t="shared" si="1462"/>
        <v/>
      </c>
      <c r="CS492" s="1327" t="str">
        <f t="shared" si="1462"/>
        <v/>
      </c>
      <c r="CT492" s="1330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11" t="s">
        <v>713</v>
      </c>
      <c r="B493" s="627" t="s">
        <v>706</v>
      </c>
      <c r="C493" s="627" t="s">
        <v>706</v>
      </c>
      <c r="D493" s="627" t="s">
        <v>706</v>
      </c>
      <c r="E493" s="627" t="s">
        <v>706</v>
      </c>
      <c r="F493" s="627" t="s">
        <v>706</v>
      </c>
      <c r="G493" s="627" t="s">
        <v>706</v>
      </c>
      <c r="H493" s="627" t="s">
        <v>706</v>
      </c>
      <c r="I493" s="627" t="s">
        <v>706</v>
      </c>
      <c r="J493" s="627" t="s">
        <v>1049</v>
      </c>
      <c r="K493" s="627" t="s">
        <v>706</v>
      </c>
      <c r="L493" s="627" t="s">
        <v>706</v>
      </c>
      <c r="M493" s="627" t="s">
        <v>706</v>
      </c>
      <c r="N493" s="627" t="s">
        <v>706</v>
      </c>
      <c r="O493" s="627" t="s">
        <v>706</v>
      </c>
      <c r="P493" s="627" t="s">
        <v>706</v>
      </c>
      <c r="Q493" s="627" t="s">
        <v>706</v>
      </c>
      <c r="R493" s="627" t="s">
        <v>706</v>
      </c>
      <c r="S493" s="690"/>
      <c r="T493" s="627" t="s">
        <v>706</v>
      </c>
      <c r="U493" s="627" t="s">
        <v>706</v>
      </c>
      <c r="V493" s="627" t="s">
        <v>706</v>
      </c>
      <c r="W493" s="627" t="s">
        <v>706</v>
      </c>
      <c r="X493" s="627" t="s">
        <v>706</v>
      </c>
      <c r="Y493" s="627" t="s">
        <v>706</v>
      </c>
      <c r="Z493" s="627" t="s">
        <v>706</v>
      </c>
      <c r="AA493" s="627" t="s">
        <v>706</v>
      </c>
      <c r="AB493" s="627" t="s">
        <v>706</v>
      </c>
      <c r="AC493" s="627" t="s">
        <v>706</v>
      </c>
      <c r="AD493" s="627" t="s">
        <v>706</v>
      </c>
      <c r="AE493" s="627" t="s">
        <v>706</v>
      </c>
      <c r="AF493" s="627" t="s">
        <v>706</v>
      </c>
      <c r="AG493" s="627" t="s">
        <v>706</v>
      </c>
      <c r="AH493" s="627" t="s">
        <v>706</v>
      </c>
      <c r="AI493" s="627" t="s">
        <v>706</v>
      </c>
      <c r="AJ493" s="627" t="s">
        <v>706</v>
      </c>
      <c r="AK493" s="690"/>
      <c r="AL493" s="627" t="s">
        <v>706</v>
      </c>
      <c r="AM493" s="627" t="s">
        <v>706</v>
      </c>
      <c r="AN493" s="627" t="s">
        <v>706</v>
      </c>
      <c r="AO493" s="627" t="s">
        <v>706</v>
      </c>
      <c r="AP493" s="627" t="s">
        <v>706</v>
      </c>
      <c r="AQ493" s="627" t="s">
        <v>706</v>
      </c>
      <c r="AR493" s="627" t="s">
        <v>706</v>
      </c>
      <c r="AS493" s="627" t="s">
        <v>1049</v>
      </c>
      <c r="AT493" s="627" t="s">
        <v>706</v>
      </c>
      <c r="AU493" s="627" t="s">
        <v>706</v>
      </c>
      <c r="AV493" s="627" t="s">
        <v>706</v>
      </c>
      <c r="AW493" s="627" t="s">
        <v>706</v>
      </c>
      <c r="AX493" s="627" t="s">
        <v>706</v>
      </c>
      <c r="AY493" s="627" t="s">
        <v>706</v>
      </c>
      <c r="AZ493" s="627" t="s">
        <v>706</v>
      </c>
      <c r="BA493" s="627" t="s">
        <v>706</v>
      </c>
      <c r="BB493" s="627" t="s">
        <v>706</v>
      </c>
      <c r="BC493" s="690"/>
      <c r="BD493" s="627" t="s">
        <v>706</v>
      </c>
      <c r="BE493" s="627" t="s">
        <v>706</v>
      </c>
      <c r="BF493" s="627" t="s">
        <v>706</v>
      </c>
      <c r="BG493" s="627" t="s">
        <v>706</v>
      </c>
      <c r="BH493" s="627" t="s">
        <v>706</v>
      </c>
      <c r="BI493" s="627" t="s">
        <v>706</v>
      </c>
      <c r="BJ493" s="627" t="s">
        <v>706</v>
      </c>
      <c r="BK493" s="627" t="s">
        <v>706</v>
      </c>
      <c r="BL493" s="627" t="s">
        <v>706</v>
      </c>
      <c r="BM493" s="627" t="s">
        <v>706</v>
      </c>
      <c r="BN493" s="627" t="s">
        <v>706</v>
      </c>
      <c r="BO493" s="627" t="s">
        <v>706</v>
      </c>
      <c r="BP493" s="627" t="s">
        <v>706</v>
      </c>
      <c r="BQ493" s="627" t="s">
        <v>706</v>
      </c>
      <c r="BR493" s="627" t="s">
        <v>706</v>
      </c>
      <c r="BS493" s="627" t="s">
        <v>706</v>
      </c>
      <c r="BT493" s="627" t="s">
        <v>706</v>
      </c>
      <c r="BU493" s="614"/>
      <c r="BV493" s="627" t="s">
        <v>706</v>
      </c>
      <c r="BW493" s="627" t="s">
        <v>706</v>
      </c>
      <c r="BX493" s="627" t="s">
        <v>706</v>
      </c>
      <c r="BY493" s="627" t="s">
        <v>706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30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3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3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3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32">
        <f t="shared" si="1232"/>
        <v>0.65999999999999992</v>
      </c>
      <c r="CA494" s="1732">
        <f t="shared" si="1233"/>
        <v>0.69999999999999984</v>
      </c>
      <c r="CB494" s="1732">
        <f t="shared" si="1234"/>
        <v>0.69999999999999984</v>
      </c>
      <c r="CC494" s="138">
        <f t="shared" si="1235"/>
        <v>0.69999999999999984</v>
      </c>
      <c r="CD494" s="1733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34">
        <f t="shared" si="1513"/>
        <v>0.7</v>
      </c>
      <c r="CF494" s="1735">
        <f t="shared" si="1513"/>
        <v>0.7</v>
      </c>
      <c r="CG494" s="1735">
        <f t="shared" si="1513"/>
        <v>0.7</v>
      </c>
      <c r="CH494" s="1735">
        <f t="shared" si="1513"/>
        <v>0.7</v>
      </c>
      <c r="CI494" s="1735">
        <f t="shared" si="1513"/>
        <v>0.7</v>
      </c>
      <c r="CJ494" s="1735">
        <f t="shared" si="1513"/>
        <v>0.7</v>
      </c>
      <c r="CK494" s="1736">
        <f t="shared" si="1513"/>
        <v>0.7</v>
      </c>
      <c r="CL494" s="1736">
        <f t="shared" si="1513"/>
        <v>0.7</v>
      </c>
      <c r="CM494" s="1736">
        <f t="shared" si="1513"/>
        <v>0.7</v>
      </c>
      <c r="CN494" s="1735">
        <f t="shared" si="1513"/>
        <v>0.7</v>
      </c>
      <c r="CO494" s="1735">
        <f t="shared" si="1513"/>
        <v>0.7</v>
      </c>
      <c r="CP494" s="1735">
        <f t="shared" si="1513"/>
        <v>0.7</v>
      </c>
      <c r="CQ494" s="1735">
        <f t="shared" si="1513"/>
        <v>0.7</v>
      </c>
      <c r="CR494" s="1735">
        <f t="shared" si="1513"/>
        <v>0.7</v>
      </c>
      <c r="CS494" s="1734">
        <f t="shared" si="1513"/>
        <v>0.7</v>
      </c>
      <c r="CT494" s="1737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738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9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40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40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40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40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40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41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41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41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40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40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40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40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40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9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8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42">
        <f t="shared" ref="DL494:DL519" si="1532">COUNT(B494:R494)</f>
        <v>17</v>
      </c>
      <c r="DM494" s="1743">
        <f t="shared" ref="DM494:DM519" si="1533">COUNT(T494:AJ494)</f>
        <v>17</v>
      </c>
      <c r="DN494" s="1743">
        <f t="shared" ref="DN494:DN519" si="1534">COUNT(AL494:BB494)</f>
        <v>17</v>
      </c>
      <c r="DO494" s="1743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6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514"/>
        <v/>
      </c>
      <c r="CF495" s="1328" t="str">
        <f t="shared" si="1514"/>
        <v/>
      </c>
      <c r="CG495" s="1328" t="str">
        <f t="shared" si="1514"/>
        <v/>
      </c>
      <c r="CH495" s="1328" t="str">
        <f t="shared" si="1514"/>
        <v/>
      </c>
      <c r="CI495" s="1328" t="str">
        <f t="shared" si="1514"/>
        <v/>
      </c>
      <c r="CJ495" s="1328" t="str">
        <f t="shared" si="1514"/>
        <v/>
      </c>
      <c r="CK495" s="1329">
        <f t="shared" si="1514"/>
        <v>1</v>
      </c>
      <c r="CL495" s="1329">
        <f t="shared" si="1514"/>
        <v>4</v>
      </c>
      <c r="CM495" s="1329">
        <f t="shared" si="1514"/>
        <v>6</v>
      </c>
      <c r="CN495" s="1328" t="str">
        <f t="shared" si="1514"/>
        <v/>
      </c>
      <c r="CO495" s="1328" t="str">
        <f t="shared" si="1514"/>
        <v/>
      </c>
      <c r="CP495" s="1328" t="str">
        <f t="shared" si="1514"/>
        <v/>
      </c>
      <c r="CQ495" s="1328" t="str">
        <f t="shared" si="1514"/>
        <v/>
      </c>
      <c r="CR495" s="1328" t="str">
        <f t="shared" si="1514"/>
        <v/>
      </c>
      <c r="CS495" s="1327" t="str">
        <f t="shared" si="1514"/>
        <v/>
      </c>
      <c r="CT495" s="1330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6" t="str">
        <f t="shared" si="1536"/>
        <v/>
      </c>
      <c r="CE496" s="1327" t="str">
        <f t="shared" si="1514"/>
        <v/>
      </c>
      <c r="CF496" s="1328" t="str">
        <f t="shared" si="1514"/>
        <v/>
      </c>
      <c r="CG496" s="1328" t="str">
        <f t="shared" si="1514"/>
        <v/>
      </c>
      <c r="CH496" s="1328" t="str">
        <f t="shared" si="1514"/>
        <v/>
      </c>
      <c r="CI496" s="1328" t="str">
        <f t="shared" si="1514"/>
        <v/>
      </c>
      <c r="CJ496" s="1328" t="str">
        <f t="shared" si="1514"/>
        <v/>
      </c>
      <c r="CK496" s="1329">
        <f t="shared" si="1514"/>
        <v>10</v>
      </c>
      <c r="CL496" s="1329">
        <f t="shared" si="1514"/>
        <v>12</v>
      </c>
      <c r="CM496" s="1329">
        <f t="shared" si="1514"/>
        <v>12</v>
      </c>
      <c r="CN496" s="1328" t="str">
        <f t="shared" si="1514"/>
        <v/>
      </c>
      <c r="CO496" s="1328" t="str">
        <f t="shared" si="1514"/>
        <v/>
      </c>
      <c r="CP496" s="1328" t="str">
        <f t="shared" si="1514"/>
        <v/>
      </c>
      <c r="CQ496" s="1328" t="str">
        <f t="shared" si="1514"/>
        <v/>
      </c>
      <c r="CR496" s="1328" t="str">
        <f t="shared" si="1514"/>
        <v/>
      </c>
      <c r="CS496" s="1327" t="str">
        <f t="shared" si="1514"/>
        <v/>
      </c>
      <c r="CT496" s="1330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6" t="str">
        <f t="shared" si="1536"/>
        <v/>
      </c>
      <c r="CE497" s="1327" t="str">
        <f t="shared" si="1514"/>
        <v/>
      </c>
      <c r="CF497" s="1328" t="str">
        <f t="shared" si="1514"/>
        <v/>
      </c>
      <c r="CG497" s="1328" t="str">
        <f t="shared" si="1514"/>
        <v/>
      </c>
      <c r="CH497" s="1328" t="str">
        <f t="shared" si="1514"/>
        <v/>
      </c>
      <c r="CI497" s="1328" t="str">
        <f t="shared" si="1514"/>
        <v/>
      </c>
      <c r="CJ497" s="1328" t="str">
        <f t="shared" si="1514"/>
        <v/>
      </c>
      <c r="CK497" s="1329">
        <f t="shared" si="1514"/>
        <v>7</v>
      </c>
      <c r="CL497" s="1329">
        <f t="shared" si="1514"/>
        <v>36</v>
      </c>
      <c r="CM497" s="1329">
        <f t="shared" si="1514"/>
        <v>50.399999999999991</v>
      </c>
      <c r="CN497" s="1328" t="str">
        <f t="shared" si="1514"/>
        <v/>
      </c>
      <c r="CO497" s="1328" t="str">
        <f t="shared" si="1514"/>
        <v/>
      </c>
      <c r="CP497" s="1328" t="str">
        <f t="shared" si="1514"/>
        <v/>
      </c>
      <c r="CQ497" s="1328" t="str">
        <f t="shared" si="1514"/>
        <v/>
      </c>
      <c r="CR497" s="1328" t="str">
        <f t="shared" si="1514"/>
        <v/>
      </c>
      <c r="CS497" s="1327" t="str">
        <f t="shared" si="1514"/>
        <v/>
      </c>
      <c r="CT497" s="1330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6">
        <f t="shared" si="1536"/>
        <v>2640</v>
      </c>
      <c r="CE498" s="1327">
        <f t="shared" si="1514"/>
        <v>2640</v>
      </c>
      <c r="CF498" s="1328">
        <f t="shared" si="1514"/>
        <v>2640</v>
      </c>
      <c r="CG498" s="1328">
        <f t="shared" si="1514"/>
        <v>2640</v>
      </c>
      <c r="CH498" s="1328">
        <f t="shared" si="1514"/>
        <v>2640</v>
      </c>
      <c r="CI498" s="1328">
        <f t="shared" si="1514"/>
        <v>2640</v>
      </c>
      <c r="CJ498" s="1328">
        <f t="shared" si="1514"/>
        <v>2640</v>
      </c>
      <c r="CK498" s="1329">
        <f t="shared" si="1514"/>
        <v>2640</v>
      </c>
      <c r="CL498" s="1329">
        <f t="shared" si="1514"/>
        <v>2640</v>
      </c>
      <c r="CM498" s="1329">
        <f t="shared" si="1514"/>
        <v>2640</v>
      </c>
      <c r="CN498" s="1328">
        <f t="shared" si="1514"/>
        <v>2640</v>
      </c>
      <c r="CO498" s="1328">
        <f t="shared" si="1514"/>
        <v>2640</v>
      </c>
      <c r="CP498" s="1328">
        <f t="shared" si="1514"/>
        <v>2640</v>
      </c>
      <c r="CQ498" s="1328">
        <f t="shared" si="1514"/>
        <v>2640</v>
      </c>
      <c r="CR498" s="1328">
        <f t="shared" si="1514"/>
        <v>2640</v>
      </c>
      <c r="CS498" s="1327">
        <f t="shared" si="1514"/>
        <v>2640</v>
      </c>
      <c r="CT498" s="1330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1" t="str">
        <f t="shared" si="1536"/>
        <v/>
      </c>
      <c r="CE499" s="1332" t="str">
        <f t="shared" si="1514"/>
        <v/>
      </c>
      <c r="CF499" s="1333" t="str">
        <f t="shared" si="1514"/>
        <v/>
      </c>
      <c r="CG499" s="1333" t="str">
        <f t="shared" si="1514"/>
        <v/>
      </c>
      <c r="CH499" s="1333" t="str">
        <f t="shared" si="1514"/>
        <v/>
      </c>
      <c r="CI499" s="1333" t="str">
        <f t="shared" si="1514"/>
        <v/>
      </c>
      <c r="CJ499" s="1333" t="str">
        <f t="shared" si="1514"/>
        <v/>
      </c>
      <c r="CK499" s="1334">
        <f t="shared" si="1514"/>
        <v>3.0136986301369864E-3</v>
      </c>
      <c r="CL499" s="1334">
        <f t="shared" si="1514"/>
        <v>1.1272015655577299E-2</v>
      </c>
      <c r="CM499" s="1334">
        <f t="shared" si="1514"/>
        <v>1.7358904109589037E-2</v>
      </c>
      <c r="CN499" s="1333" t="str">
        <f t="shared" si="1514"/>
        <v/>
      </c>
      <c r="CO499" s="1333" t="str">
        <f t="shared" si="1514"/>
        <v/>
      </c>
      <c r="CP499" s="1333" t="str">
        <f t="shared" si="1514"/>
        <v/>
      </c>
      <c r="CQ499" s="1333" t="str">
        <f t="shared" si="1514"/>
        <v/>
      </c>
      <c r="CR499" s="1333" t="str">
        <f t="shared" si="1514"/>
        <v/>
      </c>
      <c r="CS499" s="1332" t="str">
        <f t="shared" si="1514"/>
        <v/>
      </c>
      <c r="CT499" s="1335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6" customFormat="1" ht="15.75" customHeight="1">
      <c r="A500" s="1707" t="s">
        <v>272</v>
      </c>
      <c r="B500" s="1708"/>
      <c r="C500" s="1708"/>
      <c r="D500" s="1708">
        <v>5</v>
      </c>
      <c r="E500" s="1708"/>
      <c r="F500" s="1708"/>
      <c r="G500" s="1708"/>
      <c r="H500" s="1708"/>
      <c r="I500" s="1708"/>
      <c r="J500" s="1708">
        <v>5</v>
      </c>
      <c r="K500" s="1708"/>
      <c r="L500" s="1708"/>
      <c r="M500" s="1708"/>
      <c r="N500" s="1708"/>
      <c r="O500" s="1708"/>
      <c r="P500" s="1708"/>
      <c r="Q500" s="1708"/>
      <c r="R500" s="1708"/>
      <c r="S500" s="1686"/>
      <c r="T500" s="1708">
        <v>1</v>
      </c>
      <c r="U500" s="1708">
        <v>3.48</v>
      </c>
      <c r="V500" s="1708"/>
      <c r="W500" s="1708"/>
      <c r="X500" s="1708"/>
      <c r="Y500" s="1708"/>
      <c r="Z500" s="1708"/>
      <c r="AA500" s="1708"/>
      <c r="AB500" s="1708">
        <v>5</v>
      </c>
      <c r="AC500" s="1708"/>
      <c r="AD500" s="1708"/>
      <c r="AE500" s="1708"/>
      <c r="AF500" s="1708"/>
      <c r="AG500" s="1708"/>
      <c r="AH500" s="1708"/>
      <c r="AI500" s="1708"/>
      <c r="AJ500" s="1708"/>
      <c r="AK500" s="1686"/>
      <c r="AL500" s="1708"/>
      <c r="AM500" s="1708">
        <v>5</v>
      </c>
      <c r="AN500" s="1708"/>
      <c r="AO500" s="1708"/>
      <c r="AP500" s="1708"/>
      <c r="AQ500" s="1708"/>
      <c r="AR500" s="1708"/>
      <c r="AS500" s="1708">
        <v>5</v>
      </c>
      <c r="AT500" s="1708"/>
      <c r="AU500" s="1708"/>
      <c r="AV500" s="1708"/>
      <c r="AW500" s="1708"/>
      <c r="AX500" s="1708"/>
      <c r="AY500" s="1708"/>
      <c r="AZ500" s="1708"/>
      <c r="BA500" s="1708"/>
      <c r="BB500" s="1708"/>
      <c r="BC500" s="1686"/>
      <c r="BD500" s="1708"/>
      <c r="BE500" s="1708"/>
      <c r="BF500" s="1708"/>
      <c r="BG500" s="1708">
        <v>6</v>
      </c>
      <c r="BH500" s="1708"/>
      <c r="BI500" s="1708">
        <v>6</v>
      </c>
      <c r="BJ500" s="1708"/>
      <c r="BK500" s="1708">
        <v>3</v>
      </c>
      <c r="BL500" s="1708"/>
      <c r="BM500" s="1708"/>
      <c r="BN500" s="1708"/>
      <c r="BO500" s="1708"/>
      <c r="BP500" s="1708"/>
      <c r="BQ500" s="1708"/>
      <c r="BR500" s="1708"/>
      <c r="BS500" s="1708"/>
      <c r="BT500" s="1708"/>
      <c r="BU500" s="1704"/>
      <c r="BV500" s="1708"/>
      <c r="BW500" s="1708">
        <v>6</v>
      </c>
      <c r="BX500" s="1708">
        <v>6</v>
      </c>
      <c r="BY500" s="1708">
        <v>6</v>
      </c>
      <c r="BZ500" s="1304" t="str">
        <f t="shared" si="1232"/>
        <v/>
      </c>
      <c r="CA500" s="1304">
        <f t="shared" si="1233"/>
        <v>3.4800000000000004</v>
      </c>
      <c r="CB500" s="1304" t="str">
        <f t="shared" si="1234"/>
        <v/>
      </c>
      <c r="CC500" s="1305">
        <f t="shared" si="1235"/>
        <v>6</v>
      </c>
      <c r="CD500" s="1364" t="str">
        <f t="shared" si="1536"/>
        <v/>
      </c>
      <c r="CE500" s="1365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6" t="str">
        <f t="shared" si="1549"/>
        <v/>
      </c>
      <c r="CG500" s="1366" t="str">
        <f t="shared" si="1549"/>
        <v/>
      </c>
      <c r="CH500" s="1366" t="str">
        <f t="shared" si="1549"/>
        <v/>
      </c>
      <c r="CI500" s="1366" t="str">
        <f t="shared" si="1549"/>
        <v/>
      </c>
      <c r="CJ500" s="1366" t="str">
        <f t="shared" si="1549"/>
        <v/>
      </c>
      <c r="CK500" s="1367">
        <f t="shared" si="1549"/>
        <v>3</v>
      </c>
      <c r="CL500" s="1367">
        <f t="shared" si="1549"/>
        <v>6</v>
      </c>
      <c r="CM500" s="1367">
        <f t="shared" si="1549"/>
        <v>6</v>
      </c>
      <c r="CN500" s="1366" t="str">
        <f t="shared" si="1549"/>
        <v/>
      </c>
      <c r="CO500" s="1366" t="str">
        <f t="shared" si="1549"/>
        <v/>
      </c>
      <c r="CP500" s="1366" t="str">
        <f t="shared" si="1549"/>
        <v/>
      </c>
      <c r="CQ500" s="1366" t="str">
        <f t="shared" si="1549"/>
        <v/>
      </c>
      <c r="CR500" s="1366" t="str">
        <f t="shared" si="1549"/>
        <v/>
      </c>
      <c r="CS500" s="1365" t="str">
        <f t="shared" si="1549"/>
        <v/>
      </c>
      <c r="CT500" s="1368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7" t="str">
        <f t="shared" si="1515"/>
        <v/>
      </c>
      <c r="CV500" s="1688" t="str">
        <f t="shared" si="1516"/>
        <v/>
      </c>
      <c r="CW500" s="1689" t="str">
        <f t="shared" si="1517"/>
        <v/>
      </c>
      <c r="CX500" s="1689" t="str">
        <f t="shared" si="1518"/>
        <v/>
      </c>
      <c r="CY500" s="1689" t="str">
        <f t="shared" si="1519"/>
        <v/>
      </c>
      <c r="CZ500" s="1689" t="str">
        <f t="shared" si="1520"/>
        <v/>
      </c>
      <c r="DA500" s="1689" t="str">
        <f t="shared" si="1521"/>
        <v/>
      </c>
      <c r="DB500" s="1690">
        <f t="shared" si="1522"/>
        <v>3</v>
      </c>
      <c r="DC500" s="1690">
        <f t="shared" si="1523"/>
        <v>6</v>
      </c>
      <c r="DD500" s="1690">
        <f t="shared" si="1524"/>
        <v>6</v>
      </c>
      <c r="DE500" s="1689" t="str">
        <f t="shared" si="1525"/>
        <v/>
      </c>
      <c r="DF500" s="1689" t="str">
        <f t="shared" si="1526"/>
        <v/>
      </c>
      <c r="DG500" s="1689" t="str">
        <f t="shared" si="1527"/>
        <v/>
      </c>
      <c r="DH500" s="1689" t="str">
        <f t="shared" si="1528"/>
        <v/>
      </c>
      <c r="DI500" s="1689" t="str">
        <f t="shared" si="1529"/>
        <v/>
      </c>
      <c r="DJ500" s="1688" t="str">
        <f t="shared" si="1530"/>
        <v/>
      </c>
      <c r="DK500" s="1687" t="str">
        <f t="shared" si="1531"/>
        <v/>
      </c>
      <c r="DL500" s="1691">
        <f t="shared" si="1532"/>
        <v>2</v>
      </c>
      <c r="DM500" s="1692">
        <f t="shared" si="1533"/>
        <v>3</v>
      </c>
      <c r="DN500" s="1692">
        <f t="shared" si="1534"/>
        <v>2</v>
      </c>
      <c r="DO500" s="1692">
        <f t="shared" si="1535"/>
        <v>3</v>
      </c>
      <c r="DP500" s="1693"/>
      <c r="DQ500" s="1694"/>
      <c r="DR500" s="1694"/>
      <c r="DS500" s="1694"/>
      <c r="DT500" s="1694"/>
      <c r="DU500" s="1694"/>
      <c r="DV500" s="1694"/>
      <c r="DW500" s="1694"/>
      <c r="DX500" s="1694"/>
      <c r="DY500" s="1695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6" t="str">
        <f t="shared" si="1536"/>
        <v/>
      </c>
      <c r="CE501" s="1327" t="str">
        <f t="shared" si="1550"/>
        <v/>
      </c>
      <c r="CF501" s="1328" t="str">
        <f t="shared" si="1550"/>
        <v/>
      </c>
      <c r="CG501" s="1328" t="str">
        <f t="shared" si="1550"/>
        <v/>
      </c>
      <c r="CH501" s="1328" t="str">
        <f t="shared" si="1550"/>
        <v/>
      </c>
      <c r="CI501" s="1328" t="str">
        <f t="shared" si="1550"/>
        <v/>
      </c>
      <c r="CJ501" s="1328" t="str">
        <f t="shared" si="1550"/>
        <v/>
      </c>
      <c r="CK501" s="1329">
        <f t="shared" si="1550"/>
        <v>60</v>
      </c>
      <c r="CL501" s="1329">
        <f t="shared" si="1550"/>
        <v>216</v>
      </c>
      <c r="CM501" s="1329">
        <f t="shared" si="1550"/>
        <v>288</v>
      </c>
      <c r="CN501" s="1328" t="str">
        <f t="shared" si="1550"/>
        <v/>
      </c>
      <c r="CO501" s="1328" t="str">
        <f t="shared" si="1550"/>
        <v/>
      </c>
      <c r="CP501" s="1328" t="str">
        <f t="shared" si="1550"/>
        <v/>
      </c>
      <c r="CQ501" s="1328" t="str">
        <f t="shared" si="1550"/>
        <v/>
      </c>
      <c r="CR501" s="1328" t="str">
        <f t="shared" si="1550"/>
        <v/>
      </c>
      <c r="CS501" s="1327" t="str">
        <f t="shared" si="1550"/>
        <v/>
      </c>
      <c r="CT501" s="1330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12" t="s">
        <v>716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6" t="str">
        <f t="shared" si="1536"/>
        <v/>
      </c>
      <c r="CE502" s="1327" t="str">
        <f t="shared" si="1550"/>
        <v/>
      </c>
      <c r="CF502" s="1328" t="str">
        <f t="shared" si="1550"/>
        <v/>
      </c>
      <c r="CG502" s="1328" t="str">
        <f t="shared" si="1550"/>
        <v/>
      </c>
      <c r="CH502" s="1328" t="str">
        <f t="shared" si="1550"/>
        <v/>
      </c>
      <c r="CI502" s="1328" t="str">
        <f t="shared" si="1550"/>
        <v/>
      </c>
      <c r="CJ502" s="1328" t="str">
        <f t="shared" si="1550"/>
        <v/>
      </c>
      <c r="CK502" s="1329">
        <f t="shared" si="1550"/>
        <v>5</v>
      </c>
      <c r="CL502" s="1329">
        <f t="shared" si="1550"/>
        <v>5</v>
      </c>
      <c r="CM502" s="1329">
        <f t="shared" si="1550"/>
        <v>5</v>
      </c>
      <c r="CN502" s="1328" t="str">
        <f t="shared" si="1550"/>
        <v/>
      </c>
      <c r="CO502" s="1328" t="str">
        <f t="shared" si="1550"/>
        <v/>
      </c>
      <c r="CP502" s="1328" t="str">
        <f t="shared" si="1550"/>
        <v/>
      </c>
      <c r="CQ502" s="1328" t="str">
        <f t="shared" si="1550"/>
        <v/>
      </c>
      <c r="CR502" s="1328" t="str">
        <f t="shared" si="1550"/>
        <v/>
      </c>
      <c r="CS502" s="1327" t="str">
        <f t="shared" si="1550"/>
        <v/>
      </c>
      <c r="CT502" s="1330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6" t="str">
        <f t="shared" si="1536"/>
        <v/>
      </c>
      <c r="CE503" s="1327" t="str">
        <f t="shared" si="1550"/>
        <v/>
      </c>
      <c r="CF503" s="1328" t="str">
        <f t="shared" si="1550"/>
        <v/>
      </c>
      <c r="CG503" s="1328" t="str">
        <f t="shared" si="1550"/>
        <v/>
      </c>
      <c r="CH503" s="1328" t="str">
        <f t="shared" si="1550"/>
        <v/>
      </c>
      <c r="CI503" s="1328" t="str">
        <f t="shared" si="1550"/>
        <v/>
      </c>
      <c r="CJ503" s="1328" t="str">
        <f t="shared" si="1550"/>
        <v/>
      </c>
      <c r="CK503" s="1329">
        <f t="shared" si="1550"/>
        <v>12</v>
      </c>
      <c r="CL503" s="1329">
        <f t="shared" si="1550"/>
        <v>12</v>
      </c>
      <c r="CM503" s="1329">
        <f t="shared" si="1550"/>
        <v>20</v>
      </c>
      <c r="CN503" s="1328" t="str">
        <f t="shared" si="1550"/>
        <v/>
      </c>
      <c r="CO503" s="1328" t="str">
        <f t="shared" si="1550"/>
        <v/>
      </c>
      <c r="CP503" s="1328" t="str">
        <f t="shared" si="1550"/>
        <v/>
      </c>
      <c r="CQ503" s="1328" t="str">
        <f t="shared" si="1550"/>
        <v/>
      </c>
      <c r="CR503" s="1328" t="str">
        <f t="shared" si="1550"/>
        <v/>
      </c>
      <c r="CS503" s="1327" t="str">
        <f t="shared" si="1550"/>
        <v/>
      </c>
      <c r="CT503" s="1330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6">
        <f t="shared" si="1536"/>
        <v>1140</v>
      </c>
      <c r="CE504" s="1327">
        <f t="shared" si="1550"/>
        <v>1140</v>
      </c>
      <c r="CF504" s="1328">
        <f t="shared" si="1550"/>
        <v>1140</v>
      </c>
      <c r="CG504" s="1328">
        <f t="shared" si="1550"/>
        <v>1140</v>
      </c>
      <c r="CH504" s="1328">
        <f t="shared" si="1550"/>
        <v>1140</v>
      </c>
      <c r="CI504" s="1328">
        <f t="shared" si="1550"/>
        <v>1140</v>
      </c>
      <c r="CJ504" s="1328">
        <f t="shared" si="1550"/>
        <v>1140</v>
      </c>
      <c r="CK504" s="1329">
        <f t="shared" si="1550"/>
        <v>1140</v>
      </c>
      <c r="CL504" s="1329">
        <f t="shared" si="1550"/>
        <v>1140</v>
      </c>
      <c r="CM504" s="1329">
        <f t="shared" si="1550"/>
        <v>1140</v>
      </c>
      <c r="CN504" s="1328">
        <f t="shared" si="1550"/>
        <v>1140</v>
      </c>
      <c r="CO504" s="1328">
        <f t="shared" si="1550"/>
        <v>1140</v>
      </c>
      <c r="CP504" s="1328">
        <f t="shared" si="1550"/>
        <v>1140</v>
      </c>
      <c r="CQ504" s="1328">
        <f t="shared" si="1550"/>
        <v>1140</v>
      </c>
      <c r="CR504" s="1328">
        <f t="shared" si="1550"/>
        <v>1140</v>
      </c>
      <c r="CS504" s="1327">
        <f t="shared" si="1550"/>
        <v>1140</v>
      </c>
      <c r="CT504" s="1330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1" t="str">
        <f t="shared" si="1536"/>
        <v/>
      </c>
      <c r="CE505" s="1332" t="str">
        <f t="shared" si="1550"/>
        <v/>
      </c>
      <c r="CF505" s="1333" t="str">
        <f t="shared" si="1550"/>
        <v/>
      </c>
      <c r="CG505" s="1333" t="str">
        <f t="shared" si="1550"/>
        <v/>
      </c>
      <c r="CH505" s="1333" t="str">
        <f t="shared" si="1550"/>
        <v/>
      </c>
      <c r="CI505" s="1333" t="str">
        <f t="shared" si="1550"/>
        <v/>
      </c>
      <c r="CJ505" s="1333" t="str">
        <f t="shared" si="1550"/>
        <v/>
      </c>
      <c r="CK505" s="1334">
        <f t="shared" si="1550"/>
        <v>8.1124355096957833E-3</v>
      </c>
      <c r="CL505" s="1334">
        <f t="shared" si="1550"/>
        <v>1.2748112943807659E-2</v>
      </c>
      <c r="CM505" s="1334">
        <f t="shared" si="1550"/>
        <v>1.487279843444227E-2</v>
      </c>
      <c r="CN505" s="1333" t="str">
        <f t="shared" si="1550"/>
        <v/>
      </c>
      <c r="CO505" s="1333" t="str">
        <f t="shared" si="1550"/>
        <v/>
      </c>
      <c r="CP505" s="1333" t="str">
        <f t="shared" si="1550"/>
        <v/>
      </c>
      <c r="CQ505" s="1333" t="str">
        <f t="shared" si="1550"/>
        <v/>
      </c>
      <c r="CR505" s="1333" t="str">
        <f t="shared" si="1550"/>
        <v/>
      </c>
      <c r="CS505" s="1332" t="str">
        <f t="shared" si="1550"/>
        <v/>
      </c>
      <c r="CT505" s="1335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6" customFormat="1" ht="15.75" customHeight="1">
      <c r="A506" s="1707" t="s">
        <v>275</v>
      </c>
      <c r="B506" s="1716"/>
      <c r="C506" s="1685"/>
      <c r="D506" s="1685"/>
      <c r="E506" s="1685"/>
      <c r="F506" s="1685"/>
      <c r="G506" s="1685"/>
      <c r="H506" s="1685"/>
      <c r="I506" s="1685"/>
      <c r="J506" s="1685"/>
      <c r="K506" s="1685"/>
      <c r="L506" s="1685"/>
      <c r="M506" s="1685"/>
      <c r="N506" s="1685"/>
      <c r="O506" s="1685"/>
      <c r="P506" s="1685"/>
      <c r="Q506" s="1685"/>
      <c r="R506" s="1685"/>
      <c r="S506" s="1704"/>
      <c r="T506" s="1685">
        <v>1</v>
      </c>
      <c r="U506" s="1685"/>
      <c r="V506" s="1685"/>
      <c r="W506" s="1685"/>
      <c r="X506" s="1685"/>
      <c r="Y506" s="1685">
        <v>2</v>
      </c>
      <c r="Z506" s="1685"/>
      <c r="AA506" s="1685"/>
      <c r="AB506" s="1685"/>
      <c r="AC506" s="1685"/>
      <c r="AD506" s="1685"/>
      <c r="AE506" s="1716"/>
      <c r="AF506" s="1716"/>
      <c r="AG506" s="1716"/>
      <c r="AH506" s="1685"/>
      <c r="AI506" s="1716"/>
      <c r="AJ506" s="1716"/>
      <c r="AK506" s="1704"/>
      <c r="AL506" s="1685"/>
      <c r="AM506" s="1685"/>
      <c r="AN506" s="1685"/>
      <c r="AO506" s="1685"/>
      <c r="AP506" s="1685"/>
      <c r="AQ506" s="1685"/>
      <c r="AR506" s="1685"/>
      <c r="AS506" s="1685"/>
      <c r="AT506" s="1685"/>
      <c r="AU506" s="1685"/>
      <c r="AV506" s="1685"/>
      <c r="AW506" s="1716"/>
      <c r="AX506" s="1685"/>
      <c r="AY506" s="1716"/>
      <c r="AZ506" s="1716"/>
      <c r="BA506" s="1716"/>
      <c r="BB506" s="1716"/>
      <c r="BC506" s="1686"/>
      <c r="BD506" s="1685"/>
      <c r="BE506" s="1685"/>
      <c r="BF506" s="1685"/>
      <c r="BG506" s="1685">
        <v>2</v>
      </c>
      <c r="BH506" s="1685"/>
      <c r="BI506" s="1685"/>
      <c r="BJ506" s="1685"/>
      <c r="BK506" s="1685">
        <v>0.6</v>
      </c>
      <c r="BL506" s="1685">
        <v>1</v>
      </c>
      <c r="BM506" s="1685"/>
      <c r="BN506" s="1685"/>
      <c r="BO506" s="1716"/>
      <c r="BP506" s="1685"/>
      <c r="BQ506" s="1685"/>
      <c r="BR506" s="1716"/>
      <c r="BS506" s="1716"/>
      <c r="BT506" s="1716"/>
      <c r="BU506" s="1686"/>
      <c r="BV506" s="1685"/>
      <c r="BW506" s="1685"/>
      <c r="BX506" s="1685"/>
      <c r="BY506" s="1685">
        <v>1</v>
      </c>
      <c r="BZ506" s="1304" t="str">
        <f t="shared" si="1232"/>
        <v/>
      </c>
      <c r="CA506" s="1304" t="str">
        <f t="shared" si="1233"/>
        <v/>
      </c>
      <c r="CB506" s="1304" t="str">
        <f t="shared" si="1234"/>
        <v/>
      </c>
      <c r="CC506" s="1305">
        <f t="shared" si="1235"/>
        <v>1</v>
      </c>
      <c r="CD506" s="1364" t="str">
        <f t="shared" si="1536"/>
        <v/>
      </c>
      <c r="CE506" s="1365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6" t="str">
        <f t="shared" si="1564"/>
        <v/>
      </c>
      <c r="CG506" s="1366" t="str">
        <f t="shared" si="1564"/>
        <v/>
      </c>
      <c r="CH506" s="1366" t="str">
        <f t="shared" si="1564"/>
        <v/>
      </c>
      <c r="CI506" s="1366" t="str">
        <f t="shared" si="1564"/>
        <v/>
      </c>
      <c r="CJ506" s="1366" t="str">
        <f t="shared" si="1564"/>
        <v/>
      </c>
      <c r="CK506" s="1367">
        <f t="shared" si="1564"/>
        <v>0.6</v>
      </c>
      <c r="CL506" s="1367">
        <f t="shared" si="1564"/>
        <v>1</v>
      </c>
      <c r="CM506" s="1367">
        <f t="shared" si="1564"/>
        <v>2</v>
      </c>
      <c r="CN506" s="1366" t="str">
        <f t="shared" si="1564"/>
        <v/>
      </c>
      <c r="CO506" s="1366" t="str">
        <f t="shared" si="1564"/>
        <v/>
      </c>
      <c r="CP506" s="1366" t="str">
        <f t="shared" si="1564"/>
        <v/>
      </c>
      <c r="CQ506" s="1366" t="str">
        <f t="shared" si="1564"/>
        <v/>
      </c>
      <c r="CR506" s="1366" t="str">
        <f t="shared" si="1564"/>
        <v/>
      </c>
      <c r="CS506" s="1365" t="str">
        <f t="shared" si="1564"/>
        <v/>
      </c>
      <c r="CT506" s="1368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7" t="str">
        <f t="shared" si="1515"/>
        <v/>
      </c>
      <c r="CV506" s="1688" t="str">
        <f t="shared" si="1516"/>
        <v/>
      </c>
      <c r="CW506" s="1689" t="str">
        <f t="shared" si="1517"/>
        <v/>
      </c>
      <c r="CX506" s="1689" t="str">
        <f t="shared" si="1518"/>
        <v/>
      </c>
      <c r="CY506" s="1689" t="str">
        <f t="shared" si="1519"/>
        <v/>
      </c>
      <c r="CZ506" s="1689" t="str">
        <f t="shared" si="1520"/>
        <v/>
      </c>
      <c r="DA506" s="1689" t="str">
        <f t="shared" si="1521"/>
        <v/>
      </c>
      <c r="DB506" s="1690">
        <f t="shared" si="1522"/>
        <v>0.6</v>
      </c>
      <c r="DC506" s="1690">
        <f t="shared" si="1523"/>
        <v>1</v>
      </c>
      <c r="DD506" s="1690">
        <f t="shared" si="1524"/>
        <v>2</v>
      </c>
      <c r="DE506" s="1689" t="str">
        <f t="shared" si="1525"/>
        <v/>
      </c>
      <c r="DF506" s="1689" t="str">
        <f t="shared" si="1526"/>
        <v/>
      </c>
      <c r="DG506" s="1689" t="str">
        <f t="shared" si="1527"/>
        <v/>
      </c>
      <c r="DH506" s="1689" t="str">
        <f t="shared" si="1528"/>
        <v/>
      </c>
      <c r="DI506" s="1689" t="str">
        <f t="shared" si="1529"/>
        <v/>
      </c>
      <c r="DJ506" s="1688" t="str">
        <f t="shared" si="1530"/>
        <v/>
      </c>
      <c r="DK506" s="1687" t="str">
        <f t="shared" si="1531"/>
        <v/>
      </c>
      <c r="DL506" s="1691">
        <f t="shared" si="1532"/>
        <v>0</v>
      </c>
      <c r="DM506" s="1692">
        <f t="shared" si="1533"/>
        <v>2</v>
      </c>
      <c r="DN506" s="1692">
        <f t="shared" si="1534"/>
        <v>0</v>
      </c>
      <c r="DO506" s="1692">
        <f t="shared" si="1535"/>
        <v>3</v>
      </c>
      <c r="DP506" s="1693"/>
      <c r="DQ506" s="1694"/>
      <c r="DR506" s="1694"/>
      <c r="DS506" s="1694"/>
      <c r="DT506" s="1694"/>
      <c r="DU506" s="1694"/>
      <c r="DV506" s="1694"/>
      <c r="DW506" s="1694"/>
      <c r="DX506" s="1694"/>
      <c r="DY506" s="1695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6" t="str">
        <f t="shared" si="1536"/>
        <v/>
      </c>
      <c r="CE507" s="1327" t="str">
        <f t="shared" si="1565"/>
        <v/>
      </c>
      <c r="CF507" s="1328" t="str">
        <f t="shared" si="1565"/>
        <v/>
      </c>
      <c r="CG507" s="1328" t="str">
        <f t="shared" si="1565"/>
        <v/>
      </c>
      <c r="CH507" s="1328" t="str">
        <f t="shared" si="1565"/>
        <v/>
      </c>
      <c r="CI507" s="1328" t="str">
        <f t="shared" si="1565"/>
        <v/>
      </c>
      <c r="CJ507" s="1328" t="str">
        <f t="shared" si="1565"/>
        <v/>
      </c>
      <c r="CK507" s="1329">
        <f t="shared" si="1565"/>
        <v>60</v>
      </c>
      <c r="CL507" s="1329">
        <f t="shared" si="1565"/>
        <v>60</v>
      </c>
      <c r="CM507" s="1329">
        <f t="shared" si="1565"/>
        <v>120</v>
      </c>
      <c r="CN507" s="1328" t="str">
        <f t="shared" si="1565"/>
        <v/>
      </c>
      <c r="CO507" s="1328" t="str">
        <f t="shared" si="1565"/>
        <v/>
      </c>
      <c r="CP507" s="1328" t="str">
        <f t="shared" si="1565"/>
        <v/>
      </c>
      <c r="CQ507" s="1328" t="str">
        <f t="shared" si="1565"/>
        <v/>
      </c>
      <c r="CR507" s="1328" t="str">
        <f t="shared" si="1565"/>
        <v/>
      </c>
      <c r="CS507" s="1327" t="str">
        <f t="shared" si="1565"/>
        <v/>
      </c>
      <c r="CT507" s="1330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6" customFormat="1" ht="15.75" customHeight="1">
      <c r="A508" s="1767" t="s">
        <v>717</v>
      </c>
      <c r="B508" s="1709"/>
      <c r="C508" s="1708">
        <v>0.06</v>
      </c>
      <c r="D508" s="1708">
        <v>1</v>
      </c>
      <c r="E508" s="1708">
        <v>0.25</v>
      </c>
      <c r="F508" s="1708">
        <v>0.06</v>
      </c>
      <c r="G508" s="1708"/>
      <c r="H508" s="1708"/>
      <c r="I508" s="1708"/>
      <c r="J508" s="1708">
        <v>0.05</v>
      </c>
      <c r="K508" s="1708"/>
      <c r="L508" s="1708"/>
      <c r="M508" s="1708"/>
      <c r="N508" s="1708"/>
      <c r="O508" s="1708"/>
      <c r="P508" s="1708"/>
      <c r="Q508" s="1708"/>
      <c r="R508" s="1708"/>
      <c r="S508" s="1699"/>
      <c r="T508" s="1708">
        <v>0.06</v>
      </c>
      <c r="U508" s="1708">
        <v>0.5</v>
      </c>
      <c r="V508" s="1708"/>
      <c r="W508" s="1708">
        <v>1</v>
      </c>
      <c r="X508" s="1708">
        <v>2</v>
      </c>
      <c r="Y508" s="1708">
        <v>0.1</v>
      </c>
      <c r="Z508" s="1708">
        <v>1</v>
      </c>
      <c r="AA508" s="1708">
        <v>1</v>
      </c>
      <c r="AB508" s="1708">
        <v>0.1</v>
      </c>
      <c r="AC508" s="1708"/>
      <c r="AD508" s="1708"/>
      <c r="AE508" s="1708"/>
      <c r="AF508" s="1708"/>
      <c r="AG508" s="1709"/>
      <c r="AH508" s="1709"/>
      <c r="AI508" s="1709"/>
      <c r="AJ508" s="1709"/>
      <c r="AK508" s="1699"/>
      <c r="AL508" s="1708">
        <v>1</v>
      </c>
      <c r="AM508" s="1708">
        <v>2</v>
      </c>
      <c r="AN508" s="1708">
        <v>2</v>
      </c>
      <c r="AO508" s="1708">
        <v>2</v>
      </c>
      <c r="AP508" s="1708">
        <v>1</v>
      </c>
      <c r="AQ508" s="1708">
        <v>1</v>
      </c>
      <c r="AR508" s="1708">
        <v>2</v>
      </c>
      <c r="AS508" s="1708">
        <v>1</v>
      </c>
      <c r="AT508" s="1708">
        <v>0.15</v>
      </c>
      <c r="AU508" s="1708"/>
      <c r="AV508" s="1708"/>
      <c r="AW508" s="1708"/>
      <c r="AX508" s="1708"/>
      <c r="AY508" s="1708"/>
      <c r="AZ508" s="1708"/>
      <c r="BA508" s="1708"/>
      <c r="BB508" s="1708"/>
      <c r="BC508" s="1699"/>
      <c r="BD508" s="1708">
        <v>2</v>
      </c>
      <c r="BE508" s="1708">
        <v>20</v>
      </c>
      <c r="BF508" s="1708">
        <v>2</v>
      </c>
      <c r="BG508" s="1708">
        <v>10</v>
      </c>
      <c r="BH508" s="1708">
        <v>2</v>
      </c>
      <c r="BI508" s="1708">
        <v>2</v>
      </c>
      <c r="BJ508" s="1708">
        <v>10</v>
      </c>
      <c r="BK508" s="1708">
        <v>2</v>
      </c>
      <c r="BL508" s="1708">
        <v>2</v>
      </c>
      <c r="BM508" s="1708"/>
      <c r="BN508" s="1708"/>
      <c r="BO508" s="1708"/>
      <c r="BP508" s="1708"/>
      <c r="BQ508" s="1708"/>
      <c r="BR508" s="1708"/>
      <c r="BS508" s="1708"/>
      <c r="BT508" s="1708"/>
      <c r="BU508" s="1699"/>
      <c r="BV508" s="1708">
        <v>0.06</v>
      </c>
      <c r="BW508" s="1708">
        <v>1</v>
      </c>
      <c r="BX508" s="1708">
        <v>1</v>
      </c>
      <c r="BY508" s="1708">
        <v>2</v>
      </c>
      <c r="BZ508" s="1304">
        <f t="shared" si="1232"/>
        <v>0.12333333333333336</v>
      </c>
      <c r="CA508" s="1304">
        <f t="shared" si="1233"/>
        <v>0.6166666666666667</v>
      </c>
      <c r="CB508" s="1304">
        <f t="shared" si="1234"/>
        <v>1.4285714285714286</v>
      </c>
      <c r="CC508" s="1305">
        <f t="shared" si="1235"/>
        <v>4.2857142857142856</v>
      </c>
      <c r="CD508" s="1364" t="str">
        <f t="shared" si="1536"/>
        <v/>
      </c>
      <c r="CE508" s="1365" t="str">
        <f t="shared" si="1565"/>
        <v/>
      </c>
      <c r="CF508" s="1366" t="str">
        <f t="shared" si="1565"/>
        <v/>
      </c>
      <c r="CG508" s="1366" t="str">
        <f t="shared" si="1565"/>
        <v/>
      </c>
      <c r="CH508" s="1366">
        <f t="shared" si="1565"/>
        <v>2</v>
      </c>
      <c r="CI508" s="1366">
        <f t="shared" si="1565"/>
        <v>2</v>
      </c>
      <c r="CJ508" s="1366">
        <f t="shared" si="1565"/>
        <v>2</v>
      </c>
      <c r="CK508" s="1367">
        <f t="shared" si="1565"/>
        <v>2</v>
      </c>
      <c r="CL508" s="1367">
        <f t="shared" si="1565"/>
        <v>2</v>
      </c>
      <c r="CM508" s="1367">
        <f t="shared" si="1565"/>
        <v>2</v>
      </c>
      <c r="CN508" s="1366">
        <f t="shared" si="1565"/>
        <v>10</v>
      </c>
      <c r="CO508" s="1366">
        <f t="shared" si="1565"/>
        <v>10</v>
      </c>
      <c r="CP508" s="1366">
        <f t="shared" si="1565"/>
        <v>20</v>
      </c>
      <c r="CQ508" s="1366" t="str">
        <f t="shared" si="1565"/>
        <v/>
      </c>
      <c r="CR508" s="1366" t="str">
        <f t="shared" si="1565"/>
        <v/>
      </c>
      <c r="CS508" s="1365" t="str">
        <f t="shared" si="1565"/>
        <v/>
      </c>
      <c r="CT508" s="1368" t="str">
        <f t="shared" si="1565"/>
        <v/>
      </c>
      <c r="CU508" s="1687" t="str">
        <f t="shared" si="1515"/>
        <v/>
      </c>
      <c r="CV508" s="1688" t="str">
        <f t="shared" si="1516"/>
        <v/>
      </c>
      <c r="CW508" s="1689" t="str">
        <f t="shared" si="1517"/>
        <v/>
      </c>
      <c r="CX508" s="1689" t="str">
        <f t="shared" si="1518"/>
        <v/>
      </c>
      <c r="CY508" s="1689">
        <f t="shared" si="1519"/>
        <v>2</v>
      </c>
      <c r="CZ508" s="1689">
        <f t="shared" si="1520"/>
        <v>2</v>
      </c>
      <c r="DA508" s="1689">
        <f t="shared" si="1521"/>
        <v>2</v>
      </c>
      <c r="DB508" s="1690">
        <f t="shared" si="1522"/>
        <v>2</v>
      </c>
      <c r="DC508" s="1690">
        <f t="shared" si="1523"/>
        <v>2</v>
      </c>
      <c r="DD508" s="1690">
        <f t="shared" si="1524"/>
        <v>2</v>
      </c>
      <c r="DE508" s="1689">
        <f t="shared" si="1525"/>
        <v>10</v>
      </c>
      <c r="DF508" s="1689">
        <f t="shared" si="1526"/>
        <v>10</v>
      </c>
      <c r="DG508" s="1689">
        <f t="shared" si="1527"/>
        <v>20</v>
      </c>
      <c r="DH508" s="1689" t="str">
        <f t="shared" si="1528"/>
        <v/>
      </c>
      <c r="DI508" s="1689" t="str">
        <f t="shared" si="1529"/>
        <v/>
      </c>
      <c r="DJ508" s="1688" t="str">
        <f t="shared" si="1530"/>
        <v/>
      </c>
      <c r="DK508" s="1687" t="str">
        <f t="shared" si="1531"/>
        <v/>
      </c>
      <c r="DL508" s="1691">
        <f t="shared" si="1532"/>
        <v>5</v>
      </c>
      <c r="DM508" s="1692">
        <f t="shared" si="1533"/>
        <v>8</v>
      </c>
      <c r="DN508" s="1692">
        <f t="shared" si="1534"/>
        <v>9</v>
      </c>
      <c r="DO508" s="1692">
        <f t="shared" si="1535"/>
        <v>9</v>
      </c>
      <c r="DP508" s="1693"/>
      <c r="DQ508" s="1694"/>
      <c r="DR508" s="1694"/>
      <c r="DS508" s="1694"/>
      <c r="DT508" s="1694"/>
      <c r="DU508" s="1694"/>
      <c r="DV508" s="1694"/>
      <c r="DW508" s="1694"/>
      <c r="DX508" s="1694"/>
      <c r="DY508" s="1695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6" t="str">
        <f t="shared" si="1536"/>
        <v/>
      </c>
      <c r="CE509" s="1327" t="str">
        <f t="shared" si="1565"/>
        <v/>
      </c>
      <c r="CF509" s="1328" t="str">
        <f t="shared" si="1565"/>
        <v/>
      </c>
      <c r="CG509" s="1328" t="str">
        <f t="shared" si="1565"/>
        <v/>
      </c>
      <c r="CH509" s="1328">
        <f t="shared" si="1565"/>
        <v>4</v>
      </c>
      <c r="CI509" s="1328">
        <f t="shared" si="1565"/>
        <v>10</v>
      </c>
      <c r="CJ509" s="1328">
        <f t="shared" si="1565"/>
        <v>10</v>
      </c>
      <c r="CK509" s="1329">
        <f t="shared" si="1565"/>
        <v>12</v>
      </c>
      <c r="CL509" s="1329">
        <f t="shared" si="1565"/>
        <v>12</v>
      </c>
      <c r="CM509" s="1329">
        <f t="shared" si="1565"/>
        <v>12</v>
      </c>
      <c r="CN509" s="1328">
        <f t="shared" si="1565"/>
        <v>24</v>
      </c>
      <c r="CO509" s="1328">
        <f t="shared" si="1565"/>
        <v>40</v>
      </c>
      <c r="CP509" s="1328">
        <f t="shared" si="1565"/>
        <v>52</v>
      </c>
      <c r="CQ509" s="1328" t="str">
        <f t="shared" si="1565"/>
        <v/>
      </c>
      <c r="CR509" s="1328" t="str">
        <f t="shared" si="1565"/>
        <v/>
      </c>
      <c r="CS509" s="1327" t="str">
        <f t="shared" si="1565"/>
        <v/>
      </c>
      <c r="CT509" s="1330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6">
        <f t="shared" si="1536"/>
        <v>4000</v>
      </c>
      <c r="CE510" s="1327">
        <f t="shared" si="1565"/>
        <v>4000</v>
      </c>
      <c r="CF510" s="1328">
        <f t="shared" si="1565"/>
        <v>4000</v>
      </c>
      <c r="CG510" s="1328">
        <f t="shared" si="1565"/>
        <v>4000</v>
      </c>
      <c r="CH510" s="1328">
        <f t="shared" si="1565"/>
        <v>4000</v>
      </c>
      <c r="CI510" s="1328">
        <f t="shared" si="1565"/>
        <v>4000</v>
      </c>
      <c r="CJ510" s="1328">
        <f t="shared" si="1565"/>
        <v>4000</v>
      </c>
      <c r="CK510" s="1329">
        <f t="shared" si="1565"/>
        <v>4000</v>
      </c>
      <c r="CL510" s="1329">
        <f t="shared" si="1565"/>
        <v>4000</v>
      </c>
      <c r="CM510" s="1329">
        <f t="shared" si="1565"/>
        <v>4000</v>
      </c>
      <c r="CN510" s="1328">
        <f t="shared" si="1565"/>
        <v>4000</v>
      </c>
      <c r="CO510" s="1328">
        <f t="shared" si="1565"/>
        <v>4000</v>
      </c>
      <c r="CP510" s="1328">
        <f t="shared" si="1565"/>
        <v>4000</v>
      </c>
      <c r="CQ510" s="1328">
        <f t="shared" si="1565"/>
        <v>4000</v>
      </c>
      <c r="CR510" s="1328">
        <f t="shared" si="1565"/>
        <v>4000</v>
      </c>
      <c r="CS510" s="1327">
        <f t="shared" si="1565"/>
        <v>4000</v>
      </c>
      <c r="CT510" s="1330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1" t="str">
        <f t="shared" si="1536"/>
        <v/>
      </c>
      <c r="CE511" s="1332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82"/>
        <v/>
      </c>
      <c r="CG511" s="1333" t="str">
        <f t="shared" si="1582"/>
        <v/>
      </c>
      <c r="CH511" s="1333">
        <f t="shared" si="1582"/>
        <v>1.0437051532941943E-2</v>
      </c>
      <c r="CI511" s="1333">
        <f t="shared" si="1582"/>
        <v>1.3046314416177429E-2</v>
      </c>
      <c r="CJ511" s="1333">
        <f t="shared" si="1582"/>
        <v>1.3916068710589258E-2</v>
      </c>
      <c r="CK511" s="1334">
        <f t="shared" si="1582"/>
        <v>2.0874103065883887E-2</v>
      </c>
      <c r="CL511" s="1334">
        <f t="shared" si="1582"/>
        <v>3.4790171776473144E-2</v>
      </c>
      <c r="CM511" s="1334">
        <f t="shared" si="1582"/>
        <v>3.5784176684372379E-2</v>
      </c>
      <c r="CN511" s="1333">
        <f t="shared" si="1582"/>
        <v>5.4272667971298108E-2</v>
      </c>
      <c r="CO511" s="1333">
        <f t="shared" si="1582"/>
        <v>5.6929371997865151E-2</v>
      </c>
      <c r="CP511" s="1333">
        <f t="shared" si="1582"/>
        <v>0.10437051532941943</v>
      </c>
      <c r="CQ511" s="1333" t="str">
        <f t="shared" si="1582"/>
        <v/>
      </c>
      <c r="CR511" s="1333" t="str">
        <f t="shared" si="1582"/>
        <v/>
      </c>
      <c r="CS511" s="1332" t="str">
        <f t="shared" si="1582"/>
        <v/>
      </c>
      <c r="CT511" s="1335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6" customFormat="1" ht="15.75" customHeight="1">
      <c r="A512" s="1707" t="s">
        <v>275</v>
      </c>
      <c r="B512" s="1716"/>
      <c r="C512" s="1685">
        <v>16.600000000000001</v>
      </c>
      <c r="D512" s="1685">
        <v>2</v>
      </c>
      <c r="E512" s="1685">
        <v>20</v>
      </c>
      <c r="F512" s="1685">
        <v>33.33</v>
      </c>
      <c r="G512" s="1685"/>
      <c r="H512" s="1685"/>
      <c r="I512" s="1685"/>
      <c r="J512" s="1685">
        <v>20</v>
      </c>
      <c r="K512" s="1685"/>
      <c r="L512" s="1685"/>
      <c r="M512" s="1685"/>
      <c r="N512" s="1685"/>
      <c r="O512" s="1685"/>
      <c r="P512" s="1685"/>
      <c r="Q512" s="1685"/>
      <c r="R512" s="1685"/>
      <c r="S512" s="1686"/>
      <c r="T512" s="1685">
        <v>16.600000000000001</v>
      </c>
      <c r="U512" s="1685">
        <v>2</v>
      </c>
      <c r="V512" s="1685"/>
      <c r="W512" s="1685">
        <v>11</v>
      </c>
      <c r="X512" s="1685">
        <v>7</v>
      </c>
      <c r="Y512" s="1685">
        <v>10</v>
      </c>
      <c r="Z512" s="1685">
        <v>8</v>
      </c>
      <c r="AA512" s="1685">
        <v>9</v>
      </c>
      <c r="AB512" s="1685">
        <v>10</v>
      </c>
      <c r="AC512" s="1685"/>
      <c r="AD512" s="1685"/>
      <c r="AE512" s="1685"/>
      <c r="AF512" s="1685"/>
      <c r="AG512" s="1716"/>
      <c r="AH512" s="1685"/>
      <c r="AI512" s="1685"/>
      <c r="AJ512" s="1716"/>
      <c r="AK512" s="1686"/>
      <c r="AL512" s="1685">
        <v>6</v>
      </c>
      <c r="AM512" s="1685">
        <v>6</v>
      </c>
      <c r="AN512" s="1685">
        <v>6</v>
      </c>
      <c r="AO512" s="1685">
        <v>8.75</v>
      </c>
      <c r="AP512" s="1685">
        <v>2</v>
      </c>
      <c r="AQ512" s="1685">
        <v>9</v>
      </c>
      <c r="AR512" s="1685">
        <v>5</v>
      </c>
      <c r="AS512" s="1685">
        <v>4</v>
      </c>
      <c r="AT512" s="1685">
        <v>6.7</v>
      </c>
      <c r="AU512" s="1685"/>
      <c r="AV512" s="1685"/>
      <c r="AW512" s="1685"/>
      <c r="AX512" s="1685"/>
      <c r="AY512" s="1685"/>
      <c r="AZ512" s="1685"/>
      <c r="BA512" s="1685"/>
      <c r="BB512" s="1685"/>
      <c r="BC512" s="1686"/>
      <c r="BD512" s="1685">
        <v>7</v>
      </c>
      <c r="BE512" s="1685">
        <v>7</v>
      </c>
      <c r="BF512" s="1685">
        <v>6</v>
      </c>
      <c r="BG512" s="1685">
        <v>6.5</v>
      </c>
      <c r="BH512" s="1685">
        <v>4</v>
      </c>
      <c r="BI512" s="1685">
        <v>6.5</v>
      </c>
      <c r="BJ512" s="1685">
        <v>8.5</v>
      </c>
      <c r="BK512" s="1685">
        <v>2.5</v>
      </c>
      <c r="BL512" s="1685">
        <v>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686"/>
      <c r="BV512" s="1685">
        <v>16.600000000000001</v>
      </c>
      <c r="BW512" s="1685">
        <v>10</v>
      </c>
      <c r="BX512" s="1685">
        <v>7</v>
      </c>
      <c r="BY512" s="1685">
        <v>6.5</v>
      </c>
      <c r="BZ512" s="1304">
        <f t="shared" si="1232"/>
        <v>18.866666666666671</v>
      </c>
      <c r="CA512" s="1304">
        <f t="shared" si="1233"/>
        <v>9.1666666666666661</v>
      </c>
      <c r="CB512" s="1304">
        <f t="shared" si="1234"/>
        <v>6.0642857142857149</v>
      </c>
      <c r="CC512" s="1305">
        <f t="shared" si="1235"/>
        <v>6</v>
      </c>
      <c r="CD512" s="1364" t="str">
        <f t="shared" si="1536"/>
        <v/>
      </c>
      <c r="CE512" s="1365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6" t="str">
        <f t="shared" si="1583"/>
        <v/>
      </c>
      <c r="CG512" s="1366" t="str">
        <f t="shared" si="1583"/>
        <v/>
      </c>
      <c r="CH512" s="1366">
        <f t="shared" si="1583"/>
        <v>2.5</v>
      </c>
      <c r="CI512" s="1366">
        <f t="shared" si="1583"/>
        <v>4</v>
      </c>
      <c r="CJ512" s="1366">
        <f t="shared" si="1583"/>
        <v>5</v>
      </c>
      <c r="CK512" s="1367">
        <f t="shared" si="1583"/>
        <v>6</v>
      </c>
      <c r="CL512" s="1367">
        <f t="shared" si="1583"/>
        <v>6.5</v>
      </c>
      <c r="CM512" s="1367">
        <f t="shared" si="1583"/>
        <v>6.5</v>
      </c>
      <c r="CN512" s="1366">
        <f t="shared" si="1583"/>
        <v>7</v>
      </c>
      <c r="CO512" s="1366">
        <f t="shared" si="1583"/>
        <v>7</v>
      </c>
      <c r="CP512" s="1366">
        <f t="shared" si="1583"/>
        <v>8.5</v>
      </c>
      <c r="CQ512" s="1366" t="str">
        <f t="shared" si="1583"/>
        <v/>
      </c>
      <c r="CR512" s="1366" t="str">
        <f t="shared" si="1583"/>
        <v/>
      </c>
      <c r="CS512" s="1365" t="str">
        <f t="shared" si="1583"/>
        <v/>
      </c>
      <c r="CT512" s="1368" t="str">
        <f t="shared" si="1582"/>
        <v/>
      </c>
      <c r="CU512" s="1687" t="str">
        <f t="shared" si="1515"/>
        <v/>
      </c>
      <c r="CV512" s="1688" t="str">
        <f t="shared" si="1516"/>
        <v/>
      </c>
      <c r="CW512" s="1689" t="str">
        <f t="shared" si="1517"/>
        <v/>
      </c>
      <c r="CX512" s="1689" t="str">
        <f t="shared" si="1518"/>
        <v/>
      </c>
      <c r="CY512" s="1689">
        <f t="shared" si="1519"/>
        <v>2.5</v>
      </c>
      <c r="CZ512" s="1689">
        <f t="shared" si="1520"/>
        <v>4</v>
      </c>
      <c r="DA512" s="1689">
        <f t="shared" si="1521"/>
        <v>5</v>
      </c>
      <c r="DB512" s="1690">
        <f t="shared" si="1522"/>
        <v>6</v>
      </c>
      <c r="DC512" s="1690">
        <f t="shared" si="1523"/>
        <v>6.5</v>
      </c>
      <c r="DD512" s="1690">
        <f t="shared" si="1524"/>
        <v>6.5</v>
      </c>
      <c r="DE512" s="1689">
        <f t="shared" si="1525"/>
        <v>7</v>
      </c>
      <c r="DF512" s="1689">
        <f t="shared" si="1526"/>
        <v>7</v>
      </c>
      <c r="DG512" s="1689">
        <f t="shared" si="1527"/>
        <v>8.5</v>
      </c>
      <c r="DH512" s="1689" t="str">
        <f t="shared" si="1528"/>
        <v/>
      </c>
      <c r="DI512" s="1689" t="str">
        <f t="shared" si="1529"/>
        <v/>
      </c>
      <c r="DJ512" s="1688" t="str">
        <f t="shared" si="1530"/>
        <v/>
      </c>
      <c r="DK512" s="1687" t="str">
        <f t="shared" si="1531"/>
        <v/>
      </c>
      <c r="DL512" s="1691">
        <f t="shared" si="1532"/>
        <v>5</v>
      </c>
      <c r="DM512" s="1692">
        <f t="shared" si="1533"/>
        <v>8</v>
      </c>
      <c r="DN512" s="1692">
        <f t="shared" si="1534"/>
        <v>9</v>
      </c>
      <c r="DO512" s="1692">
        <f t="shared" si="1535"/>
        <v>9</v>
      </c>
      <c r="DP512" s="1693"/>
      <c r="DQ512" s="1694"/>
      <c r="DR512" s="1694"/>
      <c r="DS512" s="1694"/>
      <c r="DT512" s="1694"/>
      <c r="DU512" s="1694"/>
      <c r="DV512" s="1694"/>
      <c r="DW512" s="1694"/>
      <c r="DX512" s="1694"/>
      <c r="DY512" s="1695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6" t="str">
        <f t="shared" si="1536"/>
        <v/>
      </c>
      <c r="CE513" s="1327" t="str">
        <f t="shared" si="1582"/>
        <v/>
      </c>
      <c r="CF513" s="1328" t="str">
        <f t="shared" si="1582"/>
        <v/>
      </c>
      <c r="CG513" s="1328" t="str">
        <f t="shared" si="1582"/>
        <v/>
      </c>
      <c r="CH513" s="1328">
        <f t="shared" si="1582"/>
        <v>96</v>
      </c>
      <c r="CI513" s="1328">
        <f t="shared" si="1582"/>
        <v>120</v>
      </c>
      <c r="CJ513" s="1328">
        <f t="shared" si="1582"/>
        <v>130</v>
      </c>
      <c r="CK513" s="1329">
        <f t="shared" si="1582"/>
        <v>240</v>
      </c>
      <c r="CL513" s="1329">
        <f t="shared" si="1582"/>
        <v>260</v>
      </c>
      <c r="CM513" s="1329">
        <f t="shared" si="1582"/>
        <v>340</v>
      </c>
      <c r="CN513" s="1328">
        <f t="shared" si="1582"/>
        <v>560</v>
      </c>
      <c r="CO513" s="1328">
        <f t="shared" si="1582"/>
        <v>780</v>
      </c>
      <c r="CP513" s="1328">
        <f t="shared" si="1582"/>
        <v>1680</v>
      </c>
      <c r="CQ513" s="1328" t="str">
        <f t="shared" si="1582"/>
        <v/>
      </c>
      <c r="CR513" s="1328" t="str">
        <f t="shared" si="1582"/>
        <v/>
      </c>
      <c r="CS513" s="1327" t="str">
        <f t="shared" si="1582"/>
        <v/>
      </c>
      <c r="CT513" s="1330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6" customFormat="1" ht="15.75" customHeight="1">
      <c r="A514" s="1768" t="s">
        <v>277</v>
      </c>
      <c r="B514" s="1709"/>
      <c r="C514" s="1708">
        <v>2.4</v>
      </c>
      <c r="D514" s="1708">
        <v>5</v>
      </c>
      <c r="E514" s="1708">
        <v>0.1</v>
      </c>
      <c r="F514" s="1708">
        <v>0.2</v>
      </c>
      <c r="G514" s="1708"/>
      <c r="H514" s="1708"/>
      <c r="I514" s="1708">
        <v>0.35</v>
      </c>
      <c r="J514" s="1708">
        <v>0.02</v>
      </c>
      <c r="K514" s="1708"/>
      <c r="L514" s="1708"/>
      <c r="M514" s="1708"/>
      <c r="N514" s="1708"/>
      <c r="O514" s="1708"/>
      <c r="P514" s="1708"/>
      <c r="Q514" s="1708"/>
      <c r="R514" s="1708"/>
      <c r="S514" s="1699"/>
      <c r="T514" s="1708">
        <v>0.2</v>
      </c>
      <c r="U514" s="1708">
        <v>0.05</v>
      </c>
      <c r="V514" s="1708">
        <v>0.2</v>
      </c>
      <c r="W514" s="1708">
        <v>2</v>
      </c>
      <c r="X514" s="1708">
        <v>5</v>
      </c>
      <c r="Y514" s="1708">
        <v>0.1</v>
      </c>
      <c r="Z514" s="1708">
        <v>0.35</v>
      </c>
      <c r="AA514" s="1708">
        <v>2.5</v>
      </c>
      <c r="AB514" s="1708">
        <v>0.2</v>
      </c>
      <c r="AC514" s="1708"/>
      <c r="AD514" s="1708"/>
      <c r="AE514" s="1709"/>
      <c r="AF514" s="1709"/>
      <c r="AG514" s="1709"/>
      <c r="AH514" s="1709"/>
      <c r="AI514" s="1709"/>
      <c r="AJ514" s="1709"/>
      <c r="AK514" s="1699"/>
      <c r="AL514" s="1708">
        <v>0.75</v>
      </c>
      <c r="AM514" s="1708">
        <v>2.5</v>
      </c>
      <c r="AN514" s="1708">
        <v>0.75</v>
      </c>
      <c r="AO514" s="1708">
        <v>0.75</v>
      </c>
      <c r="AP514" s="1708">
        <v>0.75</v>
      </c>
      <c r="AQ514" s="1708">
        <v>2</v>
      </c>
      <c r="AR514" s="1708">
        <v>2.5</v>
      </c>
      <c r="AS514" s="1708">
        <v>0.75</v>
      </c>
      <c r="AT514" s="1708">
        <v>2.5</v>
      </c>
      <c r="AU514" s="1708"/>
      <c r="AV514" s="1708"/>
      <c r="AW514" s="1708"/>
      <c r="AX514" s="1708"/>
      <c r="AY514" s="1708"/>
      <c r="AZ514" s="1708"/>
      <c r="BA514" s="1708"/>
      <c r="BB514" s="1708"/>
      <c r="BC514" s="1699"/>
      <c r="BD514" s="1708">
        <v>10</v>
      </c>
      <c r="BE514" s="1708">
        <v>15</v>
      </c>
      <c r="BF514" s="1708">
        <v>10</v>
      </c>
      <c r="BG514" s="1708">
        <v>5</v>
      </c>
      <c r="BH514" s="1708">
        <v>5</v>
      </c>
      <c r="BI514" s="1708">
        <v>0.75</v>
      </c>
      <c r="BJ514" s="1708">
        <v>2.5</v>
      </c>
      <c r="BK514" s="1708">
        <v>2.5</v>
      </c>
      <c r="BL514" s="1708">
        <v>0.75</v>
      </c>
      <c r="BM514" s="1708"/>
      <c r="BN514" s="1708"/>
      <c r="BO514" s="1708"/>
      <c r="BP514" s="1708"/>
      <c r="BQ514" s="1708"/>
      <c r="BR514" s="1708"/>
      <c r="BS514" s="1708"/>
      <c r="BT514" s="1708"/>
      <c r="BU514" s="1699"/>
      <c r="BV514" s="1708">
        <v>0.2</v>
      </c>
      <c r="BW514" s="1708">
        <v>0.2</v>
      </c>
      <c r="BX514" s="1708">
        <v>0.75</v>
      </c>
      <c r="BY514" s="1708">
        <v>5</v>
      </c>
      <c r="BZ514" s="1304">
        <f t="shared" si="1232"/>
        <v>0.76250000000000018</v>
      </c>
      <c r="CA514" s="1304">
        <f t="shared" si="1233"/>
        <v>0.79285714285714248</v>
      </c>
      <c r="CB514" s="1304">
        <f t="shared" si="1234"/>
        <v>1.4285714285714286</v>
      </c>
      <c r="CC514" s="1305">
        <f t="shared" si="1235"/>
        <v>5.1071428571428568</v>
      </c>
      <c r="CD514" s="1364" t="str">
        <f t="shared" si="1536"/>
        <v/>
      </c>
      <c r="CE514" s="1365" t="str">
        <f t="shared" si="1582"/>
        <v/>
      </c>
      <c r="CF514" s="1366" t="str">
        <f t="shared" si="1582"/>
        <v/>
      </c>
      <c r="CG514" s="1366" t="str">
        <f t="shared" si="1582"/>
        <v/>
      </c>
      <c r="CH514" s="1366">
        <f t="shared" si="1582"/>
        <v>0.75</v>
      </c>
      <c r="CI514" s="1366">
        <f t="shared" si="1582"/>
        <v>0.75</v>
      </c>
      <c r="CJ514" s="1366">
        <f t="shared" si="1582"/>
        <v>2.5</v>
      </c>
      <c r="CK514" s="1367">
        <f t="shared" si="1582"/>
        <v>2.5</v>
      </c>
      <c r="CL514" s="1367">
        <f t="shared" si="1582"/>
        <v>5</v>
      </c>
      <c r="CM514" s="1367">
        <f t="shared" si="1582"/>
        <v>5</v>
      </c>
      <c r="CN514" s="1366">
        <f t="shared" si="1582"/>
        <v>10</v>
      </c>
      <c r="CO514" s="1366">
        <f t="shared" si="1582"/>
        <v>10</v>
      </c>
      <c r="CP514" s="1366">
        <f t="shared" si="1582"/>
        <v>15</v>
      </c>
      <c r="CQ514" s="1366" t="str">
        <f t="shared" si="1582"/>
        <v/>
      </c>
      <c r="CR514" s="1366" t="str">
        <f t="shared" si="1582"/>
        <v/>
      </c>
      <c r="CS514" s="1365" t="str">
        <f t="shared" si="1582"/>
        <v/>
      </c>
      <c r="CT514" s="1368" t="str">
        <f t="shared" si="1582"/>
        <v/>
      </c>
      <c r="CU514" s="1687" t="str">
        <f t="shared" si="1515"/>
        <v/>
      </c>
      <c r="CV514" s="1688" t="str">
        <f t="shared" si="1516"/>
        <v/>
      </c>
      <c r="CW514" s="1689" t="str">
        <f t="shared" si="1517"/>
        <v/>
      </c>
      <c r="CX514" s="1689" t="str">
        <f t="shared" si="1518"/>
        <v/>
      </c>
      <c r="CY514" s="1689">
        <f t="shared" si="1519"/>
        <v>0.75</v>
      </c>
      <c r="CZ514" s="1689">
        <f t="shared" si="1520"/>
        <v>0.75</v>
      </c>
      <c r="DA514" s="1689">
        <f t="shared" si="1521"/>
        <v>2.5</v>
      </c>
      <c r="DB514" s="1690">
        <f t="shared" si="1522"/>
        <v>2.5</v>
      </c>
      <c r="DC514" s="1690">
        <f t="shared" si="1523"/>
        <v>5</v>
      </c>
      <c r="DD514" s="1690">
        <f t="shared" si="1524"/>
        <v>5</v>
      </c>
      <c r="DE514" s="1689">
        <f t="shared" si="1525"/>
        <v>10</v>
      </c>
      <c r="DF514" s="1689">
        <f t="shared" si="1526"/>
        <v>10</v>
      </c>
      <c r="DG514" s="1689">
        <f t="shared" si="1527"/>
        <v>15</v>
      </c>
      <c r="DH514" s="1689" t="str">
        <f t="shared" si="1528"/>
        <v/>
      </c>
      <c r="DI514" s="1689" t="str">
        <f t="shared" si="1529"/>
        <v/>
      </c>
      <c r="DJ514" s="1688" t="str">
        <f t="shared" si="1530"/>
        <v/>
      </c>
      <c r="DK514" s="1687" t="str">
        <f t="shared" si="1531"/>
        <v/>
      </c>
      <c r="DL514" s="1691">
        <f t="shared" si="1532"/>
        <v>6</v>
      </c>
      <c r="DM514" s="1692">
        <f t="shared" si="1533"/>
        <v>9</v>
      </c>
      <c r="DN514" s="1692">
        <f t="shared" si="1534"/>
        <v>9</v>
      </c>
      <c r="DO514" s="1692">
        <f t="shared" si="1535"/>
        <v>9</v>
      </c>
      <c r="DP514" s="1693"/>
      <c r="DQ514" s="1694"/>
      <c r="DR514" s="1694"/>
      <c r="DS514" s="1694"/>
      <c r="DT514" s="1694"/>
      <c r="DU514" s="1694"/>
      <c r="DV514" s="1694"/>
      <c r="DW514" s="1694"/>
      <c r="DX514" s="1694"/>
      <c r="DY514" s="1695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6" t="str">
        <f t="shared" si="1536"/>
        <v/>
      </c>
      <c r="CE515" s="1327" t="str">
        <f t="shared" si="1582"/>
        <v/>
      </c>
      <c r="CF515" s="1328" t="str">
        <f t="shared" si="1582"/>
        <v/>
      </c>
      <c r="CG515" s="1328" t="str">
        <f t="shared" si="1582"/>
        <v/>
      </c>
      <c r="CH515" s="1328">
        <f t="shared" si="1582"/>
        <v>2</v>
      </c>
      <c r="CI515" s="1328">
        <f t="shared" si="1582"/>
        <v>4</v>
      </c>
      <c r="CJ515" s="1328">
        <f t="shared" si="1582"/>
        <v>9</v>
      </c>
      <c r="CK515" s="1329">
        <f t="shared" si="1582"/>
        <v>10</v>
      </c>
      <c r="CL515" s="1329">
        <f t="shared" si="1582"/>
        <v>12</v>
      </c>
      <c r="CM515" s="1329">
        <f t="shared" si="1582"/>
        <v>12</v>
      </c>
      <c r="CN515" s="1328">
        <f t="shared" si="1582"/>
        <v>12</v>
      </c>
      <c r="CO515" s="1328">
        <f t="shared" si="1582"/>
        <v>24</v>
      </c>
      <c r="CP515" s="1328">
        <f t="shared" si="1582"/>
        <v>24</v>
      </c>
      <c r="CQ515" s="1328" t="str">
        <f t="shared" si="1582"/>
        <v/>
      </c>
      <c r="CR515" s="1328" t="str">
        <f t="shared" si="1582"/>
        <v/>
      </c>
      <c r="CS515" s="1327" t="str">
        <f t="shared" si="1582"/>
        <v/>
      </c>
      <c r="CT515" s="1330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6">
        <f t="shared" si="1536"/>
        <v>9000</v>
      </c>
      <c r="CE516" s="1327">
        <f t="shared" si="1582"/>
        <v>9000</v>
      </c>
      <c r="CF516" s="1328">
        <f t="shared" si="1582"/>
        <v>9000</v>
      </c>
      <c r="CG516" s="1328">
        <f t="shared" si="1582"/>
        <v>9000</v>
      </c>
      <c r="CH516" s="1328">
        <f t="shared" si="1582"/>
        <v>9000</v>
      </c>
      <c r="CI516" s="1328">
        <f t="shared" si="1582"/>
        <v>9000</v>
      </c>
      <c r="CJ516" s="1328">
        <f t="shared" si="1582"/>
        <v>9000</v>
      </c>
      <c r="CK516" s="1329">
        <f t="shared" si="1582"/>
        <v>9000</v>
      </c>
      <c r="CL516" s="1329">
        <f t="shared" si="1582"/>
        <v>9000</v>
      </c>
      <c r="CM516" s="1329">
        <f t="shared" si="1582"/>
        <v>9000</v>
      </c>
      <c r="CN516" s="1328">
        <f t="shared" si="1582"/>
        <v>9000</v>
      </c>
      <c r="CO516" s="1328">
        <f t="shared" si="1582"/>
        <v>9000</v>
      </c>
      <c r="CP516" s="1328">
        <f t="shared" si="1582"/>
        <v>9000</v>
      </c>
      <c r="CQ516" s="1328">
        <f t="shared" si="1582"/>
        <v>9000</v>
      </c>
      <c r="CR516" s="1328">
        <f t="shared" si="1582"/>
        <v>9000</v>
      </c>
      <c r="CS516" s="1327">
        <f t="shared" si="1582"/>
        <v>9000</v>
      </c>
      <c r="CT516" s="1330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1" t="str">
        <f t="shared" si="1536"/>
        <v/>
      </c>
      <c r="CE517" s="1332" t="str">
        <f t="shared" si="1582"/>
        <v/>
      </c>
      <c r="CF517" s="1333" t="str">
        <f t="shared" si="1582"/>
        <v/>
      </c>
      <c r="CG517" s="1333" t="str">
        <f t="shared" si="1582"/>
        <v/>
      </c>
      <c r="CH517" s="1333">
        <f t="shared" si="1582"/>
        <v>5.8708414872798431E-3</v>
      </c>
      <c r="CI517" s="1333">
        <f t="shared" si="1582"/>
        <v>1.1007827788649706E-2</v>
      </c>
      <c r="CJ517" s="1333">
        <f t="shared" si="1582"/>
        <v>3.0192899077439193E-2</v>
      </c>
      <c r="CK517" s="1334">
        <f t="shared" si="1582"/>
        <v>4.6966731898238745E-2</v>
      </c>
      <c r="CL517" s="1334">
        <f t="shared" si="1582"/>
        <v>6.4045543497598278E-2</v>
      </c>
      <c r="CM517" s="1334">
        <f t="shared" si="1582"/>
        <v>7.0450097847358117E-2</v>
      </c>
      <c r="CN517" s="1333">
        <f t="shared" si="1582"/>
        <v>7.8277886497064575E-2</v>
      </c>
      <c r="CO517" s="1333">
        <f t="shared" si="1582"/>
        <v>8.8062622309197647E-2</v>
      </c>
      <c r="CP517" s="1333">
        <f t="shared" si="1582"/>
        <v>0.17612524461839529</v>
      </c>
      <c r="CQ517" s="1333" t="str">
        <f t="shared" si="1582"/>
        <v/>
      </c>
      <c r="CR517" s="1333" t="str">
        <f t="shared" si="1582"/>
        <v/>
      </c>
      <c r="CS517" s="1332" t="str">
        <f t="shared" si="1582"/>
        <v/>
      </c>
      <c r="CT517" s="1335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6" customFormat="1" ht="15.75" customHeight="1">
      <c r="A518" s="1707" t="s">
        <v>275</v>
      </c>
      <c r="B518" s="1709"/>
      <c r="C518" s="1708">
        <v>12.5</v>
      </c>
      <c r="D518" s="1708">
        <v>2</v>
      </c>
      <c r="E518" s="1708">
        <v>15</v>
      </c>
      <c r="F518" s="1708">
        <v>10</v>
      </c>
      <c r="G518" s="1708"/>
      <c r="H518" s="1708"/>
      <c r="I518" s="1708">
        <v>5.7</v>
      </c>
      <c r="J518" s="1708">
        <v>50</v>
      </c>
      <c r="K518" s="1708"/>
      <c r="L518" s="1708"/>
      <c r="M518" s="1708"/>
      <c r="N518" s="1708"/>
      <c r="O518" s="1708"/>
      <c r="P518" s="1708"/>
      <c r="Q518" s="1708"/>
      <c r="R518" s="1708"/>
      <c r="S518" s="1699"/>
      <c r="T518" s="1708">
        <v>12.5</v>
      </c>
      <c r="U518" s="1708">
        <v>20</v>
      </c>
      <c r="V518" s="1708">
        <v>12.5</v>
      </c>
      <c r="W518" s="1708">
        <v>9.5</v>
      </c>
      <c r="X518" s="1708">
        <v>13</v>
      </c>
      <c r="Y518" s="1708">
        <v>5</v>
      </c>
      <c r="Z518" s="1708">
        <v>14.3</v>
      </c>
      <c r="AA518" s="1708">
        <v>4.8</v>
      </c>
      <c r="AB518" s="1708">
        <v>5</v>
      </c>
      <c r="AC518" s="1708"/>
      <c r="AD518" s="1708"/>
      <c r="AE518" s="1709"/>
      <c r="AF518" s="1709"/>
      <c r="AG518" s="1709"/>
      <c r="AH518" s="1708"/>
      <c r="AI518" s="1709"/>
      <c r="AJ518" s="1709"/>
      <c r="AK518" s="1699"/>
      <c r="AL518" s="1708">
        <v>9.33</v>
      </c>
      <c r="AM518" s="1708">
        <v>8</v>
      </c>
      <c r="AN518" s="1708">
        <v>13.3</v>
      </c>
      <c r="AO518" s="1708">
        <v>13.33</v>
      </c>
      <c r="AP518" s="1708">
        <v>16</v>
      </c>
      <c r="AQ518" s="1708">
        <v>8.5</v>
      </c>
      <c r="AR518" s="1708">
        <v>16</v>
      </c>
      <c r="AS518" s="1708">
        <v>13.33</v>
      </c>
      <c r="AT518" s="1708">
        <v>12</v>
      </c>
      <c r="AU518" s="1708"/>
      <c r="AV518" s="1708"/>
      <c r="AW518" s="1708"/>
      <c r="AX518" s="1708"/>
      <c r="AY518" s="1708"/>
      <c r="AZ518" s="1708"/>
      <c r="BA518" s="1708"/>
      <c r="BB518" s="1708"/>
      <c r="BC518" s="1699"/>
      <c r="BD518" s="1708">
        <v>6.2</v>
      </c>
      <c r="BE518" s="1708">
        <v>6</v>
      </c>
      <c r="BF518" s="1708">
        <v>12</v>
      </c>
      <c r="BG518" s="1708">
        <v>11</v>
      </c>
      <c r="BH518" s="1708">
        <v>5</v>
      </c>
      <c r="BI518" s="1708">
        <v>13.3</v>
      </c>
      <c r="BJ518" s="1708">
        <v>10</v>
      </c>
      <c r="BK518" s="1708">
        <v>7.2</v>
      </c>
      <c r="BL518" s="1708">
        <v>16</v>
      </c>
      <c r="BM518" s="1708"/>
      <c r="BN518" s="1708"/>
      <c r="BO518" s="1708"/>
      <c r="BP518" s="1708"/>
      <c r="BQ518" s="1708"/>
      <c r="BR518" s="1708"/>
      <c r="BS518" s="1708"/>
      <c r="BT518" s="1708"/>
      <c r="BU518" s="1699"/>
      <c r="BV518" s="1708">
        <v>13.3</v>
      </c>
      <c r="BW518" s="1708">
        <v>13.3</v>
      </c>
      <c r="BX518" s="1708">
        <v>13.3</v>
      </c>
      <c r="BY518" s="1708">
        <v>10</v>
      </c>
      <c r="BZ518" s="1304">
        <f t="shared" si="1232"/>
        <v>10.8</v>
      </c>
      <c r="CA518" s="1304">
        <f t="shared" si="1233"/>
        <v>10.257142857142856</v>
      </c>
      <c r="CB518" s="1304">
        <f t="shared" si="1234"/>
        <v>12.255714285714287</v>
      </c>
      <c r="CC518" s="1305">
        <f t="shared" si="1235"/>
        <v>9.3857142857142861</v>
      </c>
      <c r="CD518" s="1364" t="str">
        <f t="shared" si="1536"/>
        <v/>
      </c>
      <c r="CE518" s="1365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6" t="str">
        <f t="shared" si="1596"/>
        <v/>
      </c>
      <c r="CG518" s="1366" t="str">
        <f t="shared" si="1596"/>
        <v/>
      </c>
      <c r="CH518" s="1366">
        <f t="shared" si="1596"/>
        <v>5</v>
      </c>
      <c r="CI518" s="1366">
        <f t="shared" si="1596"/>
        <v>6</v>
      </c>
      <c r="CJ518" s="1366">
        <f t="shared" si="1596"/>
        <v>6.2</v>
      </c>
      <c r="CK518" s="1367">
        <f t="shared" si="1596"/>
        <v>7.2</v>
      </c>
      <c r="CL518" s="1367">
        <f t="shared" si="1596"/>
        <v>10</v>
      </c>
      <c r="CM518" s="1367">
        <f t="shared" si="1596"/>
        <v>11</v>
      </c>
      <c r="CN518" s="1366">
        <f t="shared" si="1596"/>
        <v>12</v>
      </c>
      <c r="CO518" s="1366">
        <f t="shared" si="1596"/>
        <v>13.3</v>
      </c>
      <c r="CP518" s="1366">
        <f t="shared" si="1596"/>
        <v>16</v>
      </c>
      <c r="CQ518" s="1366" t="str">
        <f t="shared" si="1596"/>
        <v/>
      </c>
      <c r="CR518" s="1366" t="str">
        <f t="shared" si="1596"/>
        <v/>
      </c>
      <c r="CS518" s="1365" t="str">
        <f t="shared" si="1596"/>
        <v/>
      </c>
      <c r="CT518" s="1368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7" t="str">
        <f t="shared" si="1515"/>
        <v/>
      </c>
      <c r="CV518" s="1688" t="str">
        <f t="shared" si="1516"/>
        <v/>
      </c>
      <c r="CW518" s="1689" t="str">
        <f t="shared" si="1517"/>
        <v/>
      </c>
      <c r="CX518" s="1689" t="str">
        <f t="shared" si="1518"/>
        <v/>
      </c>
      <c r="CY518" s="1689">
        <f t="shared" si="1519"/>
        <v>5</v>
      </c>
      <c r="CZ518" s="1689">
        <f t="shared" si="1520"/>
        <v>6</v>
      </c>
      <c r="DA518" s="1689">
        <f t="shared" si="1521"/>
        <v>6.2</v>
      </c>
      <c r="DB518" s="1690">
        <f t="shared" si="1522"/>
        <v>7.2</v>
      </c>
      <c r="DC518" s="1690">
        <f t="shared" si="1523"/>
        <v>10</v>
      </c>
      <c r="DD518" s="1690">
        <f t="shared" si="1524"/>
        <v>11</v>
      </c>
      <c r="DE518" s="1689">
        <f t="shared" si="1525"/>
        <v>12</v>
      </c>
      <c r="DF518" s="1689">
        <f t="shared" si="1526"/>
        <v>13.3</v>
      </c>
      <c r="DG518" s="1689">
        <f t="shared" si="1527"/>
        <v>16</v>
      </c>
      <c r="DH518" s="1689" t="str">
        <f t="shared" si="1528"/>
        <v/>
      </c>
      <c r="DI518" s="1689" t="str">
        <f t="shared" si="1529"/>
        <v/>
      </c>
      <c r="DJ518" s="1688" t="str">
        <f t="shared" si="1530"/>
        <v/>
      </c>
      <c r="DK518" s="1687" t="str">
        <f t="shared" si="1531"/>
        <v/>
      </c>
      <c r="DL518" s="1691">
        <f t="shared" si="1532"/>
        <v>6</v>
      </c>
      <c r="DM518" s="1692">
        <f t="shared" si="1533"/>
        <v>9</v>
      </c>
      <c r="DN518" s="1692">
        <f t="shared" si="1534"/>
        <v>9</v>
      </c>
      <c r="DO518" s="1692">
        <f t="shared" si="1535"/>
        <v>9</v>
      </c>
      <c r="DP518" s="1693"/>
      <c r="DQ518" s="1694"/>
      <c r="DR518" s="1694"/>
      <c r="DS518" s="1694"/>
      <c r="DT518" s="1694"/>
      <c r="DU518" s="1694"/>
      <c r="DV518" s="1694"/>
      <c r="DW518" s="1694"/>
      <c r="DX518" s="1694"/>
      <c r="DY518" s="1695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6" t="str">
        <f t="shared" si="1536"/>
        <v/>
      </c>
      <c r="CE519" s="1327" t="str">
        <f t="shared" si="1597"/>
        <v/>
      </c>
      <c r="CF519" s="1328" t="str">
        <f t="shared" si="1597"/>
        <v/>
      </c>
      <c r="CG519" s="1328" t="str">
        <f t="shared" si="1597"/>
        <v/>
      </c>
      <c r="CH519" s="1328">
        <f t="shared" si="1597"/>
        <v>50</v>
      </c>
      <c r="CI519" s="1328">
        <f t="shared" si="1597"/>
        <v>99.75</v>
      </c>
      <c r="CJ519" s="1328">
        <f t="shared" si="1597"/>
        <v>288</v>
      </c>
      <c r="CK519" s="1329">
        <f t="shared" si="1597"/>
        <v>300</v>
      </c>
      <c r="CL519" s="1329">
        <f t="shared" si="1597"/>
        <v>432</v>
      </c>
      <c r="CM519" s="1329">
        <f t="shared" si="1597"/>
        <v>480</v>
      </c>
      <c r="CN519" s="1328">
        <f t="shared" si="1597"/>
        <v>558</v>
      </c>
      <c r="CO519" s="1328">
        <f t="shared" si="1597"/>
        <v>660</v>
      </c>
      <c r="CP519" s="1328">
        <f t="shared" si="1597"/>
        <v>1080</v>
      </c>
      <c r="CQ519" s="1328" t="str">
        <f t="shared" si="1597"/>
        <v/>
      </c>
      <c r="CR519" s="1328" t="str">
        <f t="shared" si="1597"/>
        <v/>
      </c>
      <c r="CS519" s="1327" t="str">
        <f t="shared" si="1597"/>
        <v/>
      </c>
      <c r="CT519" s="1330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6" customFormat="1" ht="15.75" customHeight="1">
      <c r="A520" s="1778" t="s">
        <v>278</v>
      </c>
      <c r="B520" s="172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7"/>
      <c r="AG520" s="758"/>
      <c r="AH520" s="758"/>
      <c r="AI520" s="1727"/>
      <c r="AJ520" s="758"/>
      <c r="AK520" s="169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8"/>
      <c r="BV520" s="758"/>
      <c r="BW520" s="758"/>
      <c r="BX520" s="758"/>
      <c r="BY520" s="758">
        <v>0.5</v>
      </c>
      <c r="BZ520" s="1304" t="str">
        <f t="shared" ref="BZ520:BZ525" si="1602">IF(DL520&lt;3,"",(SUM(B520:R520)-MIN(B520:R520)-MAX(B520:R520))/(DL520-2))</f>
        <v/>
      </c>
      <c r="CA520" s="1304" t="str">
        <f t="shared" ref="CA520:CA525" si="1603">IF(DM520&lt;3,"",(SUM(T520:AJ520)-MIN(T520:AJ520)-MAX(T520:AJ520))/(DM520-2))</f>
        <v/>
      </c>
      <c r="CB520" s="1304" t="str">
        <f t="shared" ref="CB520:CB525" si="1604">IF(DN520&lt;3,"",(SUM(AL520:BB520)-MIN(AL520:BB520)-MAX(AL520:BB520))/(DN520-2))</f>
        <v/>
      </c>
      <c r="CC520" s="1305">
        <f t="shared" ref="CC520:CC525" si="1605">IF(DO520&lt;3,"",(SUM(BD520:BT520)-MIN(BD520:BT520)-MAX(BD520:BT520))/(DO520-2))</f>
        <v>0.5</v>
      </c>
      <c r="CD520" s="1364" t="str">
        <f t="shared" si="1536"/>
        <v/>
      </c>
      <c r="CE520" s="1365" t="str">
        <f t="shared" si="1597"/>
        <v/>
      </c>
      <c r="CF520" s="1366" t="str">
        <f t="shared" si="1597"/>
        <v/>
      </c>
      <c r="CG520" s="1366" t="str">
        <f t="shared" si="1597"/>
        <v/>
      </c>
      <c r="CH520" s="1366" t="str">
        <f t="shared" si="1597"/>
        <v/>
      </c>
      <c r="CI520" s="1366" t="str">
        <f t="shared" si="1597"/>
        <v/>
      </c>
      <c r="CJ520" s="1366" t="str">
        <f t="shared" si="1597"/>
        <v/>
      </c>
      <c r="CK520" s="1367">
        <f t="shared" si="1597"/>
        <v>0.5</v>
      </c>
      <c r="CL520" s="1367">
        <f t="shared" si="1597"/>
        <v>0.5</v>
      </c>
      <c r="CM520" s="1367">
        <f t="shared" si="1597"/>
        <v>4</v>
      </c>
      <c r="CN520" s="1366" t="str">
        <f t="shared" si="1597"/>
        <v/>
      </c>
      <c r="CO520" s="1366" t="str">
        <f t="shared" si="1597"/>
        <v/>
      </c>
      <c r="CP520" s="1366" t="str">
        <f t="shared" si="1597"/>
        <v/>
      </c>
      <c r="CQ520" s="1366" t="str">
        <f t="shared" si="1597"/>
        <v/>
      </c>
      <c r="CR520" s="1366" t="str">
        <f t="shared" si="1597"/>
        <v/>
      </c>
      <c r="CS520" s="1365" t="str">
        <f t="shared" si="1597"/>
        <v/>
      </c>
      <c r="CT520" s="1368" t="str">
        <f t="shared" si="1597"/>
        <v/>
      </c>
      <c r="CU520" s="1687" t="str">
        <f t="shared" si="1515"/>
        <v/>
      </c>
      <c r="CV520" s="1688" t="str">
        <f t="shared" si="1516"/>
        <v/>
      </c>
      <c r="CW520" s="1689" t="str">
        <f t="shared" si="1517"/>
        <v/>
      </c>
      <c r="CX520" s="1689" t="str">
        <f t="shared" si="1518"/>
        <v/>
      </c>
      <c r="CY520" s="1689" t="str">
        <f t="shared" si="1519"/>
        <v/>
      </c>
      <c r="CZ520" s="1689" t="str">
        <f t="shared" si="1520"/>
        <v/>
      </c>
      <c r="DA520" s="1689" t="str">
        <f t="shared" si="1521"/>
        <v/>
      </c>
      <c r="DB520" s="1690">
        <f t="shared" si="1522"/>
        <v>0.5</v>
      </c>
      <c r="DC520" s="1690">
        <f t="shared" si="1523"/>
        <v>0.5</v>
      </c>
      <c r="DD520" s="1690">
        <f t="shared" si="1524"/>
        <v>4</v>
      </c>
      <c r="DE520" s="1689" t="str">
        <f t="shared" si="1525"/>
        <v/>
      </c>
      <c r="DF520" s="1689" t="str">
        <f t="shared" si="1526"/>
        <v/>
      </c>
      <c r="DG520" s="1689" t="str">
        <f t="shared" si="1527"/>
        <v/>
      </c>
      <c r="DH520" s="1689" t="str">
        <f t="shared" si="1528"/>
        <v/>
      </c>
      <c r="DI520" s="1689" t="str">
        <f t="shared" si="1529"/>
        <v/>
      </c>
      <c r="DJ520" s="1688" t="str">
        <f t="shared" si="1530"/>
        <v/>
      </c>
      <c r="DK520" s="1687" t="str">
        <f t="shared" si="1531"/>
        <v/>
      </c>
      <c r="DL520" s="1691">
        <f t="shared" ref="DL520:DL525" si="1606">COUNT(B520:R520)</f>
        <v>0</v>
      </c>
      <c r="DM520" s="1692">
        <f t="shared" ref="DM520:DM525" si="1607">COUNT(T520:AJ520)</f>
        <v>0</v>
      </c>
      <c r="DN520" s="1692">
        <f t="shared" ref="DN520:DN525" si="1608">COUNT(AL520:BB520)</f>
        <v>2</v>
      </c>
      <c r="DO520" s="1692">
        <f t="shared" ref="DO520:DO525" si="1609">COUNT(BD520:BT520)</f>
        <v>3</v>
      </c>
      <c r="DP520" s="1693"/>
      <c r="DQ520" s="1694"/>
      <c r="DR520" s="1694"/>
      <c r="DS520" s="1694"/>
      <c r="DT520" s="1694"/>
      <c r="DU520" s="1694"/>
      <c r="DV520" s="1694"/>
      <c r="DW520" s="1694"/>
      <c r="DX520" s="1694"/>
      <c r="DY520" s="1695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6" t="str">
        <f t="shared" si="1536"/>
        <v/>
      </c>
      <c r="CE521" s="1327" t="str">
        <f t="shared" si="1597"/>
        <v/>
      </c>
      <c r="CF521" s="1328" t="str">
        <f t="shared" si="1597"/>
        <v/>
      </c>
      <c r="CG521" s="1328" t="str">
        <f t="shared" si="1597"/>
        <v/>
      </c>
      <c r="CH521" s="1328" t="str">
        <f t="shared" si="1597"/>
        <v/>
      </c>
      <c r="CI521" s="1328" t="str">
        <f t="shared" si="1597"/>
        <v/>
      </c>
      <c r="CJ521" s="1328" t="str">
        <f t="shared" si="1597"/>
        <v/>
      </c>
      <c r="CK521" s="1329">
        <f t="shared" si="1597"/>
        <v>24</v>
      </c>
      <c r="CL521" s="1329">
        <f t="shared" si="1597"/>
        <v>24</v>
      </c>
      <c r="CM521" s="1329">
        <f t="shared" si="1597"/>
        <v>48</v>
      </c>
      <c r="CN521" s="1328" t="str">
        <f t="shared" si="1597"/>
        <v/>
      </c>
      <c r="CO521" s="1328" t="str">
        <f t="shared" si="1597"/>
        <v/>
      </c>
      <c r="CP521" s="1328" t="str">
        <f t="shared" si="1597"/>
        <v/>
      </c>
      <c r="CQ521" s="1328" t="str">
        <f t="shared" si="1597"/>
        <v/>
      </c>
      <c r="CR521" s="1328" t="str">
        <f t="shared" si="1597"/>
        <v/>
      </c>
      <c r="CS521" s="1327" t="str">
        <f t="shared" si="1597"/>
        <v/>
      </c>
      <c r="CT521" s="1330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6">
        <f t="shared" si="1536"/>
        <v>640</v>
      </c>
      <c r="CE522" s="1327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614"/>
        <v>640</v>
      </c>
      <c r="CG522" s="1328">
        <f t="shared" si="1614"/>
        <v>640</v>
      </c>
      <c r="CH522" s="1328">
        <f t="shared" si="1614"/>
        <v>640</v>
      </c>
      <c r="CI522" s="1328">
        <f t="shared" si="1614"/>
        <v>640</v>
      </c>
      <c r="CJ522" s="1328">
        <f t="shared" si="1614"/>
        <v>640</v>
      </c>
      <c r="CK522" s="1329">
        <f t="shared" si="1614"/>
        <v>640</v>
      </c>
      <c r="CL522" s="1329">
        <f t="shared" si="1614"/>
        <v>640</v>
      </c>
      <c r="CM522" s="1329">
        <f t="shared" si="1614"/>
        <v>640</v>
      </c>
      <c r="CN522" s="1328">
        <f t="shared" si="1614"/>
        <v>640</v>
      </c>
      <c r="CO522" s="1328">
        <f t="shared" si="1614"/>
        <v>640</v>
      </c>
      <c r="CP522" s="1328">
        <f t="shared" si="1614"/>
        <v>640</v>
      </c>
      <c r="CQ522" s="1328">
        <f t="shared" si="1614"/>
        <v>640</v>
      </c>
      <c r="CR522" s="1328">
        <f t="shared" si="1614"/>
        <v>640</v>
      </c>
      <c r="CS522" s="1327">
        <f t="shared" si="1614"/>
        <v>640</v>
      </c>
      <c r="CT522" s="1330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1" t="str">
        <f t="shared" si="1536"/>
        <v/>
      </c>
      <c r="CE523" s="1332" t="str">
        <f t="shared" si="1614"/>
        <v/>
      </c>
      <c r="CF523" s="1333" t="str">
        <f t="shared" si="1614"/>
        <v/>
      </c>
      <c r="CG523" s="1333" t="str">
        <f t="shared" si="1614"/>
        <v/>
      </c>
      <c r="CH523" s="1333" t="str">
        <f t="shared" si="1614"/>
        <v/>
      </c>
      <c r="CI523" s="1333" t="str">
        <f t="shared" si="1614"/>
        <v/>
      </c>
      <c r="CJ523" s="1333" t="str">
        <f t="shared" si="1614"/>
        <v/>
      </c>
      <c r="CK523" s="1334">
        <f t="shared" si="1614"/>
        <v>9.1086995196584233E-4</v>
      </c>
      <c r="CL523" s="1334">
        <f t="shared" si="1614"/>
        <v>1.0019569471624264E-3</v>
      </c>
      <c r="CM523" s="1334">
        <f t="shared" si="1614"/>
        <v>1.3359425962165687E-2</v>
      </c>
      <c r="CN523" s="1333" t="str">
        <f t="shared" si="1614"/>
        <v/>
      </c>
      <c r="CO523" s="1333" t="str">
        <f t="shared" si="1614"/>
        <v/>
      </c>
      <c r="CP523" s="1333" t="str">
        <f t="shared" si="1614"/>
        <v/>
      </c>
      <c r="CQ523" s="1333" t="str">
        <f t="shared" si="1614"/>
        <v/>
      </c>
      <c r="CR523" s="1333" t="str">
        <f t="shared" si="1614"/>
        <v/>
      </c>
      <c r="CS523" s="1332" t="str">
        <f t="shared" si="1614"/>
        <v/>
      </c>
      <c r="CT523" s="1335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6" customFormat="1" ht="15.75" customHeight="1">
      <c r="A524" s="1707" t="s">
        <v>275</v>
      </c>
      <c r="B524" s="172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7"/>
      <c r="AG524" s="758"/>
      <c r="AH524" s="758"/>
      <c r="AI524" s="758"/>
      <c r="AJ524" s="758"/>
      <c r="AK524" s="170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4"/>
      <c r="BV524" s="758"/>
      <c r="BW524" s="758"/>
      <c r="BX524" s="758"/>
      <c r="BY524" s="758">
        <v>22</v>
      </c>
      <c r="BZ524" s="1304" t="str">
        <f t="shared" si="1602"/>
        <v/>
      </c>
      <c r="CA524" s="1304" t="str">
        <f t="shared" si="1603"/>
        <v/>
      </c>
      <c r="CB524" s="1304" t="str">
        <f t="shared" si="1604"/>
        <v/>
      </c>
      <c r="CC524" s="1305">
        <f t="shared" si="1605"/>
        <v>22</v>
      </c>
      <c r="CD524" s="1364" t="str">
        <f t="shared" si="1536"/>
        <v/>
      </c>
      <c r="CE524" s="1365" t="str">
        <f t="shared" si="1614"/>
        <v/>
      </c>
      <c r="CF524" s="1366" t="str">
        <f t="shared" si="1614"/>
        <v/>
      </c>
      <c r="CG524" s="1366" t="str">
        <f t="shared" si="1614"/>
        <v/>
      </c>
      <c r="CH524" s="1366" t="str">
        <f t="shared" si="1614"/>
        <v/>
      </c>
      <c r="CI524" s="1366" t="str">
        <f t="shared" si="1614"/>
        <v/>
      </c>
      <c r="CJ524" s="1366" t="str">
        <f t="shared" si="1614"/>
        <v/>
      </c>
      <c r="CK524" s="1367">
        <f t="shared" si="1614"/>
        <v>4</v>
      </c>
      <c r="CL524" s="1367">
        <f t="shared" si="1614"/>
        <v>22</v>
      </c>
      <c r="CM524" s="1367">
        <f t="shared" si="1614"/>
        <v>24</v>
      </c>
      <c r="CN524" s="1366" t="str">
        <f t="shared" si="1614"/>
        <v/>
      </c>
      <c r="CO524" s="1366" t="str">
        <f t="shared" si="1614"/>
        <v/>
      </c>
      <c r="CP524" s="1366" t="str">
        <f t="shared" si="1614"/>
        <v/>
      </c>
      <c r="CQ524" s="1366" t="str">
        <f t="shared" si="1614"/>
        <v/>
      </c>
      <c r="CR524" s="1366" t="str">
        <f t="shared" si="1614"/>
        <v/>
      </c>
      <c r="CS524" s="1365" t="str">
        <f t="shared" si="1614"/>
        <v/>
      </c>
      <c r="CT524" s="1368" t="str">
        <f t="shared" si="1614"/>
        <v/>
      </c>
      <c r="CU524" s="1687" t="str">
        <f t="shared" si="1515"/>
        <v/>
      </c>
      <c r="CV524" s="1688" t="str">
        <f t="shared" si="1516"/>
        <v/>
      </c>
      <c r="CW524" s="1689" t="str">
        <f t="shared" si="1517"/>
        <v/>
      </c>
      <c r="CX524" s="1689" t="str">
        <f t="shared" si="1518"/>
        <v/>
      </c>
      <c r="CY524" s="1689" t="str">
        <f t="shared" si="1519"/>
        <v/>
      </c>
      <c r="CZ524" s="1689" t="str">
        <f t="shared" si="1520"/>
        <v/>
      </c>
      <c r="DA524" s="1689" t="str">
        <f t="shared" si="1521"/>
        <v/>
      </c>
      <c r="DB524" s="1690">
        <f t="shared" si="1522"/>
        <v>4</v>
      </c>
      <c r="DC524" s="1690">
        <f t="shared" si="1523"/>
        <v>22</v>
      </c>
      <c r="DD524" s="1690">
        <f t="shared" si="1524"/>
        <v>24</v>
      </c>
      <c r="DE524" s="1689" t="str">
        <f t="shared" si="1525"/>
        <v/>
      </c>
      <c r="DF524" s="1689" t="str">
        <f t="shared" si="1526"/>
        <v/>
      </c>
      <c r="DG524" s="1689" t="str">
        <f t="shared" si="1527"/>
        <v/>
      </c>
      <c r="DH524" s="1689" t="str">
        <f t="shared" si="1528"/>
        <v/>
      </c>
      <c r="DI524" s="1689" t="str">
        <f t="shared" si="1529"/>
        <v/>
      </c>
      <c r="DJ524" s="1688" t="str">
        <f t="shared" si="1530"/>
        <v/>
      </c>
      <c r="DK524" s="1687" t="str">
        <f t="shared" si="1531"/>
        <v/>
      </c>
      <c r="DL524" s="1691">
        <f t="shared" si="1606"/>
        <v>0</v>
      </c>
      <c r="DM524" s="1692">
        <f t="shared" si="1607"/>
        <v>0</v>
      </c>
      <c r="DN524" s="1692">
        <f t="shared" si="1608"/>
        <v>2</v>
      </c>
      <c r="DO524" s="1692">
        <f t="shared" si="1609"/>
        <v>3</v>
      </c>
      <c r="DP524" s="1693"/>
      <c r="DQ524" s="1694"/>
      <c r="DR524" s="1694"/>
      <c r="DS524" s="1694"/>
      <c r="DT524" s="1694"/>
      <c r="DU524" s="1694"/>
      <c r="DV524" s="1694"/>
      <c r="DW524" s="1694"/>
      <c r="DX524" s="1694"/>
      <c r="DY524" s="1695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6" t="str">
        <f t="shared" si="1536"/>
        <v/>
      </c>
      <c r="CE525" s="1327" t="str">
        <f t="shared" si="1614"/>
        <v/>
      </c>
      <c r="CF525" s="1328" t="str">
        <f t="shared" si="1614"/>
        <v/>
      </c>
      <c r="CG525" s="1328" t="str">
        <f t="shared" si="1614"/>
        <v/>
      </c>
      <c r="CH525" s="1328" t="str">
        <f t="shared" si="1614"/>
        <v/>
      </c>
      <c r="CI525" s="1328" t="str">
        <f t="shared" si="1614"/>
        <v/>
      </c>
      <c r="CJ525" s="1328" t="str">
        <f t="shared" si="1614"/>
        <v/>
      </c>
      <c r="CK525" s="1329">
        <f t="shared" si="1614"/>
        <v>264</v>
      </c>
      <c r="CL525" s="1329">
        <f t="shared" si="1614"/>
        <v>288</v>
      </c>
      <c r="CM525" s="1329">
        <f t="shared" si="1614"/>
        <v>768</v>
      </c>
      <c r="CN525" s="1328" t="str">
        <f t="shared" si="1614"/>
        <v/>
      </c>
      <c r="CO525" s="1328" t="str">
        <f t="shared" si="1614"/>
        <v/>
      </c>
      <c r="CP525" s="1328" t="str">
        <f t="shared" si="1614"/>
        <v/>
      </c>
      <c r="CQ525" s="1328" t="str">
        <f t="shared" si="1614"/>
        <v/>
      </c>
      <c r="CR525" s="1328" t="str">
        <f t="shared" si="1614"/>
        <v/>
      </c>
      <c r="CS525" s="1327" t="str">
        <f t="shared" si="1614"/>
        <v/>
      </c>
      <c r="CT525" s="1330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718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1055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97"/>
        <v/>
      </c>
      <c r="CF527" s="1328" t="str">
        <f t="shared" si="1597"/>
        <v/>
      </c>
      <c r="CG527" s="1328" t="str">
        <f t="shared" si="1597"/>
        <v/>
      </c>
      <c r="CH527" s="1328" t="str">
        <f t="shared" si="1597"/>
        <v/>
      </c>
      <c r="CI527" s="1328" t="str">
        <f t="shared" si="1597"/>
        <v/>
      </c>
      <c r="CJ527" s="1328" t="str">
        <f t="shared" si="1597"/>
        <v/>
      </c>
      <c r="CK527" s="1329" t="str">
        <f t="shared" si="1597"/>
        <v/>
      </c>
      <c r="CL527" s="1329">
        <f t="shared" si="1597"/>
        <v>5.8</v>
      </c>
      <c r="CM527" s="1329" t="str">
        <f t="shared" si="1597"/>
        <v/>
      </c>
      <c r="CN527" s="1328" t="str">
        <f t="shared" si="1597"/>
        <v/>
      </c>
      <c r="CO527" s="1328" t="str">
        <f t="shared" si="1597"/>
        <v/>
      </c>
      <c r="CP527" s="1328" t="str">
        <f t="shared" si="1597"/>
        <v/>
      </c>
      <c r="CQ527" s="1328" t="str">
        <f t="shared" si="1597"/>
        <v/>
      </c>
      <c r="CR527" s="1328" t="str">
        <f t="shared" si="1597"/>
        <v/>
      </c>
      <c r="CS527" s="1327" t="str">
        <f t="shared" si="1597"/>
        <v/>
      </c>
      <c r="CT527" s="1330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97"/>
        <v>1580</v>
      </c>
      <c r="CF528" s="1328">
        <f t="shared" si="1597"/>
        <v>1580</v>
      </c>
      <c r="CG528" s="1328">
        <f t="shared" si="1597"/>
        <v>1580</v>
      </c>
      <c r="CH528" s="1328">
        <f t="shared" si="1597"/>
        <v>1580</v>
      </c>
      <c r="CI528" s="1328">
        <f t="shared" si="1597"/>
        <v>1580</v>
      </c>
      <c r="CJ528" s="1328">
        <f t="shared" si="1597"/>
        <v>1580</v>
      </c>
      <c r="CK528" s="1329">
        <f t="shared" si="1597"/>
        <v>1580</v>
      </c>
      <c r="CL528" s="1329">
        <f t="shared" si="1597"/>
        <v>1580</v>
      </c>
      <c r="CM528" s="1329">
        <f t="shared" si="1597"/>
        <v>1580</v>
      </c>
      <c r="CN528" s="1328">
        <f t="shared" si="1597"/>
        <v>1580</v>
      </c>
      <c r="CO528" s="1328">
        <f t="shared" si="1597"/>
        <v>1580</v>
      </c>
      <c r="CP528" s="1328">
        <f t="shared" si="1597"/>
        <v>1580</v>
      </c>
      <c r="CQ528" s="1328">
        <f t="shared" si="1597"/>
        <v>1580</v>
      </c>
      <c r="CR528" s="1328">
        <f t="shared" si="1597"/>
        <v>1580</v>
      </c>
      <c r="CS528" s="1327">
        <f t="shared" si="1597"/>
        <v>1580</v>
      </c>
      <c r="CT528" s="1330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97"/>
        <v/>
      </c>
      <c r="CF529" s="1333" t="str">
        <f t="shared" si="1597"/>
        <v/>
      </c>
      <c r="CG529" s="1333" t="str">
        <f t="shared" si="1597"/>
        <v/>
      </c>
      <c r="CH529" s="1333" t="str">
        <f t="shared" si="1597"/>
        <v/>
      </c>
      <c r="CI529" s="1333" t="str">
        <f t="shared" si="1597"/>
        <v/>
      </c>
      <c r="CJ529" s="1333" t="str">
        <f t="shared" si="1597"/>
        <v/>
      </c>
      <c r="CK529" s="1334" t="str">
        <f t="shared" si="1597"/>
        <v/>
      </c>
      <c r="CL529" s="1334">
        <f t="shared" si="1597"/>
        <v>1.7079489329978566E-3</v>
      </c>
      <c r="CM529" s="1334" t="str">
        <f t="shared" si="1597"/>
        <v/>
      </c>
      <c r="CN529" s="1333" t="str">
        <f t="shared" si="1597"/>
        <v/>
      </c>
      <c r="CO529" s="1333" t="str">
        <f t="shared" si="1597"/>
        <v/>
      </c>
      <c r="CP529" s="1333" t="str">
        <f t="shared" si="1597"/>
        <v/>
      </c>
      <c r="CQ529" s="1333" t="str">
        <f t="shared" si="1597"/>
        <v/>
      </c>
      <c r="CR529" s="1333" t="str">
        <f t="shared" si="1597"/>
        <v/>
      </c>
      <c r="CS529" s="1332" t="str">
        <f t="shared" si="1597"/>
        <v/>
      </c>
      <c r="CT529" s="1335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8" t="str">
        <f t="shared" si="1597"/>
        <v/>
      </c>
      <c r="CG530" s="1328" t="str">
        <f t="shared" si="1597"/>
        <v/>
      </c>
      <c r="CH530" s="1328" t="str">
        <f t="shared" si="1597"/>
        <v/>
      </c>
      <c r="CI530" s="1328" t="str">
        <f t="shared" si="1597"/>
        <v/>
      </c>
      <c r="CJ530" s="1328" t="str">
        <f t="shared" si="1597"/>
        <v/>
      </c>
      <c r="CK530" s="1329" t="str">
        <f t="shared" si="1597"/>
        <v/>
      </c>
      <c r="CL530" s="1329">
        <f t="shared" si="1597"/>
        <v>8.33</v>
      </c>
      <c r="CM530" s="1329" t="str">
        <f t="shared" si="1597"/>
        <v/>
      </c>
      <c r="CN530" s="1328" t="str">
        <f t="shared" si="1597"/>
        <v/>
      </c>
      <c r="CO530" s="1328" t="str">
        <f t="shared" si="1597"/>
        <v/>
      </c>
      <c r="CP530" s="1328" t="str">
        <f t="shared" si="1597"/>
        <v/>
      </c>
      <c r="CQ530" s="1328" t="str">
        <f t="shared" si="1597"/>
        <v/>
      </c>
      <c r="CR530" s="1328" t="str">
        <f t="shared" si="1597"/>
        <v/>
      </c>
      <c r="CS530" s="1327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39"/>
        <v/>
      </c>
      <c r="CF531" s="1328" t="str">
        <f t="shared" si="1639"/>
        <v/>
      </c>
      <c r="CG531" s="1328" t="str">
        <f t="shared" si="1639"/>
        <v/>
      </c>
      <c r="CH531" s="1328" t="str">
        <f t="shared" si="1639"/>
        <v/>
      </c>
      <c r="CI531" s="1328" t="str">
        <f t="shared" si="1639"/>
        <v/>
      </c>
      <c r="CJ531" s="1328" t="str">
        <f t="shared" si="1639"/>
        <v/>
      </c>
      <c r="CK531" s="1329" t="str">
        <f t="shared" si="1639"/>
        <v/>
      </c>
      <c r="CL531" s="1329">
        <f t="shared" si="1639"/>
        <v>48.314</v>
      </c>
      <c r="CM531" s="1329" t="str">
        <f t="shared" si="1639"/>
        <v/>
      </c>
      <c r="CN531" s="1328" t="str">
        <f t="shared" si="1639"/>
        <v/>
      </c>
      <c r="CO531" s="1328" t="str">
        <f t="shared" si="1639"/>
        <v/>
      </c>
      <c r="CP531" s="1328" t="str">
        <f t="shared" si="1639"/>
        <v/>
      </c>
      <c r="CQ531" s="1328" t="str">
        <f t="shared" si="1639"/>
        <v/>
      </c>
      <c r="CR531" s="1328" t="str">
        <f t="shared" si="1639"/>
        <v/>
      </c>
      <c r="CS531" s="1327" t="str">
        <f t="shared" si="1639"/>
        <v/>
      </c>
      <c r="CT531" s="1330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719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6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39"/>
        <v/>
      </c>
      <c r="CF533" s="1328" t="str">
        <f t="shared" si="1639"/>
        <v/>
      </c>
      <c r="CG533" s="1328" t="str">
        <f t="shared" si="1639"/>
        <v/>
      </c>
      <c r="CH533" s="1328" t="str">
        <f t="shared" si="1639"/>
        <v/>
      </c>
      <c r="CI533" s="1328" t="str">
        <f t="shared" si="1639"/>
        <v/>
      </c>
      <c r="CJ533" s="1328" t="str">
        <f t="shared" si="1639"/>
        <v/>
      </c>
      <c r="CK533" s="1329" t="str">
        <f t="shared" si="1639"/>
        <v/>
      </c>
      <c r="CL533" s="1329">
        <f t="shared" si="1639"/>
        <v>12</v>
      </c>
      <c r="CM533" s="1329" t="str">
        <f t="shared" si="1639"/>
        <v/>
      </c>
      <c r="CN533" s="1328" t="str">
        <f t="shared" si="1639"/>
        <v/>
      </c>
      <c r="CO533" s="1328" t="str">
        <f t="shared" si="1639"/>
        <v/>
      </c>
      <c r="CP533" s="1328" t="str">
        <f t="shared" si="1639"/>
        <v/>
      </c>
      <c r="CQ533" s="1328" t="str">
        <f t="shared" si="1639"/>
        <v/>
      </c>
      <c r="CR533" s="1328" t="str">
        <f t="shared" si="1639"/>
        <v/>
      </c>
      <c r="CS533" s="1327" t="str">
        <f t="shared" si="1639"/>
        <v/>
      </c>
      <c r="CT533" s="1330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6">
        <f t="shared" si="1644"/>
        <v>2145</v>
      </c>
      <c r="CE534" s="1327">
        <f t="shared" si="1639"/>
        <v>2145</v>
      </c>
      <c r="CF534" s="1328">
        <f t="shared" si="1639"/>
        <v>2145</v>
      </c>
      <c r="CG534" s="1328">
        <f t="shared" si="1639"/>
        <v>2145</v>
      </c>
      <c r="CH534" s="1328">
        <f t="shared" si="1639"/>
        <v>2145</v>
      </c>
      <c r="CI534" s="1328">
        <f t="shared" si="1639"/>
        <v>2145</v>
      </c>
      <c r="CJ534" s="1328">
        <f t="shared" si="1639"/>
        <v>2145</v>
      </c>
      <c r="CK534" s="1329">
        <f t="shared" si="1639"/>
        <v>2145</v>
      </c>
      <c r="CL534" s="1329">
        <f t="shared" si="1639"/>
        <v>2145</v>
      </c>
      <c r="CM534" s="1329">
        <f t="shared" si="1639"/>
        <v>2145</v>
      </c>
      <c r="CN534" s="1328">
        <f t="shared" si="1639"/>
        <v>2145</v>
      </c>
      <c r="CO534" s="1328">
        <f t="shared" si="1639"/>
        <v>2145</v>
      </c>
      <c r="CP534" s="1328">
        <f t="shared" si="1639"/>
        <v>2145</v>
      </c>
      <c r="CQ534" s="1328">
        <f t="shared" si="1639"/>
        <v>2145</v>
      </c>
      <c r="CR534" s="1328">
        <f t="shared" si="1639"/>
        <v>2145</v>
      </c>
      <c r="CS534" s="1327">
        <f t="shared" si="1639"/>
        <v>2145</v>
      </c>
      <c r="CT534" s="1330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1" t="str">
        <f t="shared" si="1644"/>
        <v/>
      </c>
      <c r="CE535" s="1332" t="str">
        <f t="shared" si="1639"/>
        <v/>
      </c>
      <c r="CF535" s="1333" t="str">
        <f t="shared" si="1639"/>
        <v/>
      </c>
      <c r="CG535" s="1333" t="str">
        <f t="shared" si="1639"/>
        <v/>
      </c>
      <c r="CH535" s="1333" t="str">
        <f t="shared" si="1639"/>
        <v/>
      </c>
      <c r="CI535" s="1333" t="str">
        <f t="shared" si="1639"/>
        <v/>
      </c>
      <c r="CJ535" s="1333" t="str">
        <f t="shared" si="1639"/>
        <v/>
      </c>
      <c r="CK535" s="1334" t="str">
        <f t="shared" si="1639"/>
        <v/>
      </c>
      <c r="CL535" s="1334">
        <f t="shared" si="1639"/>
        <v>3.3581213307240705E-3</v>
      </c>
      <c r="CM535" s="1334" t="str">
        <f t="shared" si="1639"/>
        <v/>
      </c>
      <c r="CN535" s="1333" t="str">
        <f t="shared" si="1639"/>
        <v/>
      </c>
      <c r="CO535" s="1333" t="str">
        <f t="shared" si="1639"/>
        <v/>
      </c>
      <c r="CP535" s="1333" t="str">
        <f t="shared" si="1639"/>
        <v/>
      </c>
      <c r="CQ535" s="1333" t="str">
        <f t="shared" si="1639"/>
        <v/>
      </c>
      <c r="CR535" s="1333" t="str">
        <f t="shared" si="1639"/>
        <v/>
      </c>
      <c r="CS535" s="1332" t="str">
        <f t="shared" si="1639"/>
        <v/>
      </c>
      <c r="CT535" s="1335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6" customFormat="1" ht="15.75" customHeight="1">
      <c r="A536" s="1707" t="s">
        <v>275</v>
      </c>
      <c r="B536" s="1708"/>
      <c r="C536" s="1708"/>
      <c r="D536" s="1708"/>
      <c r="E536" s="1708"/>
      <c r="F536" s="1708"/>
      <c r="G536" s="1708"/>
      <c r="H536" s="1708"/>
      <c r="I536" s="1708"/>
      <c r="J536" s="1708"/>
      <c r="K536" s="1708"/>
      <c r="L536" s="1708"/>
      <c r="M536" s="1708"/>
      <c r="N536" s="1708"/>
      <c r="O536" s="1708"/>
      <c r="P536" s="1708"/>
      <c r="Q536" s="1708"/>
      <c r="R536" s="1708"/>
      <c r="S536" s="1699"/>
      <c r="T536" s="1708"/>
      <c r="U536" s="1708"/>
      <c r="V536" s="1708"/>
      <c r="W536" s="1708"/>
      <c r="X536" s="1708"/>
      <c r="Y536" s="1708"/>
      <c r="Z536" s="1708"/>
      <c r="AA536" s="1708"/>
      <c r="AB536" s="1708"/>
      <c r="AC536" s="1708"/>
      <c r="AD536" s="1708"/>
      <c r="AE536" s="1708"/>
      <c r="AF536" s="1708"/>
      <c r="AG536" s="1708"/>
      <c r="AH536" s="1708"/>
      <c r="AI536" s="1708"/>
      <c r="AJ536" s="1708"/>
      <c r="AK536" s="1699"/>
      <c r="AL536" s="1708">
        <v>7.5</v>
      </c>
      <c r="AM536" s="1708"/>
      <c r="AN536" s="1708"/>
      <c r="AO536" s="1708">
        <v>5</v>
      </c>
      <c r="AP536" s="1708">
        <v>7.5</v>
      </c>
      <c r="AQ536" s="1708"/>
      <c r="AR536" s="1708"/>
      <c r="AS536" s="1708"/>
      <c r="AT536" s="1708"/>
      <c r="AU536" s="1708"/>
      <c r="AV536" s="1708"/>
      <c r="AW536" s="1708"/>
      <c r="AX536" s="1708"/>
      <c r="AY536" s="1708"/>
      <c r="AZ536" s="1708"/>
      <c r="BA536" s="1708"/>
      <c r="BB536" s="1708"/>
      <c r="BC536" s="1699"/>
      <c r="BD536" s="1708"/>
      <c r="BE536" s="1708"/>
      <c r="BF536" s="1708"/>
      <c r="BG536" s="1708"/>
      <c r="BH536" s="1708"/>
      <c r="BI536" s="1708"/>
      <c r="BJ536" s="1708"/>
      <c r="BK536" s="1708">
        <v>10</v>
      </c>
      <c r="BL536" s="1708"/>
      <c r="BM536" s="1708"/>
      <c r="BN536" s="1708"/>
      <c r="BO536" s="1708"/>
      <c r="BP536" s="1708"/>
      <c r="BQ536" s="1708"/>
      <c r="BR536" s="1708"/>
      <c r="BS536" s="1708"/>
      <c r="BT536" s="1708"/>
      <c r="BU536" s="1699"/>
      <c r="BV536" s="1708"/>
      <c r="BW536" s="1708"/>
      <c r="BX536" s="1708">
        <v>7.5</v>
      </c>
      <c r="BY536" s="1708"/>
      <c r="BZ536" s="1304" t="str">
        <f t="shared" si="1627"/>
        <v/>
      </c>
      <c r="CA536" s="1304" t="str">
        <f t="shared" si="1628"/>
        <v/>
      </c>
      <c r="CB536" s="1304">
        <f t="shared" si="1629"/>
        <v>7.5</v>
      </c>
      <c r="CC536" s="1305" t="str">
        <f t="shared" si="1630"/>
        <v/>
      </c>
      <c r="CD536" s="1364" t="str">
        <f t="shared" si="1644"/>
        <v/>
      </c>
      <c r="CE536" s="1365" t="str">
        <f t="shared" si="1639"/>
        <v/>
      </c>
      <c r="CF536" s="1366" t="str">
        <f t="shared" si="1639"/>
        <v/>
      </c>
      <c r="CG536" s="1366" t="str">
        <f t="shared" si="1639"/>
        <v/>
      </c>
      <c r="CH536" s="1366" t="str">
        <f t="shared" si="1639"/>
        <v/>
      </c>
      <c r="CI536" s="1366" t="str">
        <f t="shared" si="1639"/>
        <v/>
      </c>
      <c r="CJ536" s="1366" t="str">
        <f t="shared" si="1639"/>
        <v/>
      </c>
      <c r="CK536" s="1367" t="str">
        <f t="shared" si="1639"/>
        <v/>
      </c>
      <c r="CL536" s="1367">
        <f t="shared" si="1639"/>
        <v>10</v>
      </c>
      <c r="CM536" s="1367" t="str">
        <f t="shared" si="1639"/>
        <v/>
      </c>
      <c r="CN536" s="1366" t="str">
        <f t="shared" si="1639"/>
        <v/>
      </c>
      <c r="CO536" s="1366" t="str">
        <f t="shared" si="1639"/>
        <v/>
      </c>
      <c r="CP536" s="1366" t="str">
        <f t="shared" si="1639"/>
        <v/>
      </c>
      <c r="CQ536" s="1366" t="str">
        <f t="shared" si="1639"/>
        <v/>
      </c>
      <c r="CR536" s="1366" t="str">
        <f t="shared" si="1639"/>
        <v/>
      </c>
      <c r="CS536" s="1365" t="str">
        <f t="shared" si="1639"/>
        <v/>
      </c>
      <c r="CT536" s="1368" t="str">
        <f t="shared" si="1639"/>
        <v/>
      </c>
      <c r="CU536" s="1687" t="str">
        <f t="shared" si="1515"/>
        <v/>
      </c>
      <c r="CV536" s="1688" t="str">
        <f t="shared" si="1516"/>
        <v/>
      </c>
      <c r="CW536" s="1689" t="str">
        <f t="shared" si="1517"/>
        <v/>
      </c>
      <c r="CX536" s="1689" t="str">
        <f t="shared" si="1518"/>
        <v/>
      </c>
      <c r="CY536" s="1689" t="str">
        <f t="shared" si="1519"/>
        <v/>
      </c>
      <c r="CZ536" s="1689" t="str">
        <f t="shared" si="1520"/>
        <v/>
      </c>
      <c r="DA536" s="1689" t="str">
        <f t="shared" si="1521"/>
        <v/>
      </c>
      <c r="DB536" s="1690" t="str">
        <f t="shared" si="1522"/>
        <v/>
      </c>
      <c r="DC536" s="1690">
        <f t="shared" si="1523"/>
        <v>10</v>
      </c>
      <c r="DD536" s="1690" t="str">
        <f t="shared" si="1524"/>
        <v/>
      </c>
      <c r="DE536" s="1689" t="str">
        <f t="shared" si="1525"/>
        <v/>
      </c>
      <c r="DF536" s="1689" t="str">
        <f t="shared" si="1526"/>
        <v/>
      </c>
      <c r="DG536" s="1689" t="str">
        <f t="shared" si="1527"/>
        <v/>
      </c>
      <c r="DH536" s="1689" t="str">
        <f t="shared" si="1528"/>
        <v/>
      </c>
      <c r="DI536" s="1689" t="str">
        <f t="shared" si="1529"/>
        <v/>
      </c>
      <c r="DJ536" s="1688" t="str">
        <f t="shared" si="1530"/>
        <v/>
      </c>
      <c r="DK536" s="1687" t="str">
        <f t="shared" si="1531"/>
        <v/>
      </c>
      <c r="DL536" s="1691">
        <f t="shared" si="1623"/>
        <v>0</v>
      </c>
      <c r="DM536" s="1692">
        <f t="shared" si="1624"/>
        <v>0</v>
      </c>
      <c r="DN536" s="1692">
        <f t="shared" si="1625"/>
        <v>3</v>
      </c>
      <c r="DO536" s="1692">
        <f t="shared" si="1626"/>
        <v>1</v>
      </c>
      <c r="DP536" s="1693"/>
      <c r="DQ536" s="1694"/>
      <c r="DR536" s="1694"/>
      <c r="DS536" s="1694"/>
      <c r="DT536" s="1694"/>
      <c r="DU536" s="1694"/>
      <c r="DV536" s="1694"/>
      <c r="DW536" s="1694"/>
      <c r="DX536" s="1694"/>
      <c r="DY536" s="1695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6" t="str">
        <f t="shared" si="1644"/>
        <v/>
      </c>
      <c r="CE537" s="1327" t="str">
        <f t="shared" si="1639"/>
        <v/>
      </c>
      <c r="CF537" s="1328" t="str">
        <f t="shared" si="1639"/>
        <v/>
      </c>
      <c r="CG537" s="1328" t="str">
        <f t="shared" si="1639"/>
        <v/>
      </c>
      <c r="CH537" s="1328" t="str">
        <f t="shared" si="1639"/>
        <v/>
      </c>
      <c r="CI537" s="1328" t="str">
        <f t="shared" si="1639"/>
        <v/>
      </c>
      <c r="CJ537" s="1328" t="str">
        <f t="shared" si="1639"/>
        <v/>
      </c>
      <c r="CK537" s="1329" t="str">
        <f t="shared" si="1639"/>
        <v/>
      </c>
      <c r="CL537" s="1329">
        <f t="shared" si="1639"/>
        <v>120</v>
      </c>
      <c r="CM537" s="1329" t="str">
        <f t="shared" si="1639"/>
        <v/>
      </c>
      <c r="CN537" s="1328" t="str">
        <f t="shared" si="1639"/>
        <v/>
      </c>
      <c r="CO537" s="1328" t="str">
        <f t="shared" si="1639"/>
        <v/>
      </c>
      <c r="CP537" s="1328" t="str">
        <f t="shared" si="1639"/>
        <v/>
      </c>
      <c r="CQ537" s="1328" t="str">
        <f t="shared" si="1639"/>
        <v/>
      </c>
      <c r="CR537" s="1328" t="str">
        <f t="shared" si="1639"/>
        <v/>
      </c>
      <c r="CS537" s="1327" t="str">
        <f t="shared" si="1639"/>
        <v/>
      </c>
      <c r="CT537" s="1330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720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6" t="str">
        <f t="shared" si="1644"/>
        <v/>
      </c>
      <c r="CE538" s="1327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57"/>
        <v/>
      </c>
      <c r="CG538" s="1328" t="str">
        <f t="shared" si="1657"/>
        <v/>
      </c>
      <c r="CH538" s="1328" t="str">
        <f t="shared" si="1657"/>
        <v/>
      </c>
      <c r="CI538" s="1328" t="str">
        <f t="shared" si="1657"/>
        <v/>
      </c>
      <c r="CJ538" s="1328" t="str">
        <f t="shared" si="1657"/>
        <v/>
      </c>
      <c r="CK538" s="1329" t="str">
        <f t="shared" si="1657"/>
        <v/>
      </c>
      <c r="CL538" s="1329">
        <f t="shared" si="1657"/>
        <v>1</v>
      </c>
      <c r="CM538" s="1329">
        <f t="shared" si="1657"/>
        <v>2</v>
      </c>
      <c r="CN538" s="1328" t="str">
        <f t="shared" si="1657"/>
        <v/>
      </c>
      <c r="CO538" s="1328" t="str">
        <f t="shared" si="1657"/>
        <v/>
      </c>
      <c r="CP538" s="1328" t="str">
        <f t="shared" si="1657"/>
        <v/>
      </c>
      <c r="CQ538" s="1328" t="str">
        <f t="shared" si="1657"/>
        <v/>
      </c>
      <c r="CR538" s="1328" t="str">
        <f t="shared" si="1657"/>
        <v/>
      </c>
      <c r="CS538" s="1327" t="str">
        <f t="shared" si="1657"/>
        <v/>
      </c>
      <c r="CT538" s="1330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6" t="str">
        <f t="shared" si="1644"/>
        <v/>
      </c>
      <c r="CE539" s="1327" t="str">
        <f t="shared" si="1639"/>
        <v/>
      </c>
      <c r="CF539" s="1328" t="str">
        <f t="shared" si="1639"/>
        <v/>
      </c>
      <c r="CG539" s="1328" t="str">
        <f t="shared" si="1639"/>
        <v/>
      </c>
      <c r="CH539" s="1328" t="str">
        <f t="shared" si="1639"/>
        <v/>
      </c>
      <c r="CI539" s="1328" t="str">
        <f t="shared" si="1639"/>
        <v/>
      </c>
      <c r="CJ539" s="1328" t="str">
        <f t="shared" si="1639"/>
        <v/>
      </c>
      <c r="CK539" s="1329" t="str">
        <f t="shared" si="1639"/>
        <v/>
      </c>
      <c r="CL539" s="1329">
        <f t="shared" si="1639"/>
        <v>6</v>
      </c>
      <c r="CM539" s="1329">
        <f t="shared" si="1639"/>
        <v>52</v>
      </c>
      <c r="CN539" s="1328" t="str">
        <f t="shared" si="1639"/>
        <v/>
      </c>
      <c r="CO539" s="1328" t="str">
        <f t="shared" si="1639"/>
        <v/>
      </c>
      <c r="CP539" s="1328" t="str">
        <f t="shared" si="1639"/>
        <v/>
      </c>
      <c r="CQ539" s="1328" t="str">
        <f t="shared" si="1639"/>
        <v/>
      </c>
      <c r="CR539" s="1328" t="str">
        <f t="shared" si="1639"/>
        <v/>
      </c>
      <c r="CS539" s="1327" t="str">
        <f t="shared" si="1639"/>
        <v/>
      </c>
      <c r="CT539" s="1330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6">
        <f t="shared" si="1644"/>
        <v>2350</v>
      </c>
      <c r="CE540" s="1327">
        <f t="shared" si="1639"/>
        <v>2350</v>
      </c>
      <c r="CF540" s="1328">
        <f t="shared" si="1639"/>
        <v>2350</v>
      </c>
      <c r="CG540" s="1328">
        <f t="shared" si="1639"/>
        <v>2350</v>
      </c>
      <c r="CH540" s="1328">
        <f t="shared" si="1639"/>
        <v>2350</v>
      </c>
      <c r="CI540" s="1328">
        <f t="shared" si="1639"/>
        <v>2350</v>
      </c>
      <c r="CJ540" s="1328">
        <f t="shared" si="1639"/>
        <v>2350</v>
      </c>
      <c r="CK540" s="1329">
        <f t="shared" si="1639"/>
        <v>2350</v>
      </c>
      <c r="CL540" s="1329">
        <f t="shared" si="1639"/>
        <v>2350</v>
      </c>
      <c r="CM540" s="1329">
        <f t="shared" si="1639"/>
        <v>2350</v>
      </c>
      <c r="CN540" s="1328">
        <f t="shared" si="1639"/>
        <v>2350</v>
      </c>
      <c r="CO540" s="1328">
        <f t="shared" si="1639"/>
        <v>2350</v>
      </c>
      <c r="CP540" s="1328">
        <f t="shared" si="1639"/>
        <v>2350</v>
      </c>
      <c r="CQ540" s="1328">
        <f t="shared" si="1639"/>
        <v>2350</v>
      </c>
      <c r="CR540" s="1328">
        <f t="shared" si="1639"/>
        <v>2350</v>
      </c>
      <c r="CS540" s="1327">
        <f t="shared" si="1639"/>
        <v>2350</v>
      </c>
      <c r="CT540" s="1330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1" t="str">
        <f t="shared" si="1644"/>
        <v/>
      </c>
      <c r="CE541" s="1332" t="str">
        <f t="shared" si="1639"/>
        <v/>
      </c>
      <c r="CF541" s="1333" t="str">
        <f t="shared" si="1639"/>
        <v/>
      </c>
      <c r="CG541" s="1333" t="str">
        <f t="shared" si="1639"/>
        <v/>
      </c>
      <c r="CH541" s="1333" t="str">
        <f t="shared" si="1639"/>
        <v/>
      </c>
      <c r="CI541" s="1333" t="str">
        <f t="shared" si="1639"/>
        <v/>
      </c>
      <c r="CJ541" s="1333" t="str">
        <f t="shared" si="1639"/>
        <v/>
      </c>
      <c r="CK541" s="1334" t="str">
        <f t="shared" si="1639"/>
        <v/>
      </c>
      <c r="CL541" s="1334">
        <f t="shared" si="1639"/>
        <v>4.5988258317025445E-3</v>
      </c>
      <c r="CM541" s="1334">
        <f t="shared" si="1639"/>
        <v>1.5942596216568818E-2</v>
      </c>
      <c r="CN541" s="1333" t="str">
        <f t="shared" si="1639"/>
        <v/>
      </c>
      <c r="CO541" s="1333" t="str">
        <f t="shared" si="1639"/>
        <v/>
      </c>
      <c r="CP541" s="1333" t="str">
        <f t="shared" si="1639"/>
        <v/>
      </c>
      <c r="CQ541" s="1333" t="str">
        <f t="shared" si="1639"/>
        <v/>
      </c>
      <c r="CR541" s="1333" t="str">
        <f t="shared" si="1639"/>
        <v/>
      </c>
      <c r="CS541" s="1332" t="str">
        <f t="shared" si="1639"/>
        <v/>
      </c>
      <c r="CT541" s="1335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6" t="str">
        <f t="shared" si="1644"/>
        <v/>
      </c>
      <c r="CE542" s="1327" t="str">
        <f t="shared" si="1639"/>
        <v/>
      </c>
      <c r="CF542" s="1328" t="str">
        <f t="shared" si="1639"/>
        <v/>
      </c>
      <c r="CG542" s="1328" t="str">
        <f t="shared" si="1639"/>
        <v/>
      </c>
      <c r="CH542" s="1328" t="str">
        <f t="shared" si="1639"/>
        <v/>
      </c>
      <c r="CI542" s="1328" t="str">
        <f t="shared" si="1639"/>
        <v/>
      </c>
      <c r="CJ542" s="1328" t="str">
        <f t="shared" si="1639"/>
        <v/>
      </c>
      <c r="CK542" s="1329" t="str">
        <f t="shared" si="1639"/>
        <v/>
      </c>
      <c r="CL542" s="1329">
        <f t="shared" si="1639"/>
        <v>7.5</v>
      </c>
      <c r="CM542" s="1329">
        <f t="shared" si="1639"/>
        <v>12.5</v>
      </c>
      <c r="CN542" s="1328" t="str">
        <f t="shared" si="1639"/>
        <v/>
      </c>
      <c r="CO542" s="1328" t="str">
        <f t="shared" si="1639"/>
        <v/>
      </c>
      <c r="CP542" s="1328" t="str">
        <f t="shared" si="1639"/>
        <v/>
      </c>
      <c r="CQ542" s="1328" t="str">
        <f t="shared" si="1639"/>
        <v/>
      </c>
      <c r="CR542" s="1328" t="str">
        <f t="shared" si="1639"/>
        <v/>
      </c>
      <c r="CS542" s="1327" t="str">
        <f t="shared" si="1639"/>
        <v/>
      </c>
      <c r="CT542" s="1330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6" t="str">
        <f t="shared" si="1644"/>
        <v/>
      </c>
      <c r="CE543" s="1327" t="str">
        <f t="shared" si="1639"/>
        <v/>
      </c>
      <c r="CF543" s="1328" t="str">
        <f t="shared" si="1639"/>
        <v/>
      </c>
      <c r="CG543" s="1328" t="str">
        <f t="shared" si="1639"/>
        <v/>
      </c>
      <c r="CH543" s="1328" t="str">
        <f t="shared" si="1639"/>
        <v/>
      </c>
      <c r="CI543" s="1328" t="str">
        <f t="shared" si="1639"/>
        <v/>
      </c>
      <c r="CJ543" s="1328" t="str">
        <f t="shared" si="1639"/>
        <v/>
      </c>
      <c r="CK543" s="1329" t="str">
        <f t="shared" si="1639"/>
        <v/>
      </c>
      <c r="CL543" s="1329">
        <f t="shared" si="1639"/>
        <v>150</v>
      </c>
      <c r="CM543" s="1329">
        <f t="shared" si="1639"/>
        <v>390</v>
      </c>
      <c r="CN543" s="1328" t="str">
        <f t="shared" si="1639"/>
        <v/>
      </c>
      <c r="CO543" s="1328" t="str">
        <f t="shared" si="1639"/>
        <v/>
      </c>
      <c r="CP543" s="1328" t="str">
        <f t="shared" si="1639"/>
        <v/>
      </c>
      <c r="CQ543" s="1328" t="str">
        <f t="shared" si="1639"/>
        <v/>
      </c>
      <c r="CR543" s="1328" t="str">
        <f t="shared" si="1639"/>
        <v/>
      </c>
      <c r="CS543" s="1327" t="str">
        <f t="shared" si="1639"/>
        <v/>
      </c>
      <c r="CT543" s="1330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4" t="s">
        <v>721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39"/>
        <v/>
      </c>
      <c r="CF545" s="1328" t="str">
        <f t="shared" si="1639"/>
        <v/>
      </c>
      <c r="CG545" s="1328" t="str">
        <f t="shared" si="1639"/>
        <v/>
      </c>
      <c r="CH545" s="1328" t="str">
        <f t="shared" si="1639"/>
        <v/>
      </c>
      <c r="CI545" s="1328" t="str">
        <f t="shared" si="1639"/>
        <v/>
      </c>
      <c r="CJ545" s="1328" t="str">
        <f t="shared" si="1639"/>
        <v/>
      </c>
      <c r="CK545" s="1329" t="str">
        <f t="shared" si="1639"/>
        <v/>
      </c>
      <c r="CL545" s="1329">
        <f t="shared" si="1639"/>
        <v>30</v>
      </c>
      <c r="CM545" s="1329">
        <f t="shared" si="1639"/>
        <v>520</v>
      </c>
      <c r="CN545" s="1328" t="str">
        <f t="shared" si="1639"/>
        <v/>
      </c>
      <c r="CO545" s="1328" t="str">
        <f t="shared" si="1639"/>
        <v/>
      </c>
      <c r="CP545" s="1328" t="str">
        <f t="shared" si="1639"/>
        <v/>
      </c>
      <c r="CQ545" s="1328" t="str">
        <f t="shared" si="1639"/>
        <v/>
      </c>
      <c r="CR545" s="1328" t="str">
        <f t="shared" si="1639"/>
        <v/>
      </c>
      <c r="CS545" s="1327" t="str">
        <f t="shared" si="1639"/>
        <v/>
      </c>
      <c r="CT545" s="1330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39"/>
        <v>1450</v>
      </c>
      <c r="CF546" s="1328">
        <f t="shared" si="1639"/>
        <v>1450</v>
      </c>
      <c r="CG546" s="1328">
        <f t="shared" si="1639"/>
        <v>1450</v>
      </c>
      <c r="CH546" s="1328">
        <f t="shared" si="1639"/>
        <v>1450</v>
      </c>
      <c r="CI546" s="1328">
        <f t="shared" si="1639"/>
        <v>1450</v>
      </c>
      <c r="CJ546" s="1328">
        <f t="shared" si="1639"/>
        <v>1450</v>
      </c>
      <c r="CK546" s="1329">
        <f t="shared" si="1639"/>
        <v>1450</v>
      </c>
      <c r="CL546" s="1329">
        <f t="shared" si="1639"/>
        <v>1450</v>
      </c>
      <c r="CM546" s="1329">
        <f t="shared" si="1639"/>
        <v>1450</v>
      </c>
      <c r="CN546" s="1328">
        <f t="shared" si="1639"/>
        <v>1450</v>
      </c>
      <c r="CO546" s="1328">
        <f t="shared" si="1639"/>
        <v>1450</v>
      </c>
      <c r="CP546" s="1328">
        <f t="shared" si="1639"/>
        <v>1450</v>
      </c>
      <c r="CQ546" s="1328">
        <f t="shared" si="1639"/>
        <v>1450</v>
      </c>
      <c r="CR546" s="1328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74"/>
        <v>1450</v>
      </c>
      <c r="CT546" s="1330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79"/>
        <v/>
      </c>
      <c r="CG547" s="1333" t="str">
        <f t="shared" si="1679"/>
        <v/>
      </c>
      <c r="CH547" s="1333" t="str">
        <f t="shared" si="1679"/>
        <v/>
      </c>
      <c r="CI547" s="1333" t="str">
        <f t="shared" si="1679"/>
        <v/>
      </c>
      <c r="CJ547" s="1333" t="str">
        <f t="shared" si="1679"/>
        <v/>
      </c>
      <c r="CK547" s="1334" t="str">
        <f t="shared" si="1679"/>
        <v/>
      </c>
      <c r="CL547" s="1334">
        <f t="shared" si="1679"/>
        <v>7.0939334637964771E-3</v>
      </c>
      <c r="CM547" s="1334">
        <f t="shared" si="1679"/>
        <v>8.9426555179979828E-2</v>
      </c>
      <c r="CN547" s="1333" t="str">
        <f t="shared" si="1679"/>
        <v/>
      </c>
      <c r="CO547" s="1333" t="str">
        <f t="shared" si="1679"/>
        <v/>
      </c>
      <c r="CP547" s="1333" t="str">
        <f t="shared" si="1679"/>
        <v/>
      </c>
      <c r="CQ547" s="1333" t="str">
        <f t="shared" si="1679"/>
        <v/>
      </c>
      <c r="CR547" s="1333" t="str">
        <f t="shared" si="1679"/>
        <v/>
      </c>
      <c r="CS547" s="1332" t="str">
        <f t="shared" si="1679"/>
        <v/>
      </c>
      <c r="CT547" s="1335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74"/>
        <v/>
      </c>
      <c r="CF548" s="1328" t="str">
        <f t="shared" si="1674"/>
        <v/>
      </c>
      <c r="CG548" s="1328" t="str">
        <f t="shared" si="1674"/>
        <v/>
      </c>
      <c r="CH548" s="1328" t="str">
        <f t="shared" si="1674"/>
        <v/>
      </c>
      <c r="CI548" s="1328" t="str">
        <f t="shared" si="1674"/>
        <v/>
      </c>
      <c r="CJ548" s="1328" t="str">
        <f t="shared" si="1674"/>
        <v/>
      </c>
      <c r="CK548" s="1329" t="str">
        <f t="shared" si="1674"/>
        <v/>
      </c>
      <c r="CL548" s="1329">
        <f t="shared" si="1674"/>
        <v>3</v>
      </c>
      <c r="CM548" s="1329">
        <f t="shared" si="1674"/>
        <v>4</v>
      </c>
      <c r="CN548" s="1328" t="str">
        <f t="shared" si="1674"/>
        <v/>
      </c>
      <c r="CO548" s="1328" t="str">
        <f t="shared" si="1674"/>
        <v/>
      </c>
      <c r="CP548" s="1328" t="str">
        <f t="shared" si="1674"/>
        <v/>
      </c>
      <c r="CQ548" s="1328" t="str">
        <f t="shared" si="1674"/>
        <v/>
      </c>
      <c r="CR548" s="1328" t="str">
        <f t="shared" si="1674"/>
        <v/>
      </c>
      <c r="CS548" s="1327" t="str">
        <f t="shared" si="1674"/>
        <v/>
      </c>
      <c r="CT548" s="1330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74"/>
        <v/>
      </c>
      <c r="CF549" s="1328" t="str">
        <f t="shared" si="1674"/>
        <v/>
      </c>
      <c r="CG549" s="1328" t="str">
        <f t="shared" si="1674"/>
        <v/>
      </c>
      <c r="CH549" s="1328" t="str">
        <f t="shared" si="1674"/>
        <v/>
      </c>
      <c r="CI549" s="1328" t="str">
        <f t="shared" si="1674"/>
        <v/>
      </c>
      <c r="CJ549" s="1328" t="str">
        <f t="shared" si="1674"/>
        <v/>
      </c>
      <c r="CK549" s="1329" t="str">
        <f t="shared" si="1674"/>
        <v/>
      </c>
      <c r="CL549" s="1329">
        <f t="shared" si="1674"/>
        <v>90</v>
      </c>
      <c r="CM549" s="1329">
        <f t="shared" si="1674"/>
        <v>2080</v>
      </c>
      <c r="CN549" s="1328" t="str">
        <f t="shared" si="1674"/>
        <v/>
      </c>
      <c r="CO549" s="1328" t="str">
        <f t="shared" si="1674"/>
        <v/>
      </c>
      <c r="CP549" s="1328" t="str">
        <f t="shared" si="1674"/>
        <v/>
      </c>
      <c r="CQ549" s="1328" t="str">
        <f t="shared" si="1674"/>
        <v/>
      </c>
      <c r="CR549" s="1328" t="str">
        <f t="shared" si="1674"/>
        <v/>
      </c>
      <c r="CS549" s="1327" t="str">
        <f t="shared" si="1674"/>
        <v/>
      </c>
      <c r="CT549" s="1330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1184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74"/>
        <v/>
      </c>
      <c r="CF551" s="1328" t="str">
        <f t="shared" si="1674"/>
        <v/>
      </c>
      <c r="CG551" s="1328" t="str">
        <f t="shared" si="1674"/>
        <v/>
      </c>
      <c r="CH551" s="1328" t="str">
        <f t="shared" si="1674"/>
        <v/>
      </c>
      <c r="CI551" s="1328" t="str">
        <f t="shared" si="1674"/>
        <v/>
      </c>
      <c r="CJ551" s="1328" t="str">
        <f t="shared" si="1674"/>
        <v/>
      </c>
      <c r="CK551" s="1329" t="str">
        <f t="shared" si="1674"/>
        <v/>
      </c>
      <c r="CL551" s="1329" t="str">
        <f t="shared" si="1674"/>
        <v/>
      </c>
      <c r="CM551" s="1329" t="str">
        <f t="shared" si="1674"/>
        <v/>
      </c>
      <c r="CN551" s="1328" t="str">
        <f t="shared" si="1674"/>
        <v/>
      </c>
      <c r="CO551" s="1328" t="str">
        <f t="shared" si="1674"/>
        <v/>
      </c>
      <c r="CP551" s="1328" t="str">
        <f t="shared" si="1674"/>
        <v/>
      </c>
      <c r="CQ551" s="1328" t="str">
        <f t="shared" si="1674"/>
        <v/>
      </c>
      <c r="CR551" s="1328" t="str">
        <f t="shared" si="1674"/>
        <v/>
      </c>
      <c r="CS551" s="1327" t="str">
        <f t="shared" si="1674"/>
        <v/>
      </c>
      <c r="CT551" s="1330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74"/>
        <v>630</v>
      </c>
      <c r="CF552" s="1328">
        <f t="shared" si="1674"/>
        <v>630</v>
      </c>
      <c r="CG552" s="1328">
        <f t="shared" si="1674"/>
        <v>630</v>
      </c>
      <c r="CH552" s="1328">
        <f t="shared" si="1674"/>
        <v>630</v>
      </c>
      <c r="CI552" s="1328">
        <f t="shared" si="1674"/>
        <v>630</v>
      </c>
      <c r="CJ552" s="1328">
        <f t="shared" si="1674"/>
        <v>630</v>
      </c>
      <c r="CK552" s="1329">
        <f t="shared" si="1674"/>
        <v>630</v>
      </c>
      <c r="CL552" s="1329">
        <f t="shared" si="1674"/>
        <v>630</v>
      </c>
      <c r="CM552" s="1329">
        <f t="shared" si="1674"/>
        <v>630</v>
      </c>
      <c r="CN552" s="1328">
        <f t="shared" si="1674"/>
        <v>630</v>
      </c>
      <c r="CO552" s="1328">
        <f t="shared" si="1674"/>
        <v>630</v>
      </c>
      <c r="CP552" s="1328">
        <f t="shared" si="1674"/>
        <v>630</v>
      </c>
      <c r="CQ552" s="1328">
        <f t="shared" si="1674"/>
        <v>630</v>
      </c>
      <c r="CR552" s="1328">
        <f t="shared" si="1674"/>
        <v>630</v>
      </c>
      <c r="CS552" s="1327">
        <f t="shared" si="1674"/>
        <v>630</v>
      </c>
      <c r="CT552" s="1330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74"/>
        <v/>
      </c>
      <c r="CF553" s="1333" t="str">
        <f t="shared" si="1674"/>
        <v/>
      </c>
      <c r="CG553" s="1333" t="str">
        <f t="shared" si="1674"/>
        <v/>
      </c>
      <c r="CH553" s="1333" t="str">
        <f t="shared" si="1674"/>
        <v/>
      </c>
      <c r="CI553" s="1333" t="str">
        <f t="shared" si="1674"/>
        <v/>
      </c>
      <c r="CJ553" s="1333" t="str">
        <f t="shared" si="1674"/>
        <v/>
      </c>
      <c r="CK553" s="1334" t="str">
        <f t="shared" si="1674"/>
        <v/>
      </c>
      <c r="CL553" s="1334" t="str">
        <f t="shared" si="1674"/>
        <v/>
      </c>
      <c r="CM553" s="1334" t="str">
        <f t="shared" si="1674"/>
        <v/>
      </c>
      <c r="CN553" s="1333" t="str">
        <f t="shared" si="1674"/>
        <v/>
      </c>
      <c r="CO553" s="1333" t="str">
        <f t="shared" si="1674"/>
        <v/>
      </c>
      <c r="CP553" s="1333" t="str">
        <f t="shared" si="1674"/>
        <v/>
      </c>
      <c r="CQ553" s="1333" t="str">
        <f t="shared" si="1674"/>
        <v/>
      </c>
      <c r="CR553" s="1333" t="str">
        <f t="shared" si="1674"/>
        <v/>
      </c>
      <c r="CS553" s="1332" t="str">
        <f t="shared" si="1674"/>
        <v/>
      </c>
      <c r="CT553" s="1335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74"/>
        <v/>
      </c>
      <c r="CF554" s="1328" t="str">
        <f t="shared" si="1674"/>
        <v/>
      </c>
      <c r="CG554" s="1328" t="str">
        <f t="shared" si="1674"/>
        <v/>
      </c>
      <c r="CH554" s="1328" t="str">
        <f t="shared" si="1674"/>
        <v/>
      </c>
      <c r="CI554" s="1328" t="str">
        <f t="shared" si="1674"/>
        <v/>
      </c>
      <c r="CJ554" s="1328" t="str">
        <f t="shared" si="1674"/>
        <v/>
      </c>
      <c r="CK554" s="1329" t="str">
        <f t="shared" si="1674"/>
        <v/>
      </c>
      <c r="CL554" s="1329" t="str">
        <f t="shared" si="1674"/>
        <v/>
      </c>
      <c r="CM554" s="1329" t="str">
        <f t="shared" si="1674"/>
        <v/>
      </c>
      <c r="CN554" s="1328" t="str">
        <f t="shared" si="1674"/>
        <v/>
      </c>
      <c r="CO554" s="1328" t="str">
        <f t="shared" si="1674"/>
        <v/>
      </c>
      <c r="CP554" s="1328" t="str">
        <f t="shared" si="1674"/>
        <v/>
      </c>
      <c r="CQ554" s="1328" t="str">
        <f t="shared" si="1674"/>
        <v/>
      </c>
      <c r="CR554" s="1328" t="str">
        <f t="shared" si="1674"/>
        <v/>
      </c>
      <c r="CS554" s="1327" t="str">
        <f t="shared" si="1674"/>
        <v/>
      </c>
      <c r="CT554" s="1330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74"/>
        <v/>
      </c>
      <c r="CF555" s="1328" t="str">
        <f t="shared" si="1674"/>
        <v/>
      </c>
      <c r="CG555" s="1328" t="str">
        <f t="shared" si="1674"/>
        <v/>
      </c>
      <c r="CH555" s="1328" t="str">
        <f t="shared" si="1674"/>
        <v/>
      </c>
      <c r="CI555" s="1328" t="str">
        <f t="shared" si="1674"/>
        <v/>
      </c>
      <c r="CJ555" s="1328" t="str">
        <f t="shared" si="1674"/>
        <v/>
      </c>
      <c r="CK555" s="1329" t="str">
        <f t="shared" si="1674"/>
        <v/>
      </c>
      <c r="CL555" s="1329" t="str">
        <f t="shared" si="1674"/>
        <v/>
      </c>
      <c r="CM555" s="1329" t="str">
        <f t="shared" si="1674"/>
        <v/>
      </c>
      <c r="CN555" s="1328" t="str">
        <f t="shared" si="1674"/>
        <v/>
      </c>
      <c r="CO555" s="1328" t="str">
        <f t="shared" si="1674"/>
        <v/>
      </c>
      <c r="CP555" s="1328" t="str">
        <f t="shared" si="1674"/>
        <v/>
      </c>
      <c r="CQ555" s="1328" t="str">
        <f t="shared" si="1674"/>
        <v/>
      </c>
      <c r="CR555" s="1328" t="str">
        <f t="shared" si="1674"/>
        <v/>
      </c>
      <c r="CS555" s="1327" t="str">
        <f t="shared" si="1674"/>
        <v/>
      </c>
      <c r="CT555" s="1330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722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1032</v>
      </c>
      <c r="W556" s="306"/>
      <c r="X556" s="306"/>
      <c r="Y556" s="306" t="s">
        <v>1045</v>
      </c>
      <c r="Z556" s="306" t="s">
        <v>1045</v>
      </c>
      <c r="AA556" s="306"/>
      <c r="AB556" s="306" t="s">
        <v>1045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1042</v>
      </c>
      <c r="BH556" s="306"/>
      <c r="BI556" s="306"/>
      <c r="BJ556" s="306"/>
      <c r="BK556" s="306"/>
      <c r="BL556" s="306" t="s">
        <v>1032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6" customFormat="1" ht="15.75" customHeight="1">
      <c r="A557" s="1784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9"/>
      <c r="BV557" s="758">
        <v>8</v>
      </c>
      <c r="BW557" s="758">
        <v>20</v>
      </c>
      <c r="BX557" s="758"/>
      <c r="BY557" s="758"/>
      <c r="BZ557" s="1304">
        <f t="shared" si="1627"/>
        <v>8</v>
      </c>
      <c r="CA557" s="1304">
        <f t="shared" si="1628"/>
        <v>17.72</v>
      </c>
      <c r="CB557" s="1304" t="str">
        <f t="shared" si="1629"/>
        <v/>
      </c>
      <c r="CC557" s="1305" t="str">
        <f t="shared" si="1630"/>
        <v/>
      </c>
      <c r="CD557" s="136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5" t="str">
        <f t="shared" si="1674"/>
        <v/>
      </c>
      <c r="CF557" s="1366" t="str">
        <f t="shared" si="1674"/>
        <v/>
      </c>
      <c r="CG557" s="1366" t="str">
        <f t="shared" si="1674"/>
        <v/>
      </c>
      <c r="CH557" s="1366" t="str">
        <f t="shared" si="1674"/>
        <v/>
      </c>
      <c r="CI557" s="1366" t="str">
        <f t="shared" si="1674"/>
        <v/>
      </c>
      <c r="CJ557" s="1366" t="str">
        <f t="shared" si="1674"/>
        <v/>
      </c>
      <c r="CK557" s="1367" t="str">
        <f t="shared" si="1674"/>
        <v/>
      </c>
      <c r="CL557" s="1367">
        <f t="shared" si="1674"/>
        <v>15.36</v>
      </c>
      <c r="CM557" s="1367">
        <f t="shared" si="1674"/>
        <v>120</v>
      </c>
      <c r="CN557" s="1366" t="str">
        <f t="shared" si="1674"/>
        <v/>
      </c>
      <c r="CO557" s="1366" t="str">
        <f t="shared" si="1674"/>
        <v/>
      </c>
      <c r="CP557" s="1366" t="str">
        <f t="shared" si="1674"/>
        <v/>
      </c>
      <c r="CQ557" s="1366" t="str">
        <f t="shared" si="1674"/>
        <v/>
      </c>
      <c r="CR557" s="1366" t="str">
        <f t="shared" si="1674"/>
        <v/>
      </c>
      <c r="CS557" s="1365" t="str">
        <f t="shared" si="1674"/>
        <v/>
      </c>
      <c r="CT557" s="1368" t="str">
        <f t="shared" si="1674"/>
        <v/>
      </c>
      <c r="CU557" s="1687" t="str">
        <f t="shared" si="1515"/>
        <v/>
      </c>
      <c r="CV557" s="1688" t="str">
        <f t="shared" si="1516"/>
        <v/>
      </c>
      <c r="CW557" s="1689" t="str">
        <f t="shared" si="1517"/>
        <v/>
      </c>
      <c r="CX557" s="1689" t="str">
        <f t="shared" si="1518"/>
        <v/>
      </c>
      <c r="CY557" s="1689" t="str">
        <f t="shared" si="1519"/>
        <v/>
      </c>
      <c r="CZ557" s="1689" t="str">
        <f t="shared" si="1520"/>
        <v/>
      </c>
      <c r="DA557" s="1689" t="str">
        <f t="shared" si="1521"/>
        <v/>
      </c>
      <c r="DB557" s="1690" t="str">
        <f t="shared" si="1522"/>
        <v/>
      </c>
      <c r="DC557" s="1690">
        <f t="shared" si="1523"/>
        <v>15.36</v>
      </c>
      <c r="DD557" s="1690">
        <f t="shared" si="1524"/>
        <v>120</v>
      </c>
      <c r="DE557" s="1689" t="str">
        <f t="shared" si="1525"/>
        <v/>
      </c>
      <c r="DF557" s="1689" t="str">
        <f t="shared" si="1526"/>
        <v/>
      </c>
      <c r="DG557" s="1689" t="str">
        <f t="shared" si="1527"/>
        <v/>
      </c>
      <c r="DH557" s="1689" t="str">
        <f t="shared" si="1528"/>
        <v/>
      </c>
      <c r="DI557" s="1689" t="str">
        <f t="shared" si="1529"/>
        <v/>
      </c>
      <c r="DJ557" s="1688" t="str">
        <f t="shared" si="1530"/>
        <v/>
      </c>
      <c r="DK557" s="1687" t="str">
        <f t="shared" si="1531"/>
        <v/>
      </c>
      <c r="DL557" s="1691">
        <f t="shared" si="1623"/>
        <v>3</v>
      </c>
      <c r="DM557" s="1692">
        <f t="shared" si="1624"/>
        <v>6</v>
      </c>
      <c r="DN557" s="1692">
        <f t="shared" si="1625"/>
        <v>2</v>
      </c>
      <c r="DO557" s="1692">
        <f t="shared" si="1626"/>
        <v>2</v>
      </c>
      <c r="DP557" s="1693"/>
      <c r="DQ557" s="1694"/>
      <c r="DR557" s="1694"/>
      <c r="DS557" s="1694"/>
      <c r="DT557" s="1694"/>
      <c r="DU557" s="1694"/>
      <c r="DV557" s="1694"/>
      <c r="DW557" s="1694"/>
      <c r="DX557" s="1694"/>
      <c r="DY557" s="1695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74"/>
        <v>200</v>
      </c>
      <c r="CF558" s="1328">
        <f t="shared" si="1674"/>
        <v>200</v>
      </c>
      <c r="CG558" s="1328">
        <f t="shared" si="1674"/>
        <v>200</v>
      </c>
      <c r="CH558" s="1328">
        <f t="shared" si="1674"/>
        <v>200</v>
      </c>
      <c r="CI558" s="1328">
        <f t="shared" si="1674"/>
        <v>200</v>
      </c>
      <c r="CJ558" s="1328">
        <f t="shared" si="1674"/>
        <v>200</v>
      </c>
      <c r="CK558" s="1329">
        <f t="shared" si="1674"/>
        <v>200</v>
      </c>
      <c r="CL558" s="1329">
        <f t="shared" si="1674"/>
        <v>200</v>
      </c>
      <c r="CM558" s="1329">
        <f t="shared" si="1674"/>
        <v>200</v>
      </c>
      <c r="CN558" s="1328">
        <f t="shared" si="1674"/>
        <v>200</v>
      </c>
      <c r="CO558" s="1328">
        <f t="shared" si="1674"/>
        <v>200</v>
      </c>
      <c r="CP558" s="1328">
        <f t="shared" si="1674"/>
        <v>200</v>
      </c>
      <c r="CQ558" s="1328">
        <f t="shared" si="1674"/>
        <v>200</v>
      </c>
      <c r="CR558" s="1328">
        <f t="shared" si="1674"/>
        <v>200</v>
      </c>
      <c r="CS558" s="1327">
        <f t="shared" si="1674"/>
        <v>200</v>
      </c>
      <c r="CT558" s="1330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74"/>
        <v/>
      </c>
      <c r="CF559" s="1333" t="str">
        <f t="shared" si="1674"/>
        <v/>
      </c>
      <c r="CG559" s="1333" t="str">
        <f t="shared" si="1674"/>
        <v/>
      </c>
      <c r="CH559" s="1333" t="str">
        <f t="shared" si="1674"/>
        <v/>
      </c>
      <c r="CI559" s="1333" t="str">
        <f t="shared" si="1674"/>
        <v/>
      </c>
      <c r="CJ559" s="1333" t="str">
        <f t="shared" si="1674"/>
        <v/>
      </c>
      <c r="CK559" s="1334" t="str">
        <f t="shared" si="1674"/>
        <v/>
      </c>
      <c r="CL559" s="1334">
        <f t="shared" si="1674"/>
        <v>5.72546826949958E-4</v>
      </c>
      <c r="CM559" s="1334">
        <f t="shared" si="1674"/>
        <v>2.8464685998932579E-3</v>
      </c>
      <c r="CN559" s="1333" t="str">
        <f t="shared" si="1674"/>
        <v/>
      </c>
      <c r="CO559" s="1333" t="str">
        <f t="shared" si="1674"/>
        <v/>
      </c>
      <c r="CP559" s="1333" t="str">
        <f t="shared" si="1674"/>
        <v/>
      </c>
      <c r="CQ559" s="1333" t="str">
        <f t="shared" si="1674"/>
        <v/>
      </c>
      <c r="CR559" s="1333" t="str">
        <f t="shared" si="1674"/>
        <v/>
      </c>
      <c r="CS559" s="1332" t="str">
        <f t="shared" si="1674"/>
        <v/>
      </c>
      <c r="CT559" s="1335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6" customFormat="1" ht="15.75" customHeight="1">
      <c r="A560" s="1707" t="s">
        <v>275</v>
      </c>
      <c r="B560" s="1708"/>
      <c r="C560" s="1708">
        <v>3.125</v>
      </c>
      <c r="D560" s="1708"/>
      <c r="E560" s="1708"/>
      <c r="F560" s="1708"/>
      <c r="G560" s="1708"/>
      <c r="H560" s="1708"/>
      <c r="I560" s="1708">
        <v>3.15</v>
      </c>
      <c r="J560" s="1708">
        <v>5</v>
      </c>
      <c r="K560" s="1708"/>
      <c r="L560" s="1708"/>
      <c r="M560" s="1708"/>
      <c r="N560" s="1708"/>
      <c r="O560" s="1708"/>
      <c r="P560" s="1708"/>
      <c r="Q560" s="1708"/>
      <c r="R560" s="1708"/>
      <c r="S560" s="1699"/>
      <c r="T560" s="1708">
        <v>3.125</v>
      </c>
      <c r="U560" s="1708">
        <v>2</v>
      </c>
      <c r="V560" s="1708">
        <v>1.5625</v>
      </c>
      <c r="W560" s="1708"/>
      <c r="X560" s="1708"/>
      <c r="Y560" s="1708">
        <v>1</v>
      </c>
      <c r="Z560" s="1708">
        <v>3.13</v>
      </c>
      <c r="AA560" s="1708"/>
      <c r="AB560" s="1708">
        <v>2</v>
      </c>
      <c r="AC560" s="1708"/>
      <c r="AD560" s="1708"/>
      <c r="AE560" s="1708"/>
      <c r="AF560" s="1708"/>
      <c r="AG560" s="1708"/>
      <c r="AH560" s="1708"/>
      <c r="AI560" s="1708"/>
      <c r="AJ560" s="1708"/>
      <c r="AK560" s="1699"/>
      <c r="AL560" s="1708"/>
      <c r="AM560" s="1708"/>
      <c r="AN560" s="1708">
        <v>2</v>
      </c>
      <c r="AO560" s="1708"/>
      <c r="AP560" s="1708">
        <v>6.25</v>
      </c>
      <c r="AQ560" s="1708"/>
      <c r="AR560" s="1708"/>
      <c r="AS560" s="1708"/>
      <c r="AT560" s="1708"/>
      <c r="AU560" s="1708"/>
      <c r="AV560" s="1708"/>
      <c r="AW560" s="1708"/>
      <c r="AX560" s="1708"/>
      <c r="AY560" s="1708"/>
      <c r="AZ560" s="1708"/>
      <c r="BA560" s="1708"/>
      <c r="BB560" s="1708"/>
      <c r="BC560" s="1699"/>
      <c r="BD560" s="1708"/>
      <c r="BE560" s="1708"/>
      <c r="BF560" s="1708"/>
      <c r="BG560" s="1708">
        <v>2</v>
      </c>
      <c r="BH560" s="1708"/>
      <c r="BI560" s="1708"/>
      <c r="BJ560" s="1708"/>
      <c r="BK560" s="1708"/>
      <c r="BL560" s="1708">
        <v>6.25</v>
      </c>
      <c r="BM560" s="1708"/>
      <c r="BN560" s="1708"/>
      <c r="BO560" s="1708"/>
      <c r="BP560" s="1708"/>
      <c r="BQ560" s="1708"/>
      <c r="BR560" s="1708"/>
      <c r="BS560" s="1708"/>
      <c r="BT560" s="1708"/>
      <c r="BU560" s="1699"/>
      <c r="BV560" s="1708">
        <v>3.15</v>
      </c>
      <c r="BW560" s="1708">
        <v>3.13</v>
      </c>
      <c r="BX560" s="1708"/>
      <c r="BY560" s="1708"/>
      <c r="BZ560" s="1304">
        <f t="shared" si="1627"/>
        <v>3.1500000000000004</v>
      </c>
      <c r="CA560" s="1304">
        <f t="shared" si="1628"/>
        <v>2.171875</v>
      </c>
      <c r="CB560" s="1304" t="str">
        <f t="shared" si="1629"/>
        <v/>
      </c>
      <c r="CC560" s="1305" t="str">
        <f t="shared" si="1630"/>
        <v/>
      </c>
      <c r="CD560" s="136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5" t="str">
        <f t="shared" si="1674"/>
        <v/>
      </c>
      <c r="CF560" s="1366" t="str">
        <f t="shared" si="1674"/>
        <v/>
      </c>
      <c r="CG560" s="1366" t="str">
        <f t="shared" si="1674"/>
        <v/>
      </c>
      <c r="CH560" s="1366" t="str">
        <f t="shared" si="1674"/>
        <v/>
      </c>
      <c r="CI560" s="1366" t="str">
        <f t="shared" si="1674"/>
        <v/>
      </c>
      <c r="CJ560" s="1366" t="str">
        <f t="shared" si="1674"/>
        <v/>
      </c>
      <c r="CK560" s="1367" t="str">
        <f t="shared" si="1674"/>
        <v/>
      </c>
      <c r="CL560" s="1367">
        <f t="shared" si="1674"/>
        <v>2</v>
      </c>
      <c r="CM560" s="1367">
        <f t="shared" si="1674"/>
        <v>6.25</v>
      </c>
      <c r="CN560" s="1366" t="str">
        <f t="shared" si="1674"/>
        <v/>
      </c>
      <c r="CO560" s="1366" t="str">
        <f t="shared" si="1674"/>
        <v/>
      </c>
      <c r="CP560" s="1366" t="str">
        <f t="shared" si="1674"/>
        <v/>
      </c>
      <c r="CQ560" s="1366" t="str">
        <f t="shared" si="1674"/>
        <v/>
      </c>
      <c r="CR560" s="1366" t="str">
        <f t="shared" si="1674"/>
        <v/>
      </c>
      <c r="CS560" s="1365" t="str">
        <f t="shared" si="1674"/>
        <v/>
      </c>
      <c r="CT560" s="1368" t="str">
        <f t="shared" si="1674"/>
        <v/>
      </c>
      <c r="CU560" s="1687" t="str">
        <f t="shared" si="1700"/>
        <v/>
      </c>
      <c r="CV560" s="1688" t="str">
        <f t="shared" si="1700"/>
        <v/>
      </c>
      <c r="CW560" s="1689" t="str">
        <f t="shared" si="1700"/>
        <v/>
      </c>
      <c r="CX560" s="1689" t="str">
        <f t="shared" si="1700"/>
        <v/>
      </c>
      <c r="CY560" s="1689" t="str">
        <f t="shared" si="1700"/>
        <v/>
      </c>
      <c r="CZ560" s="1689" t="str">
        <f t="shared" si="1700"/>
        <v/>
      </c>
      <c r="DA560" s="1689" t="str">
        <f t="shared" si="1700"/>
        <v/>
      </c>
      <c r="DB560" s="1690" t="str">
        <f t="shared" si="1700"/>
        <v/>
      </c>
      <c r="DC560" s="1690">
        <f t="shared" si="1700"/>
        <v>2</v>
      </c>
      <c r="DD560" s="1690">
        <f t="shared" si="1700"/>
        <v>6.25</v>
      </c>
      <c r="DE560" s="1689" t="str">
        <f t="shared" si="1700"/>
        <v/>
      </c>
      <c r="DF560" s="1689" t="str">
        <f t="shared" si="1700"/>
        <v/>
      </c>
      <c r="DG560" s="1689" t="str">
        <f t="shared" si="1700"/>
        <v/>
      </c>
      <c r="DH560" s="1689" t="str">
        <f t="shared" si="1700"/>
        <v/>
      </c>
      <c r="DI560" s="1689" t="str">
        <f t="shared" si="1700"/>
        <v/>
      </c>
      <c r="DJ560" s="1688" t="str">
        <f t="shared" si="1700"/>
        <v/>
      </c>
      <c r="DK560" s="168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91">
        <f t="shared" si="1623"/>
        <v>3</v>
      </c>
      <c r="DM560" s="1692">
        <f t="shared" si="1624"/>
        <v>6</v>
      </c>
      <c r="DN560" s="1692">
        <f t="shared" si="1625"/>
        <v>2</v>
      </c>
      <c r="DO560" s="1692">
        <f t="shared" si="1626"/>
        <v>2</v>
      </c>
      <c r="DP560" s="1693"/>
      <c r="DQ560" s="1694"/>
      <c r="DR560" s="1694"/>
      <c r="DS560" s="1694"/>
      <c r="DT560" s="1694"/>
      <c r="DU560" s="1694"/>
      <c r="DV560" s="1694"/>
      <c r="DW560" s="1694"/>
      <c r="DX560" s="1694"/>
      <c r="DY560" s="1695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74"/>
        <v/>
      </c>
      <c r="CF561" s="1328" t="str">
        <f t="shared" si="1674"/>
        <v/>
      </c>
      <c r="CG561" s="1328" t="str">
        <f t="shared" si="1674"/>
        <v/>
      </c>
      <c r="CH561" s="1328" t="str">
        <f t="shared" si="1674"/>
        <v/>
      </c>
      <c r="CI561" s="1328" t="str">
        <f t="shared" si="1674"/>
        <v/>
      </c>
      <c r="CJ561" s="1328" t="str">
        <f t="shared" si="1674"/>
        <v/>
      </c>
      <c r="CK561" s="1329" t="str">
        <f t="shared" si="1674"/>
        <v/>
      </c>
      <c r="CL561" s="1329">
        <f t="shared" si="1674"/>
        <v>96</v>
      </c>
      <c r="CM561" s="1329">
        <f t="shared" si="1674"/>
        <v>240</v>
      </c>
      <c r="CN561" s="1328" t="str">
        <f t="shared" si="1674"/>
        <v/>
      </c>
      <c r="CO561" s="1328" t="str">
        <f t="shared" si="1674"/>
        <v/>
      </c>
      <c r="CP561" s="1328" t="str">
        <f t="shared" si="1674"/>
        <v/>
      </c>
      <c r="CQ561" s="1328" t="str">
        <f t="shared" si="1674"/>
        <v/>
      </c>
      <c r="CR561" s="1328" t="str">
        <f t="shared" si="1674"/>
        <v/>
      </c>
      <c r="CS561" s="1327" t="str">
        <f t="shared" si="1674"/>
        <v/>
      </c>
      <c r="CT561" s="1330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4" t="s">
        <v>723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709"/>
        <v/>
      </c>
      <c r="CF565" s="1333" t="str">
        <f t="shared" si="1709"/>
        <v/>
      </c>
      <c r="CG565" s="1333" t="str">
        <f t="shared" si="1709"/>
        <v/>
      </c>
      <c r="CH565" s="1333" t="str">
        <f t="shared" si="1709"/>
        <v/>
      </c>
      <c r="CI565" s="1333" t="str">
        <f t="shared" si="1709"/>
        <v/>
      </c>
      <c r="CJ565" s="1333" t="str">
        <f t="shared" si="1709"/>
        <v/>
      </c>
      <c r="CK565" s="1334" t="str">
        <f t="shared" si="1709"/>
        <v/>
      </c>
      <c r="CL565" s="1334" t="str">
        <f t="shared" si="1709"/>
        <v/>
      </c>
      <c r="CM565" s="1334" t="str">
        <f t="shared" si="1709"/>
        <v/>
      </c>
      <c r="CN565" s="1333" t="str">
        <f t="shared" si="1709"/>
        <v/>
      </c>
      <c r="CO565" s="1333" t="str">
        <f t="shared" si="1709"/>
        <v/>
      </c>
      <c r="CP565" s="1333" t="str">
        <f t="shared" si="1709"/>
        <v/>
      </c>
      <c r="CQ565" s="1333" t="str">
        <f t="shared" si="1709"/>
        <v/>
      </c>
      <c r="CR565" s="1333" t="str">
        <f t="shared" si="1709"/>
        <v/>
      </c>
      <c r="CS565" s="1332" t="str">
        <f t="shared" si="1709"/>
        <v/>
      </c>
      <c r="CT565" s="1335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4" t="s">
        <v>725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709"/>
        <v/>
      </c>
      <c r="CF571" s="1333" t="str">
        <f t="shared" si="1709"/>
        <v/>
      </c>
      <c r="CG571" s="1333" t="str">
        <f t="shared" si="1709"/>
        <v/>
      </c>
      <c r="CH571" s="1333" t="str">
        <f t="shared" si="1709"/>
        <v/>
      </c>
      <c r="CI571" s="1333" t="str">
        <f t="shared" si="1709"/>
        <v/>
      </c>
      <c r="CJ571" s="1333" t="str">
        <f t="shared" si="1709"/>
        <v/>
      </c>
      <c r="CK571" s="1334" t="str">
        <f t="shared" si="1709"/>
        <v/>
      </c>
      <c r="CL571" s="1334" t="str">
        <f t="shared" si="1709"/>
        <v/>
      </c>
      <c r="CM571" s="1334" t="str">
        <f t="shared" si="1709"/>
        <v/>
      </c>
      <c r="CN571" s="1333" t="str">
        <f t="shared" si="1709"/>
        <v/>
      </c>
      <c r="CO571" s="1333" t="str">
        <f t="shared" si="1709"/>
        <v/>
      </c>
      <c r="CP571" s="1333" t="str">
        <f t="shared" si="1709"/>
        <v/>
      </c>
      <c r="CQ571" s="1333" t="str">
        <f t="shared" si="1709"/>
        <v/>
      </c>
      <c r="CR571" s="1333" t="str">
        <f t="shared" si="1709"/>
        <v/>
      </c>
      <c r="CS571" s="1332" t="str">
        <f t="shared" si="1709"/>
        <v/>
      </c>
      <c r="CT571" s="1335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3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724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36"/>
        <v/>
      </c>
      <c r="CF577" s="1333" t="str">
        <f t="shared" si="1736"/>
        <v/>
      </c>
      <c r="CG577" s="1333" t="str">
        <f t="shared" si="1736"/>
        <v/>
      </c>
      <c r="CH577" s="1333" t="str">
        <f t="shared" si="1736"/>
        <v/>
      </c>
      <c r="CI577" s="1333" t="str">
        <f t="shared" si="1736"/>
        <v/>
      </c>
      <c r="CJ577" s="1333" t="str">
        <f t="shared" si="1736"/>
        <v/>
      </c>
      <c r="CK577" s="1334" t="str">
        <f t="shared" si="1736"/>
        <v/>
      </c>
      <c r="CL577" s="1334" t="str">
        <f t="shared" si="1736"/>
        <v/>
      </c>
      <c r="CM577" s="1334" t="str">
        <f t="shared" si="1736"/>
        <v/>
      </c>
      <c r="CN577" s="1333" t="str">
        <f t="shared" si="1736"/>
        <v/>
      </c>
      <c r="CO577" s="1333" t="str">
        <f t="shared" si="1736"/>
        <v/>
      </c>
      <c r="CP577" s="1333" t="str">
        <f t="shared" si="1736"/>
        <v/>
      </c>
      <c r="CQ577" s="1333" t="str">
        <f t="shared" si="1736"/>
        <v/>
      </c>
      <c r="CR577" s="1333" t="str">
        <f t="shared" si="1736"/>
        <v/>
      </c>
      <c r="CS577" s="1332" t="str">
        <f t="shared" si="1736"/>
        <v/>
      </c>
      <c r="CT577" s="1335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707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6" customFormat="1" ht="15.75" customHeight="1">
      <c r="A580" s="1778" t="s">
        <v>726</v>
      </c>
      <c r="B580" s="1709"/>
      <c r="C580" s="1708"/>
      <c r="D580" s="1708">
        <v>1</v>
      </c>
      <c r="E580" s="1708"/>
      <c r="F580" s="1708"/>
      <c r="G580" s="1708"/>
      <c r="H580" s="1708"/>
      <c r="I580" s="1708"/>
      <c r="J580" s="1708"/>
      <c r="K580" s="1708"/>
      <c r="L580" s="1708"/>
      <c r="M580" s="1708"/>
      <c r="N580" s="1708"/>
      <c r="O580" s="1708"/>
      <c r="P580" s="1708"/>
      <c r="Q580" s="1708"/>
      <c r="R580" s="1708"/>
      <c r="S580" s="1699"/>
      <c r="T580" s="1708">
        <v>1</v>
      </c>
      <c r="U580" s="1708">
        <v>12</v>
      </c>
      <c r="V580" s="1708"/>
      <c r="W580" s="1708"/>
      <c r="X580" s="1708"/>
      <c r="Y580" s="1708">
        <v>1</v>
      </c>
      <c r="Z580" s="1708"/>
      <c r="AA580" s="1708"/>
      <c r="AB580" s="1708"/>
      <c r="AC580" s="1708"/>
      <c r="AD580" s="1708"/>
      <c r="AE580" s="1708"/>
      <c r="AF580" s="1708"/>
      <c r="AG580" s="1709"/>
      <c r="AH580" s="1709"/>
      <c r="AI580" s="1709"/>
      <c r="AJ580" s="1709"/>
      <c r="AK580" s="1699"/>
      <c r="AL580" s="1708">
        <v>10</v>
      </c>
      <c r="AM580" s="1708"/>
      <c r="AN580" s="1708"/>
      <c r="AO580" s="1708"/>
      <c r="AP580" s="1708"/>
      <c r="AQ580" s="1708"/>
      <c r="AR580" s="1708"/>
      <c r="AS580" s="1708"/>
      <c r="AT580" s="1708"/>
      <c r="AU580" s="1708"/>
      <c r="AV580" s="1708"/>
      <c r="AW580" s="1708"/>
      <c r="AX580" s="1708"/>
      <c r="AY580" s="1708"/>
      <c r="AZ580" s="1708"/>
      <c r="BA580" s="1708"/>
      <c r="BB580" s="1708"/>
      <c r="BC580" s="1699"/>
      <c r="BD580" s="1708"/>
      <c r="BE580" s="1708"/>
      <c r="BF580" s="1708"/>
      <c r="BG580" s="1708">
        <v>120</v>
      </c>
      <c r="BH580" s="1708"/>
      <c r="BI580" s="1708"/>
      <c r="BJ580" s="1708"/>
      <c r="BK580" s="1708"/>
      <c r="BL580" s="1708"/>
      <c r="BM580" s="1708"/>
      <c r="BN580" s="1708"/>
      <c r="BO580" s="1708"/>
      <c r="BP580" s="1708"/>
      <c r="BQ580" s="1708"/>
      <c r="BR580" s="1708"/>
      <c r="BS580" s="1708"/>
      <c r="BT580" s="1708"/>
      <c r="BU580" s="1699"/>
      <c r="BV580" s="1708"/>
      <c r="BW580" s="1708">
        <v>1</v>
      </c>
      <c r="BX580" s="1708"/>
      <c r="BY580" s="1708"/>
      <c r="BZ580" s="1720" t="str">
        <f t="shared" si="1763"/>
        <v/>
      </c>
      <c r="CA580" s="1720" t="str">
        <f t="shared" si="1764"/>
        <v/>
      </c>
      <c r="CB580" s="1720" t="str">
        <f t="shared" si="1765"/>
        <v/>
      </c>
      <c r="CC580" s="1721" t="str">
        <f t="shared" si="1766"/>
        <v/>
      </c>
      <c r="CD580" s="1722" t="str">
        <f t="shared" si="1736"/>
        <v/>
      </c>
      <c r="CE580" s="1590" t="str">
        <f t="shared" si="1736"/>
        <v/>
      </c>
      <c r="CF580" s="1591" t="str">
        <f t="shared" si="1736"/>
        <v/>
      </c>
      <c r="CG580" s="1591" t="str">
        <f t="shared" si="1736"/>
        <v/>
      </c>
      <c r="CH580" s="1591" t="str">
        <f t="shared" si="1736"/>
        <v/>
      </c>
      <c r="CI580" s="1591" t="str">
        <f t="shared" si="1736"/>
        <v/>
      </c>
      <c r="CJ580" s="1591" t="str">
        <f t="shared" si="1736"/>
        <v/>
      </c>
      <c r="CK580" s="1592" t="str">
        <f t="shared" si="1736"/>
        <v/>
      </c>
      <c r="CL580" s="1592">
        <f t="shared" si="1736"/>
        <v>120</v>
      </c>
      <c r="CM580" s="1592" t="str">
        <f t="shared" si="1736"/>
        <v/>
      </c>
      <c r="CN580" s="1591" t="str">
        <f t="shared" si="1736"/>
        <v/>
      </c>
      <c r="CO580" s="1591" t="str">
        <f t="shared" si="1736"/>
        <v/>
      </c>
      <c r="CP580" s="1591" t="str">
        <f t="shared" si="1736"/>
        <v/>
      </c>
      <c r="CQ580" s="1591" t="str">
        <f t="shared" si="1736"/>
        <v/>
      </c>
      <c r="CR580" s="1591" t="str">
        <f t="shared" si="1736"/>
        <v/>
      </c>
      <c r="CS580" s="1590" t="str">
        <f t="shared" si="1736"/>
        <v/>
      </c>
      <c r="CT580" s="1723" t="str">
        <f t="shared" si="1736"/>
        <v/>
      </c>
      <c r="CU580" s="1785"/>
      <c r="CV580" s="1755"/>
      <c r="CW580" s="1755"/>
      <c r="CX580" s="1755"/>
      <c r="CY580" s="1755"/>
      <c r="CZ580" s="1755"/>
      <c r="DA580" s="1755"/>
      <c r="DB580" s="1755"/>
      <c r="DC580" s="1755"/>
      <c r="DD580" s="1755"/>
      <c r="DE580" s="1755"/>
      <c r="DF580" s="1755"/>
      <c r="DG580" s="1755"/>
      <c r="DH580" s="1755"/>
      <c r="DI580" s="1755"/>
      <c r="DJ580" s="1755"/>
      <c r="DK580" s="1755"/>
      <c r="DL580" s="1724"/>
      <c r="DM580" s="1725"/>
      <c r="DN580" s="1725"/>
      <c r="DO580" s="1725"/>
      <c r="DP580" s="1693"/>
      <c r="DQ580" s="1694"/>
      <c r="DR580" s="1694"/>
      <c r="DS580" s="1694"/>
      <c r="DT580" s="1694"/>
      <c r="DU580" s="1694"/>
      <c r="DV580" s="1694"/>
      <c r="DW580" s="1694"/>
      <c r="DX580" s="1694"/>
      <c r="DY580" s="1695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24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36"/>
        <v/>
      </c>
      <c r="CF583" s="1333" t="str">
        <f t="shared" si="1736"/>
        <v/>
      </c>
      <c r="CG583" s="1333" t="str">
        <f t="shared" si="1736"/>
        <v/>
      </c>
      <c r="CH583" s="1333" t="str">
        <f t="shared" si="1736"/>
        <v/>
      </c>
      <c r="CI583" s="1333" t="str">
        <f t="shared" si="1736"/>
        <v/>
      </c>
      <c r="CJ583" s="1333" t="str">
        <f t="shared" si="1736"/>
        <v/>
      </c>
      <c r="CK583" s="1334" t="str">
        <f t="shared" si="1736"/>
        <v/>
      </c>
      <c r="CL583" s="1334">
        <f t="shared" si="1736"/>
        <v>2.1775484789183421E-2</v>
      </c>
      <c r="CM583" s="1334" t="str">
        <f t="shared" si="1736"/>
        <v/>
      </c>
      <c r="CN583" s="1333" t="str">
        <f t="shared" si="1736"/>
        <v/>
      </c>
      <c r="CO583" s="1333" t="str">
        <f t="shared" si="1736"/>
        <v/>
      </c>
      <c r="CP583" s="1333" t="str">
        <f t="shared" si="1736"/>
        <v/>
      </c>
      <c r="CQ583" s="1333" t="str">
        <f t="shared" si="1736"/>
        <v/>
      </c>
      <c r="CR583" s="1333" t="str">
        <f t="shared" si="1736"/>
        <v/>
      </c>
      <c r="CS583" s="1332" t="str">
        <f t="shared" si="1736"/>
        <v/>
      </c>
      <c r="CT583" s="1335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6" customFormat="1" ht="15.75" customHeight="1">
      <c r="A584" s="1707" t="s">
        <v>275</v>
      </c>
      <c r="B584" s="1716"/>
      <c r="C584" s="1685"/>
      <c r="D584" s="1685">
        <v>2</v>
      </c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686"/>
      <c r="T584" s="1685">
        <v>1</v>
      </c>
      <c r="U584" s="1685">
        <v>2</v>
      </c>
      <c r="V584" s="1685"/>
      <c r="W584" s="1685"/>
      <c r="X584" s="1685"/>
      <c r="Y584" s="1685">
        <v>2</v>
      </c>
      <c r="Z584" s="1685"/>
      <c r="AA584" s="1685"/>
      <c r="AB584" s="1685"/>
      <c r="AC584" s="1685"/>
      <c r="AD584" s="1685"/>
      <c r="AE584" s="1685"/>
      <c r="AF584" s="1685"/>
      <c r="AG584" s="1716"/>
      <c r="AH584" s="1685"/>
      <c r="AI584" s="1685"/>
      <c r="AJ584" s="1716"/>
      <c r="AK584" s="1686"/>
      <c r="AL584" s="1685">
        <v>5</v>
      </c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686"/>
      <c r="BD584" s="1685"/>
      <c r="BE584" s="1685"/>
      <c r="BF584" s="1685"/>
      <c r="BG584" s="1685">
        <v>1</v>
      </c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686"/>
      <c r="BV584" s="1685"/>
      <c r="BW584" s="1685">
        <v>2</v>
      </c>
      <c r="BX584" s="1685"/>
      <c r="BY584" s="1685"/>
      <c r="BZ584" s="1720" t="str">
        <f t="shared" ref="BZ584" si="1781">IF(DL584&lt;3,"",(SUM(B584:R584)-MIN(B584:R584)-MAX(B584:R584))/(DL584-2))</f>
        <v/>
      </c>
      <c r="CA584" s="1720">
        <f t="shared" ref="CA584" si="1782">IF(DM584&lt;3,"",(SUM(T584:AJ584)-MIN(T584:AJ584)-MAX(T584:AJ584))/(DM584-2))</f>
        <v>2</v>
      </c>
      <c r="CB584" s="1720" t="str">
        <f t="shared" ref="CB584" si="1783">IF(DN584&lt;3,"",(SUM(AL584:BB584)-MIN(AL584:BB584)-MAX(AL584:BB584))/(DN584-2))</f>
        <v/>
      </c>
      <c r="CC584" s="1721" t="str">
        <f t="shared" ref="CC584" si="1784">IF(DO584&lt;3,"",(SUM(BD584:BT584)-MIN(BD584:BT584)-MAX(BD584:BT584))/(DO584-2))</f>
        <v/>
      </c>
      <c r="CD584" s="1722" t="str">
        <f t="shared" si="1736"/>
        <v/>
      </c>
      <c r="CE584" s="1590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91" t="str">
        <f t="shared" si="1785"/>
        <v/>
      </c>
      <c r="CG584" s="1591" t="str">
        <f t="shared" si="1785"/>
        <v/>
      </c>
      <c r="CH584" s="1591" t="str">
        <f t="shared" si="1785"/>
        <v/>
      </c>
      <c r="CI584" s="1591" t="str">
        <f t="shared" si="1785"/>
        <v/>
      </c>
      <c r="CJ584" s="1591" t="str">
        <f t="shared" si="1785"/>
        <v/>
      </c>
      <c r="CK584" s="1592" t="str">
        <f t="shared" si="1785"/>
        <v/>
      </c>
      <c r="CL584" s="1592">
        <f t="shared" si="1785"/>
        <v>1</v>
      </c>
      <c r="CM584" s="1592" t="str">
        <f t="shared" si="1785"/>
        <v/>
      </c>
      <c r="CN584" s="1591" t="str">
        <f t="shared" si="1785"/>
        <v/>
      </c>
      <c r="CO584" s="1591" t="str">
        <f t="shared" si="1785"/>
        <v/>
      </c>
      <c r="CP584" s="1591" t="str">
        <f t="shared" si="1785"/>
        <v/>
      </c>
      <c r="CQ584" s="1591" t="str">
        <f t="shared" si="1785"/>
        <v/>
      </c>
      <c r="CR584" s="1591" t="str">
        <f t="shared" si="1785"/>
        <v/>
      </c>
      <c r="CS584" s="1590" t="str">
        <f t="shared" si="1785"/>
        <v/>
      </c>
      <c r="CT584" s="1723" t="str">
        <f t="shared" si="1785"/>
        <v/>
      </c>
      <c r="CU584" s="1687" t="str">
        <f t="shared" si="1737"/>
        <v/>
      </c>
      <c r="CV584" s="1688" t="str">
        <f t="shared" si="1737"/>
        <v/>
      </c>
      <c r="CW584" s="1689" t="str">
        <f t="shared" si="1737"/>
        <v/>
      </c>
      <c r="CX584" s="1689" t="str">
        <f t="shared" si="1737"/>
        <v/>
      </c>
      <c r="CY584" s="1689" t="str">
        <f t="shared" si="1737"/>
        <v/>
      </c>
      <c r="CZ584" s="1689" t="str">
        <f t="shared" si="1737"/>
        <v/>
      </c>
      <c r="DA584" s="1689" t="str">
        <f t="shared" si="1737"/>
        <v/>
      </c>
      <c r="DB584" s="1690" t="str">
        <f t="shared" si="1737"/>
        <v/>
      </c>
      <c r="DC584" s="1690">
        <f t="shared" si="1737"/>
        <v>1</v>
      </c>
      <c r="DD584" s="1690" t="str">
        <f t="shared" si="1737"/>
        <v/>
      </c>
      <c r="DE584" s="1689" t="str">
        <f t="shared" si="1737"/>
        <v/>
      </c>
      <c r="DF584" s="1689" t="str">
        <f t="shared" si="1737"/>
        <v/>
      </c>
      <c r="DG584" s="1689" t="str">
        <f t="shared" si="1737"/>
        <v/>
      </c>
      <c r="DH584" s="1689" t="str">
        <f t="shared" si="1737"/>
        <v/>
      </c>
      <c r="DI584" s="1689" t="str">
        <f t="shared" si="1737"/>
        <v/>
      </c>
      <c r="DJ584" s="1688" t="str">
        <f t="shared" si="1775"/>
        <v/>
      </c>
      <c r="DK584" s="1687" t="str">
        <f t="shared" si="1738"/>
        <v/>
      </c>
      <c r="DL584" s="1724">
        <f t="shared" si="1777"/>
        <v>1</v>
      </c>
      <c r="DM584" s="1725">
        <f t="shared" si="1778"/>
        <v>3</v>
      </c>
      <c r="DN584" s="1725">
        <f t="shared" si="1779"/>
        <v>1</v>
      </c>
      <c r="DO584" s="1725">
        <f t="shared" si="1780"/>
        <v>1</v>
      </c>
      <c r="DP584" s="1693"/>
      <c r="DQ584" s="1694"/>
      <c r="DR584" s="1694"/>
      <c r="DS584" s="1694"/>
      <c r="DT584" s="1694"/>
      <c r="DU584" s="1694"/>
      <c r="DV584" s="1694"/>
      <c r="DW584" s="1694"/>
      <c r="DX584" s="1694"/>
      <c r="DY584" s="1695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120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733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794"/>
        <v/>
      </c>
      <c r="CE589" s="1332" t="str">
        <f t="shared" si="1785"/>
        <v/>
      </c>
      <c r="CF589" s="1333" t="str">
        <f t="shared" si="1785"/>
        <v/>
      </c>
      <c r="CG589" s="1333" t="str">
        <f t="shared" si="1785"/>
        <v/>
      </c>
      <c r="CH589" s="1333" t="str">
        <f t="shared" si="1785"/>
        <v/>
      </c>
      <c r="CI589" s="1333" t="str">
        <f t="shared" si="1785"/>
        <v/>
      </c>
      <c r="CJ589" s="1333" t="str">
        <f t="shared" si="1785"/>
        <v/>
      </c>
      <c r="CK589" s="1334" t="str">
        <f t="shared" si="1785"/>
        <v/>
      </c>
      <c r="CL589" s="1334" t="str">
        <f t="shared" si="1785"/>
        <v/>
      </c>
      <c r="CM589" s="1334" t="str">
        <f t="shared" si="1785"/>
        <v/>
      </c>
      <c r="CN589" s="1333" t="str">
        <f t="shared" si="1785"/>
        <v/>
      </c>
      <c r="CO589" s="1333" t="str">
        <f t="shared" si="1785"/>
        <v/>
      </c>
      <c r="CP589" s="1333" t="str">
        <f t="shared" si="1785"/>
        <v/>
      </c>
      <c r="CQ589" s="1333" t="str">
        <f t="shared" si="1785"/>
        <v/>
      </c>
      <c r="CR589" s="1333" t="str">
        <f t="shared" si="1785"/>
        <v/>
      </c>
      <c r="CS589" s="1332" t="str">
        <f t="shared" si="1785"/>
        <v/>
      </c>
      <c r="CT589" s="1335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11" t="s">
        <v>728</v>
      </c>
      <c r="B592" s="224"/>
      <c r="C592" s="224" t="s">
        <v>1029</v>
      </c>
      <c r="D592" s="224" t="s">
        <v>1029</v>
      </c>
      <c r="E592" s="224"/>
      <c r="F592" s="224" t="s">
        <v>1029</v>
      </c>
      <c r="G592" s="224"/>
      <c r="H592" s="224"/>
      <c r="I592" s="224" t="s">
        <v>1033</v>
      </c>
      <c r="J592" s="224" t="s">
        <v>1033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1044</v>
      </c>
      <c r="U592" s="224" t="s">
        <v>1044</v>
      </c>
      <c r="V592" s="224" t="s">
        <v>1044</v>
      </c>
      <c r="W592" s="224"/>
      <c r="X592" s="224"/>
      <c r="Y592" s="224"/>
      <c r="Z592" s="224" t="s">
        <v>1044</v>
      </c>
      <c r="AA592" s="224"/>
      <c r="AB592" s="224" t="s">
        <v>1044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1033</v>
      </c>
      <c r="BL592" s="224" t="s">
        <v>1033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6" customFormat="1" ht="15.75" customHeight="1">
      <c r="A593" s="1784" t="s">
        <v>279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7"/>
      <c r="AJ593" s="758"/>
      <c r="AK593" s="169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8"/>
      <c r="BV593" s="758">
        <v>0.5</v>
      </c>
      <c r="BW593" s="758">
        <v>0.5</v>
      </c>
      <c r="BX593" s="758">
        <v>0.5</v>
      </c>
      <c r="BY593" s="758">
        <v>0.5</v>
      </c>
      <c r="BZ593" s="1720">
        <f t="shared" ref="BZ593" si="1817">IF(DL593&lt;3,"",(SUM(B593:R593)-MIN(B593:R593)-MAX(B593:R593))/(DL593-2))</f>
        <v>0.5</v>
      </c>
      <c r="CA593" s="1720">
        <f t="shared" ref="CA593" si="1818">IF(DM593&lt;3,"",(SUM(T593:AJ593)-MIN(T593:AJ593)-MAX(T593:AJ593))/(DM593-2))</f>
        <v>0.5</v>
      </c>
      <c r="CB593" s="1720">
        <f t="shared" ref="CB593" si="1819">IF(DN593&lt;3,"",(SUM(AL593:BB593)-MIN(AL593:BB593)-MAX(AL593:BB593))/(DN593-2))</f>
        <v>0.5</v>
      </c>
      <c r="CC593" s="1721" t="str">
        <f t="shared" ref="CC593" si="1820">IF(DO593&lt;3,"",(SUM(BD593:BT593)-MIN(BD593:BT593)-MAX(BD593:BT593))/(DO593-2))</f>
        <v/>
      </c>
      <c r="CD593" s="1722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0" t="str">
        <f t="shared" si="1821"/>
        <v/>
      </c>
      <c r="CF593" s="1591" t="str">
        <f t="shared" si="1821"/>
        <v/>
      </c>
      <c r="CG593" s="1591" t="str">
        <f t="shared" si="1821"/>
        <v/>
      </c>
      <c r="CH593" s="1591" t="str">
        <f t="shared" si="1821"/>
        <v/>
      </c>
      <c r="CI593" s="1591" t="str">
        <f t="shared" si="1821"/>
        <v/>
      </c>
      <c r="CJ593" s="1591" t="str">
        <f t="shared" si="1821"/>
        <v/>
      </c>
      <c r="CK593" s="1592" t="str">
        <f t="shared" si="1821"/>
        <v/>
      </c>
      <c r="CL593" s="1592">
        <f t="shared" si="1821"/>
        <v>0.5</v>
      </c>
      <c r="CM593" s="1592">
        <f t="shared" si="1821"/>
        <v>0.5</v>
      </c>
      <c r="CN593" s="1591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91" t="str">
        <f t="shared" si="1822"/>
        <v/>
      </c>
      <c r="CP593" s="1591" t="str">
        <f t="shared" si="1822"/>
        <v/>
      </c>
      <c r="CQ593" s="1591" t="str">
        <f t="shared" si="1822"/>
        <v/>
      </c>
      <c r="CR593" s="1591" t="str">
        <f t="shared" si="1822"/>
        <v/>
      </c>
      <c r="CS593" s="1590" t="str">
        <f t="shared" si="1822"/>
        <v/>
      </c>
      <c r="CT593" s="1723" t="str">
        <f t="shared" si="1822"/>
        <v/>
      </c>
      <c r="CU593" s="1687" t="str">
        <f t="shared" si="1775"/>
        <v/>
      </c>
      <c r="CV593" s="1688" t="str">
        <f t="shared" si="1775"/>
        <v/>
      </c>
      <c r="CW593" s="1689" t="str">
        <f t="shared" si="1775"/>
        <v/>
      </c>
      <c r="CX593" s="1689" t="str">
        <f t="shared" si="1775"/>
        <v/>
      </c>
      <c r="CY593" s="1689" t="str">
        <f t="shared" si="1775"/>
        <v/>
      </c>
      <c r="CZ593" s="1689" t="str">
        <f t="shared" si="1775"/>
        <v/>
      </c>
      <c r="DA593" s="1689" t="str">
        <f t="shared" si="1775"/>
        <v/>
      </c>
      <c r="DB593" s="1690" t="str">
        <f t="shared" si="1775"/>
        <v/>
      </c>
      <c r="DC593" s="1690">
        <f t="shared" si="1775"/>
        <v>0.5</v>
      </c>
      <c r="DD593" s="1690">
        <f t="shared" si="1775"/>
        <v>0.5</v>
      </c>
      <c r="DE593" s="1689" t="str">
        <f t="shared" si="1775"/>
        <v/>
      </c>
      <c r="DF593" s="1689" t="str">
        <f t="shared" si="1775"/>
        <v/>
      </c>
      <c r="DG593" s="1689" t="str">
        <f t="shared" si="1775"/>
        <v/>
      </c>
      <c r="DH593" s="1689" t="str">
        <f t="shared" si="1775"/>
        <v/>
      </c>
      <c r="DI593" s="1689" t="str">
        <f t="shared" si="1775"/>
        <v/>
      </c>
      <c r="DJ593" s="1688" t="str">
        <f t="shared" si="1775"/>
        <v/>
      </c>
      <c r="DK593" s="1687" t="str">
        <f t="shared" si="1738"/>
        <v/>
      </c>
      <c r="DL593" s="1724">
        <f t="shared" ref="DL593:DL598" si="1823">COUNT(B593:R593)</f>
        <v>5</v>
      </c>
      <c r="DM593" s="1725">
        <f t="shared" ref="DM593:DM598" si="1824">COUNT(T593:AJ593)</f>
        <v>5</v>
      </c>
      <c r="DN593" s="1725">
        <f t="shared" ref="DN593:DN598" si="1825">COUNT(AL593:BB593)</f>
        <v>3</v>
      </c>
      <c r="DO593" s="1725">
        <f t="shared" ref="DO593:DO598" si="1826">COUNT(BD593:BT593)</f>
        <v>2</v>
      </c>
      <c r="DP593" s="1693"/>
      <c r="DQ593" s="1694"/>
      <c r="DR593" s="1694"/>
      <c r="DS593" s="1694"/>
      <c r="DT593" s="1694"/>
      <c r="DU593" s="1694"/>
      <c r="DV593" s="1694"/>
      <c r="DW593" s="1694"/>
      <c r="DX593" s="1694"/>
      <c r="DY593" s="1695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 t="str">
        <f t="shared" si="1821"/>
        <v/>
      </c>
      <c r="CL594" s="153">
        <f t="shared" si="1821"/>
        <v>48</v>
      </c>
      <c r="CM594" s="153">
        <f t="shared" si="1821"/>
        <v>300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330</v>
      </c>
      <c r="CT595" s="507">
        <f t="shared" si="1822"/>
        <v>330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1" t="str">
        <f t="shared" si="1821"/>
        <v/>
      </c>
      <c r="CE596" s="1332" t="str">
        <f t="shared" si="1821"/>
        <v/>
      </c>
      <c r="CF596" s="1333" t="str">
        <f t="shared" si="1821"/>
        <v/>
      </c>
      <c r="CG596" s="1333" t="str">
        <f t="shared" si="1821"/>
        <v/>
      </c>
      <c r="CH596" s="1333" t="str">
        <f t="shared" si="1821"/>
        <v/>
      </c>
      <c r="CI596" s="1333" t="str">
        <f t="shared" si="1821"/>
        <v/>
      </c>
      <c r="CJ596" s="1333" t="str">
        <f t="shared" si="1821"/>
        <v/>
      </c>
      <c r="CK596" s="1334" t="str">
        <f t="shared" si="1821"/>
        <v/>
      </c>
      <c r="CL596" s="1334">
        <f t="shared" si="1821"/>
        <v>1.4760972882303606E-3</v>
      </c>
      <c r="CM596" s="1334">
        <f t="shared" si="1821"/>
        <v>6.4579256360078278E-3</v>
      </c>
      <c r="CN596" s="1333" t="str">
        <f t="shared" si="1822"/>
        <v/>
      </c>
      <c r="CO596" s="1333" t="str">
        <f t="shared" si="1822"/>
        <v/>
      </c>
      <c r="CP596" s="1333" t="str">
        <f t="shared" si="1822"/>
        <v/>
      </c>
      <c r="CQ596" s="1333" t="str">
        <f t="shared" si="1822"/>
        <v/>
      </c>
      <c r="CR596" s="1333" t="str">
        <f t="shared" si="1822"/>
        <v/>
      </c>
      <c r="CS596" s="1332" t="str">
        <f t="shared" si="1822"/>
        <v/>
      </c>
      <c r="CT596" s="1335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6" customFormat="1" ht="15.75" customHeight="1">
      <c r="A597" s="1707" t="s">
        <v>275</v>
      </c>
      <c r="B597" s="1708"/>
      <c r="C597" s="1708">
        <v>2</v>
      </c>
      <c r="D597" s="1708">
        <v>1</v>
      </c>
      <c r="E597" s="1708"/>
      <c r="F597" s="1708">
        <v>2</v>
      </c>
      <c r="G597" s="1708"/>
      <c r="H597" s="1708"/>
      <c r="I597" s="1708">
        <v>2</v>
      </c>
      <c r="J597" s="1708">
        <v>2</v>
      </c>
      <c r="K597" s="1708"/>
      <c r="L597" s="1708"/>
      <c r="M597" s="1708"/>
      <c r="N597" s="1708"/>
      <c r="O597" s="1708"/>
      <c r="P597" s="1708"/>
      <c r="Q597" s="1708"/>
      <c r="R597" s="1708"/>
      <c r="S597" s="1698"/>
      <c r="T597" s="1708">
        <v>1</v>
      </c>
      <c r="U597" s="1708">
        <v>2</v>
      </c>
      <c r="V597" s="1708">
        <v>1</v>
      </c>
      <c r="W597" s="1708"/>
      <c r="X597" s="1708"/>
      <c r="Y597" s="1708"/>
      <c r="Z597" s="1708">
        <v>1</v>
      </c>
      <c r="AA597" s="1708"/>
      <c r="AB597" s="1708">
        <v>2</v>
      </c>
      <c r="AC597" s="1708"/>
      <c r="AD597" s="1708"/>
      <c r="AE597" s="1708"/>
      <c r="AF597" s="1708"/>
      <c r="AG597" s="1708"/>
      <c r="AH597" s="1708"/>
      <c r="AI597" s="1708"/>
      <c r="AJ597" s="1708"/>
      <c r="AK597" s="1698"/>
      <c r="AL597" s="1708">
        <v>2</v>
      </c>
      <c r="AM597" s="1708"/>
      <c r="AN597" s="1708">
        <v>2</v>
      </c>
      <c r="AO597" s="1708"/>
      <c r="AP597" s="1708">
        <v>8</v>
      </c>
      <c r="AQ597" s="1708"/>
      <c r="AR597" s="1708"/>
      <c r="AS597" s="1708"/>
      <c r="AT597" s="1708"/>
      <c r="AU597" s="1708"/>
      <c r="AV597" s="1708"/>
      <c r="AW597" s="1708"/>
      <c r="AX597" s="1708"/>
      <c r="AY597" s="1708"/>
      <c r="AZ597" s="1708"/>
      <c r="BA597" s="1708"/>
      <c r="BB597" s="1708"/>
      <c r="BC597" s="1699"/>
      <c r="BD597" s="1708"/>
      <c r="BE597" s="1708"/>
      <c r="BF597" s="1708"/>
      <c r="BG597" s="1708"/>
      <c r="BH597" s="1708"/>
      <c r="BI597" s="1708"/>
      <c r="BJ597" s="1708"/>
      <c r="BK597" s="1708">
        <v>2</v>
      </c>
      <c r="BL597" s="1708">
        <v>2</v>
      </c>
      <c r="BM597" s="1708"/>
      <c r="BN597" s="1708"/>
      <c r="BO597" s="1708"/>
      <c r="BP597" s="1708"/>
      <c r="BQ597" s="1708"/>
      <c r="BR597" s="1708"/>
      <c r="BS597" s="1708"/>
      <c r="BT597" s="1708"/>
      <c r="BU597" s="1699"/>
      <c r="BV597" s="1708">
        <v>2</v>
      </c>
      <c r="BW597" s="1708">
        <v>2</v>
      </c>
      <c r="BX597" s="1708">
        <v>2</v>
      </c>
      <c r="BY597" s="1708">
        <v>2</v>
      </c>
      <c r="BZ597" s="1720">
        <f t="shared" ref="BZ597" si="1841">IF(DL597&lt;3,"",(SUM(B597:R597)-MIN(B597:R597)-MAX(B597:R597))/(DL597-2))</f>
        <v>2</v>
      </c>
      <c r="CA597" s="1720">
        <f t="shared" ref="CA597" si="1842">IF(DM597&lt;3,"",(SUM(T597:AJ597)-MIN(T597:AJ597)-MAX(T597:AJ597))/(DM597-2))</f>
        <v>1.3333333333333333</v>
      </c>
      <c r="CB597" s="1720">
        <f t="shared" ref="CB597" si="1843">IF(DN597&lt;3,"",(SUM(AL597:BB597)-MIN(AL597:BB597)-MAX(AL597:BB597))/(DN597-2))</f>
        <v>2</v>
      </c>
      <c r="CC597" s="1721" t="str">
        <f t="shared" ref="CC597" si="1844">IF(DO597&lt;3,"",(SUM(BD597:BT597)-MIN(BD597:BT597)-MAX(BD597:BT597))/(DO597-2))</f>
        <v/>
      </c>
      <c r="CD597" s="1722" t="str">
        <f t="shared" si="1821"/>
        <v/>
      </c>
      <c r="CE597" s="1590" t="str">
        <f t="shared" si="1821"/>
        <v/>
      </c>
      <c r="CF597" s="1591" t="str">
        <f t="shared" si="1821"/>
        <v/>
      </c>
      <c r="CG597" s="1591" t="str">
        <f t="shared" si="1821"/>
        <v/>
      </c>
      <c r="CH597" s="1591" t="str">
        <f t="shared" si="1821"/>
        <v/>
      </c>
      <c r="CI597" s="1591" t="str">
        <f t="shared" si="1821"/>
        <v/>
      </c>
      <c r="CJ597" s="1591" t="str">
        <f t="shared" si="1821"/>
        <v/>
      </c>
      <c r="CK597" s="1592" t="str">
        <f t="shared" si="1821"/>
        <v/>
      </c>
      <c r="CL597" s="1592">
        <f t="shared" si="1821"/>
        <v>2</v>
      </c>
      <c r="CM597" s="1592">
        <f t="shared" si="1821"/>
        <v>2</v>
      </c>
      <c r="CN597" s="1591" t="str">
        <f t="shared" si="1822"/>
        <v/>
      </c>
      <c r="CO597" s="1591" t="str">
        <f t="shared" si="1822"/>
        <v/>
      </c>
      <c r="CP597" s="1591" t="str">
        <f t="shared" si="1822"/>
        <v/>
      </c>
      <c r="CQ597" s="1591" t="str">
        <f t="shared" si="1822"/>
        <v/>
      </c>
      <c r="CR597" s="1591" t="str">
        <f t="shared" si="1822"/>
        <v/>
      </c>
      <c r="CS597" s="1590" t="str">
        <f t="shared" si="1822"/>
        <v/>
      </c>
      <c r="CT597" s="1723" t="str">
        <f t="shared" si="1822"/>
        <v/>
      </c>
      <c r="CU597" s="1786">
        <v>0</v>
      </c>
      <c r="CV597" s="1787">
        <v>0</v>
      </c>
      <c r="CW597" s="1787">
        <v>0</v>
      </c>
      <c r="CX597" s="1787">
        <v>0</v>
      </c>
      <c r="CY597" s="1788"/>
      <c r="CZ597" s="1689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9" t="str">
        <f t="shared" si="1845"/>
        <v/>
      </c>
      <c r="DB597" s="1690" t="str">
        <f t="shared" si="1845"/>
        <v/>
      </c>
      <c r="DC597" s="1690">
        <f t="shared" si="1845"/>
        <v>2</v>
      </c>
      <c r="DD597" s="1690">
        <f t="shared" si="1845"/>
        <v>2</v>
      </c>
      <c r="DE597" s="1689" t="str">
        <f t="shared" si="1845"/>
        <v/>
      </c>
      <c r="DF597" s="1689" t="str">
        <f t="shared" si="1845"/>
        <v/>
      </c>
      <c r="DG597" s="1689" t="str">
        <f t="shared" si="1845"/>
        <v/>
      </c>
      <c r="DH597" s="1689" t="str">
        <f t="shared" si="1845"/>
        <v/>
      </c>
      <c r="DI597" s="1689" t="str">
        <f t="shared" si="1845"/>
        <v/>
      </c>
      <c r="DJ597" s="1688" t="str">
        <f t="shared" si="1845"/>
        <v/>
      </c>
      <c r="DK597" s="1687" t="str">
        <f t="shared" si="1845"/>
        <v/>
      </c>
      <c r="DL597" s="1691">
        <f t="shared" si="1823"/>
        <v>5</v>
      </c>
      <c r="DM597" s="1692">
        <f t="shared" si="1824"/>
        <v>5</v>
      </c>
      <c r="DN597" s="1692">
        <f t="shared" si="1825"/>
        <v>3</v>
      </c>
      <c r="DO597" s="1692">
        <f t="shared" si="1826"/>
        <v>2</v>
      </c>
      <c r="DP597" s="1693"/>
      <c r="DQ597" s="1694"/>
      <c r="DR597" s="1694"/>
      <c r="DS597" s="1694"/>
      <c r="DT597" s="1694"/>
      <c r="DU597" s="1694"/>
      <c r="DV597" s="1694"/>
      <c r="DW597" s="1694"/>
      <c r="DX597" s="1694"/>
      <c r="DY597" s="1695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 t="str">
        <f t="shared" si="1821"/>
        <v/>
      </c>
      <c r="CL598" s="153">
        <f t="shared" si="1821"/>
        <v>48</v>
      </c>
      <c r="CM598" s="153">
        <f t="shared" si="1821"/>
        <v>300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5">
        <v>0</v>
      </c>
      <c r="CV598" s="1426">
        <v>0</v>
      </c>
      <c r="CW598" s="1426">
        <v>0</v>
      </c>
      <c r="CX598" s="1426">
        <v>0</v>
      </c>
      <c r="CY598" s="1427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11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>
        <f t="shared" si="1858"/>
        <v>50</v>
      </c>
      <c r="CL600" s="153">
        <f t="shared" si="1858"/>
        <v>60</v>
      </c>
      <c r="CM600" s="153">
        <f t="shared" si="1858"/>
        <v>156</v>
      </c>
      <c r="CN600" s="89">
        <f t="shared" si="1858"/>
        <v>260</v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58"/>
        <v/>
      </c>
      <c r="CF602" s="1333" t="str">
        <f t="shared" si="1858"/>
        <v/>
      </c>
      <c r="CG602" s="1333" t="str">
        <f t="shared" si="1858"/>
        <v/>
      </c>
      <c r="CH602" s="1333" t="str">
        <f t="shared" si="1858"/>
        <v/>
      </c>
      <c r="CI602" s="1333" t="str">
        <f t="shared" si="1858"/>
        <v/>
      </c>
      <c r="CJ602" s="1333" t="str">
        <f t="shared" si="1858"/>
        <v/>
      </c>
      <c r="CK602" s="1334">
        <f t="shared" si="1858"/>
        <v>7.7462491846053486E-3</v>
      </c>
      <c r="CL602" s="1334">
        <f t="shared" si="1858"/>
        <v>8.2626657969123718E-3</v>
      </c>
      <c r="CM602" s="1334">
        <f t="shared" si="1858"/>
        <v>1.9334637964774949E-2</v>
      </c>
      <c r="CN602" s="1333">
        <f t="shared" si="1858"/>
        <v>2.9294906007234774E-2</v>
      </c>
      <c r="CO602" s="1333" t="str">
        <f t="shared" si="1858"/>
        <v/>
      </c>
      <c r="CP602" s="1333" t="str">
        <f t="shared" si="1858"/>
        <v/>
      </c>
      <c r="CQ602" s="1333" t="str">
        <f t="shared" si="1858"/>
        <v/>
      </c>
      <c r="CR602" s="1333" t="str">
        <f t="shared" si="1858"/>
        <v/>
      </c>
      <c r="CS602" s="1332" t="str">
        <f t="shared" si="1858"/>
        <v/>
      </c>
      <c r="CT602" s="1335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6" customFormat="1" ht="15.75" customHeight="1">
      <c r="A603" s="1784" t="s">
        <v>275</v>
      </c>
      <c r="B603" s="1708"/>
      <c r="C603" s="1708"/>
      <c r="D603" s="1708"/>
      <c r="E603" s="1708"/>
      <c r="F603" s="1708"/>
      <c r="G603" s="1708"/>
      <c r="H603" s="1708"/>
      <c r="I603" s="1708"/>
      <c r="J603" s="1708">
        <v>10</v>
      </c>
      <c r="K603" s="1708"/>
      <c r="L603" s="1708"/>
      <c r="M603" s="1708"/>
      <c r="N603" s="1708"/>
      <c r="O603" s="1708"/>
      <c r="P603" s="1708"/>
      <c r="Q603" s="1708"/>
      <c r="R603" s="1708"/>
      <c r="S603" s="1699"/>
      <c r="T603" s="1708"/>
      <c r="U603" s="1708"/>
      <c r="V603" s="1708"/>
      <c r="W603" s="1708"/>
      <c r="X603" s="1708"/>
      <c r="Y603" s="1708">
        <v>1</v>
      </c>
      <c r="Z603" s="1708"/>
      <c r="AA603" s="1708"/>
      <c r="AB603" s="1708"/>
      <c r="AC603" s="1708"/>
      <c r="AD603" s="1708"/>
      <c r="AE603" s="1708"/>
      <c r="AF603" s="1708"/>
      <c r="AG603" s="1708"/>
      <c r="AH603" s="1708"/>
      <c r="AI603" s="1708"/>
      <c r="AJ603" s="1708"/>
      <c r="AK603" s="1699"/>
      <c r="AL603" s="1708"/>
      <c r="AM603" s="1708"/>
      <c r="AN603" s="1708"/>
      <c r="AO603" s="1708">
        <v>5</v>
      </c>
      <c r="AP603" s="1708"/>
      <c r="AQ603" s="1708"/>
      <c r="AR603" s="1708"/>
      <c r="AS603" s="1708">
        <v>10</v>
      </c>
      <c r="AT603" s="1708"/>
      <c r="AU603" s="1708"/>
      <c r="AV603" s="1708"/>
      <c r="AW603" s="1708"/>
      <c r="AX603" s="1708"/>
      <c r="AY603" s="1708"/>
      <c r="AZ603" s="1708"/>
      <c r="BA603" s="1708"/>
      <c r="BB603" s="1708"/>
      <c r="BC603" s="1699"/>
      <c r="BD603" s="1708"/>
      <c r="BE603" s="1708"/>
      <c r="BF603" s="1708"/>
      <c r="BG603" s="1708">
        <v>2</v>
      </c>
      <c r="BH603" s="1708">
        <v>6</v>
      </c>
      <c r="BI603" s="1708">
        <v>4</v>
      </c>
      <c r="BJ603" s="1708"/>
      <c r="BK603" s="1708">
        <v>2</v>
      </c>
      <c r="BL603" s="1708"/>
      <c r="BM603" s="1708"/>
      <c r="BN603" s="1708"/>
      <c r="BO603" s="1708"/>
      <c r="BP603" s="1708"/>
      <c r="BQ603" s="1708"/>
      <c r="BR603" s="1708"/>
      <c r="BS603" s="1708"/>
      <c r="BT603" s="1708"/>
      <c r="BU603" s="1699"/>
      <c r="BV603" s="1708"/>
      <c r="BW603" s="1708"/>
      <c r="BX603" s="1708"/>
      <c r="BY603" s="1708">
        <v>4</v>
      </c>
      <c r="BZ603" s="1720" t="str">
        <f t="shared" ref="BZ603" si="1874">IF(DL603&lt;3,"",(SUM(B603:R603)-MIN(B603:R603)-MAX(B603:R603))/(DL603-2))</f>
        <v/>
      </c>
      <c r="CA603" s="1720" t="str">
        <f t="shared" ref="CA603" si="1875">IF(DM603&lt;3,"",(SUM(T603:AJ603)-MIN(T603:AJ603)-MAX(T603:AJ603))/(DM603-2))</f>
        <v/>
      </c>
      <c r="CB603" s="1720" t="str">
        <f t="shared" ref="CB603" si="1876">IF(DN603&lt;3,"",(SUM(AL603:BB603)-MIN(AL603:BB603)-MAX(AL603:BB603))/(DN603-2))</f>
        <v/>
      </c>
      <c r="CC603" s="1721">
        <f t="shared" ref="CC603" si="1877">IF(DO603&lt;3,"",(SUM(BD603:BT603)-MIN(BD603:BT603)-MAX(BD603:BT603))/(DO603-2))</f>
        <v>3</v>
      </c>
      <c r="CD603" s="1722" t="str">
        <f t="shared" si="1858"/>
        <v/>
      </c>
      <c r="CE603" s="1590" t="str">
        <f t="shared" si="1858"/>
        <v/>
      </c>
      <c r="CF603" s="1591" t="str">
        <f t="shared" si="1858"/>
        <v/>
      </c>
      <c r="CG603" s="1591" t="str">
        <f t="shared" si="1858"/>
        <v/>
      </c>
      <c r="CH603" s="1591" t="str">
        <f t="shared" si="1858"/>
        <v/>
      </c>
      <c r="CI603" s="1591" t="str">
        <f t="shared" si="1858"/>
        <v/>
      </c>
      <c r="CJ603" s="1591" t="str">
        <f t="shared" si="1858"/>
        <v/>
      </c>
      <c r="CK603" s="1592">
        <f t="shared" si="1858"/>
        <v>2</v>
      </c>
      <c r="CL603" s="1592">
        <f t="shared" si="1858"/>
        <v>2</v>
      </c>
      <c r="CM603" s="1592">
        <f t="shared" si="1858"/>
        <v>4</v>
      </c>
      <c r="CN603" s="1591">
        <f t="shared" si="1858"/>
        <v>6</v>
      </c>
      <c r="CO603" s="1591" t="str">
        <f t="shared" si="1858"/>
        <v/>
      </c>
      <c r="CP603" s="1591" t="str">
        <f t="shared" si="1858"/>
        <v/>
      </c>
      <c r="CQ603" s="1591" t="str">
        <f t="shared" si="1858"/>
        <v/>
      </c>
      <c r="CR603" s="1591" t="str">
        <f t="shared" si="1858"/>
        <v/>
      </c>
      <c r="CS603" s="1590" t="str">
        <f t="shared" si="1858"/>
        <v/>
      </c>
      <c r="CT603" s="1723" t="str">
        <f t="shared" si="1858"/>
        <v/>
      </c>
      <c r="CU603" s="1687" t="str">
        <f t="shared" si="1859"/>
        <v/>
      </c>
      <c r="CV603" s="1688" t="str">
        <f t="shared" si="1859"/>
        <v/>
      </c>
      <c r="CW603" s="1689" t="str">
        <f t="shared" si="1859"/>
        <v/>
      </c>
      <c r="CX603" s="1689" t="str">
        <f t="shared" si="1859"/>
        <v/>
      </c>
      <c r="CY603" s="1689" t="str">
        <f t="shared" si="1859"/>
        <v/>
      </c>
      <c r="CZ603" s="1689" t="str">
        <f t="shared" si="1859"/>
        <v/>
      </c>
      <c r="DA603" s="1689" t="str">
        <f t="shared" si="1859"/>
        <v/>
      </c>
      <c r="DB603" s="1690">
        <f t="shared" si="1859"/>
        <v>2</v>
      </c>
      <c r="DC603" s="1690">
        <f t="shared" si="1859"/>
        <v>2</v>
      </c>
      <c r="DD603" s="1690">
        <f t="shared" si="1859"/>
        <v>4</v>
      </c>
      <c r="DE603" s="1689">
        <f t="shared" si="1859"/>
        <v>6</v>
      </c>
      <c r="DF603" s="1689" t="str">
        <f t="shared" si="1859"/>
        <v/>
      </c>
      <c r="DG603" s="1689" t="str">
        <f t="shared" si="1859"/>
        <v/>
      </c>
      <c r="DH603" s="1689" t="str">
        <f t="shared" si="1859"/>
        <v/>
      </c>
      <c r="DI603" s="1689" t="str">
        <f t="shared" si="1859"/>
        <v/>
      </c>
      <c r="DJ603" s="1688" t="str">
        <f t="shared" si="1859"/>
        <v/>
      </c>
      <c r="DK603" s="1687" t="str">
        <f t="shared" si="1859"/>
        <v/>
      </c>
      <c r="DL603" s="1724">
        <f>COUNT(B603:R603)</f>
        <v>1</v>
      </c>
      <c r="DM603" s="1725">
        <f>COUNT(T603:AJ603)</f>
        <v>1</v>
      </c>
      <c r="DN603" s="1725">
        <f>COUNT(AL603:BB603)</f>
        <v>2</v>
      </c>
      <c r="DO603" s="1725">
        <f>COUNT(BD603:BT603)</f>
        <v>4</v>
      </c>
      <c r="DP603" s="1693"/>
      <c r="DQ603" s="1694"/>
      <c r="DR603" s="1694"/>
      <c r="DS603" s="1694"/>
      <c r="DT603" s="1694"/>
      <c r="DU603" s="1694"/>
      <c r="DV603" s="1694"/>
      <c r="DW603" s="1694"/>
      <c r="DX603" s="1694"/>
      <c r="DY603" s="1695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>
        <f t="shared" si="1858"/>
        <v>200</v>
      </c>
      <c r="CL604" s="153">
        <f t="shared" si="1858"/>
        <v>312</v>
      </c>
      <c r="CM604" s="153">
        <f t="shared" si="1858"/>
        <v>360</v>
      </c>
      <c r="CN604" s="89">
        <f t="shared" si="1858"/>
        <v>520</v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6" t="s">
        <v>1181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90"/>
        <v/>
      </c>
      <c r="CG606" s="1328" t="str">
        <f t="shared" si="1890"/>
        <v/>
      </c>
      <c r="CH606" s="1328" t="str">
        <f t="shared" si="1890"/>
        <v/>
      </c>
      <c r="CI606" s="1328" t="str">
        <f t="shared" si="1890"/>
        <v/>
      </c>
      <c r="CJ606" s="1328">
        <f t="shared" si="1890"/>
        <v>20</v>
      </c>
      <c r="CK606" s="1329">
        <f t="shared" si="1890"/>
        <v>24</v>
      </c>
      <c r="CL606" s="1329">
        <f t="shared" si="1890"/>
        <v>60</v>
      </c>
      <c r="CM606" s="1329">
        <f t="shared" si="1890"/>
        <v>72</v>
      </c>
      <c r="CN606" s="1328">
        <f t="shared" si="1890"/>
        <v>100</v>
      </c>
      <c r="CO606" s="1328">
        <f t="shared" si="1890"/>
        <v>156</v>
      </c>
      <c r="CP606" s="1328" t="str">
        <f t="shared" si="1890"/>
        <v/>
      </c>
      <c r="CQ606" s="1328" t="str">
        <f t="shared" si="1890"/>
        <v/>
      </c>
      <c r="CR606" s="1328" t="str">
        <f t="shared" si="1890"/>
        <v/>
      </c>
      <c r="CS606" s="1327" t="str">
        <f t="shared" si="1890"/>
        <v/>
      </c>
      <c r="CT606" s="1330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90"/>
        <v>3090</v>
      </c>
      <c r="CF607" s="1328">
        <f t="shared" si="1890"/>
        <v>3090</v>
      </c>
      <c r="CG607" s="1328">
        <f t="shared" si="1890"/>
        <v>3090</v>
      </c>
      <c r="CH607" s="1328">
        <f t="shared" si="1890"/>
        <v>3090</v>
      </c>
      <c r="CI607" s="1328">
        <f t="shared" si="1890"/>
        <v>3090</v>
      </c>
      <c r="CJ607" s="1328">
        <f t="shared" si="1890"/>
        <v>3090</v>
      </c>
      <c r="CK607" s="1329">
        <f t="shared" si="1890"/>
        <v>3090</v>
      </c>
      <c r="CL607" s="1329">
        <f t="shared" si="1890"/>
        <v>3090</v>
      </c>
      <c r="CM607" s="1329">
        <f t="shared" si="1890"/>
        <v>3090</v>
      </c>
      <c r="CN607" s="1328">
        <f t="shared" si="1890"/>
        <v>3090</v>
      </c>
      <c r="CO607" s="1328">
        <f t="shared" si="1890"/>
        <v>3090</v>
      </c>
      <c r="CP607" s="1328">
        <f t="shared" si="1890"/>
        <v>3090</v>
      </c>
      <c r="CQ607" s="1328">
        <f t="shared" si="1890"/>
        <v>3090</v>
      </c>
      <c r="CR607" s="1328">
        <f t="shared" si="1890"/>
        <v>3090</v>
      </c>
      <c r="CS607" s="1327">
        <f t="shared" si="1890"/>
        <v>3090</v>
      </c>
      <c r="CT607" s="1330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90"/>
        <v/>
      </c>
      <c r="CF608" s="1333" t="str">
        <f t="shared" si="1890"/>
        <v/>
      </c>
      <c r="CG608" s="1333" t="str">
        <f t="shared" si="1890"/>
        <v/>
      </c>
      <c r="CH608" s="1333" t="str">
        <f t="shared" si="1890"/>
        <v/>
      </c>
      <c r="CI608" s="1333" t="str">
        <f t="shared" si="1890"/>
        <v/>
      </c>
      <c r="CJ608" s="1333">
        <f t="shared" si="1890"/>
        <v>8.0626223091976503E-3</v>
      </c>
      <c r="CK608" s="1334">
        <f t="shared" si="1890"/>
        <v>8.0626223091976503E-3</v>
      </c>
      <c r="CL608" s="1334">
        <f t="shared" si="1890"/>
        <v>2.0156555772994127E-2</v>
      </c>
      <c r="CM608" s="1334">
        <f t="shared" si="1890"/>
        <v>4.0313111545988253E-2</v>
      </c>
      <c r="CN608" s="1333">
        <f t="shared" si="1890"/>
        <v>4.1464914733016493E-2</v>
      </c>
      <c r="CO608" s="1333">
        <f t="shared" si="1890"/>
        <v>6.2888454011741687E-2</v>
      </c>
      <c r="CP608" s="1333" t="str">
        <f t="shared" si="1890"/>
        <v/>
      </c>
      <c r="CQ608" s="1333" t="str">
        <f t="shared" si="1890"/>
        <v/>
      </c>
      <c r="CR608" s="1333" t="str">
        <f t="shared" si="1890"/>
        <v/>
      </c>
      <c r="CS608" s="1332" t="str">
        <f t="shared" si="1890"/>
        <v/>
      </c>
      <c r="CT608" s="1335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6" customFormat="1" ht="15.75" customHeight="1">
      <c r="A609" s="1784" t="s">
        <v>275</v>
      </c>
      <c r="B609" s="1708"/>
      <c r="C609" s="1708">
        <v>12</v>
      </c>
      <c r="D609" s="1708">
        <v>8</v>
      </c>
      <c r="E609" s="1708"/>
      <c r="F609" s="1708">
        <v>4</v>
      </c>
      <c r="G609" s="1708"/>
      <c r="H609" s="1708"/>
      <c r="I609" s="1708">
        <v>8</v>
      </c>
      <c r="J609" s="1708">
        <v>10</v>
      </c>
      <c r="K609" s="1708"/>
      <c r="L609" s="1708"/>
      <c r="M609" s="1708"/>
      <c r="N609" s="1708"/>
      <c r="O609" s="1708"/>
      <c r="P609" s="1708"/>
      <c r="Q609" s="1708"/>
      <c r="R609" s="1708"/>
      <c r="S609" s="1699"/>
      <c r="T609" s="1708">
        <v>10</v>
      </c>
      <c r="U609" s="1708">
        <v>9</v>
      </c>
      <c r="V609" s="1708">
        <v>10</v>
      </c>
      <c r="W609" s="1708"/>
      <c r="X609" s="1708"/>
      <c r="Y609" s="1708">
        <v>5</v>
      </c>
      <c r="Z609" s="1708">
        <v>12</v>
      </c>
      <c r="AA609" s="1708"/>
      <c r="AB609" s="1708">
        <v>10</v>
      </c>
      <c r="AC609" s="1708"/>
      <c r="AD609" s="1708"/>
      <c r="AE609" s="1708"/>
      <c r="AF609" s="1708"/>
      <c r="AG609" s="1708"/>
      <c r="AH609" s="1708"/>
      <c r="AI609" s="1708"/>
      <c r="AJ609" s="1708"/>
      <c r="AK609" s="1699"/>
      <c r="AL609" s="1708">
        <v>9</v>
      </c>
      <c r="AM609" s="1708">
        <v>1.77</v>
      </c>
      <c r="AN609" s="1708">
        <v>6</v>
      </c>
      <c r="AO609" s="1708">
        <v>8</v>
      </c>
      <c r="AP609" s="1708">
        <v>8</v>
      </c>
      <c r="AQ609" s="1708">
        <v>6</v>
      </c>
      <c r="AR609" s="1708"/>
      <c r="AS609" s="1708">
        <v>8</v>
      </c>
      <c r="AT609" s="1708"/>
      <c r="AU609" s="1708"/>
      <c r="AV609" s="1708"/>
      <c r="AW609" s="1708"/>
      <c r="AX609" s="1708"/>
      <c r="AY609" s="1708"/>
      <c r="AZ609" s="1708"/>
      <c r="BA609" s="1708"/>
      <c r="BB609" s="1708"/>
      <c r="BC609" s="1699"/>
      <c r="BD609" s="1708">
        <v>6</v>
      </c>
      <c r="BE609" s="1708">
        <v>10</v>
      </c>
      <c r="BF609" s="1708">
        <v>2</v>
      </c>
      <c r="BG609" s="1708"/>
      <c r="BH609" s="1708"/>
      <c r="BI609" s="1708"/>
      <c r="BJ609" s="1708">
        <v>3</v>
      </c>
      <c r="BK609" s="1708">
        <v>2.5</v>
      </c>
      <c r="BL609" s="1708">
        <v>10</v>
      </c>
      <c r="BM609" s="1708"/>
      <c r="BN609" s="1708"/>
      <c r="BO609" s="1708"/>
      <c r="BP609" s="1708"/>
      <c r="BQ609" s="1708"/>
      <c r="BR609" s="1708"/>
      <c r="BS609" s="1708"/>
      <c r="BT609" s="1708"/>
      <c r="BU609" s="1699"/>
      <c r="BV609" s="1708">
        <v>10</v>
      </c>
      <c r="BW609" s="1708">
        <v>10</v>
      </c>
      <c r="BX609" s="1708">
        <v>10</v>
      </c>
      <c r="BY609" s="1708">
        <v>10</v>
      </c>
      <c r="BZ609" s="1720">
        <f t="shared" ref="BZ609" si="1909">IF(DL609&lt;3,"",(SUM(B609:R609)-MIN(B609:R609)-MAX(B609:R609))/(DL609-2))</f>
        <v>8.6666666666666661</v>
      </c>
      <c r="CA609" s="1720">
        <f t="shared" ref="CA609" si="1910">IF(DM609&lt;3,"",(SUM(T609:AJ609)-MIN(T609:AJ609)-MAX(T609:AJ609))/(DM609-2))</f>
        <v>9.75</v>
      </c>
      <c r="CB609" s="1720">
        <f t="shared" ref="CB609" si="1911">IF(DN609&lt;3,"",(SUM(AL609:BB609)-MIN(AL609:BB609)-MAX(AL609:BB609))/(DN609-2))</f>
        <v>7.1999999999999984</v>
      </c>
      <c r="CC609" s="1721">
        <f t="shared" ref="CC609" si="1912">IF(DO609&lt;3,"",(SUM(BD609:BT609)-MIN(BD609:BT609)-MAX(BD609:BT609))/(DO609-2))</f>
        <v>5.375</v>
      </c>
      <c r="CD609" s="1364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5" t="str">
        <f t="shared" si="1913"/>
        <v/>
      </c>
      <c r="CF609" s="1366" t="str">
        <f t="shared" si="1913"/>
        <v/>
      </c>
      <c r="CG609" s="1366" t="str">
        <f t="shared" si="1913"/>
        <v/>
      </c>
      <c r="CH609" s="1366" t="str">
        <f t="shared" si="1913"/>
        <v/>
      </c>
      <c r="CI609" s="1366" t="str">
        <f t="shared" si="1913"/>
        <v/>
      </c>
      <c r="CJ609" s="1366">
        <f t="shared" si="1913"/>
        <v>2</v>
      </c>
      <c r="CK609" s="1367">
        <f t="shared" si="1913"/>
        <v>2.5</v>
      </c>
      <c r="CL609" s="1367">
        <f t="shared" si="1913"/>
        <v>3</v>
      </c>
      <c r="CM609" s="1367">
        <f t="shared" si="1913"/>
        <v>6</v>
      </c>
      <c r="CN609" s="1366">
        <f t="shared" si="1913"/>
        <v>10</v>
      </c>
      <c r="CO609" s="1366">
        <f t="shared" si="1913"/>
        <v>10</v>
      </c>
      <c r="CP609" s="1366" t="str">
        <f t="shared" si="1913"/>
        <v/>
      </c>
      <c r="CQ609" s="1366" t="str">
        <f t="shared" si="1913"/>
        <v/>
      </c>
      <c r="CR609" s="1366" t="str">
        <f t="shared" si="1913"/>
        <v/>
      </c>
      <c r="CS609" s="1365" t="str">
        <f t="shared" si="1913"/>
        <v/>
      </c>
      <c r="CT609" s="1368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7" t="str">
        <f t="shared" si="1891"/>
        <v/>
      </c>
      <c r="CV609" s="1688" t="str">
        <f t="shared" si="1891"/>
        <v/>
      </c>
      <c r="CW609" s="1689" t="str">
        <f t="shared" si="1891"/>
        <v/>
      </c>
      <c r="CX609" s="1689" t="str">
        <f t="shared" si="1891"/>
        <v/>
      </c>
      <c r="CY609" s="1689" t="str">
        <f t="shared" si="1891"/>
        <v/>
      </c>
      <c r="CZ609" s="1689" t="str">
        <f t="shared" si="1891"/>
        <v/>
      </c>
      <c r="DA609" s="1689">
        <f t="shared" si="1891"/>
        <v>2</v>
      </c>
      <c r="DB609" s="1690">
        <f t="shared" si="1891"/>
        <v>2.5</v>
      </c>
      <c r="DC609" s="1690">
        <f t="shared" si="1891"/>
        <v>3</v>
      </c>
      <c r="DD609" s="1690">
        <f t="shared" si="1891"/>
        <v>6</v>
      </c>
      <c r="DE609" s="1689">
        <f t="shared" si="1892"/>
        <v>10</v>
      </c>
      <c r="DF609" s="1689">
        <f t="shared" si="1892"/>
        <v>10</v>
      </c>
      <c r="DG609" s="1689" t="str">
        <f t="shared" si="1892"/>
        <v/>
      </c>
      <c r="DH609" s="1689" t="str">
        <f t="shared" si="1892"/>
        <v/>
      </c>
      <c r="DI609" s="1689" t="str">
        <f t="shared" si="1892"/>
        <v/>
      </c>
      <c r="DJ609" s="1688" t="str">
        <f t="shared" si="1892"/>
        <v/>
      </c>
      <c r="DK609" s="1687" t="str">
        <f t="shared" si="1892"/>
        <v/>
      </c>
      <c r="DL609" s="1691">
        <f>COUNT(B609:R609)</f>
        <v>5</v>
      </c>
      <c r="DM609" s="1692">
        <f>COUNT(T609:AJ609)</f>
        <v>6</v>
      </c>
      <c r="DN609" s="1692">
        <f>COUNT(AL609:BB609)</f>
        <v>7</v>
      </c>
      <c r="DO609" s="1692">
        <f>COUNT(BD609:BT609)</f>
        <v>6</v>
      </c>
      <c r="DP609" s="1693"/>
      <c r="DQ609" s="1694"/>
      <c r="DR609" s="1694"/>
      <c r="DS609" s="1694"/>
      <c r="DT609" s="1694"/>
      <c r="DU609" s="1694"/>
      <c r="DV609" s="1694"/>
      <c r="DW609" s="1694"/>
      <c r="DX609" s="1694"/>
      <c r="DY609" s="1695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6" t="str">
        <f t="shared" si="1913"/>
        <v/>
      </c>
      <c r="CE610" s="1327" t="str">
        <f t="shared" si="1914"/>
        <v/>
      </c>
      <c r="CF610" s="1328" t="str">
        <f t="shared" si="1914"/>
        <v/>
      </c>
      <c r="CG610" s="1328" t="str">
        <f t="shared" si="1914"/>
        <v/>
      </c>
      <c r="CH610" s="1328" t="str">
        <f t="shared" si="1914"/>
        <v/>
      </c>
      <c r="CI610" s="1328" t="str">
        <f t="shared" si="1914"/>
        <v/>
      </c>
      <c r="CJ610" s="1328">
        <f t="shared" si="1914"/>
        <v>60</v>
      </c>
      <c r="CK610" s="1329">
        <f t="shared" si="1914"/>
        <v>200</v>
      </c>
      <c r="CL610" s="1329">
        <f t="shared" si="1914"/>
        <v>240</v>
      </c>
      <c r="CM610" s="1329">
        <f t="shared" si="1914"/>
        <v>360</v>
      </c>
      <c r="CN610" s="1328">
        <f t="shared" si="1914"/>
        <v>390</v>
      </c>
      <c r="CO610" s="1328">
        <f t="shared" si="1914"/>
        <v>720</v>
      </c>
      <c r="CP610" s="1328" t="str">
        <f t="shared" si="1914"/>
        <v/>
      </c>
      <c r="CQ610" s="1328" t="str">
        <f t="shared" si="1914"/>
        <v/>
      </c>
      <c r="CR610" s="1328" t="str">
        <f t="shared" si="1914"/>
        <v/>
      </c>
      <c r="CS610" s="1327" t="str">
        <f t="shared" si="1914"/>
        <v/>
      </c>
      <c r="CT610" s="1330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6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6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927"/>
        <v/>
      </c>
      <c r="CF612" s="1328" t="str">
        <f t="shared" si="1927"/>
        <v/>
      </c>
      <c r="CG612" s="1328" t="str">
        <f t="shared" si="1927"/>
        <v/>
      </c>
      <c r="CH612" s="1328" t="str">
        <f t="shared" si="1927"/>
        <v/>
      </c>
      <c r="CI612" s="1328" t="str">
        <f t="shared" si="1927"/>
        <v/>
      </c>
      <c r="CJ612" s="1328" t="str">
        <f t="shared" si="1927"/>
        <v/>
      </c>
      <c r="CK612" s="1329" t="str">
        <f t="shared" si="1927"/>
        <v/>
      </c>
      <c r="CL612" s="1329">
        <f t="shared" si="1927"/>
        <v>12</v>
      </c>
      <c r="CM612" s="1329" t="str">
        <f t="shared" si="1927"/>
        <v/>
      </c>
      <c r="CN612" s="1328" t="str">
        <f t="shared" si="1927"/>
        <v/>
      </c>
      <c r="CO612" s="1328" t="str">
        <f t="shared" si="1927"/>
        <v/>
      </c>
      <c r="CP612" s="1328" t="str">
        <f t="shared" si="1927"/>
        <v/>
      </c>
      <c r="CQ612" s="1328" t="str">
        <f t="shared" si="1927"/>
        <v/>
      </c>
      <c r="CR612" s="1328" t="str">
        <f t="shared" si="1927"/>
        <v/>
      </c>
      <c r="CS612" s="1327" t="str">
        <f t="shared" si="1927"/>
        <v/>
      </c>
      <c r="CT612" s="1330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6">
        <f t="shared" si="1927"/>
        <v>840</v>
      </c>
      <c r="CE613" s="1327">
        <f t="shared" si="1928"/>
        <v>840</v>
      </c>
      <c r="CF613" s="1328">
        <f t="shared" si="1928"/>
        <v>840</v>
      </c>
      <c r="CG613" s="1328">
        <f t="shared" si="1928"/>
        <v>840</v>
      </c>
      <c r="CH613" s="1328">
        <f t="shared" si="1928"/>
        <v>840</v>
      </c>
      <c r="CI613" s="1328">
        <f t="shared" si="1928"/>
        <v>840</v>
      </c>
      <c r="CJ613" s="1328">
        <f t="shared" si="1928"/>
        <v>840</v>
      </c>
      <c r="CK613" s="1329">
        <f t="shared" si="1928"/>
        <v>840</v>
      </c>
      <c r="CL613" s="1329">
        <f t="shared" si="1928"/>
        <v>840</v>
      </c>
      <c r="CM613" s="1329">
        <f t="shared" si="1928"/>
        <v>840</v>
      </c>
      <c r="CN613" s="1328">
        <f t="shared" si="1928"/>
        <v>840</v>
      </c>
      <c r="CO613" s="1328">
        <f t="shared" si="1928"/>
        <v>840</v>
      </c>
      <c r="CP613" s="1328">
        <f t="shared" si="1928"/>
        <v>840</v>
      </c>
      <c r="CQ613" s="1328">
        <f t="shared" si="1928"/>
        <v>840</v>
      </c>
      <c r="CR613" s="1328">
        <f t="shared" si="1928"/>
        <v>840</v>
      </c>
      <c r="CS613" s="1327">
        <f t="shared" si="1928"/>
        <v>840</v>
      </c>
      <c r="CT613" s="1330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928"/>
        <v/>
      </c>
      <c r="CF614" s="1333" t="str">
        <f t="shared" si="1928"/>
        <v/>
      </c>
      <c r="CG614" s="1333" t="str">
        <f t="shared" si="1928"/>
        <v/>
      </c>
      <c r="CH614" s="1333" t="str">
        <f t="shared" si="1928"/>
        <v/>
      </c>
      <c r="CI614" s="1333" t="str">
        <f t="shared" si="1928"/>
        <v/>
      </c>
      <c r="CJ614" s="1333" t="str">
        <f t="shared" si="1928"/>
        <v/>
      </c>
      <c r="CK614" s="1334" t="str">
        <f t="shared" si="1928"/>
        <v/>
      </c>
      <c r="CL614" s="1334">
        <f t="shared" si="1928"/>
        <v>1.315068493150685E-3</v>
      </c>
      <c r="CM614" s="1334" t="str">
        <f t="shared" si="1928"/>
        <v/>
      </c>
      <c r="CN614" s="1333" t="str">
        <f t="shared" si="1928"/>
        <v/>
      </c>
      <c r="CO614" s="1333" t="str">
        <f t="shared" si="1928"/>
        <v/>
      </c>
      <c r="CP614" s="1333" t="str">
        <f t="shared" si="1928"/>
        <v/>
      </c>
      <c r="CQ614" s="1333" t="str">
        <f t="shared" si="1928"/>
        <v/>
      </c>
      <c r="CR614" s="1333" t="str">
        <f t="shared" si="1928"/>
        <v/>
      </c>
      <c r="CS614" s="1332" t="str">
        <f t="shared" si="1928"/>
        <v/>
      </c>
      <c r="CT614" s="1335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6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947"/>
        <v/>
      </c>
      <c r="CF615" s="1328" t="str">
        <f t="shared" si="1947"/>
        <v/>
      </c>
      <c r="CG615" s="1328" t="str">
        <f t="shared" si="1947"/>
        <v/>
      </c>
      <c r="CH615" s="1328" t="str">
        <f t="shared" si="1947"/>
        <v/>
      </c>
      <c r="CI615" s="1328" t="str">
        <f t="shared" si="1947"/>
        <v/>
      </c>
      <c r="CJ615" s="1328" t="str">
        <f t="shared" si="1947"/>
        <v/>
      </c>
      <c r="CK615" s="1329" t="str">
        <f t="shared" si="1947"/>
        <v/>
      </c>
      <c r="CL615" s="1329">
        <f t="shared" si="1947"/>
        <v>1.5</v>
      </c>
      <c r="CM615" s="1329" t="str">
        <f t="shared" si="1947"/>
        <v/>
      </c>
      <c r="CN615" s="1328" t="str">
        <f t="shared" si="1947"/>
        <v/>
      </c>
      <c r="CO615" s="1328" t="str">
        <f t="shared" si="1947"/>
        <v/>
      </c>
      <c r="CP615" s="1328" t="str">
        <f t="shared" si="1947"/>
        <v/>
      </c>
      <c r="CQ615" s="1328" t="str">
        <f t="shared" si="1947"/>
        <v/>
      </c>
      <c r="CR615" s="1328" t="str">
        <f t="shared" si="1947"/>
        <v/>
      </c>
      <c r="CS615" s="1327" t="str">
        <f t="shared" si="1947"/>
        <v/>
      </c>
      <c r="CT615" s="1330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6" t="str">
        <f t="shared" si="1947"/>
        <v/>
      </c>
      <c r="CE616" s="1327" t="str">
        <f t="shared" si="1948"/>
        <v/>
      </c>
      <c r="CF616" s="1328" t="str">
        <f t="shared" si="1948"/>
        <v/>
      </c>
      <c r="CG616" s="1328" t="str">
        <f t="shared" si="1948"/>
        <v/>
      </c>
      <c r="CH616" s="1328" t="str">
        <f t="shared" si="1948"/>
        <v/>
      </c>
      <c r="CI616" s="1328" t="str">
        <f t="shared" si="1948"/>
        <v/>
      </c>
      <c r="CJ616" s="1328" t="str">
        <f t="shared" si="1948"/>
        <v/>
      </c>
      <c r="CK616" s="1329" t="str">
        <f t="shared" si="1948"/>
        <v/>
      </c>
      <c r="CL616" s="1329">
        <f t="shared" si="1948"/>
        <v>18</v>
      </c>
      <c r="CM616" s="1329" t="str">
        <f t="shared" si="1948"/>
        <v/>
      </c>
      <c r="CN616" s="1328" t="str">
        <f t="shared" si="1948"/>
        <v/>
      </c>
      <c r="CO616" s="1328" t="str">
        <f t="shared" si="1948"/>
        <v/>
      </c>
      <c r="CP616" s="1328" t="str">
        <f t="shared" si="1948"/>
        <v/>
      </c>
      <c r="CQ616" s="1328" t="str">
        <f t="shared" si="1948"/>
        <v/>
      </c>
      <c r="CR616" s="1328" t="str">
        <f t="shared" si="1948"/>
        <v/>
      </c>
      <c r="CS616" s="1327" t="str">
        <f t="shared" si="1948"/>
        <v/>
      </c>
      <c r="CT616" s="1330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11" t="s">
        <v>731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6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961"/>
        <v/>
      </c>
      <c r="CF618" s="1328" t="str">
        <f t="shared" si="1961"/>
        <v/>
      </c>
      <c r="CG618" s="1328" t="str">
        <f t="shared" si="1961"/>
        <v/>
      </c>
      <c r="CH618" s="1328" t="str">
        <f t="shared" si="1961"/>
        <v/>
      </c>
      <c r="CI618" s="1328" t="str">
        <f t="shared" si="1961"/>
        <v/>
      </c>
      <c r="CJ618" s="1328" t="str">
        <f t="shared" si="1961"/>
        <v/>
      </c>
      <c r="CK618" s="1329" t="str">
        <f t="shared" si="1961"/>
        <v/>
      </c>
      <c r="CL618" s="1329">
        <f t="shared" si="1961"/>
        <v>35</v>
      </c>
      <c r="CM618" s="1329" t="str">
        <f t="shared" si="1961"/>
        <v/>
      </c>
      <c r="CN618" s="1328" t="str">
        <f t="shared" si="1961"/>
        <v/>
      </c>
      <c r="CO618" s="1328" t="str">
        <f t="shared" si="1961"/>
        <v/>
      </c>
      <c r="CP618" s="1328" t="str">
        <f t="shared" si="1961"/>
        <v/>
      </c>
      <c r="CQ618" s="1328" t="str">
        <f t="shared" si="1961"/>
        <v/>
      </c>
      <c r="CR618" s="1328" t="str">
        <f t="shared" si="1961"/>
        <v/>
      </c>
      <c r="CS618" s="1327" t="str">
        <f t="shared" si="1961"/>
        <v/>
      </c>
      <c r="CT618" s="1330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6">
        <f t="shared" si="1961"/>
        <v>5790</v>
      </c>
      <c r="CE619" s="1327">
        <f t="shared" si="1962"/>
        <v>5790</v>
      </c>
      <c r="CF619" s="1328">
        <f t="shared" si="1962"/>
        <v>5790</v>
      </c>
      <c r="CG619" s="1328">
        <f t="shared" si="1962"/>
        <v>5790</v>
      </c>
      <c r="CH619" s="1328">
        <f t="shared" si="1962"/>
        <v>5790</v>
      </c>
      <c r="CI619" s="1328">
        <f t="shared" si="1962"/>
        <v>5790</v>
      </c>
      <c r="CJ619" s="1328">
        <f t="shared" si="1962"/>
        <v>5790</v>
      </c>
      <c r="CK619" s="1329">
        <f t="shared" si="1962"/>
        <v>5790</v>
      </c>
      <c r="CL619" s="1329">
        <f t="shared" si="1962"/>
        <v>5790</v>
      </c>
      <c r="CM619" s="1329">
        <f t="shared" si="1962"/>
        <v>5790</v>
      </c>
      <c r="CN619" s="1328">
        <f t="shared" si="1962"/>
        <v>5790</v>
      </c>
      <c r="CO619" s="1328">
        <f t="shared" si="1962"/>
        <v>5790</v>
      </c>
      <c r="CP619" s="1328">
        <f t="shared" si="1962"/>
        <v>5790</v>
      </c>
      <c r="CQ619" s="1328">
        <f t="shared" si="1962"/>
        <v>5790</v>
      </c>
      <c r="CR619" s="1328">
        <f t="shared" si="1962"/>
        <v>5790</v>
      </c>
      <c r="CS619" s="1327">
        <f t="shared" si="1962"/>
        <v>5790</v>
      </c>
      <c r="CT619" s="1330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962"/>
        <v/>
      </c>
      <c r="CF620" s="1333" t="str">
        <f t="shared" si="1962"/>
        <v/>
      </c>
      <c r="CG620" s="1333" t="str">
        <f t="shared" si="1962"/>
        <v/>
      </c>
      <c r="CH620" s="1333" t="str">
        <f t="shared" si="1962"/>
        <v/>
      </c>
      <c r="CI620" s="1333" t="str">
        <f t="shared" si="1962"/>
        <v/>
      </c>
      <c r="CJ620" s="1333" t="str">
        <f t="shared" si="1962"/>
        <v/>
      </c>
      <c r="CK620" s="1334" t="str">
        <f t="shared" si="1962"/>
        <v/>
      </c>
      <c r="CL620" s="1334">
        <f t="shared" si="1962"/>
        <v>2.4034869240348693E-2</v>
      </c>
      <c r="CM620" s="1334" t="str">
        <f t="shared" si="1962"/>
        <v/>
      </c>
      <c r="CN620" s="1333" t="str">
        <f t="shared" si="1962"/>
        <v/>
      </c>
      <c r="CO620" s="1333" t="str">
        <f t="shared" si="1962"/>
        <v/>
      </c>
      <c r="CP620" s="1333" t="str">
        <f t="shared" si="1962"/>
        <v/>
      </c>
      <c r="CQ620" s="1333" t="str">
        <f t="shared" si="1962"/>
        <v/>
      </c>
      <c r="CR620" s="1333" t="str">
        <f t="shared" si="1962"/>
        <v/>
      </c>
      <c r="CS620" s="1332" t="str">
        <f t="shared" si="1962"/>
        <v/>
      </c>
      <c r="CT620" s="1335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6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81"/>
        <v/>
      </c>
      <c r="CF621" s="1328" t="str">
        <f t="shared" si="1981"/>
        <v/>
      </c>
      <c r="CG621" s="1328" t="str">
        <f t="shared" si="1981"/>
        <v/>
      </c>
      <c r="CH621" s="1328" t="str">
        <f t="shared" si="1981"/>
        <v/>
      </c>
      <c r="CI621" s="1328" t="str">
        <f t="shared" si="1981"/>
        <v/>
      </c>
      <c r="CJ621" s="1328" t="str">
        <f t="shared" si="1981"/>
        <v/>
      </c>
      <c r="CK621" s="1329" t="str">
        <f t="shared" si="1981"/>
        <v/>
      </c>
      <c r="CL621" s="1329">
        <f t="shared" si="1981"/>
        <v>9</v>
      </c>
      <c r="CM621" s="1329" t="str">
        <f t="shared" si="1981"/>
        <v/>
      </c>
      <c r="CN621" s="1328" t="str">
        <f t="shared" si="1981"/>
        <v/>
      </c>
      <c r="CO621" s="1328" t="str">
        <f t="shared" si="1981"/>
        <v/>
      </c>
      <c r="CP621" s="1328" t="str">
        <f t="shared" si="1981"/>
        <v/>
      </c>
      <c r="CQ621" s="1328" t="str">
        <f t="shared" si="1981"/>
        <v/>
      </c>
      <c r="CR621" s="1328" t="str">
        <f t="shared" si="1981"/>
        <v/>
      </c>
      <c r="CS621" s="1327" t="str">
        <f t="shared" si="1981"/>
        <v/>
      </c>
      <c r="CT621" s="1330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6" t="str">
        <f t="shared" si="1981"/>
        <v/>
      </c>
      <c r="CE622" s="1327" t="str">
        <f t="shared" si="1982"/>
        <v/>
      </c>
      <c r="CF622" s="1328" t="str">
        <f t="shared" si="1982"/>
        <v/>
      </c>
      <c r="CG622" s="1328" t="str">
        <f t="shared" si="1982"/>
        <v/>
      </c>
      <c r="CH622" s="1328" t="str">
        <f t="shared" si="1982"/>
        <v/>
      </c>
      <c r="CI622" s="1328" t="str">
        <f t="shared" si="1982"/>
        <v/>
      </c>
      <c r="CJ622" s="1328" t="str">
        <f t="shared" si="1982"/>
        <v/>
      </c>
      <c r="CK622" s="1329" t="str">
        <f t="shared" si="1982"/>
        <v/>
      </c>
      <c r="CL622" s="1329">
        <f t="shared" si="1982"/>
        <v>315</v>
      </c>
      <c r="CM622" s="1329" t="str">
        <f t="shared" si="1982"/>
        <v/>
      </c>
      <c r="CN622" s="1328" t="str">
        <f t="shared" si="1982"/>
        <v/>
      </c>
      <c r="CO622" s="1328" t="str">
        <f t="shared" si="1982"/>
        <v/>
      </c>
      <c r="CP622" s="1328" t="str">
        <f t="shared" si="1982"/>
        <v/>
      </c>
      <c r="CQ622" s="1328" t="str">
        <f t="shared" si="1982"/>
        <v/>
      </c>
      <c r="CR622" s="1328" t="str">
        <f t="shared" si="1982"/>
        <v/>
      </c>
      <c r="CS622" s="1327" t="str">
        <f t="shared" si="1982"/>
        <v/>
      </c>
      <c r="CT622" s="1330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11" t="s">
        <v>729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6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95"/>
        <v/>
      </c>
      <c r="CF624" s="1328" t="str">
        <f t="shared" si="1995"/>
        <v/>
      </c>
      <c r="CG624" s="1328" t="str">
        <f t="shared" si="1995"/>
        <v/>
      </c>
      <c r="CH624" s="1328" t="str">
        <f t="shared" si="1995"/>
        <v/>
      </c>
      <c r="CI624" s="1328" t="str">
        <f t="shared" si="1995"/>
        <v/>
      </c>
      <c r="CJ624" s="1328" t="str">
        <f t="shared" si="1995"/>
        <v/>
      </c>
      <c r="CK624" s="1329" t="str">
        <f t="shared" si="1995"/>
        <v/>
      </c>
      <c r="CL624" s="1329">
        <f t="shared" si="1995"/>
        <v>120</v>
      </c>
      <c r="CM624" s="1329" t="str">
        <f t="shared" si="1995"/>
        <v/>
      </c>
      <c r="CN624" s="1328" t="str">
        <f t="shared" si="1995"/>
        <v/>
      </c>
      <c r="CO624" s="1328" t="str">
        <f t="shared" si="1995"/>
        <v/>
      </c>
      <c r="CP624" s="1328" t="str">
        <f t="shared" si="1995"/>
        <v/>
      </c>
      <c r="CQ624" s="1328" t="str">
        <f t="shared" si="1995"/>
        <v/>
      </c>
      <c r="CR624" s="1328" t="str">
        <f t="shared" si="1995"/>
        <v/>
      </c>
      <c r="CS624" s="1327" t="str">
        <f t="shared" si="1995"/>
        <v/>
      </c>
      <c r="CT624" s="1330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6">
        <f t="shared" si="1995"/>
        <v>3390</v>
      </c>
      <c r="CE625" s="1327">
        <f t="shared" si="1996"/>
        <v>3390</v>
      </c>
      <c r="CF625" s="1328">
        <f t="shared" si="1996"/>
        <v>3390</v>
      </c>
      <c r="CG625" s="1328">
        <f t="shared" si="1996"/>
        <v>3390</v>
      </c>
      <c r="CH625" s="1328">
        <f t="shared" si="1996"/>
        <v>3390</v>
      </c>
      <c r="CI625" s="1328">
        <f t="shared" si="1996"/>
        <v>3390</v>
      </c>
      <c r="CJ625" s="1328">
        <f t="shared" si="1996"/>
        <v>3390</v>
      </c>
      <c r="CK625" s="1329">
        <f t="shared" si="1996"/>
        <v>3390</v>
      </c>
      <c r="CL625" s="1329">
        <f t="shared" si="1996"/>
        <v>3390</v>
      </c>
      <c r="CM625" s="1329">
        <f t="shared" si="1996"/>
        <v>3390</v>
      </c>
      <c r="CN625" s="1328">
        <f t="shared" si="1996"/>
        <v>3390</v>
      </c>
      <c r="CO625" s="1328">
        <f t="shared" si="1996"/>
        <v>3390</v>
      </c>
      <c r="CP625" s="1328">
        <f t="shared" si="1996"/>
        <v>3390</v>
      </c>
      <c r="CQ625" s="1328">
        <f t="shared" si="1996"/>
        <v>3390</v>
      </c>
      <c r="CR625" s="1328">
        <f t="shared" si="1996"/>
        <v>3390</v>
      </c>
      <c r="CS625" s="1327">
        <f t="shared" si="1996"/>
        <v>3390</v>
      </c>
      <c r="CT625" s="1330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96"/>
        <v/>
      </c>
      <c r="CF626" s="1333" t="str">
        <f t="shared" si="1996"/>
        <v/>
      </c>
      <c r="CG626" s="1333" t="str">
        <f t="shared" si="1996"/>
        <v/>
      </c>
      <c r="CH626" s="1333" t="str">
        <f t="shared" si="1996"/>
        <v/>
      </c>
      <c r="CI626" s="1333" t="str">
        <f t="shared" si="1996"/>
        <v/>
      </c>
      <c r="CJ626" s="1333" t="str">
        <f t="shared" si="1996"/>
        <v/>
      </c>
      <c r="CK626" s="1334" t="str">
        <f t="shared" si="1996"/>
        <v/>
      </c>
      <c r="CL626" s="1334">
        <f t="shared" si="1996"/>
        <v>5.3072407045009783E-2</v>
      </c>
      <c r="CM626" s="1334" t="str">
        <f t="shared" si="1996"/>
        <v/>
      </c>
      <c r="CN626" s="1333" t="str">
        <f t="shared" si="1996"/>
        <v/>
      </c>
      <c r="CO626" s="1333" t="str">
        <f t="shared" si="1996"/>
        <v/>
      </c>
      <c r="CP626" s="1333" t="str">
        <f t="shared" si="1996"/>
        <v/>
      </c>
      <c r="CQ626" s="1333" t="str">
        <f t="shared" si="1996"/>
        <v/>
      </c>
      <c r="CR626" s="1333" t="str">
        <f t="shared" si="1996"/>
        <v/>
      </c>
      <c r="CS626" s="1332" t="str">
        <f t="shared" si="1996"/>
        <v/>
      </c>
      <c r="CT626" s="1335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6" customFormat="1" ht="15.75" customHeight="1">
      <c r="A627" s="1784" t="s">
        <v>275</v>
      </c>
      <c r="B627" s="1708"/>
      <c r="C627" s="1708"/>
      <c r="D627" s="1708">
        <v>2.5</v>
      </c>
      <c r="E627" s="1708"/>
      <c r="F627" s="1708"/>
      <c r="G627" s="1708"/>
      <c r="H627" s="1708"/>
      <c r="I627" s="1708">
        <v>4</v>
      </c>
      <c r="J627" s="1708">
        <v>20</v>
      </c>
      <c r="K627" s="1708"/>
      <c r="L627" s="1708"/>
      <c r="M627" s="1708"/>
      <c r="N627" s="1708"/>
      <c r="O627" s="1708"/>
      <c r="P627" s="1708"/>
      <c r="Q627" s="1708"/>
      <c r="R627" s="1708"/>
      <c r="S627" s="1699"/>
      <c r="T627" s="1708"/>
      <c r="U627" s="1708">
        <v>6</v>
      </c>
      <c r="V627" s="1708"/>
      <c r="W627" s="1708"/>
      <c r="X627" s="1708"/>
      <c r="Y627" s="1708"/>
      <c r="Z627" s="1708">
        <v>4</v>
      </c>
      <c r="AA627" s="1708"/>
      <c r="AB627" s="1708"/>
      <c r="AC627" s="1708"/>
      <c r="AD627" s="1708"/>
      <c r="AE627" s="1708"/>
      <c r="AF627" s="1708"/>
      <c r="AG627" s="1708"/>
      <c r="AH627" s="1708"/>
      <c r="AI627" s="1708"/>
      <c r="AJ627" s="1708"/>
      <c r="AK627" s="1699"/>
      <c r="AL627" s="1708"/>
      <c r="AM627" s="1708"/>
      <c r="AN627" s="1708"/>
      <c r="AO627" s="1708">
        <v>6.8</v>
      </c>
      <c r="AP627" s="1708">
        <v>5</v>
      </c>
      <c r="AQ627" s="1708"/>
      <c r="AR627" s="1708"/>
      <c r="AS627" s="1708">
        <v>4</v>
      </c>
      <c r="AT627" s="1708">
        <v>12</v>
      </c>
      <c r="AU627" s="1708"/>
      <c r="AV627" s="1708"/>
      <c r="AW627" s="1708"/>
      <c r="AX627" s="1708"/>
      <c r="AY627" s="1708"/>
      <c r="AZ627" s="1708"/>
      <c r="BA627" s="1708"/>
      <c r="BB627" s="1708"/>
      <c r="BC627" s="1699"/>
      <c r="BD627" s="1708"/>
      <c r="BE627" s="1708"/>
      <c r="BF627" s="1708"/>
      <c r="BG627" s="1708"/>
      <c r="BH627" s="1708"/>
      <c r="BI627" s="1708"/>
      <c r="BJ627" s="1708"/>
      <c r="BK627" s="1708">
        <v>1</v>
      </c>
      <c r="BL627" s="1708"/>
      <c r="BM627" s="1708"/>
      <c r="BN627" s="1708"/>
      <c r="BO627" s="1708"/>
      <c r="BP627" s="1708"/>
      <c r="BQ627" s="1708"/>
      <c r="BR627" s="1708"/>
      <c r="BS627" s="1708"/>
      <c r="BT627" s="1708"/>
      <c r="BU627" s="1699"/>
      <c r="BV627" s="1708">
        <v>6</v>
      </c>
      <c r="BW627" s="1708">
        <v>6</v>
      </c>
      <c r="BX627" s="1708">
        <v>6.8</v>
      </c>
      <c r="BY627" s="1708"/>
      <c r="BZ627" s="1720">
        <f t="shared" ref="BZ627" si="2011">IF(DL627&lt;3,"",(SUM(B627:R627)-MIN(B627:R627)-MAX(B627:R627))/(DL627-2))</f>
        <v>4</v>
      </c>
      <c r="CA627" s="1720" t="str">
        <f t="shared" ref="CA627" si="2012">IF(DM627&lt;3,"",(SUM(T627:AJ627)-MIN(T627:AJ627)-MAX(T627:AJ627))/(DM627-2))</f>
        <v/>
      </c>
      <c r="CB627" s="1720">
        <f t="shared" ref="CB627" si="2013">IF(DN627&lt;3,"",(SUM(AL627:BB627)-MIN(AL627:BB627)-MAX(AL627:BB627))/(DN627-2))</f>
        <v>5.9</v>
      </c>
      <c r="CC627" s="1721" t="str">
        <f t="shared" ref="CC627" si="2014">IF(DO627&lt;3,"",(SUM(BD627:BT627)-MIN(BD627:BT627)-MAX(BD627:BT627))/(DO627-2))</f>
        <v/>
      </c>
      <c r="CD627" s="1364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5" t="str">
        <f t="shared" si="2015"/>
        <v/>
      </c>
      <c r="CF627" s="1366" t="str">
        <f t="shared" si="2015"/>
        <v/>
      </c>
      <c r="CG627" s="1366" t="str">
        <f t="shared" si="2015"/>
        <v/>
      </c>
      <c r="CH627" s="1366" t="str">
        <f t="shared" si="2015"/>
        <v/>
      </c>
      <c r="CI627" s="1366" t="str">
        <f t="shared" si="2015"/>
        <v/>
      </c>
      <c r="CJ627" s="1366" t="str">
        <f t="shared" si="2015"/>
        <v/>
      </c>
      <c r="CK627" s="1367" t="str">
        <f t="shared" si="2015"/>
        <v/>
      </c>
      <c r="CL627" s="1367">
        <f t="shared" si="2015"/>
        <v>1</v>
      </c>
      <c r="CM627" s="1367" t="str">
        <f t="shared" si="2015"/>
        <v/>
      </c>
      <c r="CN627" s="1366" t="str">
        <f t="shared" si="2015"/>
        <v/>
      </c>
      <c r="CO627" s="1366" t="str">
        <f t="shared" si="2015"/>
        <v/>
      </c>
      <c r="CP627" s="1366" t="str">
        <f t="shared" si="2015"/>
        <v/>
      </c>
      <c r="CQ627" s="1366" t="str">
        <f t="shared" si="2015"/>
        <v/>
      </c>
      <c r="CR627" s="1366" t="str">
        <f t="shared" si="2015"/>
        <v/>
      </c>
      <c r="CS627" s="1365" t="str">
        <f t="shared" si="2015"/>
        <v/>
      </c>
      <c r="CT627" s="1368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7" t="str">
        <f t="shared" si="1997"/>
        <v/>
      </c>
      <c r="CV627" s="1688" t="str">
        <f t="shared" si="1997"/>
        <v/>
      </c>
      <c r="CW627" s="1689" t="str">
        <f t="shared" si="1997"/>
        <v/>
      </c>
      <c r="CX627" s="1689" t="str">
        <f t="shared" si="1997"/>
        <v/>
      </c>
      <c r="CY627" s="1689" t="str">
        <f t="shared" si="1997"/>
        <v/>
      </c>
      <c r="CZ627" s="1689" t="str">
        <f t="shared" si="1997"/>
        <v/>
      </c>
      <c r="DA627" s="1689" t="str">
        <f t="shared" si="1997"/>
        <v/>
      </c>
      <c r="DB627" s="1690" t="str">
        <f t="shared" si="1997"/>
        <v/>
      </c>
      <c r="DC627" s="1690">
        <f t="shared" si="1997"/>
        <v>1</v>
      </c>
      <c r="DD627" s="1690" t="str">
        <f t="shared" si="1997"/>
        <v/>
      </c>
      <c r="DE627" s="1689" t="str">
        <f t="shared" si="1998"/>
        <v/>
      </c>
      <c r="DF627" s="1689" t="str">
        <f t="shared" si="1998"/>
        <v/>
      </c>
      <c r="DG627" s="1689" t="str">
        <f t="shared" si="1998"/>
        <v/>
      </c>
      <c r="DH627" s="1689" t="str">
        <f t="shared" si="1998"/>
        <v/>
      </c>
      <c r="DI627" s="1689" t="str">
        <f t="shared" si="1998"/>
        <v/>
      </c>
      <c r="DJ627" s="1688" t="str">
        <f t="shared" si="1998"/>
        <v/>
      </c>
      <c r="DK627" s="1687" t="str">
        <f t="shared" si="1998"/>
        <v/>
      </c>
      <c r="DL627" s="1691">
        <f>COUNT(B627:R627)</f>
        <v>3</v>
      </c>
      <c r="DM627" s="1692">
        <f>COUNT(T627:AJ627)</f>
        <v>2</v>
      </c>
      <c r="DN627" s="1692">
        <f>COUNT(AL627:BB627)</f>
        <v>4</v>
      </c>
      <c r="DO627" s="1692">
        <f>COUNT(BD627:BT627)</f>
        <v>1</v>
      </c>
      <c r="DP627" s="1693"/>
      <c r="DQ627" s="1694"/>
      <c r="DR627" s="1694"/>
      <c r="DS627" s="1694"/>
      <c r="DT627" s="1694"/>
      <c r="DU627" s="1694"/>
      <c r="DV627" s="1694"/>
      <c r="DW627" s="1694"/>
      <c r="DX627" s="1694"/>
      <c r="DY627" s="1695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6" t="str">
        <f t="shared" si="2015"/>
        <v/>
      </c>
      <c r="CE628" s="1327" t="str">
        <f t="shared" si="2016"/>
        <v/>
      </c>
      <c r="CF628" s="1328" t="str">
        <f t="shared" si="2016"/>
        <v/>
      </c>
      <c r="CG628" s="1328" t="str">
        <f t="shared" si="2016"/>
        <v/>
      </c>
      <c r="CH628" s="1328" t="str">
        <f t="shared" si="2016"/>
        <v/>
      </c>
      <c r="CI628" s="1328" t="str">
        <f t="shared" si="2016"/>
        <v/>
      </c>
      <c r="CJ628" s="1328" t="str">
        <f t="shared" si="2016"/>
        <v/>
      </c>
      <c r="CK628" s="1329" t="str">
        <f t="shared" si="2016"/>
        <v/>
      </c>
      <c r="CL628" s="1329">
        <f t="shared" si="2016"/>
        <v>120</v>
      </c>
      <c r="CM628" s="1329" t="str">
        <f t="shared" si="2016"/>
        <v/>
      </c>
      <c r="CN628" s="1328" t="str">
        <f t="shared" si="2016"/>
        <v/>
      </c>
      <c r="CO628" s="1328" t="str">
        <f t="shared" si="2016"/>
        <v/>
      </c>
      <c r="CP628" s="1328" t="str">
        <f t="shared" si="2016"/>
        <v/>
      </c>
      <c r="CQ628" s="1328" t="str">
        <f t="shared" si="2016"/>
        <v/>
      </c>
      <c r="CR628" s="1328" t="str">
        <f t="shared" si="2016"/>
        <v/>
      </c>
      <c r="CS628" s="1327" t="str">
        <f t="shared" si="2016"/>
        <v/>
      </c>
      <c r="CT628" s="1330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11" t="s">
        <v>732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6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2029"/>
        <v/>
      </c>
      <c r="CF630" s="1328" t="str">
        <f t="shared" si="2029"/>
        <v/>
      </c>
      <c r="CG630" s="1328" t="str">
        <f t="shared" si="2029"/>
        <v/>
      </c>
      <c r="CH630" s="1328" t="str">
        <f t="shared" si="2029"/>
        <v/>
      </c>
      <c r="CI630" s="1328" t="str">
        <f t="shared" si="2029"/>
        <v/>
      </c>
      <c r="CJ630" s="1328" t="str">
        <f t="shared" si="2029"/>
        <v/>
      </c>
      <c r="CK630" s="1329" t="str">
        <f t="shared" si="2029"/>
        <v/>
      </c>
      <c r="CL630" s="1329" t="str">
        <f t="shared" si="2029"/>
        <v/>
      </c>
      <c r="CM630" s="1329" t="str">
        <f t="shared" si="2029"/>
        <v/>
      </c>
      <c r="CN630" s="1328" t="str">
        <f t="shared" si="2029"/>
        <v/>
      </c>
      <c r="CO630" s="1328" t="str">
        <f t="shared" si="2029"/>
        <v/>
      </c>
      <c r="CP630" s="1328" t="str">
        <f t="shared" si="2029"/>
        <v/>
      </c>
      <c r="CQ630" s="1328" t="str">
        <f t="shared" si="2029"/>
        <v/>
      </c>
      <c r="CR630" s="1328" t="str">
        <f t="shared" si="2029"/>
        <v/>
      </c>
      <c r="CS630" s="1327" t="str">
        <f t="shared" si="2029"/>
        <v/>
      </c>
      <c r="CT630" s="1330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6">
        <f t="shared" si="2029"/>
        <v>470</v>
      </c>
      <c r="CE631" s="1327">
        <f t="shared" si="2030"/>
        <v>470</v>
      </c>
      <c r="CF631" s="1328">
        <f t="shared" si="2030"/>
        <v>470</v>
      </c>
      <c r="CG631" s="1328">
        <f t="shared" si="2030"/>
        <v>470</v>
      </c>
      <c r="CH631" s="1328">
        <f t="shared" si="2030"/>
        <v>470</v>
      </c>
      <c r="CI631" s="1328">
        <f t="shared" si="2030"/>
        <v>470</v>
      </c>
      <c r="CJ631" s="1328">
        <f t="shared" si="2030"/>
        <v>470</v>
      </c>
      <c r="CK631" s="1329">
        <f t="shared" si="2030"/>
        <v>470</v>
      </c>
      <c r="CL631" s="1329">
        <f t="shared" si="2030"/>
        <v>470</v>
      </c>
      <c r="CM631" s="1329">
        <f t="shared" si="2030"/>
        <v>470</v>
      </c>
      <c r="CN631" s="1328">
        <f t="shared" si="2030"/>
        <v>470</v>
      </c>
      <c r="CO631" s="1328">
        <f t="shared" si="2030"/>
        <v>470</v>
      </c>
      <c r="CP631" s="1328">
        <f t="shared" si="2030"/>
        <v>470</v>
      </c>
      <c r="CQ631" s="1328">
        <f t="shared" si="2030"/>
        <v>470</v>
      </c>
      <c r="CR631" s="1328">
        <f t="shared" si="2030"/>
        <v>470</v>
      </c>
      <c r="CS631" s="1327">
        <f t="shared" si="2030"/>
        <v>470</v>
      </c>
      <c r="CT631" s="1330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2030"/>
        <v/>
      </c>
      <c r="CF632" s="1333" t="str">
        <f t="shared" si="2030"/>
        <v/>
      </c>
      <c r="CG632" s="1333" t="str">
        <f t="shared" si="2030"/>
        <v/>
      </c>
      <c r="CH632" s="1333" t="str">
        <f t="shared" si="2030"/>
        <v/>
      </c>
      <c r="CI632" s="1333" t="str">
        <f t="shared" si="2030"/>
        <v/>
      </c>
      <c r="CJ632" s="1333" t="str">
        <f t="shared" si="2030"/>
        <v/>
      </c>
      <c r="CK632" s="1334" t="str">
        <f t="shared" si="2030"/>
        <v/>
      </c>
      <c r="CL632" s="1334" t="str">
        <f t="shared" si="2030"/>
        <v/>
      </c>
      <c r="CM632" s="1334" t="str">
        <f t="shared" si="2030"/>
        <v/>
      </c>
      <c r="CN632" s="1333" t="str">
        <f t="shared" si="2030"/>
        <v/>
      </c>
      <c r="CO632" s="1333" t="str">
        <f t="shared" si="2030"/>
        <v/>
      </c>
      <c r="CP632" s="1333" t="str">
        <f t="shared" si="2030"/>
        <v/>
      </c>
      <c r="CQ632" s="1333" t="str">
        <f t="shared" si="2030"/>
        <v/>
      </c>
      <c r="CR632" s="1333" t="str">
        <f t="shared" si="2030"/>
        <v/>
      </c>
      <c r="CS632" s="1332" t="str">
        <f t="shared" si="2030"/>
        <v/>
      </c>
      <c r="CT632" s="1335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6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2049"/>
        <v/>
      </c>
      <c r="CF633" s="1328" t="str">
        <f t="shared" si="2049"/>
        <v/>
      </c>
      <c r="CG633" s="1328" t="str">
        <f t="shared" si="2049"/>
        <v/>
      </c>
      <c r="CH633" s="1328" t="str">
        <f t="shared" si="2049"/>
        <v/>
      </c>
      <c r="CI633" s="1328" t="str">
        <f t="shared" si="2049"/>
        <v/>
      </c>
      <c r="CJ633" s="1328" t="str">
        <f t="shared" si="2049"/>
        <v/>
      </c>
      <c r="CK633" s="1329" t="str">
        <f t="shared" si="2049"/>
        <v/>
      </c>
      <c r="CL633" s="1329" t="str">
        <f t="shared" si="2049"/>
        <v/>
      </c>
      <c r="CM633" s="1329" t="str">
        <f t="shared" si="2049"/>
        <v/>
      </c>
      <c r="CN633" s="1328" t="str">
        <f t="shared" si="2049"/>
        <v/>
      </c>
      <c r="CO633" s="1328" t="str">
        <f t="shared" si="2049"/>
        <v/>
      </c>
      <c r="CP633" s="1328" t="str">
        <f t="shared" si="2049"/>
        <v/>
      </c>
      <c r="CQ633" s="1328" t="str">
        <f t="shared" si="2049"/>
        <v/>
      </c>
      <c r="CR633" s="1328" t="str">
        <f t="shared" si="2049"/>
        <v/>
      </c>
      <c r="CS633" s="1327" t="str">
        <f t="shared" si="2049"/>
        <v/>
      </c>
      <c r="CT633" s="1330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2050"/>
        <v/>
      </c>
      <c r="CF634" s="1328" t="str">
        <f t="shared" si="2050"/>
        <v/>
      </c>
      <c r="CG634" s="1328" t="str">
        <f t="shared" si="2050"/>
        <v/>
      </c>
      <c r="CH634" s="1328" t="str">
        <f t="shared" si="2050"/>
        <v/>
      </c>
      <c r="CI634" s="1328" t="str">
        <f t="shared" si="2050"/>
        <v/>
      </c>
      <c r="CJ634" s="1328" t="str">
        <f t="shared" si="2050"/>
        <v/>
      </c>
      <c r="CK634" s="1329" t="str">
        <f t="shared" si="2050"/>
        <v/>
      </c>
      <c r="CL634" s="1329" t="str">
        <f t="shared" si="2050"/>
        <v/>
      </c>
      <c r="CM634" s="1329" t="str">
        <f t="shared" si="2050"/>
        <v/>
      </c>
      <c r="CN634" s="1328" t="str">
        <f t="shared" si="2050"/>
        <v/>
      </c>
      <c r="CO634" s="1328" t="str">
        <f t="shared" si="2050"/>
        <v/>
      </c>
      <c r="CP634" s="1328" t="str">
        <f t="shared" si="2050"/>
        <v/>
      </c>
      <c r="CQ634" s="1328" t="str">
        <f t="shared" si="2050"/>
        <v/>
      </c>
      <c r="CR634" s="1328" t="str">
        <f t="shared" si="2050"/>
        <v/>
      </c>
      <c r="CS634" s="1327" t="str">
        <f t="shared" si="2050"/>
        <v/>
      </c>
      <c r="CT634" s="1330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6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2063"/>
        <v/>
      </c>
      <c r="CF636" s="1328" t="str">
        <f t="shared" si="2063"/>
        <v/>
      </c>
      <c r="CG636" s="1328" t="str">
        <f t="shared" si="2063"/>
        <v/>
      </c>
      <c r="CH636" s="1328" t="str">
        <f t="shared" si="2063"/>
        <v/>
      </c>
      <c r="CI636" s="1328" t="str">
        <f t="shared" si="2063"/>
        <v/>
      </c>
      <c r="CJ636" s="1328" t="str">
        <f t="shared" si="2063"/>
        <v/>
      </c>
      <c r="CK636" s="1329" t="str">
        <f t="shared" si="2063"/>
        <v/>
      </c>
      <c r="CL636" s="1329" t="str">
        <f t="shared" si="2063"/>
        <v/>
      </c>
      <c r="CM636" s="1329" t="str">
        <f t="shared" si="2063"/>
        <v/>
      </c>
      <c r="CN636" s="1328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2064"/>
        <v/>
      </c>
      <c r="CP636" s="1328" t="str">
        <f t="shared" si="2064"/>
        <v/>
      </c>
      <c r="CQ636" s="1328" t="str">
        <f t="shared" si="2064"/>
        <v/>
      </c>
      <c r="CR636" s="1328" t="str">
        <f t="shared" si="2064"/>
        <v/>
      </c>
      <c r="CS636" s="1327" t="str">
        <f t="shared" si="2064"/>
        <v/>
      </c>
      <c r="CT636" s="1330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6" t="str">
        <f t="shared" si="2063"/>
        <v/>
      </c>
      <c r="CE637" s="1327" t="str">
        <f t="shared" si="2063"/>
        <v/>
      </c>
      <c r="CF637" s="1328" t="str">
        <f t="shared" si="2063"/>
        <v/>
      </c>
      <c r="CG637" s="1328" t="str">
        <f t="shared" si="2063"/>
        <v/>
      </c>
      <c r="CH637" s="1328" t="str">
        <f t="shared" si="2063"/>
        <v/>
      </c>
      <c r="CI637" s="1328" t="str">
        <f t="shared" si="2063"/>
        <v/>
      </c>
      <c r="CJ637" s="1328" t="str">
        <f t="shared" si="2063"/>
        <v/>
      </c>
      <c r="CK637" s="1329" t="str">
        <f t="shared" si="2063"/>
        <v/>
      </c>
      <c r="CL637" s="1329" t="str">
        <f t="shared" si="2063"/>
        <v/>
      </c>
      <c r="CM637" s="1329" t="str">
        <f t="shared" si="2063"/>
        <v/>
      </c>
      <c r="CN637" s="1328" t="str">
        <f t="shared" si="2064"/>
        <v/>
      </c>
      <c r="CO637" s="1328" t="str">
        <f t="shared" si="2064"/>
        <v/>
      </c>
      <c r="CP637" s="1328" t="str">
        <f t="shared" si="2064"/>
        <v/>
      </c>
      <c r="CQ637" s="1328" t="str">
        <f t="shared" si="2064"/>
        <v/>
      </c>
      <c r="CR637" s="1328" t="str">
        <f t="shared" si="2064"/>
        <v/>
      </c>
      <c r="CS637" s="1327" t="str">
        <f t="shared" si="2064"/>
        <v/>
      </c>
      <c r="CT637" s="1330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6" t="str">
        <f t="shared" si="2063"/>
        <v/>
      </c>
      <c r="CE638" s="1327" t="str">
        <f t="shared" si="2063"/>
        <v/>
      </c>
      <c r="CF638" s="1328" t="str">
        <f t="shared" si="2063"/>
        <v/>
      </c>
      <c r="CG638" s="1328" t="str">
        <f t="shared" si="2063"/>
        <v/>
      </c>
      <c r="CH638" s="1328" t="str">
        <f t="shared" si="2063"/>
        <v/>
      </c>
      <c r="CI638" s="1328" t="str">
        <f t="shared" si="2063"/>
        <v/>
      </c>
      <c r="CJ638" s="1328" t="str">
        <f t="shared" si="2063"/>
        <v/>
      </c>
      <c r="CK638" s="1329" t="str">
        <f t="shared" si="2063"/>
        <v/>
      </c>
      <c r="CL638" s="1329" t="str">
        <f t="shared" si="2063"/>
        <v/>
      </c>
      <c r="CM638" s="1329" t="str">
        <f t="shared" si="2063"/>
        <v/>
      </c>
      <c r="CN638" s="1328" t="str">
        <f t="shared" si="2064"/>
        <v/>
      </c>
      <c r="CO638" s="1328" t="str">
        <f t="shared" si="2064"/>
        <v/>
      </c>
      <c r="CP638" s="1328" t="str">
        <f t="shared" si="2064"/>
        <v/>
      </c>
      <c r="CQ638" s="1328" t="str">
        <f t="shared" si="2064"/>
        <v/>
      </c>
      <c r="CR638" s="1328" t="str">
        <f t="shared" si="2064"/>
        <v/>
      </c>
      <c r="CS638" s="1327" t="str">
        <f t="shared" si="2064"/>
        <v/>
      </c>
      <c r="CT638" s="1330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2086"/>
        <v>0</v>
      </c>
      <c r="CG639" s="1333">
        <f t="shared" si="2086"/>
        <v>0</v>
      </c>
      <c r="CH639" s="1333">
        <f t="shared" si="2086"/>
        <v>0</v>
      </c>
      <c r="CI639" s="1333">
        <f t="shared" si="2086"/>
        <v>0</v>
      </c>
      <c r="CJ639" s="1333">
        <f t="shared" si="2086"/>
        <v>0</v>
      </c>
      <c r="CK639" s="1334">
        <f t="shared" si="2086"/>
        <v>0</v>
      </c>
      <c r="CL639" s="1334">
        <f t="shared" si="2086"/>
        <v>0</v>
      </c>
      <c r="CM639" s="1334">
        <f t="shared" si="2086"/>
        <v>0</v>
      </c>
      <c r="CN639" s="1333">
        <f t="shared" si="2086"/>
        <v>1.1741682974559687E-3</v>
      </c>
      <c r="CO639" s="1333">
        <f t="shared" si="2086"/>
        <v>2.5335942596216568E-3</v>
      </c>
      <c r="CP639" s="1333">
        <f t="shared" si="2086"/>
        <v>8.5127201565557732E-3</v>
      </c>
      <c r="CQ639" s="1333">
        <f t="shared" si="2086"/>
        <v>1.5525114155251141E-2</v>
      </c>
      <c r="CR639" s="1333">
        <f t="shared" si="2086"/>
        <v>5.0445749075886059E-2</v>
      </c>
      <c r="CS639" s="1332">
        <f t="shared" si="2086"/>
        <v>6.351183063511831E-2</v>
      </c>
      <c r="CT639" s="1335">
        <f t="shared" si="2086"/>
        <v>7.1232876712328766E-2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6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2087"/>
        <v/>
      </c>
      <c r="CF640" s="1328" t="str">
        <f t="shared" si="2087"/>
        <v/>
      </c>
      <c r="CG640" s="1328" t="str">
        <f t="shared" si="2087"/>
        <v/>
      </c>
      <c r="CH640" s="1328" t="str">
        <f t="shared" si="2087"/>
        <v/>
      </c>
      <c r="CI640" s="1328" t="str">
        <f t="shared" si="2087"/>
        <v/>
      </c>
      <c r="CJ640" s="1328" t="str">
        <f t="shared" si="2087"/>
        <v/>
      </c>
      <c r="CK640" s="1329" t="str">
        <f t="shared" si="2087"/>
        <v/>
      </c>
      <c r="CL640" s="1329" t="str">
        <f t="shared" si="2087"/>
        <v/>
      </c>
      <c r="CM640" s="1329" t="str">
        <f t="shared" si="2087"/>
        <v/>
      </c>
      <c r="CN640" s="1328" t="str">
        <f t="shared" si="2087"/>
        <v/>
      </c>
      <c r="CO640" s="1328" t="str">
        <f t="shared" si="2087"/>
        <v/>
      </c>
      <c r="CP640" s="1328" t="str">
        <f t="shared" si="2087"/>
        <v/>
      </c>
      <c r="CQ640" s="1328" t="str">
        <f t="shared" si="2087"/>
        <v/>
      </c>
      <c r="CR640" s="1328" t="str">
        <f t="shared" si="2087"/>
        <v/>
      </c>
      <c r="CS640" s="1327" t="str">
        <f t="shared" si="2087"/>
        <v/>
      </c>
      <c r="CT640" s="1330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2088"/>
        <v>0</v>
      </c>
      <c r="CG641" s="1328">
        <f t="shared" si="2088"/>
        <v>0</v>
      </c>
      <c r="CH641" s="1328">
        <f t="shared" si="2088"/>
        <v>0</v>
      </c>
      <c r="CI641" s="1328">
        <f t="shared" si="2088"/>
        <v>0</v>
      </c>
      <c r="CJ641" s="1328">
        <f t="shared" si="2088"/>
        <v>0</v>
      </c>
      <c r="CK641" s="1329">
        <f t="shared" si="2088"/>
        <v>0</v>
      </c>
      <c r="CL641" s="1329">
        <f t="shared" si="2088"/>
        <v>0</v>
      </c>
      <c r="CM641" s="1329">
        <f t="shared" si="2088"/>
        <v>0</v>
      </c>
      <c r="CN641" s="1328">
        <f t="shared" si="2088"/>
        <v>50</v>
      </c>
      <c r="CO641" s="1328">
        <f t="shared" si="2088"/>
        <v>81</v>
      </c>
      <c r="CP641" s="1328">
        <f t="shared" si="2088"/>
        <v>100</v>
      </c>
      <c r="CQ641" s="1328">
        <f t="shared" si="2088"/>
        <v>228</v>
      </c>
      <c r="CR641" s="1328">
        <f t="shared" si="2088"/>
        <v>484</v>
      </c>
      <c r="CS641" s="1327">
        <f t="shared" si="2088"/>
        <v>870</v>
      </c>
      <c r="CT641" s="1330">
        <f t="shared" si="2088"/>
        <v>1120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1014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6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2089"/>
        <v/>
      </c>
      <c r="CF644" s="1328" t="str">
        <f t="shared" si="2089"/>
        <v/>
      </c>
      <c r="CG644" s="1328" t="str">
        <f t="shared" si="2089"/>
        <v/>
      </c>
      <c r="CH644" s="1328" t="str">
        <f t="shared" si="2089"/>
        <v/>
      </c>
      <c r="CI644" s="1328" t="str">
        <f t="shared" si="2089"/>
        <v/>
      </c>
      <c r="CJ644" s="1328" t="str">
        <f t="shared" si="2089"/>
        <v/>
      </c>
      <c r="CK644" s="1329" t="str">
        <f t="shared" si="2089"/>
        <v/>
      </c>
      <c r="CL644" s="1329">
        <f t="shared" si="2089"/>
        <v>1</v>
      </c>
      <c r="CM644" s="1329">
        <f t="shared" si="2089"/>
        <v>2</v>
      </c>
      <c r="CN644" s="1328" t="str">
        <f t="shared" si="2089"/>
        <v/>
      </c>
      <c r="CO644" s="1328" t="str">
        <f t="shared" si="2089"/>
        <v/>
      </c>
      <c r="CP644" s="1328" t="str">
        <f t="shared" si="2089"/>
        <v/>
      </c>
      <c r="CQ644" s="1328" t="str">
        <f t="shared" si="2089"/>
        <v/>
      </c>
      <c r="CR644" s="1328" t="str">
        <f t="shared" si="2089"/>
        <v/>
      </c>
      <c r="CS644" s="1327" t="str">
        <f t="shared" si="2089"/>
        <v/>
      </c>
      <c r="CT644" s="1330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2090"/>
        <v/>
      </c>
      <c r="CF645" s="1328" t="str">
        <f t="shared" si="2090"/>
        <v/>
      </c>
      <c r="CG645" s="1328" t="str">
        <f t="shared" si="2090"/>
        <v/>
      </c>
      <c r="CH645" s="1328" t="str">
        <f t="shared" si="2090"/>
        <v/>
      </c>
      <c r="CI645" s="1328" t="str">
        <f t="shared" si="2090"/>
        <v/>
      </c>
      <c r="CJ645" s="1328" t="str">
        <f t="shared" si="2090"/>
        <v/>
      </c>
      <c r="CK645" s="1329" t="str">
        <f t="shared" si="2090"/>
        <v/>
      </c>
      <c r="CL645" s="1329">
        <f t="shared" si="2090"/>
        <v>3</v>
      </c>
      <c r="CM645" s="1329">
        <f t="shared" si="2090"/>
        <v>4</v>
      </c>
      <c r="CN645" s="1328" t="str">
        <f t="shared" si="2090"/>
        <v/>
      </c>
      <c r="CO645" s="1328" t="str">
        <f t="shared" si="2090"/>
        <v/>
      </c>
      <c r="CP645" s="1328" t="str">
        <f t="shared" si="2090"/>
        <v/>
      </c>
      <c r="CQ645" s="1328" t="str">
        <f t="shared" si="2090"/>
        <v/>
      </c>
      <c r="CR645" s="1328" t="str">
        <f t="shared" si="2090"/>
        <v/>
      </c>
      <c r="CS645" s="1327" t="str">
        <f t="shared" si="2090"/>
        <v/>
      </c>
      <c r="CT645" s="1330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2090"/>
        <v/>
      </c>
      <c r="CF646" s="1328" t="str">
        <f t="shared" si="2090"/>
        <v/>
      </c>
      <c r="CG646" s="1328" t="str">
        <f t="shared" si="2090"/>
        <v/>
      </c>
      <c r="CH646" s="1328" t="str">
        <f t="shared" si="2090"/>
        <v/>
      </c>
      <c r="CI646" s="1328" t="str">
        <f t="shared" si="2090"/>
        <v/>
      </c>
      <c r="CJ646" s="1328" t="str">
        <f t="shared" si="2090"/>
        <v/>
      </c>
      <c r="CK646" s="1329" t="str">
        <f t="shared" si="2090"/>
        <v/>
      </c>
      <c r="CL646" s="1329">
        <f t="shared" si="2090"/>
        <v>2</v>
      </c>
      <c r="CM646" s="1329">
        <f t="shared" si="2090"/>
        <v>2</v>
      </c>
      <c r="CN646" s="1328" t="str">
        <f t="shared" si="2090"/>
        <v/>
      </c>
      <c r="CO646" s="1328" t="str">
        <f t="shared" si="2090"/>
        <v/>
      </c>
      <c r="CP646" s="1328" t="str">
        <f t="shared" si="2090"/>
        <v/>
      </c>
      <c r="CQ646" s="1328" t="str">
        <f t="shared" si="2090"/>
        <v/>
      </c>
      <c r="CR646" s="1328" t="str">
        <f t="shared" si="2090"/>
        <v/>
      </c>
      <c r="CS646" s="1327" t="str">
        <f t="shared" si="2090"/>
        <v/>
      </c>
      <c r="CT646" s="1330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2090"/>
        <v/>
      </c>
      <c r="CF647" s="1328" t="str">
        <f t="shared" si="2090"/>
        <v/>
      </c>
      <c r="CG647" s="1328" t="str">
        <f t="shared" si="2090"/>
        <v/>
      </c>
      <c r="CH647" s="1328" t="str">
        <f t="shared" si="2090"/>
        <v/>
      </c>
      <c r="CI647" s="1328" t="str">
        <f t="shared" si="2090"/>
        <v/>
      </c>
      <c r="CJ647" s="1328" t="str">
        <f t="shared" si="2090"/>
        <v/>
      </c>
      <c r="CK647" s="1329" t="str">
        <f t="shared" si="2090"/>
        <v/>
      </c>
      <c r="CL647" s="1329">
        <f t="shared" si="2090"/>
        <v>20</v>
      </c>
      <c r="CM647" s="1329">
        <f t="shared" si="2090"/>
        <v>50</v>
      </c>
      <c r="CN647" s="1328" t="str">
        <f t="shared" si="2090"/>
        <v/>
      </c>
      <c r="CO647" s="1328" t="str">
        <f t="shared" si="2090"/>
        <v/>
      </c>
      <c r="CP647" s="1328" t="str">
        <f t="shared" si="2090"/>
        <v/>
      </c>
      <c r="CQ647" s="1328" t="str">
        <f t="shared" si="2090"/>
        <v/>
      </c>
      <c r="CR647" s="1328" t="str">
        <f t="shared" si="2090"/>
        <v/>
      </c>
      <c r="CS647" s="1327" t="str">
        <f t="shared" si="2090"/>
        <v/>
      </c>
      <c r="CT647" s="1330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2090"/>
        <v/>
      </c>
      <c r="CF648" s="1333" t="str">
        <f t="shared" si="2090"/>
        <v/>
      </c>
      <c r="CG648" s="1333" t="str">
        <f t="shared" si="2090"/>
        <v/>
      </c>
      <c r="CH648" s="1333" t="str">
        <f t="shared" si="2090"/>
        <v/>
      </c>
      <c r="CI648" s="1333" t="str">
        <f t="shared" si="2090"/>
        <v/>
      </c>
      <c r="CJ648" s="1333" t="str">
        <f t="shared" si="2090"/>
        <v/>
      </c>
      <c r="CK648" s="1334" t="str">
        <f t="shared" si="2090"/>
        <v/>
      </c>
      <c r="CL648" s="1334">
        <f t="shared" si="2090"/>
        <v>0.15154598825831703</v>
      </c>
      <c r="CM648" s="1334">
        <f t="shared" si="2090"/>
        <v>0.20296337713167462</v>
      </c>
      <c r="CN648" s="1333" t="str">
        <f t="shared" si="2090"/>
        <v/>
      </c>
      <c r="CO648" s="1333" t="str">
        <f t="shared" si="2090"/>
        <v/>
      </c>
      <c r="CP648" s="1333" t="str">
        <f t="shared" si="2090"/>
        <v/>
      </c>
      <c r="CQ648" s="1333" t="str">
        <f t="shared" si="2090"/>
        <v/>
      </c>
      <c r="CR648" s="1333" t="str">
        <f t="shared" si="2090"/>
        <v/>
      </c>
      <c r="CS648" s="1332" t="str">
        <f t="shared" si="2090"/>
        <v/>
      </c>
      <c r="CT648" s="1335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6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97"/>
        <v/>
      </c>
      <c r="CF650" s="1328" t="str">
        <f t="shared" si="2097"/>
        <v/>
      </c>
      <c r="CG650" s="1328" t="str">
        <f t="shared" si="2097"/>
        <v/>
      </c>
      <c r="CH650" s="1328" t="str">
        <f t="shared" si="2097"/>
        <v/>
      </c>
      <c r="CI650" s="1328" t="str">
        <f t="shared" si="2097"/>
        <v/>
      </c>
      <c r="CJ650" s="1328" t="str">
        <f t="shared" si="2097"/>
        <v/>
      </c>
      <c r="CK650" s="1329" t="str">
        <f t="shared" si="2097"/>
        <v/>
      </c>
      <c r="CL650" s="1329" t="str">
        <f t="shared" si="2097"/>
        <v/>
      </c>
      <c r="CM650" s="1329" t="str">
        <f t="shared" si="2097"/>
        <v/>
      </c>
      <c r="CN650" s="1328" t="str">
        <f t="shared" si="2097"/>
        <v/>
      </c>
      <c r="CO650" s="1328" t="str">
        <f t="shared" si="2097"/>
        <v/>
      </c>
      <c r="CP650" s="1328" t="str">
        <f t="shared" si="2097"/>
        <v/>
      </c>
      <c r="CQ650" s="1328" t="str">
        <f t="shared" si="2097"/>
        <v/>
      </c>
      <c r="CR650" s="1328" t="str">
        <f t="shared" si="2097"/>
        <v/>
      </c>
      <c r="CS650" s="1327" t="str">
        <f t="shared" si="2097"/>
        <v/>
      </c>
      <c r="CT650" s="1330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98"/>
        <v/>
      </c>
      <c r="CF651" s="1328" t="str">
        <f t="shared" si="2098"/>
        <v/>
      </c>
      <c r="CG651" s="1328" t="str">
        <f t="shared" si="2098"/>
        <v/>
      </c>
      <c r="CH651" s="1328" t="str">
        <f t="shared" si="2098"/>
        <v/>
      </c>
      <c r="CI651" s="1328" t="str">
        <f t="shared" si="2098"/>
        <v/>
      </c>
      <c r="CJ651" s="1328" t="str">
        <f t="shared" si="2098"/>
        <v/>
      </c>
      <c r="CK651" s="1329" t="str">
        <f t="shared" si="2098"/>
        <v/>
      </c>
      <c r="CL651" s="1329" t="str">
        <f t="shared" si="2098"/>
        <v/>
      </c>
      <c r="CM651" s="1329" t="str">
        <f t="shared" si="2098"/>
        <v/>
      </c>
      <c r="CN651" s="1328" t="str">
        <f t="shared" si="2098"/>
        <v/>
      </c>
      <c r="CO651" s="1328" t="str">
        <f t="shared" si="2098"/>
        <v/>
      </c>
      <c r="CP651" s="1328" t="str">
        <f t="shared" si="2098"/>
        <v/>
      </c>
      <c r="CQ651" s="1328" t="str">
        <f t="shared" si="2098"/>
        <v/>
      </c>
      <c r="CR651" s="1328" t="str">
        <f t="shared" si="2098"/>
        <v/>
      </c>
      <c r="CS651" s="1327" t="str">
        <f t="shared" si="2098"/>
        <v/>
      </c>
      <c r="CT651" s="1330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98"/>
        <v/>
      </c>
      <c r="CF652" s="1328" t="str">
        <f t="shared" si="2098"/>
        <v/>
      </c>
      <c r="CG652" s="1328" t="str">
        <f t="shared" si="2098"/>
        <v/>
      </c>
      <c r="CH652" s="1328" t="str">
        <f t="shared" si="2098"/>
        <v/>
      </c>
      <c r="CI652" s="1328" t="str">
        <f t="shared" si="2098"/>
        <v/>
      </c>
      <c r="CJ652" s="1328" t="str">
        <f t="shared" si="2098"/>
        <v/>
      </c>
      <c r="CK652" s="1329" t="str">
        <f t="shared" si="2098"/>
        <v/>
      </c>
      <c r="CL652" s="1329" t="str">
        <f t="shared" si="2098"/>
        <v/>
      </c>
      <c r="CM652" s="1329" t="str">
        <f t="shared" si="2098"/>
        <v/>
      </c>
      <c r="CN652" s="1328" t="str">
        <f t="shared" si="2098"/>
        <v/>
      </c>
      <c r="CO652" s="1328" t="str">
        <f t="shared" si="2098"/>
        <v/>
      </c>
      <c r="CP652" s="1328" t="str">
        <f t="shared" si="2098"/>
        <v/>
      </c>
      <c r="CQ652" s="1328" t="str">
        <f t="shared" si="2098"/>
        <v/>
      </c>
      <c r="CR652" s="1328" t="str">
        <f t="shared" si="2098"/>
        <v/>
      </c>
      <c r="CS652" s="1327" t="str">
        <f t="shared" si="2098"/>
        <v/>
      </c>
      <c r="CT652" s="1330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98"/>
        <v/>
      </c>
      <c r="CF653" s="1328" t="str">
        <f t="shared" si="2098"/>
        <v/>
      </c>
      <c r="CG653" s="1328" t="str">
        <f t="shared" si="2098"/>
        <v/>
      </c>
      <c r="CH653" s="1328" t="str">
        <f t="shared" si="2098"/>
        <v/>
      </c>
      <c r="CI653" s="1328" t="str">
        <f t="shared" si="2098"/>
        <v/>
      </c>
      <c r="CJ653" s="1328" t="str">
        <f t="shared" si="2098"/>
        <v/>
      </c>
      <c r="CK653" s="1329" t="str">
        <f t="shared" si="2098"/>
        <v/>
      </c>
      <c r="CL653" s="1329" t="str">
        <f t="shared" si="2098"/>
        <v/>
      </c>
      <c r="CM653" s="1329" t="str">
        <f t="shared" si="2098"/>
        <v/>
      </c>
      <c r="CN653" s="1328" t="str">
        <f t="shared" si="2098"/>
        <v/>
      </c>
      <c r="CO653" s="1328" t="str">
        <f t="shared" si="2098"/>
        <v/>
      </c>
      <c r="CP653" s="1328" t="str">
        <f t="shared" si="2098"/>
        <v/>
      </c>
      <c r="CQ653" s="1328" t="str">
        <f t="shared" si="2098"/>
        <v/>
      </c>
      <c r="CR653" s="1328" t="str">
        <f t="shared" si="2098"/>
        <v/>
      </c>
      <c r="CS653" s="1327" t="str">
        <f t="shared" si="2098"/>
        <v/>
      </c>
      <c r="CT653" s="1330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98"/>
        <v/>
      </c>
      <c r="CF654" s="1333" t="str">
        <f t="shared" si="2098"/>
        <v/>
      </c>
      <c r="CG654" s="1333" t="str">
        <f t="shared" si="2098"/>
        <v/>
      </c>
      <c r="CH654" s="1333" t="str">
        <f t="shared" si="2098"/>
        <v/>
      </c>
      <c r="CI654" s="1333" t="str">
        <f t="shared" si="2098"/>
        <v/>
      </c>
      <c r="CJ654" s="1333" t="str">
        <f t="shared" si="2098"/>
        <v/>
      </c>
      <c r="CK654" s="1334" t="str">
        <f t="shared" si="2098"/>
        <v/>
      </c>
      <c r="CL654" s="1334" t="str">
        <f t="shared" si="2098"/>
        <v/>
      </c>
      <c r="CM654" s="1334" t="str">
        <f t="shared" si="2098"/>
        <v/>
      </c>
      <c r="CN654" s="1333" t="str">
        <f t="shared" si="2098"/>
        <v/>
      </c>
      <c r="CO654" s="1333" t="str">
        <f t="shared" si="2098"/>
        <v/>
      </c>
      <c r="CP654" s="1333" t="str">
        <f t="shared" si="2098"/>
        <v/>
      </c>
      <c r="CQ654" s="1333" t="str">
        <f t="shared" si="2098"/>
        <v/>
      </c>
      <c r="CR654" s="1333" t="str">
        <f t="shared" si="2098"/>
        <v/>
      </c>
      <c r="CS654" s="1332" t="str">
        <f t="shared" si="2098"/>
        <v/>
      </c>
      <c r="CT654" s="1335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6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109"/>
        <v/>
      </c>
      <c r="CF656" s="1328" t="str">
        <f t="shared" si="2109"/>
        <v/>
      </c>
      <c r="CG656" s="1328" t="str">
        <f t="shared" si="2109"/>
        <v/>
      </c>
      <c r="CH656" s="1328" t="str">
        <f t="shared" si="2109"/>
        <v/>
      </c>
      <c r="CI656" s="1328" t="str">
        <f t="shared" si="2109"/>
        <v/>
      </c>
      <c r="CJ656" s="1328" t="str">
        <f t="shared" si="2109"/>
        <v/>
      </c>
      <c r="CK656" s="1329" t="str">
        <f t="shared" si="2109"/>
        <v/>
      </c>
      <c r="CL656" s="1329">
        <f t="shared" si="2109"/>
        <v>1</v>
      </c>
      <c r="CM656" s="1329">
        <f t="shared" si="2109"/>
        <v>3</v>
      </c>
      <c r="CN656" s="1328" t="str">
        <f t="shared" si="2109"/>
        <v/>
      </c>
      <c r="CO656" s="1328" t="str">
        <f t="shared" si="2109"/>
        <v/>
      </c>
      <c r="CP656" s="1328" t="str">
        <f t="shared" si="2109"/>
        <v/>
      </c>
      <c r="CQ656" s="1328" t="str">
        <f t="shared" si="2109"/>
        <v/>
      </c>
      <c r="CR656" s="1328" t="str">
        <f t="shared" si="2109"/>
        <v/>
      </c>
      <c r="CS656" s="1327" t="str">
        <f t="shared" si="2109"/>
        <v/>
      </c>
      <c r="CT656" s="1330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110"/>
        <v/>
      </c>
      <c r="CF657" s="1328" t="str">
        <f t="shared" si="2110"/>
        <v/>
      </c>
      <c r="CG657" s="1328" t="str">
        <f t="shared" si="2110"/>
        <v/>
      </c>
      <c r="CH657" s="1328" t="str">
        <f t="shared" si="2110"/>
        <v/>
      </c>
      <c r="CI657" s="1328" t="str">
        <f t="shared" si="2110"/>
        <v/>
      </c>
      <c r="CJ657" s="1328" t="str">
        <f t="shared" si="2110"/>
        <v/>
      </c>
      <c r="CK657" s="1329" t="str">
        <f t="shared" si="2110"/>
        <v/>
      </c>
      <c r="CL657" s="1329">
        <f t="shared" si="2110"/>
        <v>3</v>
      </c>
      <c r="CM657" s="1329">
        <f t="shared" si="2110"/>
        <v>4</v>
      </c>
      <c r="CN657" s="1328" t="str">
        <f t="shared" si="2110"/>
        <v/>
      </c>
      <c r="CO657" s="1328" t="str">
        <f t="shared" si="2110"/>
        <v/>
      </c>
      <c r="CP657" s="1328" t="str">
        <f t="shared" si="2110"/>
        <v/>
      </c>
      <c r="CQ657" s="1328" t="str">
        <f t="shared" si="2110"/>
        <v/>
      </c>
      <c r="CR657" s="1328" t="str">
        <f t="shared" si="2110"/>
        <v/>
      </c>
      <c r="CS657" s="1327" t="str">
        <f t="shared" si="2110"/>
        <v/>
      </c>
      <c r="CT657" s="1330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110"/>
        <v/>
      </c>
      <c r="CF658" s="1328" t="str">
        <f t="shared" si="2110"/>
        <v/>
      </c>
      <c r="CG658" s="1328" t="str">
        <f t="shared" si="2110"/>
        <v/>
      </c>
      <c r="CH658" s="1328" t="str">
        <f t="shared" si="2110"/>
        <v/>
      </c>
      <c r="CI658" s="1328" t="str">
        <f t="shared" si="2110"/>
        <v/>
      </c>
      <c r="CJ658" s="1328" t="str">
        <f t="shared" si="2110"/>
        <v/>
      </c>
      <c r="CK658" s="1329" t="str">
        <f t="shared" si="2110"/>
        <v/>
      </c>
      <c r="CL658" s="1329">
        <f t="shared" si="2110"/>
        <v>2</v>
      </c>
      <c r="CM658" s="1329">
        <f t="shared" si="2110"/>
        <v>4</v>
      </c>
      <c r="CN658" s="1328" t="str">
        <f t="shared" si="2110"/>
        <v/>
      </c>
      <c r="CO658" s="1328" t="str">
        <f t="shared" si="2110"/>
        <v/>
      </c>
      <c r="CP658" s="1328" t="str">
        <f t="shared" si="2110"/>
        <v/>
      </c>
      <c r="CQ658" s="1328" t="str">
        <f t="shared" si="2110"/>
        <v/>
      </c>
      <c r="CR658" s="1328" t="str">
        <f t="shared" si="2110"/>
        <v/>
      </c>
      <c r="CS658" s="1327" t="str">
        <f t="shared" si="2110"/>
        <v/>
      </c>
      <c r="CT658" s="1330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110"/>
        <v/>
      </c>
      <c r="CF659" s="1328" t="str">
        <f t="shared" si="2110"/>
        <v/>
      </c>
      <c r="CG659" s="1328" t="str">
        <f t="shared" si="2110"/>
        <v/>
      </c>
      <c r="CH659" s="1328" t="str">
        <f t="shared" si="2110"/>
        <v/>
      </c>
      <c r="CI659" s="1328" t="str">
        <f t="shared" si="2110"/>
        <v/>
      </c>
      <c r="CJ659" s="1328" t="str">
        <f t="shared" si="2110"/>
        <v/>
      </c>
      <c r="CK659" s="1329" t="str">
        <f t="shared" si="2110"/>
        <v/>
      </c>
      <c r="CL659" s="1329">
        <f t="shared" si="2110"/>
        <v>5</v>
      </c>
      <c r="CM659" s="1329">
        <f t="shared" si="2110"/>
        <v>50</v>
      </c>
      <c r="CN659" s="1328" t="str">
        <f t="shared" si="2110"/>
        <v/>
      </c>
      <c r="CO659" s="1328" t="str">
        <f t="shared" si="2110"/>
        <v/>
      </c>
      <c r="CP659" s="1328" t="str">
        <f t="shared" si="2110"/>
        <v/>
      </c>
      <c r="CQ659" s="1328" t="str">
        <f t="shared" si="2110"/>
        <v/>
      </c>
      <c r="CR659" s="1328" t="str">
        <f t="shared" si="2110"/>
        <v/>
      </c>
      <c r="CS659" s="1327" t="str">
        <f t="shared" si="2110"/>
        <v/>
      </c>
      <c r="CT659" s="1330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110"/>
        <v/>
      </c>
      <c r="CF660" s="1333" t="str">
        <f t="shared" si="2110"/>
        <v/>
      </c>
      <c r="CG660" s="1333" t="str">
        <f t="shared" si="2110"/>
        <v/>
      </c>
      <c r="CH660" s="1333" t="str">
        <f t="shared" si="2110"/>
        <v/>
      </c>
      <c r="CI660" s="1333" t="str">
        <f t="shared" si="2110"/>
        <v/>
      </c>
      <c r="CJ660" s="1333" t="str">
        <f t="shared" si="2110"/>
        <v/>
      </c>
      <c r="CK660" s="1334" t="str">
        <f t="shared" si="2110"/>
        <v/>
      </c>
      <c r="CL660" s="1334">
        <f t="shared" si="2110"/>
        <v>0.11365949119373778</v>
      </c>
      <c r="CM660" s="1334">
        <f t="shared" si="2110"/>
        <v>0.20296337713167462</v>
      </c>
      <c r="CN660" s="1333" t="str">
        <f t="shared" si="2110"/>
        <v/>
      </c>
      <c r="CO660" s="1333" t="str">
        <f t="shared" si="2110"/>
        <v/>
      </c>
      <c r="CP660" s="1333" t="str">
        <f t="shared" si="2110"/>
        <v/>
      </c>
      <c r="CQ660" s="1333" t="str">
        <f t="shared" si="2110"/>
        <v/>
      </c>
      <c r="CR660" s="1333" t="str">
        <f t="shared" si="2110"/>
        <v/>
      </c>
      <c r="CS660" s="1332" t="str">
        <f t="shared" si="2110"/>
        <v/>
      </c>
      <c r="CT660" s="1335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6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136"/>
        <v/>
      </c>
      <c r="CF661" s="1328" t="str">
        <f t="shared" si="2136"/>
        <v/>
      </c>
      <c r="CG661" s="1328" t="str">
        <f t="shared" si="2136"/>
        <v/>
      </c>
      <c r="CH661" s="1328" t="str">
        <f t="shared" si="2136"/>
        <v/>
      </c>
      <c r="CI661" s="1328" t="str">
        <f t="shared" si="2136"/>
        <v/>
      </c>
      <c r="CJ661" s="1328" t="str">
        <f t="shared" si="2136"/>
        <v/>
      </c>
      <c r="CK661" s="1329" t="str">
        <f t="shared" si="2136"/>
        <v/>
      </c>
      <c r="CL661" s="1329" t="str">
        <f t="shared" si="2136"/>
        <v/>
      </c>
      <c r="CM661" s="1329" t="str">
        <f t="shared" si="2136"/>
        <v/>
      </c>
      <c r="CN661" s="1328" t="str">
        <f t="shared" si="2136"/>
        <v/>
      </c>
      <c r="CO661" s="1328" t="str">
        <f t="shared" si="2136"/>
        <v/>
      </c>
      <c r="CP661" s="1328" t="str">
        <f t="shared" si="2136"/>
        <v/>
      </c>
      <c r="CQ661" s="1328" t="str">
        <f t="shared" si="2136"/>
        <v/>
      </c>
      <c r="CR661" s="1328" t="str">
        <f t="shared" si="2136"/>
        <v/>
      </c>
      <c r="CS661" s="1327" t="str">
        <f t="shared" si="2136"/>
        <v/>
      </c>
      <c r="CT661" s="1330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6" t="str">
        <f t="shared" si="2136"/>
        <v/>
      </c>
      <c r="CE662" s="1327" t="str">
        <f t="shared" si="2137"/>
        <v/>
      </c>
      <c r="CF662" s="1328" t="str">
        <f t="shared" si="2137"/>
        <v/>
      </c>
      <c r="CG662" s="1328" t="str">
        <f t="shared" si="2137"/>
        <v/>
      </c>
      <c r="CH662" s="1328" t="str">
        <f t="shared" si="2137"/>
        <v/>
      </c>
      <c r="CI662" s="1328" t="str">
        <f t="shared" si="2137"/>
        <v/>
      </c>
      <c r="CJ662" s="1328" t="str">
        <f t="shared" si="2137"/>
        <v/>
      </c>
      <c r="CK662" s="1329" t="str">
        <f t="shared" si="2137"/>
        <v/>
      </c>
      <c r="CL662" s="1329" t="str">
        <f t="shared" si="2137"/>
        <v/>
      </c>
      <c r="CM662" s="1329" t="str">
        <f t="shared" si="2137"/>
        <v/>
      </c>
      <c r="CN662" s="1328" t="str">
        <f t="shared" si="2137"/>
        <v/>
      </c>
      <c r="CO662" s="1328" t="str">
        <f t="shared" si="2137"/>
        <v/>
      </c>
      <c r="CP662" s="1328" t="str">
        <f t="shared" si="2137"/>
        <v/>
      </c>
      <c r="CQ662" s="1328" t="str">
        <f t="shared" si="2137"/>
        <v/>
      </c>
      <c r="CR662" s="1328" t="str">
        <f t="shared" si="2137"/>
        <v/>
      </c>
      <c r="CS662" s="1327" t="str">
        <f t="shared" si="2137"/>
        <v/>
      </c>
      <c r="CT662" s="1330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137"/>
        <v/>
      </c>
      <c r="CF663" s="1333" t="str">
        <f t="shared" si="2137"/>
        <v/>
      </c>
      <c r="CG663" s="1333" t="str">
        <f t="shared" si="2137"/>
        <v/>
      </c>
      <c r="CH663" s="1333" t="str">
        <f t="shared" si="2137"/>
        <v/>
      </c>
      <c r="CI663" s="1333" t="str">
        <f t="shared" si="2137"/>
        <v/>
      </c>
      <c r="CJ663" s="1333" t="str">
        <f t="shared" si="2137"/>
        <v/>
      </c>
      <c r="CK663" s="1334" t="str">
        <f t="shared" si="2137"/>
        <v/>
      </c>
      <c r="CL663" s="1334" t="str">
        <f t="shared" si="2137"/>
        <v/>
      </c>
      <c r="CM663" s="1334" t="str">
        <f t="shared" si="2137"/>
        <v/>
      </c>
      <c r="CN663" s="1333" t="str">
        <f t="shared" si="2137"/>
        <v/>
      </c>
      <c r="CO663" s="1333" t="str">
        <f t="shared" si="2137"/>
        <v/>
      </c>
      <c r="CP663" s="1333" t="str">
        <f t="shared" si="2137"/>
        <v/>
      </c>
      <c r="CQ663" s="1333" t="str">
        <f t="shared" si="2137"/>
        <v/>
      </c>
      <c r="CR663" s="1333" t="str">
        <f t="shared" si="2137"/>
        <v/>
      </c>
      <c r="CS663" s="1332" t="str">
        <f t="shared" si="2137"/>
        <v/>
      </c>
      <c r="CT663" s="1335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6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137"/>
        <v/>
      </c>
      <c r="CF665" s="1328" t="str">
        <f t="shared" si="2137"/>
        <v/>
      </c>
      <c r="CG665" s="1328" t="str">
        <f t="shared" si="2137"/>
        <v/>
      </c>
      <c r="CH665" s="1328" t="str">
        <f t="shared" si="2137"/>
        <v/>
      </c>
      <c r="CI665" s="1328" t="str">
        <f t="shared" si="2137"/>
        <v/>
      </c>
      <c r="CJ665" s="1328" t="str">
        <f t="shared" si="2137"/>
        <v/>
      </c>
      <c r="CK665" s="1329" t="str">
        <f t="shared" si="2137"/>
        <v/>
      </c>
      <c r="CL665" s="1329" t="str">
        <f t="shared" si="2137"/>
        <v/>
      </c>
      <c r="CM665" s="1329" t="str">
        <f t="shared" si="2137"/>
        <v/>
      </c>
      <c r="CN665" s="1328" t="str">
        <f t="shared" si="2137"/>
        <v/>
      </c>
      <c r="CO665" s="1328" t="str">
        <f t="shared" si="2137"/>
        <v/>
      </c>
      <c r="CP665" s="1328" t="str">
        <f t="shared" si="2137"/>
        <v/>
      </c>
      <c r="CQ665" s="1328" t="str">
        <f t="shared" si="2137"/>
        <v/>
      </c>
      <c r="CR665" s="1328" t="str">
        <f t="shared" si="2137"/>
        <v/>
      </c>
      <c r="CS665" s="1327" t="str">
        <f t="shared" si="2137"/>
        <v/>
      </c>
      <c r="CT665" s="1330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31" t="str">
        <f t="shared" si="2147"/>
        <v/>
      </c>
      <c r="CE666" s="1332" t="str">
        <f t="shared" si="2137"/>
        <v/>
      </c>
      <c r="CF666" s="1333" t="str">
        <f t="shared" si="2137"/>
        <v/>
      </c>
      <c r="CG666" s="1333" t="str">
        <f t="shared" si="2137"/>
        <v/>
      </c>
      <c r="CH666" s="1333" t="str">
        <f t="shared" si="2137"/>
        <v/>
      </c>
      <c r="CI666" s="1333" t="str">
        <f t="shared" si="2137"/>
        <v/>
      </c>
      <c r="CJ666" s="1333" t="str">
        <f t="shared" si="2137"/>
        <v/>
      </c>
      <c r="CK666" s="1334" t="str">
        <f t="shared" si="2137"/>
        <v/>
      </c>
      <c r="CL666" s="1334" t="str">
        <f t="shared" si="2137"/>
        <v/>
      </c>
      <c r="CM666" s="1334" t="str">
        <f t="shared" si="2137"/>
        <v/>
      </c>
      <c r="CN666" s="1333" t="str">
        <f t="shared" si="2137"/>
        <v/>
      </c>
      <c r="CO666" s="1333" t="str">
        <f t="shared" si="2137"/>
        <v/>
      </c>
      <c r="CP666" s="1333" t="str">
        <f t="shared" si="2137"/>
        <v/>
      </c>
      <c r="CQ666" s="1333" t="str">
        <f t="shared" si="2137"/>
        <v/>
      </c>
      <c r="CR666" s="1333" t="str">
        <f t="shared" si="2137"/>
        <v/>
      </c>
      <c r="CS666" s="1332" t="str">
        <f t="shared" si="2137"/>
        <v/>
      </c>
      <c r="CT666" s="1335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6" t="str">
        <f t="shared" si="2147"/>
        <v/>
      </c>
      <c r="CE667" s="1327" t="str">
        <f t="shared" si="2137"/>
        <v/>
      </c>
      <c r="CF667" s="1328" t="str">
        <f t="shared" si="2137"/>
        <v/>
      </c>
      <c r="CG667" s="1328" t="str">
        <f t="shared" si="2137"/>
        <v/>
      </c>
      <c r="CH667" s="1328" t="str">
        <f t="shared" si="2137"/>
        <v/>
      </c>
      <c r="CI667" s="1328" t="str">
        <f t="shared" si="2137"/>
        <v/>
      </c>
      <c r="CJ667" s="1328">
        <f t="shared" si="2137"/>
        <v>50</v>
      </c>
      <c r="CK667" s="1329">
        <f t="shared" si="2137"/>
        <v>50</v>
      </c>
      <c r="CL667" s="1329">
        <f t="shared" si="2137"/>
        <v>50</v>
      </c>
      <c r="CM667" s="1329">
        <f t="shared" si="2137"/>
        <v>50</v>
      </c>
      <c r="CN667" s="1328">
        <f t="shared" si="2137"/>
        <v>50</v>
      </c>
      <c r="CO667" s="1328" t="str">
        <f t="shared" si="2137"/>
        <v/>
      </c>
      <c r="CP667" s="1328" t="str">
        <f t="shared" si="2137"/>
        <v/>
      </c>
      <c r="CQ667" s="1328" t="str">
        <f t="shared" si="2137"/>
        <v/>
      </c>
      <c r="CR667" s="1328" t="str">
        <f t="shared" si="2137"/>
        <v/>
      </c>
      <c r="CS667" s="1327" t="str">
        <f t="shared" si="2137"/>
        <v/>
      </c>
      <c r="CT667" s="1330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6" t="str">
        <f t="shared" si="2147"/>
        <v/>
      </c>
      <c r="CE668" s="1327" t="str">
        <f t="shared" si="2137"/>
        <v/>
      </c>
      <c r="CF668" s="1328" t="str">
        <f t="shared" si="2137"/>
        <v/>
      </c>
      <c r="CG668" s="1328" t="str">
        <f t="shared" si="2137"/>
        <v/>
      </c>
      <c r="CH668" s="1328" t="str">
        <f t="shared" si="2137"/>
        <v/>
      </c>
      <c r="CI668" s="1328" t="str">
        <f t="shared" si="2137"/>
        <v/>
      </c>
      <c r="CJ668" s="1328">
        <f t="shared" si="2137"/>
        <v>1</v>
      </c>
      <c r="CK668" s="1329">
        <f t="shared" si="2137"/>
        <v>1</v>
      </c>
      <c r="CL668" s="1329">
        <f t="shared" si="2137"/>
        <v>1</v>
      </c>
      <c r="CM668" s="1329">
        <f t="shared" si="2137"/>
        <v>1</v>
      </c>
      <c r="CN668" s="1328">
        <f t="shared" si="2137"/>
        <v>2</v>
      </c>
      <c r="CO668" s="1328" t="str">
        <f t="shared" si="2137"/>
        <v/>
      </c>
      <c r="CP668" s="1328" t="str">
        <f t="shared" si="2137"/>
        <v/>
      </c>
      <c r="CQ668" s="1328" t="str">
        <f t="shared" si="2137"/>
        <v/>
      </c>
      <c r="CR668" s="1328" t="str">
        <f t="shared" si="2137"/>
        <v/>
      </c>
      <c r="CS668" s="1327" t="str">
        <f t="shared" si="2137"/>
        <v/>
      </c>
      <c r="CT668" s="1330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31" t="str">
        <f t="shared" si="2147"/>
        <v/>
      </c>
      <c r="CE669" s="1332" t="str">
        <f t="shared" si="2137"/>
        <v/>
      </c>
      <c r="CF669" s="1333" t="str">
        <f t="shared" si="2137"/>
        <v/>
      </c>
      <c r="CG669" s="1333" t="str">
        <f t="shared" si="2137"/>
        <v/>
      </c>
      <c r="CH669" s="1333" t="str">
        <f t="shared" si="2137"/>
        <v/>
      </c>
      <c r="CI669" s="1333" t="str">
        <f t="shared" si="2137"/>
        <v/>
      </c>
      <c r="CJ669" s="1333">
        <f t="shared" si="2137"/>
        <v>2.0755500207555004E-2</v>
      </c>
      <c r="CK669" s="1334">
        <f t="shared" si="2137"/>
        <v>2.2831050228310504E-2</v>
      </c>
      <c r="CL669" s="1334">
        <f t="shared" si="2137"/>
        <v>2.2831050228310504E-2</v>
      </c>
      <c r="CM669" s="1334">
        <f t="shared" si="2137"/>
        <v>2.853881278538813E-2</v>
      </c>
      <c r="CN669" s="1333">
        <f t="shared" si="2137"/>
        <v>5.0735667174023343E-2</v>
      </c>
      <c r="CO669" s="1333" t="str">
        <f t="shared" si="2137"/>
        <v/>
      </c>
      <c r="CP669" s="1333" t="str">
        <f t="shared" si="2137"/>
        <v/>
      </c>
      <c r="CQ669" s="1333" t="str">
        <f t="shared" si="2137"/>
        <v/>
      </c>
      <c r="CR669" s="1333" t="str">
        <f t="shared" si="2137"/>
        <v/>
      </c>
      <c r="CS669" s="1332" t="str">
        <f t="shared" si="2137"/>
        <v/>
      </c>
      <c r="CT669" s="1335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6" t="str">
        <f t="shared" si="2147"/>
        <v/>
      </c>
      <c r="CE670" s="1327" t="str">
        <f t="shared" si="2137"/>
        <v/>
      </c>
      <c r="CF670" s="1328" t="str">
        <f t="shared" si="2137"/>
        <v/>
      </c>
      <c r="CG670" s="1328" t="str">
        <f t="shared" si="2137"/>
        <v/>
      </c>
      <c r="CH670" s="1328" t="str">
        <f t="shared" si="2137"/>
        <v/>
      </c>
      <c r="CI670" s="1328" t="str">
        <f t="shared" si="2137"/>
        <v/>
      </c>
      <c r="CJ670" s="1328" t="str">
        <f t="shared" si="2137"/>
        <v/>
      </c>
      <c r="CK670" s="1329" t="str">
        <f t="shared" si="2137"/>
        <v/>
      </c>
      <c r="CL670" s="1329" t="str">
        <f t="shared" si="2137"/>
        <v/>
      </c>
      <c r="CM670" s="1329" t="str">
        <f t="shared" si="2137"/>
        <v/>
      </c>
      <c r="CN670" s="1328" t="str">
        <f t="shared" si="2137"/>
        <v/>
      </c>
      <c r="CO670" s="1328" t="str">
        <f t="shared" si="2137"/>
        <v/>
      </c>
      <c r="CP670" s="1328" t="str">
        <f t="shared" si="2137"/>
        <v/>
      </c>
      <c r="CQ670" s="1328" t="str">
        <f t="shared" si="2137"/>
        <v/>
      </c>
      <c r="CR670" s="1328" t="str">
        <f t="shared" si="2137"/>
        <v/>
      </c>
      <c r="CS670" s="1327" t="str">
        <f t="shared" si="2137"/>
        <v/>
      </c>
      <c r="CT670" s="1330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6" t="str">
        <f t="shared" si="2147"/>
        <v/>
      </c>
      <c r="CE671" s="1327" t="str">
        <f t="shared" si="2137"/>
        <v/>
      </c>
      <c r="CF671" s="1328" t="str">
        <f t="shared" si="2137"/>
        <v/>
      </c>
      <c r="CG671" s="1328" t="str">
        <f t="shared" si="2137"/>
        <v/>
      </c>
      <c r="CH671" s="1328" t="str">
        <f t="shared" si="2137"/>
        <v/>
      </c>
      <c r="CI671" s="1328" t="str">
        <f t="shared" si="2137"/>
        <v/>
      </c>
      <c r="CJ671" s="1328" t="str">
        <f t="shared" si="2137"/>
        <v/>
      </c>
      <c r="CK671" s="1329" t="str">
        <f t="shared" si="2137"/>
        <v/>
      </c>
      <c r="CL671" s="1329" t="str">
        <f t="shared" si="2137"/>
        <v/>
      </c>
      <c r="CM671" s="1329" t="str">
        <f t="shared" si="2137"/>
        <v/>
      </c>
      <c r="CN671" s="1328" t="str">
        <f t="shared" si="2137"/>
        <v/>
      </c>
      <c r="CO671" s="1328" t="str">
        <f t="shared" si="2137"/>
        <v/>
      </c>
      <c r="CP671" s="1328" t="str">
        <f t="shared" si="2137"/>
        <v/>
      </c>
      <c r="CQ671" s="1328" t="str">
        <f t="shared" si="2137"/>
        <v/>
      </c>
      <c r="CR671" s="1328" t="str">
        <f t="shared" si="2137"/>
        <v/>
      </c>
      <c r="CS671" s="1327" t="str">
        <f t="shared" si="2137"/>
        <v/>
      </c>
      <c r="CT671" s="1330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31" t="str">
        <f t="shared" si="2147"/>
        <v/>
      </c>
      <c r="CE672" s="1332" t="str">
        <f t="shared" si="2137"/>
        <v/>
      </c>
      <c r="CF672" s="1333" t="str">
        <f t="shared" si="2137"/>
        <v/>
      </c>
      <c r="CG672" s="1333" t="str">
        <f t="shared" si="2137"/>
        <v/>
      </c>
      <c r="CH672" s="1333" t="str">
        <f t="shared" si="2137"/>
        <v/>
      </c>
      <c r="CI672" s="1333" t="str">
        <f t="shared" si="2137"/>
        <v/>
      </c>
      <c r="CJ672" s="1333" t="str">
        <f t="shared" si="2137"/>
        <v/>
      </c>
      <c r="CK672" s="1334" t="str">
        <f t="shared" si="2137"/>
        <v/>
      </c>
      <c r="CL672" s="1334" t="str">
        <f t="shared" si="2137"/>
        <v/>
      </c>
      <c r="CM672" s="1334" t="str">
        <f t="shared" si="2137"/>
        <v/>
      </c>
      <c r="CN672" s="1333" t="str">
        <f t="shared" si="2137"/>
        <v/>
      </c>
      <c r="CO672" s="1333" t="str">
        <f t="shared" si="2137"/>
        <v/>
      </c>
      <c r="CP672" s="1333" t="str">
        <f t="shared" si="2137"/>
        <v/>
      </c>
      <c r="CQ672" s="1333" t="str">
        <f t="shared" si="2137"/>
        <v/>
      </c>
      <c r="CR672" s="1333" t="str">
        <f t="shared" si="2137"/>
        <v/>
      </c>
      <c r="CS672" s="1332" t="str">
        <f t="shared" si="2137"/>
        <v/>
      </c>
      <c r="CT672" s="1335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6" t="str">
        <f t="shared" si="2147"/>
        <v/>
      </c>
      <c r="CE673" s="1327" t="str">
        <f t="shared" si="2137"/>
        <v/>
      </c>
      <c r="CF673" s="1328" t="str">
        <f t="shared" si="2137"/>
        <v/>
      </c>
      <c r="CG673" s="1328" t="str">
        <f t="shared" si="2137"/>
        <v/>
      </c>
      <c r="CH673" s="1328" t="str">
        <f t="shared" si="2137"/>
        <v/>
      </c>
      <c r="CI673" s="1328" t="str">
        <f t="shared" si="2137"/>
        <v/>
      </c>
      <c r="CJ673" s="1328" t="str">
        <f t="shared" si="2137"/>
        <v/>
      </c>
      <c r="CK673" s="1329" t="str">
        <f t="shared" si="2137"/>
        <v/>
      </c>
      <c r="CL673" s="1329" t="str">
        <f t="shared" si="2137"/>
        <v/>
      </c>
      <c r="CM673" s="1329" t="str">
        <f t="shared" si="2137"/>
        <v/>
      </c>
      <c r="CN673" s="1328" t="str">
        <f t="shared" si="2137"/>
        <v/>
      </c>
      <c r="CO673" s="1328" t="str">
        <f t="shared" si="2137"/>
        <v/>
      </c>
      <c r="CP673" s="1328" t="str">
        <f t="shared" si="2137"/>
        <v/>
      </c>
      <c r="CQ673" s="1328" t="str">
        <f t="shared" si="2137"/>
        <v/>
      </c>
      <c r="CR673" s="1328" t="str">
        <f t="shared" si="2137"/>
        <v/>
      </c>
      <c r="CS673" s="1327" t="str">
        <f t="shared" si="2137"/>
        <v/>
      </c>
      <c r="CT673" s="1330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6" t="str">
        <f t="shared" si="2147"/>
        <v/>
      </c>
      <c r="CE674" s="1327" t="str">
        <f t="shared" si="2137"/>
        <v/>
      </c>
      <c r="CF674" s="1328" t="str">
        <f t="shared" si="2137"/>
        <v/>
      </c>
      <c r="CG674" s="1328" t="str">
        <f t="shared" si="2137"/>
        <v/>
      </c>
      <c r="CH674" s="1328" t="str">
        <f t="shared" si="2137"/>
        <v/>
      </c>
      <c r="CI674" s="1328" t="str">
        <f t="shared" si="2137"/>
        <v/>
      </c>
      <c r="CJ674" s="1328" t="str">
        <f t="shared" si="2137"/>
        <v/>
      </c>
      <c r="CK674" s="1329" t="str">
        <f t="shared" si="2137"/>
        <v/>
      </c>
      <c r="CL674" s="1329" t="str">
        <f t="shared" si="2137"/>
        <v/>
      </c>
      <c r="CM674" s="1329" t="str">
        <f t="shared" si="2137"/>
        <v/>
      </c>
      <c r="CN674" s="1328" t="str">
        <f t="shared" si="2137"/>
        <v/>
      </c>
      <c r="CO674" s="1328" t="str">
        <f t="shared" si="2137"/>
        <v/>
      </c>
      <c r="CP674" s="1328" t="str">
        <f t="shared" si="2137"/>
        <v/>
      </c>
      <c r="CQ674" s="1328" t="str">
        <f t="shared" si="2137"/>
        <v/>
      </c>
      <c r="CR674" s="1328" t="str">
        <f t="shared" si="2137"/>
        <v/>
      </c>
      <c r="CS674" s="1327" t="str">
        <f t="shared" si="2137"/>
        <v/>
      </c>
      <c r="CT674" s="1330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31" t="str">
        <f t="shared" si="2147"/>
        <v/>
      </c>
      <c r="CE675" s="1332" t="str">
        <f t="shared" si="2137"/>
        <v/>
      </c>
      <c r="CF675" s="1333" t="str">
        <f t="shared" si="2137"/>
        <v/>
      </c>
      <c r="CG675" s="1333" t="str">
        <f t="shared" si="2137"/>
        <v/>
      </c>
      <c r="CH675" s="1333" t="str">
        <f t="shared" si="2137"/>
        <v/>
      </c>
      <c r="CI675" s="1333" t="str">
        <f t="shared" si="2137"/>
        <v/>
      </c>
      <c r="CJ675" s="1333" t="str">
        <f t="shared" si="2137"/>
        <v/>
      </c>
      <c r="CK675" s="1334" t="str">
        <f t="shared" si="2137"/>
        <v/>
      </c>
      <c r="CL675" s="1334" t="str">
        <f t="shared" si="2137"/>
        <v/>
      </c>
      <c r="CM675" s="1334" t="str">
        <f t="shared" si="2137"/>
        <v/>
      </c>
      <c r="CN675" s="1333" t="str">
        <f t="shared" si="2137"/>
        <v/>
      </c>
      <c r="CO675" s="1333" t="str">
        <f t="shared" si="2137"/>
        <v/>
      </c>
      <c r="CP675" s="1333" t="str">
        <f t="shared" si="2137"/>
        <v/>
      </c>
      <c r="CQ675" s="1333" t="str">
        <f t="shared" si="2137"/>
        <v/>
      </c>
      <c r="CR675" s="1333" t="str">
        <f t="shared" si="2137"/>
        <v/>
      </c>
      <c r="CS675" s="1332" t="str">
        <f t="shared" si="2137"/>
        <v/>
      </c>
      <c r="CT675" s="1335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6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185"/>
        <v/>
      </c>
      <c r="CF677" s="1328" t="str">
        <f t="shared" si="2185"/>
        <v/>
      </c>
      <c r="CG677" s="1328" t="str">
        <f t="shared" si="2185"/>
        <v/>
      </c>
      <c r="CH677" s="1328" t="str">
        <f t="shared" si="2185"/>
        <v/>
      </c>
      <c r="CI677" s="1328" t="str">
        <f t="shared" si="2185"/>
        <v/>
      </c>
      <c r="CJ677" s="1328" t="str">
        <f t="shared" si="2185"/>
        <v/>
      </c>
      <c r="CK677" s="1329" t="str">
        <f t="shared" si="2185"/>
        <v/>
      </c>
      <c r="CL677" s="1329" t="str">
        <f t="shared" si="2185"/>
        <v/>
      </c>
      <c r="CM677" s="1329" t="str">
        <f t="shared" si="2185"/>
        <v/>
      </c>
      <c r="CN677" s="1328" t="str">
        <f t="shared" si="2185"/>
        <v/>
      </c>
      <c r="CO677" s="1328" t="str">
        <f t="shared" si="2185"/>
        <v/>
      </c>
      <c r="CP677" s="1328" t="str">
        <f t="shared" si="2185"/>
        <v/>
      </c>
      <c r="CQ677" s="1328" t="str">
        <f t="shared" si="2185"/>
        <v/>
      </c>
      <c r="CR677" s="1328" t="str">
        <f t="shared" si="2185"/>
        <v/>
      </c>
      <c r="CS677" s="1327" t="str">
        <f t="shared" si="2185"/>
        <v/>
      </c>
      <c r="CT677" s="1330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186"/>
        <v/>
      </c>
      <c r="CF678" s="1328" t="str">
        <f t="shared" si="2186"/>
        <v/>
      </c>
      <c r="CG678" s="1328" t="str">
        <f t="shared" si="2186"/>
        <v/>
      </c>
      <c r="CH678" s="1328" t="str">
        <f t="shared" si="2186"/>
        <v/>
      </c>
      <c r="CI678" s="1328" t="str">
        <f t="shared" si="2186"/>
        <v/>
      </c>
      <c r="CJ678" s="1328" t="str">
        <f t="shared" si="2186"/>
        <v/>
      </c>
      <c r="CK678" s="1329" t="str">
        <f t="shared" si="2186"/>
        <v/>
      </c>
      <c r="CL678" s="1329" t="str">
        <f t="shared" si="2186"/>
        <v/>
      </c>
      <c r="CM678" s="1329" t="str">
        <f t="shared" si="2186"/>
        <v/>
      </c>
      <c r="CN678" s="1328" t="str">
        <f t="shared" si="2186"/>
        <v/>
      </c>
      <c r="CO678" s="1328" t="str">
        <f t="shared" si="2186"/>
        <v/>
      </c>
      <c r="CP678" s="1328" t="str">
        <f t="shared" si="2186"/>
        <v/>
      </c>
      <c r="CQ678" s="1328" t="str">
        <f t="shared" si="2186"/>
        <v/>
      </c>
      <c r="CR678" s="1328" t="str">
        <f t="shared" si="2186"/>
        <v/>
      </c>
      <c r="CS678" s="1327" t="str">
        <f t="shared" si="2186"/>
        <v/>
      </c>
      <c r="CT678" s="1330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7">
        <f t="shared" si="2186"/>
        <v>16747</v>
      </c>
      <c r="CF679" s="1328">
        <f t="shared" si="2186"/>
        <v>16747</v>
      </c>
      <c r="CG679" s="1328">
        <f t="shared" si="2186"/>
        <v>16747</v>
      </c>
      <c r="CH679" s="1328">
        <f t="shared" si="2186"/>
        <v>16747</v>
      </c>
      <c r="CI679" s="1328">
        <f t="shared" si="2186"/>
        <v>16747</v>
      </c>
      <c r="CJ679" s="1328">
        <f t="shared" si="2186"/>
        <v>16747</v>
      </c>
      <c r="CK679" s="1329">
        <f t="shared" si="2186"/>
        <v>16747</v>
      </c>
      <c r="CL679" s="1329">
        <f t="shared" si="2186"/>
        <v>16747</v>
      </c>
      <c r="CM679" s="1329">
        <f t="shared" si="2186"/>
        <v>16747</v>
      </c>
      <c r="CN679" s="1328">
        <f t="shared" si="2186"/>
        <v>16747</v>
      </c>
      <c r="CO679" s="1328">
        <f t="shared" si="2186"/>
        <v>16747</v>
      </c>
      <c r="CP679" s="1328">
        <f t="shared" si="2186"/>
        <v>16747</v>
      </c>
      <c r="CQ679" s="1328">
        <f t="shared" si="2186"/>
        <v>16747</v>
      </c>
      <c r="CR679" s="1328">
        <f t="shared" si="2186"/>
        <v>16747</v>
      </c>
      <c r="CS679" s="1327">
        <f t="shared" si="2186"/>
        <v>16747</v>
      </c>
      <c r="CT679" s="1330">
        <f t="shared" si="2186"/>
        <v>16747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186"/>
        <v/>
      </c>
      <c r="CF680" s="1333" t="str">
        <f t="shared" si="2186"/>
        <v/>
      </c>
      <c r="CG680" s="1333" t="str">
        <f t="shared" si="2186"/>
        <v/>
      </c>
      <c r="CH680" s="1333" t="str">
        <f t="shared" si="2186"/>
        <v/>
      </c>
      <c r="CI680" s="1333" t="str">
        <f t="shared" si="2186"/>
        <v/>
      </c>
      <c r="CJ680" s="1333" t="str">
        <f t="shared" si="2186"/>
        <v/>
      </c>
      <c r="CK680" s="1334" t="str">
        <f t="shared" si="2186"/>
        <v/>
      </c>
      <c r="CL680" s="1334" t="str">
        <f t="shared" si="2186"/>
        <v/>
      </c>
      <c r="CM680" s="1334" t="str">
        <f t="shared" si="2186"/>
        <v/>
      </c>
      <c r="CN680" s="1333" t="str">
        <f t="shared" si="2186"/>
        <v/>
      </c>
      <c r="CO680" s="1333" t="str">
        <f t="shared" si="2186"/>
        <v/>
      </c>
      <c r="CP680" s="1333" t="str">
        <f t="shared" si="2186"/>
        <v/>
      </c>
      <c r="CQ680" s="1333" t="str">
        <f t="shared" si="2186"/>
        <v/>
      </c>
      <c r="CR680" s="1333" t="str">
        <f t="shared" si="2186"/>
        <v/>
      </c>
      <c r="CS680" s="1332" t="str">
        <f t="shared" si="2186"/>
        <v/>
      </c>
      <c r="CT680" s="1335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6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95"/>
        <v/>
      </c>
      <c r="CF682" s="1328" t="str">
        <f t="shared" si="2195"/>
        <v/>
      </c>
      <c r="CG682" s="1328" t="str">
        <f t="shared" si="2195"/>
        <v/>
      </c>
      <c r="CH682" s="1328" t="str">
        <f t="shared" si="2195"/>
        <v/>
      </c>
      <c r="CI682" s="1328" t="str">
        <f t="shared" si="2195"/>
        <v/>
      </c>
      <c r="CJ682" s="1328" t="str">
        <f t="shared" si="2195"/>
        <v/>
      </c>
      <c r="CK682" s="1329" t="str">
        <f t="shared" si="2195"/>
        <v/>
      </c>
      <c r="CL682" s="1329" t="str">
        <f t="shared" si="2195"/>
        <v/>
      </c>
      <c r="CM682" s="1329" t="str">
        <f t="shared" si="2195"/>
        <v/>
      </c>
      <c r="CN682" s="1328" t="str">
        <f t="shared" si="2195"/>
        <v/>
      </c>
      <c r="CO682" s="1328" t="str">
        <f t="shared" si="2195"/>
        <v/>
      </c>
      <c r="CP682" s="1328" t="str">
        <f t="shared" si="2195"/>
        <v/>
      </c>
      <c r="CQ682" s="1328" t="str">
        <f t="shared" si="2195"/>
        <v/>
      </c>
      <c r="CR682" s="1328" t="str">
        <f t="shared" si="2195"/>
        <v/>
      </c>
      <c r="CS682" s="1327" t="str">
        <f t="shared" si="2195"/>
        <v/>
      </c>
      <c r="CT682" s="1330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96"/>
        <v/>
      </c>
      <c r="CF683" s="1328" t="str">
        <f t="shared" si="2196"/>
        <v/>
      </c>
      <c r="CG683" s="1328" t="str">
        <f t="shared" si="2196"/>
        <v/>
      </c>
      <c r="CH683" s="1328" t="str">
        <f t="shared" si="2196"/>
        <v/>
      </c>
      <c r="CI683" s="1328" t="str">
        <f t="shared" si="2196"/>
        <v/>
      </c>
      <c r="CJ683" s="1328" t="str">
        <f t="shared" si="2196"/>
        <v/>
      </c>
      <c r="CK683" s="1329" t="str">
        <f t="shared" si="2196"/>
        <v/>
      </c>
      <c r="CL683" s="1329" t="str">
        <f t="shared" si="2196"/>
        <v/>
      </c>
      <c r="CM683" s="1329" t="str">
        <f t="shared" si="2196"/>
        <v/>
      </c>
      <c r="CN683" s="1328" t="str">
        <f t="shared" si="2196"/>
        <v/>
      </c>
      <c r="CO683" s="1328" t="str">
        <f t="shared" si="2196"/>
        <v/>
      </c>
      <c r="CP683" s="1328" t="str">
        <f t="shared" si="2196"/>
        <v/>
      </c>
      <c r="CQ683" s="1328" t="str">
        <f t="shared" si="2196"/>
        <v/>
      </c>
      <c r="CR683" s="1328" t="str">
        <f t="shared" si="2196"/>
        <v/>
      </c>
      <c r="CS683" s="1327" t="str">
        <f t="shared" si="2196"/>
        <v/>
      </c>
      <c r="CT683" s="1330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90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96"/>
        <v>2020</v>
      </c>
      <c r="CF684" s="1328">
        <f t="shared" si="2196"/>
        <v>2020</v>
      </c>
      <c r="CG684" s="1328">
        <f t="shared" si="2196"/>
        <v>2020</v>
      </c>
      <c r="CH684" s="1328">
        <f t="shared" si="2196"/>
        <v>2020</v>
      </c>
      <c r="CI684" s="1328">
        <f t="shared" si="2196"/>
        <v>2020</v>
      </c>
      <c r="CJ684" s="1328">
        <f t="shared" si="2196"/>
        <v>2020</v>
      </c>
      <c r="CK684" s="1329">
        <f t="shared" si="2196"/>
        <v>2020</v>
      </c>
      <c r="CL684" s="1329">
        <f t="shared" si="2196"/>
        <v>2020</v>
      </c>
      <c r="CM684" s="1329">
        <f t="shared" si="2196"/>
        <v>2020</v>
      </c>
      <c r="CN684" s="1328">
        <f t="shared" si="2196"/>
        <v>2020</v>
      </c>
      <c r="CO684" s="1328">
        <f t="shared" si="2196"/>
        <v>2020</v>
      </c>
      <c r="CP684" s="1328">
        <f t="shared" si="2196"/>
        <v>2020</v>
      </c>
      <c r="CQ684" s="1328">
        <f t="shared" si="2196"/>
        <v>2020</v>
      </c>
      <c r="CR684" s="1328">
        <f t="shared" si="2196"/>
        <v>2020</v>
      </c>
      <c r="CS684" s="1327">
        <f t="shared" si="2196"/>
        <v>2020</v>
      </c>
      <c r="CT684" s="1330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96"/>
        <v/>
      </c>
      <c r="CF685" s="1333" t="str">
        <f t="shared" si="2196"/>
        <v/>
      </c>
      <c r="CG685" s="1333" t="str">
        <f t="shared" si="2196"/>
        <v/>
      </c>
      <c r="CH685" s="1333" t="str">
        <f t="shared" si="2196"/>
        <v/>
      </c>
      <c r="CI685" s="1333" t="str">
        <f t="shared" si="2196"/>
        <v/>
      </c>
      <c r="CJ685" s="1333" t="str">
        <f t="shared" si="2196"/>
        <v/>
      </c>
      <c r="CK685" s="1334" t="str">
        <f t="shared" si="2196"/>
        <v/>
      </c>
      <c r="CL685" s="1334" t="str">
        <f t="shared" si="2196"/>
        <v/>
      </c>
      <c r="CM685" s="1334" t="str">
        <f t="shared" si="2196"/>
        <v/>
      </c>
      <c r="CN685" s="1333" t="str">
        <f t="shared" si="2196"/>
        <v/>
      </c>
      <c r="CO685" s="1333" t="str">
        <f t="shared" si="2196"/>
        <v/>
      </c>
      <c r="CP685" s="1333" t="str">
        <f t="shared" si="2196"/>
        <v/>
      </c>
      <c r="CQ685" s="1333" t="str">
        <f t="shared" si="2196"/>
        <v/>
      </c>
      <c r="CR685" s="1333" t="str">
        <f t="shared" si="2196"/>
        <v/>
      </c>
      <c r="CS685" s="1332" t="str">
        <f t="shared" si="2196"/>
        <v/>
      </c>
      <c r="CT685" s="1335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6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207"/>
        <v/>
      </c>
      <c r="CF687" s="1328" t="str">
        <f t="shared" si="2207"/>
        <v/>
      </c>
      <c r="CG687" s="1328" t="str">
        <f t="shared" si="2207"/>
        <v/>
      </c>
      <c r="CH687" s="1328" t="str">
        <f t="shared" si="2207"/>
        <v/>
      </c>
      <c r="CI687" s="1328" t="str">
        <f t="shared" si="2207"/>
        <v/>
      </c>
      <c r="CJ687" s="1328" t="str">
        <f t="shared" si="2207"/>
        <v/>
      </c>
      <c r="CK687" s="1329" t="str">
        <f t="shared" si="2207"/>
        <v/>
      </c>
      <c r="CL687" s="1329" t="str">
        <f t="shared" si="2207"/>
        <v/>
      </c>
      <c r="CM687" s="1329" t="str">
        <f t="shared" si="2207"/>
        <v/>
      </c>
      <c r="CN687" s="1328" t="str">
        <f t="shared" si="2207"/>
        <v/>
      </c>
      <c r="CO687" s="1328" t="str">
        <f t="shared" si="2207"/>
        <v/>
      </c>
      <c r="CP687" s="1328" t="str">
        <f t="shared" si="2207"/>
        <v/>
      </c>
      <c r="CQ687" s="1328" t="str">
        <f t="shared" si="2207"/>
        <v/>
      </c>
      <c r="CR687" s="1328" t="str">
        <f t="shared" si="2207"/>
        <v/>
      </c>
      <c r="CS687" s="1327" t="str">
        <f t="shared" si="2207"/>
        <v/>
      </c>
      <c r="CT687" s="1330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208"/>
        <v/>
      </c>
      <c r="CF688" s="1328" t="str">
        <f t="shared" si="2208"/>
        <v/>
      </c>
      <c r="CG688" s="1328" t="str">
        <f t="shared" si="2208"/>
        <v/>
      </c>
      <c r="CH688" s="1328" t="str">
        <f t="shared" si="2208"/>
        <v/>
      </c>
      <c r="CI688" s="1328" t="str">
        <f t="shared" si="2208"/>
        <v/>
      </c>
      <c r="CJ688" s="1328" t="str">
        <f t="shared" si="2208"/>
        <v/>
      </c>
      <c r="CK688" s="1329" t="str">
        <f t="shared" si="2208"/>
        <v/>
      </c>
      <c r="CL688" s="1329" t="str">
        <f t="shared" si="2208"/>
        <v/>
      </c>
      <c r="CM688" s="1329" t="str">
        <f t="shared" si="2208"/>
        <v/>
      </c>
      <c r="CN688" s="1328" t="str">
        <f t="shared" si="2208"/>
        <v/>
      </c>
      <c r="CO688" s="1328" t="str">
        <f t="shared" si="2208"/>
        <v/>
      </c>
      <c r="CP688" s="1328" t="str">
        <f t="shared" si="2208"/>
        <v/>
      </c>
      <c r="CQ688" s="1328" t="str">
        <f t="shared" si="2208"/>
        <v/>
      </c>
      <c r="CR688" s="1328" t="str">
        <f t="shared" si="2208"/>
        <v/>
      </c>
      <c r="CS688" s="1327" t="str">
        <f t="shared" si="2208"/>
        <v/>
      </c>
      <c r="CT688" s="1330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208"/>
        <v>3620</v>
      </c>
      <c r="CF689" s="1328">
        <f t="shared" si="2208"/>
        <v>3620</v>
      </c>
      <c r="CG689" s="1328">
        <f t="shared" si="2208"/>
        <v>3620</v>
      </c>
      <c r="CH689" s="1328">
        <f t="shared" si="2208"/>
        <v>3620</v>
      </c>
      <c r="CI689" s="1328">
        <f t="shared" si="2208"/>
        <v>3620</v>
      </c>
      <c r="CJ689" s="1328">
        <f t="shared" si="2208"/>
        <v>3620</v>
      </c>
      <c r="CK689" s="1329">
        <f t="shared" si="2208"/>
        <v>3620</v>
      </c>
      <c r="CL689" s="1329">
        <f t="shared" si="2208"/>
        <v>3620</v>
      </c>
      <c r="CM689" s="1329">
        <f t="shared" si="2208"/>
        <v>3620</v>
      </c>
      <c r="CN689" s="1328">
        <f t="shared" si="2208"/>
        <v>3620</v>
      </c>
      <c r="CO689" s="1328">
        <f t="shared" si="2208"/>
        <v>3620</v>
      </c>
      <c r="CP689" s="1328">
        <f t="shared" si="2208"/>
        <v>3620</v>
      </c>
      <c r="CQ689" s="1328">
        <f t="shared" si="2208"/>
        <v>3620</v>
      </c>
      <c r="CR689" s="1328">
        <f t="shared" si="2208"/>
        <v>3620</v>
      </c>
      <c r="CS689" s="1327">
        <f t="shared" si="2208"/>
        <v>3620</v>
      </c>
      <c r="CT689" s="1330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208"/>
        <v/>
      </c>
      <c r="CF690" s="1333" t="str">
        <f t="shared" si="2208"/>
        <v/>
      </c>
      <c r="CG690" s="1333" t="str">
        <f t="shared" si="2208"/>
        <v/>
      </c>
      <c r="CH690" s="1333" t="str">
        <f t="shared" si="2208"/>
        <v/>
      </c>
      <c r="CI690" s="1333" t="str">
        <f t="shared" si="2208"/>
        <v/>
      </c>
      <c r="CJ690" s="1333" t="str">
        <f t="shared" si="2208"/>
        <v/>
      </c>
      <c r="CK690" s="1334" t="str">
        <f t="shared" si="2208"/>
        <v/>
      </c>
      <c r="CL690" s="1334" t="str">
        <f t="shared" si="2208"/>
        <v/>
      </c>
      <c r="CM690" s="1334" t="str">
        <f t="shared" si="2208"/>
        <v/>
      </c>
      <c r="CN690" s="1333" t="str">
        <f t="shared" si="2208"/>
        <v/>
      </c>
      <c r="CO690" s="1333" t="str">
        <f t="shared" si="2208"/>
        <v/>
      </c>
      <c r="CP690" s="1333" t="str">
        <f t="shared" si="2208"/>
        <v/>
      </c>
      <c r="CQ690" s="1333" t="str">
        <f t="shared" si="2208"/>
        <v/>
      </c>
      <c r="CR690" s="1333" t="str">
        <f t="shared" si="2208"/>
        <v/>
      </c>
      <c r="CS690" s="1332" t="str">
        <f t="shared" si="2208"/>
        <v/>
      </c>
      <c r="CT690" s="1335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6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223"/>
        <v/>
      </c>
      <c r="CF692" s="1328" t="str">
        <f t="shared" si="2223"/>
        <v/>
      </c>
      <c r="CG692" s="1328" t="str">
        <f t="shared" si="2223"/>
        <v/>
      </c>
      <c r="CH692" s="1328" t="str">
        <f t="shared" si="2223"/>
        <v/>
      </c>
      <c r="CI692" s="1328" t="str">
        <f t="shared" si="2223"/>
        <v/>
      </c>
      <c r="CJ692" s="1328" t="str">
        <f t="shared" si="2223"/>
        <v/>
      </c>
      <c r="CK692" s="1329" t="str">
        <f t="shared" si="2223"/>
        <v/>
      </c>
      <c r="CL692" s="1329" t="str">
        <f t="shared" si="2223"/>
        <v/>
      </c>
      <c r="CM692" s="1329" t="str">
        <f t="shared" si="2223"/>
        <v/>
      </c>
      <c r="CN692" s="1328" t="str">
        <f t="shared" si="2223"/>
        <v/>
      </c>
      <c r="CO692" s="1328" t="str">
        <f t="shared" si="2223"/>
        <v/>
      </c>
      <c r="CP692" s="1328" t="str">
        <f t="shared" si="2223"/>
        <v/>
      </c>
      <c r="CQ692" s="1328" t="str">
        <f t="shared" si="2223"/>
        <v/>
      </c>
      <c r="CR692" s="1328" t="str">
        <f t="shared" si="2223"/>
        <v/>
      </c>
      <c r="CS692" s="1327" t="str">
        <f t="shared" si="2223"/>
        <v/>
      </c>
      <c r="CT692" s="1330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224"/>
        <v/>
      </c>
      <c r="CF693" s="1328" t="str">
        <f t="shared" si="2224"/>
        <v/>
      </c>
      <c r="CG693" s="1328" t="str">
        <f t="shared" si="2224"/>
        <v/>
      </c>
      <c r="CH693" s="1328" t="str">
        <f t="shared" si="2224"/>
        <v/>
      </c>
      <c r="CI693" s="1328" t="str">
        <f t="shared" si="2224"/>
        <v/>
      </c>
      <c r="CJ693" s="1328" t="str">
        <f t="shared" si="2224"/>
        <v/>
      </c>
      <c r="CK693" s="1329" t="str">
        <f t="shared" si="2224"/>
        <v/>
      </c>
      <c r="CL693" s="1329" t="str">
        <f t="shared" si="2224"/>
        <v/>
      </c>
      <c r="CM693" s="1329" t="str">
        <f t="shared" si="2224"/>
        <v/>
      </c>
      <c r="CN693" s="1328" t="str">
        <f t="shared" si="2224"/>
        <v/>
      </c>
      <c r="CO693" s="1328" t="str">
        <f t="shared" si="2224"/>
        <v/>
      </c>
      <c r="CP693" s="1328" t="str">
        <f t="shared" si="2224"/>
        <v/>
      </c>
      <c r="CQ693" s="1328" t="str">
        <f t="shared" si="2224"/>
        <v/>
      </c>
      <c r="CR693" s="1328" t="str">
        <f t="shared" si="2224"/>
        <v/>
      </c>
      <c r="CS693" s="1327" t="str">
        <f t="shared" si="2224"/>
        <v/>
      </c>
      <c r="CT693" s="1330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224"/>
        <v>4000</v>
      </c>
      <c r="CF694" s="1328">
        <f t="shared" si="2224"/>
        <v>4000</v>
      </c>
      <c r="CG694" s="1328">
        <f t="shared" si="2224"/>
        <v>4000</v>
      </c>
      <c r="CH694" s="1328">
        <f t="shared" si="2224"/>
        <v>4000</v>
      </c>
      <c r="CI694" s="1328">
        <f t="shared" si="2224"/>
        <v>4000</v>
      </c>
      <c r="CJ694" s="1328">
        <f t="shared" si="2224"/>
        <v>4000</v>
      </c>
      <c r="CK694" s="1329">
        <f t="shared" si="2224"/>
        <v>4000</v>
      </c>
      <c r="CL694" s="1329">
        <f t="shared" si="2224"/>
        <v>4000</v>
      </c>
      <c r="CM694" s="1329">
        <f t="shared" si="2224"/>
        <v>4000</v>
      </c>
      <c r="CN694" s="1328">
        <f t="shared" si="2224"/>
        <v>4000</v>
      </c>
      <c r="CO694" s="1328">
        <f t="shared" si="2224"/>
        <v>4000</v>
      </c>
      <c r="CP694" s="1328">
        <f t="shared" si="2224"/>
        <v>4000</v>
      </c>
      <c r="CQ694" s="1328">
        <f t="shared" si="2224"/>
        <v>4000</v>
      </c>
      <c r="CR694" s="1328">
        <f t="shared" si="2224"/>
        <v>4000</v>
      </c>
      <c r="CS694" s="1327">
        <f t="shared" si="2224"/>
        <v>4000</v>
      </c>
      <c r="CT694" s="1330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224"/>
        <v/>
      </c>
      <c r="CF695" s="1333" t="str">
        <f t="shared" si="2224"/>
        <v/>
      </c>
      <c r="CG695" s="1333" t="str">
        <f t="shared" si="2224"/>
        <v/>
      </c>
      <c r="CH695" s="1333" t="str">
        <f t="shared" si="2224"/>
        <v/>
      </c>
      <c r="CI695" s="1333" t="str">
        <f t="shared" si="2224"/>
        <v/>
      </c>
      <c r="CJ695" s="1333" t="str">
        <f t="shared" si="2224"/>
        <v/>
      </c>
      <c r="CK695" s="1334" t="str">
        <f t="shared" si="2224"/>
        <v/>
      </c>
      <c r="CL695" s="1334" t="str">
        <f t="shared" si="2224"/>
        <v/>
      </c>
      <c r="CM695" s="1334" t="str">
        <f t="shared" si="2224"/>
        <v/>
      </c>
      <c r="CN695" s="1333" t="str">
        <f t="shared" si="2224"/>
        <v/>
      </c>
      <c r="CO695" s="1333" t="str">
        <f t="shared" si="2224"/>
        <v/>
      </c>
      <c r="CP695" s="1333" t="str">
        <f t="shared" si="2224"/>
        <v/>
      </c>
      <c r="CQ695" s="1333" t="str">
        <f t="shared" si="2224"/>
        <v/>
      </c>
      <c r="CR695" s="1333" t="str">
        <f t="shared" si="2224"/>
        <v/>
      </c>
      <c r="CS695" s="1332" t="str">
        <f t="shared" si="2224"/>
        <v/>
      </c>
      <c r="CT695" s="1335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6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235"/>
        <v/>
      </c>
      <c r="CF697" s="1328" t="str">
        <f t="shared" si="2235"/>
        <v/>
      </c>
      <c r="CG697" s="1328" t="str">
        <f t="shared" si="2235"/>
        <v/>
      </c>
      <c r="CH697" s="1328" t="str">
        <f t="shared" si="2235"/>
        <v/>
      </c>
      <c r="CI697" s="1328" t="str">
        <f t="shared" si="2235"/>
        <v/>
      </c>
      <c r="CJ697" s="1328" t="str">
        <f t="shared" si="2235"/>
        <v/>
      </c>
      <c r="CK697" s="1329" t="str">
        <f t="shared" si="2235"/>
        <v/>
      </c>
      <c r="CL697" s="1329" t="str">
        <f t="shared" si="2235"/>
        <v/>
      </c>
      <c r="CM697" s="1329" t="str">
        <f t="shared" si="2235"/>
        <v/>
      </c>
      <c r="CN697" s="1328" t="str">
        <f t="shared" si="2235"/>
        <v/>
      </c>
      <c r="CO697" s="1328" t="str">
        <f t="shared" si="2235"/>
        <v/>
      </c>
      <c r="CP697" s="1328" t="str">
        <f t="shared" si="2235"/>
        <v/>
      </c>
      <c r="CQ697" s="1328" t="str">
        <f t="shared" si="2235"/>
        <v/>
      </c>
      <c r="CR697" s="1328" t="str">
        <f t="shared" si="2235"/>
        <v/>
      </c>
      <c r="CS697" s="1327" t="str">
        <f t="shared" si="2235"/>
        <v/>
      </c>
      <c r="CT697" s="1330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236"/>
        <v/>
      </c>
      <c r="CF698" s="1328" t="str">
        <f t="shared" si="2236"/>
        <v/>
      </c>
      <c r="CG698" s="1328" t="str">
        <f t="shared" si="2236"/>
        <v/>
      </c>
      <c r="CH698" s="1328" t="str">
        <f t="shared" si="2236"/>
        <v/>
      </c>
      <c r="CI698" s="1328" t="str">
        <f t="shared" si="2236"/>
        <v/>
      </c>
      <c r="CJ698" s="1328" t="str">
        <f t="shared" si="2236"/>
        <v/>
      </c>
      <c r="CK698" s="1329" t="str">
        <f t="shared" si="2236"/>
        <v/>
      </c>
      <c r="CL698" s="1329" t="str">
        <f t="shared" si="2236"/>
        <v/>
      </c>
      <c r="CM698" s="1329" t="str">
        <f t="shared" si="2236"/>
        <v/>
      </c>
      <c r="CN698" s="1328" t="str">
        <f t="shared" si="2236"/>
        <v/>
      </c>
      <c r="CO698" s="1328" t="str">
        <f t="shared" si="2236"/>
        <v/>
      </c>
      <c r="CP698" s="1328" t="str">
        <f t="shared" si="2236"/>
        <v/>
      </c>
      <c r="CQ698" s="1328" t="str">
        <f t="shared" si="2236"/>
        <v/>
      </c>
      <c r="CR698" s="1328" t="str">
        <f t="shared" si="2236"/>
        <v/>
      </c>
      <c r="CS698" s="1327" t="str">
        <f t="shared" si="2236"/>
        <v/>
      </c>
      <c r="CT698" s="1330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236"/>
        <v/>
      </c>
      <c r="CF699" s="1328" t="str">
        <f t="shared" si="2236"/>
        <v/>
      </c>
      <c r="CG699" s="1328" t="str">
        <f t="shared" si="2236"/>
        <v/>
      </c>
      <c r="CH699" s="1328" t="str">
        <f t="shared" si="2236"/>
        <v/>
      </c>
      <c r="CI699" s="1328" t="str">
        <f t="shared" si="2236"/>
        <v/>
      </c>
      <c r="CJ699" s="1328" t="str">
        <f t="shared" si="2236"/>
        <v/>
      </c>
      <c r="CK699" s="1329" t="str">
        <f t="shared" si="2236"/>
        <v/>
      </c>
      <c r="CL699" s="1329" t="str">
        <f t="shared" si="2236"/>
        <v/>
      </c>
      <c r="CM699" s="1329" t="str">
        <f t="shared" si="2236"/>
        <v/>
      </c>
      <c r="CN699" s="1328" t="str">
        <f t="shared" si="2236"/>
        <v/>
      </c>
      <c r="CO699" s="1328" t="str">
        <f t="shared" si="2236"/>
        <v/>
      </c>
      <c r="CP699" s="1328" t="str">
        <f t="shared" si="2236"/>
        <v/>
      </c>
      <c r="CQ699" s="1328" t="str">
        <f t="shared" si="2236"/>
        <v/>
      </c>
      <c r="CR699" s="1328" t="str">
        <f t="shared" si="2236"/>
        <v/>
      </c>
      <c r="CS699" s="1327" t="str">
        <f t="shared" si="2236"/>
        <v/>
      </c>
      <c r="CT699" s="1330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236"/>
        <v/>
      </c>
      <c r="CF700" s="1333" t="str">
        <f t="shared" si="2236"/>
        <v/>
      </c>
      <c r="CG700" s="1333" t="str">
        <f t="shared" si="2236"/>
        <v/>
      </c>
      <c r="CH700" s="1333" t="str">
        <f t="shared" si="2236"/>
        <v/>
      </c>
      <c r="CI700" s="1333" t="str">
        <f t="shared" si="2236"/>
        <v/>
      </c>
      <c r="CJ700" s="1333" t="str">
        <f t="shared" si="2236"/>
        <v/>
      </c>
      <c r="CK700" s="1334" t="str">
        <f t="shared" si="2236"/>
        <v/>
      </c>
      <c r="CL700" s="1334" t="str">
        <f t="shared" si="2236"/>
        <v/>
      </c>
      <c r="CM700" s="1334" t="str">
        <f t="shared" si="2236"/>
        <v/>
      </c>
      <c r="CN700" s="1333" t="str">
        <f t="shared" si="2236"/>
        <v/>
      </c>
      <c r="CO700" s="1333" t="str">
        <f t="shared" si="2236"/>
        <v/>
      </c>
      <c r="CP700" s="1333" t="str">
        <f t="shared" si="2236"/>
        <v/>
      </c>
      <c r="CQ700" s="1333" t="str">
        <f t="shared" si="2236"/>
        <v/>
      </c>
      <c r="CR700" s="1333" t="str">
        <f t="shared" si="2236"/>
        <v/>
      </c>
      <c r="CS700" s="1332" t="str">
        <f t="shared" si="2236"/>
        <v/>
      </c>
      <c r="CT700" s="1335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6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247"/>
        <v/>
      </c>
      <c r="CF703" s="1328" t="str">
        <f t="shared" si="2247"/>
        <v/>
      </c>
      <c r="CG703" s="1328" t="str">
        <f t="shared" si="2247"/>
        <v/>
      </c>
      <c r="CH703" s="1328" t="str">
        <f t="shared" si="2247"/>
        <v/>
      </c>
      <c r="CI703" s="1328" t="str">
        <f t="shared" si="2247"/>
        <v/>
      </c>
      <c r="CJ703" s="1328" t="str">
        <f t="shared" si="2247"/>
        <v/>
      </c>
      <c r="CK703" s="1329" t="str">
        <f t="shared" si="2247"/>
        <v/>
      </c>
      <c r="CL703" s="1329" t="str">
        <f t="shared" si="2247"/>
        <v/>
      </c>
      <c r="CM703" s="1329" t="str">
        <f t="shared" si="2247"/>
        <v/>
      </c>
      <c r="CN703" s="1328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248"/>
        <v/>
      </c>
      <c r="CP703" s="1328" t="str">
        <f t="shared" si="2248"/>
        <v/>
      </c>
      <c r="CQ703" s="1328" t="str">
        <f t="shared" si="2248"/>
        <v/>
      </c>
      <c r="CR703" s="1328" t="str">
        <f t="shared" si="2248"/>
        <v/>
      </c>
      <c r="CS703" s="1327" t="str">
        <f t="shared" si="2248"/>
        <v/>
      </c>
      <c r="CT703" s="1330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6" t="str">
        <f t="shared" si="2247"/>
        <v/>
      </c>
      <c r="CE704" s="1327" t="str">
        <f t="shared" si="2247"/>
        <v/>
      </c>
      <c r="CF704" s="1328" t="str">
        <f t="shared" si="2247"/>
        <v/>
      </c>
      <c r="CG704" s="1328" t="str">
        <f t="shared" si="2247"/>
        <v/>
      </c>
      <c r="CH704" s="1328" t="str">
        <f t="shared" si="2247"/>
        <v/>
      </c>
      <c r="CI704" s="1328" t="str">
        <f t="shared" si="2247"/>
        <v/>
      </c>
      <c r="CJ704" s="1328" t="str">
        <f t="shared" si="2247"/>
        <v/>
      </c>
      <c r="CK704" s="1329" t="str">
        <f t="shared" si="2247"/>
        <v/>
      </c>
      <c r="CL704" s="1329" t="str">
        <f t="shared" si="2247"/>
        <v/>
      </c>
      <c r="CM704" s="1329" t="str">
        <f t="shared" si="2247"/>
        <v/>
      </c>
      <c r="CN704" s="1328" t="str">
        <f t="shared" si="2248"/>
        <v/>
      </c>
      <c r="CO704" s="1328" t="str">
        <f t="shared" si="2248"/>
        <v/>
      </c>
      <c r="CP704" s="1328" t="str">
        <f t="shared" si="2248"/>
        <v/>
      </c>
      <c r="CQ704" s="1328" t="str">
        <f t="shared" si="2248"/>
        <v/>
      </c>
      <c r="CR704" s="1328" t="str">
        <f t="shared" si="2248"/>
        <v/>
      </c>
      <c r="CS704" s="1327" t="str">
        <f t="shared" si="2248"/>
        <v/>
      </c>
      <c r="CT704" s="1330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6" t="str">
        <f t="shared" si="2247"/>
        <v/>
      </c>
      <c r="CE705" s="1327" t="str">
        <f t="shared" si="2247"/>
        <v/>
      </c>
      <c r="CF705" s="1328" t="str">
        <f t="shared" si="2247"/>
        <v/>
      </c>
      <c r="CG705" s="1328" t="str">
        <f t="shared" si="2247"/>
        <v/>
      </c>
      <c r="CH705" s="1328" t="str">
        <f t="shared" si="2247"/>
        <v/>
      </c>
      <c r="CI705" s="1328" t="str">
        <f t="shared" si="2247"/>
        <v/>
      </c>
      <c r="CJ705" s="1328" t="str">
        <f t="shared" si="2247"/>
        <v/>
      </c>
      <c r="CK705" s="1329" t="str">
        <f t="shared" si="2247"/>
        <v/>
      </c>
      <c r="CL705" s="1329" t="str">
        <f t="shared" si="2247"/>
        <v/>
      </c>
      <c r="CM705" s="1329" t="str">
        <f t="shared" si="2247"/>
        <v/>
      </c>
      <c r="CN705" s="1328" t="str">
        <f t="shared" si="2248"/>
        <v/>
      </c>
      <c r="CO705" s="1328" t="str">
        <f t="shared" si="2248"/>
        <v/>
      </c>
      <c r="CP705" s="1328" t="str">
        <f t="shared" si="2248"/>
        <v/>
      </c>
      <c r="CQ705" s="1328" t="str">
        <f t="shared" si="2248"/>
        <v/>
      </c>
      <c r="CR705" s="1328" t="str">
        <f t="shared" si="2248"/>
        <v/>
      </c>
      <c r="CS705" s="1327" t="str">
        <f t="shared" si="2248"/>
        <v/>
      </c>
      <c r="CT705" s="1330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6" t="str">
        <f t="shared" si="2247"/>
        <v/>
      </c>
      <c r="CE706" s="1327" t="str">
        <f t="shared" si="2247"/>
        <v/>
      </c>
      <c r="CF706" s="1328" t="str">
        <f t="shared" si="2247"/>
        <v/>
      </c>
      <c r="CG706" s="1328" t="str">
        <f t="shared" si="2247"/>
        <v/>
      </c>
      <c r="CH706" s="1328" t="str">
        <f t="shared" si="2247"/>
        <v/>
      </c>
      <c r="CI706" s="1328" t="str">
        <f t="shared" si="2247"/>
        <v/>
      </c>
      <c r="CJ706" s="1328" t="str">
        <f t="shared" si="2247"/>
        <v/>
      </c>
      <c r="CK706" s="1329" t="str">
        <f t="shared" si="2247"/>
        <v/>
      </c>
      <c r="CL706" s="1329" t="str">
        <f t="shared" si="2247"/>
        <v/>
      </c>
      <c r="CM706" s="1329" t="str">
        <f t="shared" si="2247"/>
        <v/>
      </c>
      <c r="CN706" s="1328" t="str">
        <f t="shared" si="2248"/>
        <v/>
      </c>
      <c r="CO706" s="1328" t="str">
        <f t="shared" si="2248"/>
        <v/>
      </c>
      <c r="CP706" s="1328" t="str">
        <f t="shared" si="2248"/>
        <v/>
      </c>
      <c r="CQ706" s="1328" t="str">
        <f t="shared" si="2248"/>
        <v/>
      </c>
      <c r="CR706" s="1328" t="str">
        <f t="shared" si="2248"/>
        <v/>
      </c>
      <c r="CS706" s="1327" t="str">
        <f t="shared" si="2248"/>
        <v/>
      </c>
      <c r="CT706" s="1330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1120</v>
      </c>
      <c r="BX707" s="592">
        <f>'Data 2'!BX63</f>
        <v>1600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6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251"/>
        <v>0</v>
      </c>
      <c r="CF707" s="1328">
        <f t="shared" si="2251"/>
        <v>0</v>
      </c>
      <c r="CG707" s="1328">
        <f t="shared" si="2251"/>
        <v>0</v>
      </c>
      <c r="CH707" s="1328">
        <f t="shared" si="2251"/>
        <v>0</v>
      </c>
      <c r="CI707" s="1328">
        <f t="shared" si="2251"/>
        <v>0</v>
      </c>
      <c r="CJ707" s="1328">
        <f t="shared" si="2251"/>
        <v>0</v>
      </c>
      <c r="CK707" s="1329">
        <f t="shared" si="2251"/>
        <v>0</v>
      </c>
      <c r="CL707" s="1329">
        <f t="shared" si="2251"/>
        <v>0</v>
      </c>
      <c r="CM707" s="1329">
        <f t="shared" si="2251"/>
        <v>0</v>
      </c>
      <c r="CN707" s="1328">
        <f t="shared" si="2251"/>
        <v>0</v>
      </c>
      <c r="CO707" s="1328">
        <f t="shared" si="2251"/>
        <v>0</v>
      </c>
      <c r="CP707" s="1328">
        <f t="shared" si="2251"/>
        <v>0</v>
      </c>
      <c r="CQ707" s="1328">
        <f t="shared" si="2251"/>
        <v>0</v>
      </c>
      <c r="CR707" s="1328">
        <f t="shared" si="2251"/>
        <v>0</v>
      </c>
      <c r="CS707" s="1327">
        <f t="shared" si="2251"/>
        <v>0</v>
      </c>
      <c r="CT707" s="1330">
        <f t="shared" si="2251"/>
        <v>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6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252"/>
        <v/>
      </c>
      <c r="CF709" s="1328" t="str">
        <f t="shared" si="2252"/>
        <v/>
      </c>
      <c r="CG709" s="1328" t="str">
        <f t="shared" si="2252"/>
        <v/>
      </c>
      <c r="CH709" s="1328" t="str">
        <f t="shared" si="2252"/>
        <v/>
      </c>
      <c r="CI709" s="1328" t="str">
        <f t="shared" si="2252"/>
        <v/>
      </c>
      <c r="CJ709" s="1328" t="str">
        <f t="shared" si="2252"/>
        <v/>
      </c>
      <c r="CK709" s="1329" t="str">
        <f t="shared" si="2252"/>
        <v/>
      </c>
      <c r="CL709" s="1329" t="str">
        <f t="shared" si="2252"/>
        <v/>
      </c>
      <c r="CM709" s="1329" t="str">
        <f t="shared" si="2252"/>
        <v/>
      </c>
      <c r="CN709" s="1328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253"/>
        <v/>
      </c>
      <c r="CP709" s="1328" t="str">
        <f t="shared" si="2253"/>
        <v/>
      </c>
      <c r="CQ709" s="1328" t="str">
        <f t="shared" si="2253"/>
        <v/>
      </c>
      <c r="CR709" s="1328" t="str">
        <f t="shared" si="2253"/>
        <v/>
      </c>
      <c r="CS709" s="1327" t="str">
        <f t="shared" si="2253"/>
        <v/>
      </c>
      <c r="CT709" s="1330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6" t="str">
        <f t="shared" si="2252"/>
        <v/>
      </c>
      <c r="CE710" s="1327" t="str">
        <f t="shared" si="2252"/>
        <v/>
      </c>
      <c r="CF710" s="1328" t="str">
        <f t="shared" si="2252"/>
        <v/>
      </c>
      <c r="CG710" s="1328" t="str">
        <f t="shared" si="2252"/>
        <v/>
      </c>
      <c r="CH710" s="1328" t="str">
        <f t="shared" si="2252"/>
        <v/>
      </c>
      <c r="CI710" s="1328" t="str">
        <f t="shared" si="2252"/>
        <v/>
      </c>
      <c r="CJ710" s="1328" t="str">
        <f t="shared" si="2252"/>
        <v/>
      </c>
      <c r="CK710" s="1329" t="str">
        <f t="shared" si="2252"/>
        <v/>
      </c>
      <c r="CL710" s="1329" t="str">
        <f t="shared" si="2252"/>
        <v/>
      </c>
      <c r="CM710" s="1329" t="str">
        <f t="shared" si="2252"/>
        <v/>
      </c>
      <c r="CN710" s="1328" t="str">
        <f t="shared" si="2253"/>
        <v/>
      </c>
      <c r="CO710" s="1328" t="str">
        <f t="shared" si="2253"/>
        <v/>
      </c>
      <c r="CP710" s="1328" t="str">
        <f t="shared" si="2253"/>
        <v/>
      </c>
      <c r="CQ710" s="1328" t="str">
        <f t="shared" si="2253"/>
        <v/>
      </c>
      <c r="CR710" s="1328" t="str">
        <f t="shared" si="2253"/>
        <v/>
      </c>
      <c r="CS710" s="1327" t="str">
        <f t="shared" si="2253"/>
        <v/>
      </c>
      <c r="CT710" s="1330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6" t="str">
        <f t="shared" si="2252"/>
        <v/>
      </c>
      <c r="CE711" s="1327" t="str">
        <f t="shared" si="2252"/>
        <v/>
      </c>
      <c r="CF711" s="1328" t="str">
        <f t="shared" si="2252"/>
        <v/>
      </c>
      <c r="CG711" s="1328" t="str">
        <f t="shared" si="2252"/>
        <v/>
      </c>
      <c r="CH711" s="1328" t="str">
        <f t="shared" si="2252"/>
        <v/>
      </c>
      <c r="CI711" s="1328" t="str">
        <f t="shared" si="2252"/>
        <v/>
      </c>
      <c r="CJ711" s="1328" t="str">
        <f t="shared" si="2252"/>
        <v/>
      </c>
      <c r="CK711" s="1329" t="str">
        <f t="shared" si="2252"/>
        <v/>
      </c>
      <c r="CL711" s="1329" t="str">
        <f t="shared" si="2252"/>
        <v/>
      </c>
      <c r="CM711" s="1329" t="str">
        <f t="shared" si="2252"/>
        <v/>
      </c>
      <c r="CN711" s="1328" t="str">
        <f t="shared" si="2253"/>
        <v/>
      </c>
      <c r="CO711" s="1328" t="str">
        <f t="shared" si="2253"/>
        <v/>
      </c>
      <c r="CP711" s="1328" t="str">
        <f t="shared" si="2253"/>
        <v/>
      </c>
      <c r="CQ711" s="1328" t="str">
        <f t="shared" si="2253"/>
        <v/>
      </c>
      <c r="CR711" s="1328" t="str">
        <f t="shared" si="2253"/>
        <v/>
      </c>
      <c r="CS711" s="1327" t="str">
        <f t="shared" si="2253"/>
        <v/>
      </c>
      <c r="CT711" s="1330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6" t="str">
        <f t="shared" si="2252"/>
        <v/>
      </c>
      <c r="CE712" s="1327" t="str">
        <f t="shared" si="2252"/>
        <v/>
      </c>
      <c r="CF712" s="1328" t="str">
        <f t="shared" si="2252"/>
        <v/>
      </c>
      <c r="CG712" s="1328" t="str">
        <f t="shared" si="2252"/>
        <v/>
      </c>
      <c r="CH712" s="1328" t="str">
        <f t="shared" si="2252"/>
        <v/>
      </c>
      <c r="CI712" s="1328" t="str">
        <f t="shared" si="2252"/>
        <v/>
      </c>
      <c r="CJ712" s="1328" t="str">
        <f t="shared" si="2252"/>
        <v/>
      </c>
      <c r="CK712" s="1329" t="str">
        <f t="shared" si="2252"/>
        <v/>
      </c>
      <c r="CL712" s="1329" t="str">
        <f t="shared" si="2252"/>
        <v/>
      </c>
      <c r="CM712" s="1329" t="str">
        <f t="shared" si="2252"/>
        <v/>
      </c>
      <c r="CN712" s="1328" t="str">
        <f t="shared" si="2253"/>
        <v/>
      </c>
      <c r="CO712" s="1328" t="str">
        <f t="shared" si="2253"/>
        <v/>
      </c>
      <c r="CP712" s="1328" t="str">
        <f t="shared" si="2253"/>
        <v/>
      </c>
      <c r="CQ712" s="1328" t="str">
        <f t="shared" si="2253"/>
        <v/>
      </c>
      <c r="CR712" s="1328" t="str">
        <f t="shared" si="2253"/>
        <v/>
      </c>
      <c r="CS712" s="1327" t="str">
        <f t="shared" si="2253"/>
        <v/>
      </c>
      <c r="CT712" s="1330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256"/>
        <v>0</v>
      </c>
      <c r="CG713" s="1328">
        <f t="shared" si="2256"/>
        <v>0</v>
      </c>
      <c r="CH713" s="1328">
        <f t="shared" si="2256"/>
        <v>0</v>
      </c>
      <c r="CI713" s="1328">
        <f t="shared" si="2256"/>
        <v>0</v>
      </c>
      <c r="CJ713" s="1328">
        <f t="shared" si="2256"/>
        <v>0</v>
      </c>
      <c r="CK713" s="1329">
        <f t="shared" si="2256"/>
        <v>0</v>
      </c>
      <c r="CL713" s="1329">
        <f t="shared" si="2256"/>
        <v>0</v>
      </c>
      <c r="CM713" s="1329">
        <f t="shared" si="2256"/>
        <v>0</v>
      </c>
      <c r="CN713" s="1328">
        <f t="shared" si="2256"/>
        <v>0</v>
      </c>
      <c r="CO713" s="1328">
        <f t="shared" si="2256"/>
        <v>0</v>
      </c>
      <c r="CP713" s="1328">
        <f t="shared" si="2256"/>
        <v>0</v>
      </c>
      <c r="CQ713" s="1328">
        <f t="shared" si="2256"/>
        <v>0</v>
      </c>
      <c r="CR713" s="1328">
        <f t="shared" si="2256"/>
        <v>0</v>
      </c>
      <c r="CS713" s="1327">
        <f t="shared" si="2256"/>
        <v>0</v>
      </c>
      <c r="CT713" s="1330">
        <f t="shared" si="2256"/>
        <v>350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6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6" t="str">
        <f t="shared" si="2257"/>
        <v/>
      </c>
      <c r="CE716" s="1327" t="str">
        <f t="shared" si="2258"/>
        <v/>
      </c>
      <c r="CF716" s="1328" t="str">
        <f t="shared" si="2259"/>
        <v/>
      </c>
      <c r="CG716" s="1328" t="str">
        <f t="shared" si="2260"/>
        <v/>
      </c>
      <c r="CH716" s="1328" t="str">
        <f t="shared" si="2261"/>
        <v/>
      </c>
      <c r="CI716" s="1328" t="str">
        <f t="shared" si="2262"/>
        <v/>
      </c>
      <c r="CJ716" s="1328" t="str">
        <f t="shared" si="2263"/>
        <v/>
      </c>
      <c r="CK716" s="1329" t="str">
        <f t="shared" si="2264"/>
        <v/>
      </c>
      <c r="CL716" s="1329" t="str">
        <f t="shared" si="2265"/>
        <v/>
      </c>
      <c r="CM716" s="1329" t="str">
        <f t="shared" si="2266"/>
        <v/>
      </c>
      <c r="CN716" s="1328" t="str">
        <f t="shared" si="2267"/>
        <v/>
      </c>
      <c r="CO716" s="1328" t="str">
        <f t="shared" si="2268"/>
        <v/>
      </c>
      <c r="CP716" s="1328" t="str">
        <f t="shared" si="2269"/>
        <v/>
      </c>
      <c r="CQ716" s="1328" t="str">
        <f t="shared" si="2270"/>
        <v/>
      </c>
      <c r="CR716" s="1328" t="str">
        <f t="shared" si="2271"/>
        <v/>
      </c>
      <c r="CS716" s="1327" t="str">
        <f t="shared" si="2272"/>
        <v/>
      </c>
      <c r="CT716" s="1330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6" t="str">
        <f t="shared" si="2257"/>
        <v/>
      </c>
      <c r="CE717" s="1327" t="str">
        <f t="shared" si="2258"/>
        <v/>
      </c>
      <c r="CF717" s="1328" t="str">
        <f t="shared" si="2259"/>
        <v/>
      </c>
      <c r="CG717" s="1328" t="str">
        <f t="shared" si="2260"/>
        <v/>
      </c>
      <c r="CH717" s="1328" t="str">
        <f t="shared" si="2261"/>
        <v/>
      </c>
      <c r="CI717" s="1328" t="str">
        <f t="shared" si="2262"/>
        <v/>
      </c>
      <c r="CJ717" s="1328" t="str">
        <f t="shared" si="2263"/>
        <v/>
      </c>
      <c r="CK717" s="1329" t="str">
        <f t="shared" si="2264"/>
        <v/>
      </c>
      <c r="CL717" s="1329" t="str">
        <f t="shared" si="2265"/>
        <v/>
      </c>
      <c r="CM717" s="1329" t="str">
        <f t="shared" si="2266"/>
        <v/>
      </c>
      <c r="CN717" s="1328" t="str">
        <f t="shared" si="2267"/>
        <v/>
      </c>
      <c r="CO717" s="1328" t="str">
        <f t="shared" si="2268"/>
        <v/>
      </c>
      <c r="CP717" s="1328" t="str">
        <f t="shared" si="2269"/>
        <v/>
      </c>
      <c r="CQ717" s="1328" t="str">
        <f t="shared" si="2270"/>
        <v/>
      </c>
      <c r="CR717" s="1328" t="str">
        <f t="shared" si="2271"/>
        <v/>
      </c>
      <c r="CS717" s="1327" t="str">
        <f t="shared" si="2272"/>
        <v/>
      </c>
      <c r="CT717" s="1330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6" t="str">
        <f t="shared" si="2257"/>
        <v/>
      </c>
      <c r="CE718" s="1327" t="str">
        <f t="shared" si="2258"/>
        <v/>
      </c>
      <c r="CF718" s="1328" t="str">
        <f t="shared" si="2259"/>
        <v/>
      </c>
      <c r="CG718" s="1328" t="str">
        <f t="shared" si="2260"/>
        <v/>
      </c>
      <c r="CH718" s="1328" t="str">
        <f t="shared" si="2261"/>
        <v/>
      </c>
      <c r="CI718" s="1328" t="str">
        <f t="shared" si="2262"/>
        <v/>
      </c>
      <c r="CJ718" s="1328" t="str">
        <f t="shared" si="2263"/>
        <v/>
      </c>
      <c r="CK718" s="1329" t="str">
        <f t="shared" si="2264"/>
        <v/>
      </c>
      <c r="CL718" s="1329" t="str">
        <f t="shared" si="2265"/>
        <v/>
      </c>
      <c r="CM718" s="1329" t="str">
        <f t="shared" si="2266"/>
        <v/>
      </c>
      <c r="CN718" s="1328" t="str">
        <f t="shared" si="2267"/>
        <v/>
      </c>
      <c r="CO718" s="1328" t="str">
        <f t="shared" si="2268"/>
        <v/>
      </c>
      <c r="CP718" s="1328" t="str">
        <f t="shared" si="2269"/>
        <v/>
      </c>
      <c r="CQ718" s="1328" t="str">
        <f t="shared" si="2270"/>
        <v/>
      </c>
      <c r="CR718" s="1328" t="str">
        <f t="shared" si="2271"/>
        <v/>
      </c>
      <c r="CS718" s="1327" t="str">
        <f t="shared" si="2272"/>
        <v/>
      </c>
      <c r="CT718" s="1330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6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95"/>
        <v>0</v>
      </c>
      <c r="CF719" s="1328">
        <f t="shared" si="2295"/>
        <v>0</v>
      </c>
      <c r="CG719" s="1328">
        <f t="shared" si="2295"/>
        <v>0</v>
      </c>
      <c r="CH719" s="1328">
        <f t="shared" si="2295"/>
        <v>0</v>
      </c>
      <c r="CI719" s="1328">
        <f t="shared" si="2295"/>
        <v>0</v>
      </c>
      <c r="CJ719" s="1328">
        <f t="shared" si="2295"/>
        <v>0</v>
      </c>
      <c r="CK719" s="1329">
        <f t="shared" si="2295"/>
        <v>0</v>
      </c>
      <c r="CL719" s="1329">
        <f t="shared" si="2295"/>
        <v>0</v>
      </c>
      <c r="CM719" s="1329">
        <f t="shared" si="2295"/>
        <v>0</v>
      </c>
      <c r="CN719" s="1328">
        <f t="shared" si="2295"/>
        <v>0</v>
      </c>
      <c r="CO719" s="1328">
        <f t="shared" si="2295"/>
        <v>0</v>
      </c>
      <c r="CP719" s="1328">
        <f t="shared" si="2295"/>
        <v>0</v>
      </c>
      <c r="CQ719" s="1328">
        <f t="shared" si="2295"/>
        <v>0</v>
      </c>
      <c r="CR719" s="1328">
        <f t="shared" si="2295"/>
        <v>0</v>
      </c>
      <c r="CS719" s="1327">
        <f t="shared" si="2295"/>
        <v>0</v>
      </c>
      <c r="CT719" s="1330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6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96"/>
        <v/>
      </c>
      <c r="CF720" s="1328" t="str">
        <f t="shared" si="2296"/>
        <v/>
      </c>
      <c r="CG720" s="1328" t="str">
        <f t="shared" si="2296"/>
        <v/>
      </c>
      <c r="CH720" s="1328" t="str">
        <f t="shared" si="2296"/>
        <v/>
      </c>
      <c r="CI720" s="1328" t="str">
        <f t="shared" si="2296"/>
        <v/>
      </c>
      <c r="CJ720" s="1328" t="str">
        <f t="shared" si="2296"/>
        <v/>
      </c>
      <c r="CK720" s="1329" t="str">
        <f t="shared" si="2296"/>
        <v/>
      </c>
      <c r="CL720" s="1329" t="str">
        <f t="shared" si="2296"/>
        <v/>
      </c>
      <c r="CM720" s="1329" t="str">
        <f t="shared" si="2296"/>
        <v/>
      </c>
      <c r="CN720" s="1328" t="str">
        <f t="shared" si="2296"/>
        <v/>
      </c>
      <c r="CO720" s="1328" t="str">
        <f t="shared" si="2296"/>
        <v/>
      </c>
      <c r="CP720" s="1328" t="str">
        <f t="shared" si="2296"/>
        <v/>
      </c>
      <c r="CQ720" s="1328" t="str">
        <f t="shared" si="2296"/>
        <v/>
      </c>
      <c r="CR720" s="1328" t="str">
        <f t="shared" si="2296"/>
        <v/>
      </c>
      <c r="CS720" s="1327" t="str">
        <f t="shared" si="2296"/>
        <v/>
      </c>
      <c r="CT720" s="1330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6" t="str">
        <f t="shared" si="2297"/>
        <v/>
      </c>
      <c r="CE721" s="1327" t="str">
        <f t="shared" si="2296"/>
        <v/>
      </c>
      <c r="CF721" s="1328" t="str">
        <f t="shared" si="2296"/>
        <v/>
      </c>
      <c r="CG721" s="1328" t="str">
        <f t="shared" si="2296"/>
        <v/>
      </c>
      <c r="CH721" s="1328" t="str">
        <f t="shared" si="2296"/>
        <v/>
      </c>
      <c r="CI721" s="1328" t="str">
        <f t="shared" si="2296"/>
        <v/>
      </c>
      <c r="CJ721" s="1328" t="str">
        <f t="shared" si="2296"/>
        <v/>
      </c>
      <c r="CK721" s="1329" t="str">
        <f t="shared" si="2296"/>
        <v/>
      </c>
      <c r="CL721" s="1329" t="str">
        <f t="shared" si="2296"/>
        <v/>
      </c>
      <c r="CM721" s="1329" t="str">
        <f t="shared" si="2296"/>
        <v/>
      </c>
      <c r="CN721" s="1328" t="str">
        <f t="shared" si="2296"/>
        <v/>
      </c>
      <c r="CO721" s="1328" t="str">
        <f t="shared" si="2296"/>
        <v/>
      </c>
      <c r="CP721" s="1328" t="str">
        <f t="shared" si="2296"/>
        <v/>
      </c>
      <c r="CQ721" s="1328" t="str">
        <f t="shared" si="2296"/>
        <v/>
      </c>
      <c r="CR721" s="1328" t="str">
        <f t="shared" si="2296"/>
        <v/>
      </c>
      <c r="CS721" s="1327" t="str">
        <f t="shared" si="2296"/>
        <v/>
      </c>
      <c r="CT721" s="1330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6" t="str">
        <f t="shared" si="2297"/>
        <v/>
      </c>
      <c r="CE722" s="1327" t="str">
        <f t="shared" si="2296"/>
        <v/>
      </c>
      <c r="CF722" s="1328" t="str">
        <f t="shared" si="2296"/>
        <v/>
      </c>
      <c r="CG722" s="1328" t="str">
        <f t="shared" si="2296"/>
        <v/>
      </c>
      <c r="CH722" s="1328" t="str">
        <f t="shared" si="2296"/>
        <v/>
      </c>
      <c r="CI722" s="1328" t="str">
        <f t="shared" si="2296"/>
        <v/>
      </c>
      <c r="CJ722" s="1328" t="str">
        <f t="shared" si="2296"/>
        <v/>
      </c>
      <c r="CK722" s="1329" t="str">
        <f t="shared" si="2296"/>
        <v/>
      </c>
      <c r="CL722" s="1329" t="str">
        <f t="shared" si="2296"/>
        <v/>
      </c>
      <c r="CM722" s="1329" t="str">
        <f t="shared" si="2296"/>
        <v/>
      </c>
      <c r="CN722" s="1328" t="str">
        <f t="shared" si="2296"/>
        <v/>
      </c>
      <c r="CO722" s="1328" t="str">
        <f t="shared" si="2296"/>
        <v/>
      </c>
      <c r="CP722" s="1328" t="str">
        <f t="shared" si="2296"/>
        <v/>
      </c>
      <c r="CQ722" s="1328" t="str">
        <f t="shared" si="2296"/>
        <v/>
      </c>
      <c r="CR722" s="1328" t="str">
        <f t="shared" si="2296"/>
        <v/>
      </c>
      <c r="CS722" s="1327" t="str">
        <f t="shared" si="2296"/>
        <v/>
      </c>
      <c r="CT722" s="1330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6" t="str">
        <f t="shared" si="2297"/>
        <v/>
      </c>
      <c r="CE723" s="1327" t="str">
        <f t="shared" si="2296"/>
        <v/>
      </c>
      <c r="CF723" s="1328" t="str">
        <f t="shared" si="2296"/>
        <v/>
      </c>
      <c r="CG723" s="1328" t="str">
        <f t="shared" si="2296"/>
        <v/>
      </c>
      <c r="CH723" s="1328" t="str">
        <f t="shared" si="2296"/>
        <v/>
      </c>
      <c r="CI723" s="1328" t="str">
        <f t="shared" si="2296"/>
        <v/>
      </c>
      <c r="CJ723" s="1328" t="str">
        <f t="shared" si="2296"/>
        <v/>
      </c>
      <c r="CK723" s="1329" t="str">
        <f t="shared" si="2296"/>
        <v/>
      </c>
      <c r="CL723" s="1329" t="str">
        <f t="shared" si="2296"/>
        <v/>
      </c>
      <c r="CM723" s="1329" t="str">
        <f t="shared" si="2296"/>
        <v/>
      </c>
      <c r="CN723" s="1328" t="str">
        <f t="shared" si="2296"/>
        <v/>
      </c>
      <c r="CO723" s="1328" t="str">
        <f t="shared" si="2296"/>
        <v/>
      </c>
      <c r="CP723" s="1328" t="str">
        <f t="shared" si="2296"/>
        <v/>
      </c>
      <c r="CQ723" s="1328" t="str">
        <f t="shared" si="2296"/>
        <v/>
      </c>
      <c r="CR723" s="1328" t="str">
        <f t="shared" si="2296"/>
        <v/>
      </c>
      <c r="CS723" s="1327" t="str">
        <f t="shared" si="2296"/>
        <v/>
      </c>
      <c r="CT723" s="1330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6" t="str">
        <f t="shared" si="2297"/>
        <v/>
      </c>
      <c r="CE724" s="1327" t="str">
        <f t="shared" si="2296"/>
        <v/>
      </c>
      <c r="CF724" s="1328" t="str">
        <f t="shared" si="2296"/>
        <v/>
      </c>
      <c r="CG724" s="1328" t="str">
        <f t="shared" si="2296"/>
        <v/>
      </c>
      <c r="CH724" s="1328" t="str">
        <f t="shared" si="2296"/>
        <v/>
      </c>
      <c r="CI724" s="1328" t="str">
        <f t="shared" si="2296"/>
        <v/>
      </c>
      <c r="CJ724" s="1328" t="str">
        <f t="shared" si="2296"/>
        <v/>
      </c>
      <c r="CK724" s="1329" t="str">
        <f t="shared" si="2296"/>
        <v/>
      </c>
      <c r="CL724" s="1329" t="str">
        <f t="shared" si="2296"/>
        <v/>
      </c>
      <c r="CM724" s="1329" t="str">
        <f t="shared" si="2296"/>
        <v/>
      </c>
      <c r="CN724" s="1328" t="str">
        <f t="shared" si="2296"/>
        <v/>
      </c>
      <c r="CO724" s="1328" t="str">
        <f t="shared" si="2296"/>
        <v/>
      </c>
      <c r="CP724" s="1328" t="str">
        <f t="shared" si="2296"/>
        <v/>
      </c>
      <c r="CQ724" s="1328" t="str">
        <f t="shared" si="2296"/>
        <v/>
      </c>
      <c r="CR724" s="1328" t="str">
        <f t="shared" si="2296"/>
        <v/>
      </c>
      <c r="CS724" s="1327" t="str">
        <f t="shared" si="2296"/>
        <v/>
      </c>
      <c r="CT724" s="1330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6" t="str">
        <f t="shared" si="2297"/>
        <v/>
      </c>
      <c r="CE725" s="1327" t="str">
        <f t="shared" si="2296"/>
        <v/>
      </c>
      <c r="CF725" s="1328" t="str">
        <f t="shared" si="2296"/>
        <v/>
      </c>
      <c r="CG725" s="1328" t="str">
        <f t="shared" si="2296"/>
        <v/>
      </c>
      <c r="CH725" s="1328" t="str">
        <f t="shared" si="2296"/>
        <v/>
      </c>
      <c r="CI725" s="1328" t="str">
        <f t="shared" si="2296"/>
        <v/>
      </c>
      <c r="CJ725" s="1328" t="str">
        <f t="shared" si="2296"/>
        <v/>
      </c>
      <c r="CK725" s="1329" t="str">
        <f t="shared" si="2296"/>
        <v/>
      </c>
      <c r="CL725" s="1329" t="str">
        <f t="shared" si="2296"/>
        <v/>
      </c>
      <c r="CM725" s="1329" t="str">
        <f t="shared" si="2296"/>
        <v/>
      </c>
      <c r="CN725" s="1328" t="str">
        <f t="shared" si="2296"/>
        <v/>
      </c>
      <c r="CO725" s="1328" t="str">
        <f t="shared" si="2296"/>
        <v/>
      </c>
      <c r="CP725" s="1328" t="str">
        <f t="shared" si="2296"/>
        <v/>
      </c>
      <c r="CQ725" s="1328" t="str">
        <f t="shared" si="2296"/>
        <v/>
      </c>
      <c r="CR725" s="1328" t="str">
        <f t="shared" si="2296"/>
        <v/>
      </c>
      <c r="CS725" s="1327" t="str">
        <f t="shared" si="2296"/>
        <v/>
      </c>
      <c r="CT725" s="1330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6" t="str">
        <f t="shared" si="2297"/>
        <v/>
      </c>
      <c r="CE726" s="1327" t="str">
        <f t="shared" si="2296"/>
        <v/>
      </c>
      <c r="CF726" s="1328" t="str">
        <f t="shared" si="2296"/>
        <v/>
      </c>
      <c r="CG726" s="1328" t="str">
        <f t="shared" si="2296"/>
        <v/>
      </c>
      <c r="CH726" s="1328" t="str">
        <f t="shared" si="2296"/>
        <v/>
      </c>
      <c r="CI726" s="1328" t="str">
        <f t="shared" si="2296"/>
        <v/>
      </c>
      <c r="CJ726" s="1328" t="str">
        <f t="shared" si="2296"/>
        <v/>
      </c>
      <c r="CK726" s="1329" t="str">
        <f t="shared" si="2296"/>
        <v/>
      </c>
      <c r="CL726" s="1329" t="str">
        <f t="shared" si="2296"/>
        <v/>
      </c>
      <c r="CM726" s="1329" t="str">
        <f t="shared" si="2296"/>
        <v/>
      </c>
      <c r="CN726" s="1328" t="str">
        <f t="shared" si="2296"/>
        <v/>
      </c>
      <c r="CO726" s="1328" t="str">
        <f t="shared" si="2296"/>
        <v/>
      </c>
      <c r="CP726" s="1328" t="str">
        <f t="shared" si="2296"/>
        <v/>
      </c>
      <c r="CQ726" s="1328" t="str">
        <f t="shared" si="2296"/>
        <v/>
      </c>
      <c r="CR726" s="1328" t="str">
        <f t="shared" si="2296"/>
        <v/>
      </c>
      <c r="CS726" s="1327" t="str">
        <f t="shared" si="2296"/>
        <v/>
      </c>
      <c r="CT726" s="1330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6" t="str">
        <f t="shared" si="2257"/>
        <v/>
      </c>
      <c r="CE727" s="1327" t="str">
        <f t="shared" si="2258"/>
        <v/>
      </c>
      <c r="CF727" s="1328" t="str">
        <f t="shared" si="2259"/>
        <v/>
      </c>
      <c r="CG727" s="1328" t="str">
        <f t="shared" si="2260"/>
        <v/>
      </c>
      <c r="CH727" s="1328" t="str">
        <f t="shared" si="2261"/>
        <v/>
      </c>
      <c r="CI727" s="1328" t="str">
        <f t="shared" si="2262"/>
        <v/>
      </c>
      <c r="CJ727" s="1328" t="str">
        <f t="shared" si="2263"/>
        <v/>
      </c>
      <c r="CK727" s="1329" t="str">
        <f t="shared" si="2264"/>
        <v/>
      </c>
      <c r="CL727" s="1329" t="str">
        <f t="shared" si="2265"/>
        <v/>
      </c>
      <c r="CM727" s="1329" t="str">
        <f t="shared" si="2266"/>
        <v/>
      </c>
      <c r="CN727" s="1328" t="str">
        <f t="shared" si="2267"/>
        <v/>
      </c>
      <c r="CO727" s="1328" t="str">
        <f t="shared" si="2268"/>
        <v/>
      </c>
      <c r="CP727" s="1328" t="str">
        <f t="shared" si="2269"/>
        <v/>
      </c>
      <c r="CQ727" s="1328" t="str">
        <f t="shared" si="2270"/>
        <v/>
      </c>
      <c r="CR727" s="1328" t="str">
        <f t="shared" si="2271"/>
        <v/>
      </c>
      <c r="CS727" s="1327" t="str">
        <f t="shared" si="2272"/>
        <v/>
      </c>
      <c r="CT727" s="1330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6" t="str">
        <f t="shared" si="2257"/>
        <v/>
      </c>
      <c r="CE728" s="1327" t="str">
        <f t="shared" si="2258"/>
        <v/>
      </c>
      <c r="CF728" s="1328" t="str">
        <f t="shared" si="2259"/>
        <v/>
      </c>
      <c r="CG728" s="1328" t="str">
        <f t="shared" si="2260"/>
        <v/>
      </c>
      <c r="CH728" s="1328" t="str">
        <f t="shared" si="2261"/>
        <v/>
      </c>
      <c r="CI728" s="1328" t="str">
        <f t="shared" si="2262"/>
        <v/>
      </c>
      <c r="CJ728" s="1328" t="str">
        <f t="shared" si="2263"/>
        <v/>
      </c>
      <c r="CK728" s="1329" t="str">
        <f t="shared" si="2264"/>
        <v/>
      </c>
      <c r="CL728" s="1329" t="str">
        <f t="shared" si="2265"/>
        <v/>
      </c>
      <c r="CM728" s="1329" t="str">
        <f t="shared" si="2266"/>
        <v/>
      </c>
      <c r="CN728" s="1328" t="str">
        <f t="shared" si="2267"/>
        <v/>
      </c>
      <c r="CO728" s="1328" t="str">
        <f t="shared" si="2268"/>
        <v/>
      </c>
      <c r="CP728" s="1328" t="str">
        <f t="shared" si="2269"/>
        <v/>
      </c>
      <c r="CQ728" s="1328" t="str">
        <f t="shared" si="2270"/>
        <v/>
      </c>
      <c r="CR728" s="1328" t="str">
        <f t="shared" si="2271"/>
        <v/>
      </c>
      <c r="CS728" s="1327" t="str">
        <f t="shared" si="2272"/>
        <v/>
      </c>
      <c r="CT728" s="1330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6" t="str">
        <f t="shared" si="2257"/>
        <v/>
      </c>
      <c r="CE729" s="1327" t="str">
        <f t="shared" si="2258"/>
        <v/>
      </c>
      <c r="CF729" s="1328" t="str">
        <f t="shared" si="2259"/>
        <v/>
      </c>
      <c r="CG729" s="1328" t="str">
        <f t="shared" si="2260"/>
        <v/>
      </c>
      <c r="CH729" s="1328" t="str">
        <f t="shared" si="2261"/>
        <v/>
      </c>
      <c r="CI729" s="1328" t="str">
        <f t="shared" si="2262"/>
        <v/>
      </c>
      <c r="CJ729" s="1328" t="str">
        <f t="shared" si="2263"/>
        <v/>
      </c>
      <c r="CK729" s="1329" t="str">
        <f t="shared" si="2264"/>
        <v/>
      </c>
      <c r="CL729" s="1329" t="str">
        <f t="shared" si="2265"/>
        <v/>
      </c>
      <c r="CM729" s="1329" t="str">
        <f t="shared" si="2266"/>
        <v/>
      </c>
      <c r="CN729" s="1328" t="str">
        <f t="shared" si="2267"/>
        <v/>
      </c>
      <c r="CO729" s="1328" t="str">
        <f t="shared" si="2268"/>
        <v/>
      </c>
      <c r="CP729" s="1328" t="str">
        <f t="shared" si="2269"/>
        <v/>
      </c>
      <c r="CQ729" s="1328" t="str">
        <f t="shared" si="2270"/>
        <v/>
      </c>
      <c r="CR729" s="1328" t="str">
        <f t="shared" si="2271"/>
        <v/>
      </c>
      <c r="CS729" s="1327" t="str">
        <f t="shared" si="2272"/>
        <v/>
      </c>
      <c r="CT729" s="1330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6" t="str">
        <f t="shared" si="2257"/>
        <v/>
      </c>
      <c r="CE730" s="1327" t="str">
        <f t="shared" si="2258"/>
        <v/>
      </c>
      <c r="CF730" s="1328" t="str">
        <f t="shared" si="2259"/>
        <v/>
      </c>
      <c r="CG730" s="1328" t="str">
        <f t="shared" si="2260"/>
        <v/>
      </c>
      <c r="CH730" s="1328" t="str">
        <f t="shared" si="2261"/>
        <v/>
      </c>
      <c r="CI730" s="1328" t="str">
        <f t="shared" si="2262"/>
        <v/>
      </c>
      <c r="CJ730" s="1328" t="str">
        <f t="shared" si="2263"/>
        <v/>
      </c>
      <c r="CK730" s="1329" t="str">
        <f t="shared" si="2264"/>
        <v/>
      </c>
      <c r="CL730" s="1329" t="str">
        <f t="shared" si="2265"/>
        <v/>
      </c>
      <c r="CM730" s="1329" t="str">
        <f t="shared" si="2266"/>
        <v/>
      </c>
      <c r="CN730" s="1328" t="str">
        <f t="shared" si="2267"/>
        <v/>
      </c>
      <c r="CO730" s="1328" t="str">
        <f t="shared" si="2268"/>
        <v/>
      </c>
      <c r="CP730" s="1328" t="str">
        <f t="shared" si="2269"/>
        <v/>
      </c>
      <c r="CQ730" s="1328" t="str">
        <f t="shared" si="2270"/>
        <v/>
      </c>
      <c r="CR730" s="1328" t="str">
        <f t="shared" si="2271"/>
        <v/>
      </c>
      <c r="CS730" s="1327" t="str">
        <f t="shared" si="2272"/>
        <v/>
      </c>
      <c r="CT730" s="1330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6" t="str">
        <f t="shared" si="2257"/>
        <v/>
      </c>
      <c r="CE731" s="1327" t="str">
        <f t="shared" si="2258"/>
        <v/>
      </c>
      <c r="CF731" s="1328" t="str">
        <f t="shared" si="2259"/>
        <v/>
      </c>
      <c r="CG731" s="1328" t="str">
        <f t="shared" si="2260"/>
        <v/>
      </c>
      <c r="CH731" s="1328" t="str">
        <f t="shared" si="2261"/>
        <v/>
      </c>
      <c r="CI731" s="1328" t="str">
        <f t="shared" si="2262"/>
        <v/>
      </c>
      <c r="CJ731" s="1328" t="str">
        <f t="shared" si="2263"/>
        <v/>
      </c>
      <c r="CK731" s="1329" t="str">
        <f t="shared" si="2264"/>
        <v/>
      </c>
      <c r="CL731" s="1329" t="str">
        <f t="shared" si="2265"/>
        <v/>
      </c>
      <c r="CM731" s="1329" t="str">
        <f t="shared" si="2266"/>
        <v/>
      </c>
      <c r="CN731" s="1328" t="str">
        <f t="shared" si="2267"/>
        <v/>
      </c>
      <c r="CO731" s="1328" t="str">
        <f t="shared" si="2268"/>
        <v/>
      </c>
      <c r="CP731" s="1328" t="str">
        <f t="shared" si="2269"/>
        <v/>
      </c>
      <c r="CQ731" s="1328" t="str">
        <f t="shared" si="2270"/>
        <v/>
      </c>
      <c r="CR731" s="1328" t="str">
        <f t="shared" si="2271"/>
        <v/>
      </c>
      <c r="CS731" s="1327" t="str">
        <f t="shared" si="2272"/>
        <v/>
      </c>
      <c r="CT731" s="1330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6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7" t="str">
        <f t="shared" si="2311"/>
        <v/>
      </c>
      <c r="CF732" s="1328" t="str">
        <f t="shared" si="2311"/>
        <v/>
      </c>
      <c r="CG732" s="1328" t="str">
        <f t="shared" si="2311"/>
        <v/>
      </c>
      <c r="CH732" s="1328" t="str">
        <f t="shared" si="2311"/>
        <v/>
      </c>
      <c r="CI732" s="1328" t="str">
        <f t="shared" si="2311"/>
        <v/>
      </c>
      <c r="CJ732" s="1328" t="str">
        <f t="shared" si="2311"/>
        <v/>
      </c>
      <c r="CK732" s="1329">
        <f t="shared" si="2311"/>
        <v>1</v>
      </c>
      <c r="CL732" s="1329">
        <f t="shared" si="2311"/>
        <v>1</v>
      </c>
      <c r="CM732" s="1329">
        <f t="shared" si="2311"/>
        <v>1</v>
      </c>
      <c r="CN732" s="1328" t="str">
        <f t="shared" si="2311"/>
        <v/>
      </c>
      <c r="CO732" s="1328" t="str">
        <f t="shared" si="2311"/>
        <v/>
      </c>
      <c r="CP732" s="1328" t="str">
        <f t="shared" si="2311"/>
        <v/>
      </c>
      <c r="CQ732" s="1328" t="str">
        <f t="shared" si="2311"/>
        <v/>
      </c>
      <c r="CR732" s="1328" t="str">
        <f t="shared" si="2311"/>
        <v/>
      </c>
      <c r="CS732" s="1327" t="str">
        <f t="shared" si="2311"/>
        <v/>
      </c>
      <c r="CT732" s="1330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6" t="str">
        <f t="shared" si="2311"/>
        <v/>
      </c>
      <c r="CE733" s="1327" t="str">
        <f t="shared" si="2311"/>
        <v/>
      </c>
      <c r="CF733" s="1328" t="str">
        <f t="shared" si="2311"/>
        <v/>
      </c>
      <c r="CG733" s="1328" t="str">
        <f t="shared" si="2311"/>
        <v/>
      </c>
      <c r="CH733" s="1328" t="str">
        <f t="shared" si="2311"/>
        <v/>
      </c>
      <c r="CI733" s="1328" t="str">
        <f t="shared" si="2311"/>
        <v/>
      </c>
      <c r="CJ733" s="1328" t="str">
        <f t="shared" si="2311"/>
        <v/>
      </c>
      <c r="CK733" s="1329">
        <f t="shared" si="2311"/>
        <v>1</v>
      </c>
      <c r="CL733" s="1329">
        <f t="shared" si="2311"/>
        <v>1</v>
      </c>
      <c r="CM733" s="1329">
        <f t="shared" si="2311"/>
        <v>1</v>
      </c>
      <c r="CN733" s="1328" t="str">
        <f t="shared" si="2311"/>
        <v/>
      </c>
      <c r="CO733" s="1328" t="str">
        <f t="shared" si="2311"/>
        <v/>
      </c>
      <c r="CP733" s="1328" t="str">
        <f t="shared" si="2311"/>
        <v/>
      </c>
      <c r="CQ733" s="1328" t="str">
        <f t="shared" si="2311"/>
        <v/>
      </c>
      <c r="CR733" s="1328" t="str">
        <f t="shared" si="2311"/>
        <v/>
      </c>
      <c r="CS733" s="1327" t="str">
        <f t="shared" si="2311"/>
        <v/>
      </c>
      <c r="CT733" s="1330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312"/>
        <v/>
      </c>
      <c r="CF734" s="1328" t="str">
        <f t="shared" si="2312"/>
        <v/>
      </c>
      <c r="CG734" s="1328" t="str">
        <f t="shared" si="2312"/>
        <v/>
      </c>
      <c r="CH734" s="1328" t="str">
        <f t="shared" si="2312"/>
        <v/>
      </c>
      <c r="CI734" s="1328" t="str">
        <f t="shared" si="2312"/>
        <v/>
      </c>
      <c r="CJ734" s="1328" t="str">
        <f t="shared" si="2312"/>
        <v/>
      </c>
      <c r="CK734" s="1329">
        <f t="shared" si="2312"/>
        <v>12</v>
      </c>
      <c r="CL734" s="1329">
        <f t="shared" si="2312"/>
        <v>12</v>
      </c>
      <c r="CM734" s="1329">
        <f t="shared" si="2312"/>
        <v>12</v>
      </c>
      <c r="CN734" s="1328" t="str">
        <f t="shared" si="2312"/>
        <v/>
      </c>
      <c r="CO734" s="1328" t="str">
        <f t="shared" si="2312"/>
        <v/>
      </c>
      <c r="CP734" s="1328" t="str">
        <f t="shared" si="2312"/>
        <v/>
      </c>
      <c r="CQ734" s="1328" t="str">
        <f t="shared" si="2312"/>
        <v/>
      </c>
      <c r="CR734" s="1328" t="str">
        <f t="shared" si="2312"/>
        <v/>
      </c>
      <c r="CS734" s="1327" t="str">
        <f t="shared" si="2312"/>
        <v/>
      </c>
      <c r="CT734" s="1330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312"/>
        <v/>
      </c>
      <c r="CF735" s="1328" t="str">
        <f t="shared" si="2312"/>
        <v/>
      </c>
      <c r="CG735" s="1328" t="str">
        <f t="shared" si="2312"/>
        <v/>
      </c>
      <c r="CH735" s="1328" t="str">
        <f t="shared" si="2312"/>
        <v/>
      </c>
      <c r="CI735" s="1328" t="str">
        <f t="shared" si="2312"/>
        <v/>
      </c>
      <c r="CJ735" s="1328" t="str">
        <f t="shared" si="2312"/>
        <v/>
      </c>
      <c r="CK735" s="1329">
        <f t="shared" si="2312"/>
        <v>150</v>
      </c>
      <c r="CL735" s="1329">
        <f t="shared" si="2312"/>
        <v>1500</v>
      </c>
      <c r="CM735" s="1329">
        <f t="shared" si="2312"/>
        <v>2000</v>
      </c>
      <c r="CN735" s="1328" t="str">
        <f t="shared" si="2312"/>
        <v/>
      </c>
      <c r="CO735" s="1328" t="str">
        <f t="shared" si="2312"/>
        <v/>
      </c>
      <c r="CP735" s="1328" t="str">
        <f t="shared" si="2312"/>
        <v/>
      </c>
      <c r="CQ735" s="1328" t="str">
        <f t="shared" si="2312"/>
        <v/>
      </c>
      <c r="CR735" s="1328" t="str">
        <f t="shared" si="2312"/>
        <v/>
      </c>
      <c r="CS735" s="1327" t="str">
        <f t="shared" si="2312"/>
        <v/>
      </c>
      <c r="CT735" s="1330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312"/>
        <v/>
      </c>
      <c r="CF736" s="1328" t="str">
        <f t="shared" si="2312"/>
        <v/>
      </c>
      <c r="CG736" s="1328" t="str">
        <f t="shared" si="2312"/>
        <v/>
      </c>
      <c r="CH736" s="1328" t="str">
        <f t="shared" si="2312"/>
        <v/>
      </c>
      <c r="CI736" s="1328" t="str">
        <f t="shared" si="2312"/>
        <v/>
      </c>
      <c r="CJ736" s="1328" t="str">
        <f t="shared" si="2312"/>
        <v/>
      </c>
      <c r="CK736" s="1329">
        <f t="shared" si="2312"/>
        <v>1800</v>
      </c>
      <c r="CL736" s="1329">
        <f t="shared" si="2312"/>
        <v>18000</v>
      </c>
      <c r="CM736" s="1329">
        <f t="shared" si="2312"/>
        <v>24000</v>
      </c>
      <c r="CN736" s="1328" t="str">
        <f t="shared" si="2312"/>
        <v/>
      </c>
      <c r="CO736" s="1328" t="str">
        <f t="shared" si="2312"/>
        <v/>
      </c>
      <c r="CP736" s="1328" t="str">
        <f t="shared" si="2312"/>
        <v/>
      </c>
      <c r="CQ736" s="1328" t="str">
        <f t="shared" si="2312"/>
        <v/>
      </c>
      <c r="CR736" s="1328" t="str">
        <f t="shared" si="2312"/>
        <v/>
      </c>
      <c r="CS736" s="1327" t="str">
        <f t="shared" si="2312"/>
        <v/>
      </c>
      <c r="CT736" s="1330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6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359"/>
        <v/>
      </c>
      <c r="CF738" s="1328" t="str">
        <f t="shared" si="2359"/>
        <v/>
      </c>
      <c r="CG738" s="1328" t="str">
        <f t="shared" si="2359"/>
        <v/>
      </c>
      <c r="CH738" s="1328" t="str">
        <f t="shared" si="2359"/>
        <v/>
      </c>
      <c r="CI738" s="1328" t="str">
        <f t="shared" si="2359"/>
        <v/>
      </c>
      <c r="CJ738" s="1328" t="str">
        <f t="shared" si="2359"/>
        <v/>
      </c>
      <c r="CK738" s="1329" t="str">
        <f t="shared" si="2359"/>
        <v/>
      </c>
      <c r="CL738" s="1329" t="str">
        <f t="shared" si="2359"/>
        <v/>
      </c>
      <c r="CM738" s="1329" t="str">
        <f t="shared" si="2359"/>
        <v/>
      </c>
      <c r="CN738" s="1328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360"/>
        <v/>
      </c>
      <c r="CP738" s="1328" t="str">
        <f t="shared" si="2360"/>
        <v/>
      </c>
      <c r="CQ738" s="1328" t="str">
        <f t="shared" si="2360"/>
        <v/>
      </c>
      <c r="CR738" s="1328" t="str">
        <f t="shared" si="2360"/>
        <v/>
      </c>
      <c r="CS738" s="1327" t="str">
        <f t="shared" si="2360"/>
        <v/>
      </c>
      <c r="CT738" s="1330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6" t="str">
        <f t="shared" si="2359"/>
        <v/>
      </c>
      <c r="CE739" s="1327" t="str">
        <f t="shared" si="2359"/>
        <v/>
      </c>
      <c r="CF739" s="1328" t="str">
        <f t="shared" si="2359"/>
        <v/>
      </c>
      <c r="CG739" s="1328" t="str">
        <f t="shared" si="2359"/>
        <v/>
      </c>
      <c r="CH739" s="1328" t="str">
        <f t="shared" si="2359"/>
        <v/>
      </c>
      <c r="CI739" s="1328" t="str">
        <f t="shared" si="2359"/>
        <v/>
      </c>
      <c r="CJ739" s="1328" t="str">
        <f t="shared" si="2359"/>
        <v/>
      </c>
      <c r="CK739" s="1329" t="str">
        <f t="shared" si="2359"/>
        <v/>
      </c>
      <c r="CL739" s="1329" t="str">
        <f t="shared" si="2359"/>
        <v/>
      </c>
      <c r="CM739" s="1329" t="str">
        <f t="shared" si="2359"/>
        <v/>
      </c>
      <c r="CN739" s="1328" t="str">
        <f t="shared" si="2360"/>
        <v/>
      </c>
      <c r="CO739" s="1328" t="str">
        <f t="shared" si="2360"/>
        <v/>
      </c>
      <c r="CP739" s="1328" t="str">
        <f t="shared" si="2360"/>
        <v/>
      </c>
      <c r="CQ739" s="1328" t="str">
        <f t="shared" si="2360"/>
        <v/>
      </c>
      <c r="CR739" s="1328" t="str">
        <f t="shared" si="2360"/>
        <v/>
      </c>
      <c r="CS739" s="1327" t="str">
        <f t="shared" si="2360"/>
        <v/>
      </c>
      <c r="CT739" s="1330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6" t="str">
        <f t="shared" si="2359"/>
        <v/>
      </c>
      <c r="CE740" s="1327" t="str">
        <f t="shared" si="2359"/>
        <v/>
      </c>
      <c r="CF740" s="1328" t="str">
        <f t="shared" si="2359"/>
        <v/>
      </c>
      <c r="CG740" s="1328" t="str">
        <f t="shared" si="2359"/>
        <v/>
      </c>
      <c r="CH740" s="1328" t="str">
        <f t="shared" si="2359"/>
        <v/>
      </c>
      <c r="CI740" s="1328" t="str">
        <f t="shared" si="2359"/>
        <v/>
      </c>
      <c r="CJ740" s="1328" t="str">
        <f t="shared" si="2359"/>
        <v/>
      </c>
      <c r="CK740" s="1329" t="str">
        <f t="shared" si="2359"/>
        <v/>
      </c>
      <c r="CL740" s="1329" t="str">
        <f t="shared" si="2359"/>
        <v/>
      </c>
      <c r="CM740" s="1329" t="str">
        <f t="shared" si="2359"/>
        <v/>
      </c>
      <c r="CN740" s="1328" t="str">
        <f t="shared" si="2360"/>
        <v/>
      </c>
      <c r="CO740" s="1328" t="str">
        <f t="shared" si="2360"/>
        <v/>
      </c>
      <c r="CP740" s="1328" t="str">
        <f t="shared" si="2360"/>
        <v/>
      </c>
      <c r="CQ740" s="1328" t="str">
        <f t="shared" si="2360"/>
        <v/>
      </c>
      <c r="CR740" s="1328" t="str">
        <f t="shared" si="2360"/>
        <v/>
      </c>
      <c r="CS740" s="1327" t="str">
        <f t="shared" si="2360"/>
        <v/>
      </c>
      <c r="CT740" s="1330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6" t="str">
        <f t="shared" si="2359"/>
        <v/>
      </c>
      <c r="CE741" s="1327" t="str">
        <f t="shared" si="2359"/>
        <v/>
      </c>
      <c r="CF741" s="1328" t="str">
        <f t="shared" si="2359"/>
        <v/>
      </c>
      <c r="CG741" s="1328" t="str">
        <f t="shared" si="2359"/>
        <v/>
      </c>
      <c r="CH741" s="1328" t="str">
        <f t="shared" si="2359"/>
        <v/>
      </c>
      <c r="CI741" s="1328" t="str">
        <f t="shared" si="2359"/>
        <v/>
      </c>
      <c r="CJ741" s="1328" t="str">
        <f t="shared" si="2359"/>
        <v/>
      </c>
      <c r="CK741" s="1329" t="str">
        <f t="shared" si="2359"/>
        <v/>
      </c>
      <c r="CL741" s="1329" t="str">
        <f t="shared" si="2359"/>
        <v/>
      </c>
      <c r="CM741" s="1329" t="str">
        <f t="shared" si="2359"/>
        <v/>
      </c>
      <c r="CN741" s="1328" t="str">
        <f t="shared" si="2360"/>
        <v/>
      </c>
      <c r="CO741" s="1328" t="str">
        <f t="shared" si="2360"/>
        <v/>
      </c>
      <c r="CP741" s="1328" t="str">
        <f t="shared" si="2360"/>
        <v/>
      </c>
      <c r="CQ741" s="1328" t="str">
        <f t="shared" si="2360"/>
        <v/>
      </c>
      <c r="CR741" s="1328" t="str">
        <f t="shared" si="2360"/>
        <v/>
      </c>
      <c r="CS741" s="1327" t="str">
        <f t="shared" si="2360"/>
        <v/>
      </c>
      <c r="CT741" s="1330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363"/>
        <v>0</v>
      </c>
      <c r="CG742" s="1328">
        <f t="shared" si="2363"/>
        <v>0</v>
      </c>
      <c r="CH742" s="1328">
        <f t="shared" si="2363"/>
        <v>0</v>
      </c>
      <c r="CI742" s="1328">
        <f t="shared" si="2363"/>
        <v>0</v>
      </c>
      <c r="CJ742" s="1328">
        <f t="shared" si="2363"/>
        <v>0</v>
      </c>
      <c r="CK742" s="1329">
        <f t="shared" si="2363"/>
        <v>0</v>
      </c>
      <c r="CL742" s="1329">
        <f t="shared" si="2363"/>
        <v>0</v>
      </c>
      <c r="CM742" s="1329">
        <f t="shared" si="2363"/>
        <v>0</v>
      </c>
      <c r="CN742" s="1328">
        <f t="shared" si="2363"/>
        <v>0</v>
      </c>
      <c r="CO742" s="1328">
        <f t="shared" si="2363"/>
        <v>0</v>
      </c>
      <c r="CP742" s="1328">
        <f t="shared" si="2363"/>
        <v>0</v>
      </c>
      <c r="CQ742" s="1328">
        <f t="shared" si="2363"/>
        <v>0</v>
      </c>
      <c r="CR742" s="1328">
        <f t="shared" si="2363"/>
        <v>0</v>
      </c>
      <c r="CS742" s="1327">
        <f t="shared" si="2363"/>
        <v>0</v>
      </c>
      <c r="CT742" s="1330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6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368"/>
        <v/>
      </c>
      <c r="CF744" s="1328" t="str">
        <f t="shared" si="2368"/>
        <v/>
      </c>
      <c r="CG744" s="1328" t="str">
        <f t="shared" si="2368"/>
        <v/>
      </c>
      <c r="CH744" s="1328" t="str">
        <f t="shared" si="2368"/>
        <v/>
      </c>
      <c r="CI744" s="1328" t="str">
        <f t="shared" si="2368"/>
        <v/>
      </c>
      <c r="CJ744" s="1328" t="str">
        <f t="shared" si="2368"/>
        <v/>
      </c>
      <c r="CK744" s="1329" t="str">
        <f t="shared" si="2368"/>
        <v/>
      </c>
      <c r="CL744" s="1329" t="str">
        <f t="shared" si="2368"/>
        <v/>
      </c>
      <c r="CM744" s="1329" t="str">
        <f t="shared" si="2368"/>
        <v/>
      </c>
      <c r="CN744" s="1328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369"/>
        <v/>
      </c>
      <c r="CP744" s="1328" t="str">
        <f t="shared" si="2369"/>
        <v/>
      </c>
      <c r="CQ744" s="1328" t="str">
        <f t="shared" si="2369"/>
        <v/>
      </c>
      <c r="CR744" s="1328" t="str">
        <f t="shared" si="2369"/>
        <v/>
      </c>
      <c r="CS744" s="1327" t="str">
        <f t="shared" si="2369"/>
        <v/>
      </c>
      <c r="CT744" s="1330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6" t="str">
        <f t="shared" si="2368"/>
        <v/>
      </c>
      <c r="CE745" s="1327" t="str">
        <f t="shared" si="2368"/>
        <v/>
      </c>
      <c r="CF745" s="1328" t="str">
        <f t="shared" si="2368"/>
        <v/>
      </c>
      <c r="CG745" s="1328" t="str">
        <f t="shared" si="2368"/>
        <v/>
      </c>
      <c r="CH745" s="1328" t="str">
        <f t="shared" si="2368"/>
        <v/>
      </c>
      <c r="CI745" s="1328" t="str">
        <f t="shared" si="2368"/>
        <v/>
      </c>
      <c r="CJ745" s="1328" t="str">
        <f t="shared" si="2368"/>
        <v/>
      </c>
      <c r="CK745" s="1329" t="str">
        <f t="shared" si="2368"/>
        <v/>
      </c>
      <c r="CL745" s="1329" t="str">
        <f t="shared" si="2368"/>
        <v/>
      </c>
      <c r="CM745" s="1329" t="str">
        <f t="shared" si="2368"/>
        <v/>
      </c>
      <c r="CN745" s="1328" t="str">
        <f t="shared" si="2369"/>
        <v/>
      </c>
      <c r="CO745" s="1328" t="str">
        <f t="shared" si="2369"/>
        <v/>
      </c>
      <c r="CP745" s="1328" t="str">
        <f t="shared" si="2369"/>
        <v/>
      </c>
      <c r="CQ745" s="1328" t="str">
        <f t="shared" si="2369"/>
        <v/>
      </c>
      <c r="CR745" s="1328" t="str">
        <f t="shared" si="2369"/>
        <v/>
      </c>
      <c r="CS745" s="1327" t="str">
        <f t="shared" si="2369"/>
        <v/>
      </c>
      <c r="CT745" s="1330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6" t="str">
        <f t="shared" si="2368"/>
        <v/>
      </c>
      <c r="CE746" s="1327" t="str">
        <f t="shared" si="2368"/>
        <v/>
      </c>
      <c r="CF746" s="1328" t="str">
        <f t="shared" si="2368"/>
        <v/>
      </c>
      <c r="CG746" s="1328" t="str">
        <f t="shared" si="2368"/>
        <v/>
      </c>
      <c r="CH746" s="1328" t="str">
        <f t="shared" si="2368"/>
        <v/>
      </c>
      <c r="CI746" s="1328" t="str">
        <f t="shared" si="2368"/>
        <v/>
      </c>
      <c r="CJ746" s="1328" t="str">
        <f t="shared" si="2368"/>
        <v/>
      </c>
      <c r="CK746" s="1329" t="str">
        <f t="shared" si="2368"/>
        <v/>
      </c>
      <c r="CL746" s="1329" t="str">
        <f t="shared" si="2368"/>
        <v/>
      </c>
      <c r="CM746" s="1329" t="str">
        <f t="shared" si="2368"/>
        <v/>
      </c>
      <c r="CN746" s="1328" t="str">
        <f t="shared" si="2369"/>
        <v/>
      </c>
      <c r="CO746" s="1328" t="str">
        <f t="shared" si="2369"/>
        <v/>
      </c>
      <c r="CP746" s="1328" t="str">
        <f t="shared" si="2369"/>
        <v/>
      </c>
      <c r="CQ746" s="1328" t="str">
        <f t="shared" si="2369"/>
        <v/>
      </c>
      <c r="CR746" s="1328" t="str">
        <f t="shared" si="2369"/>
        <v/>
      </c>
      <c r="CS746" s="1327" t="str">
        <f t="shared" si="2369"/>
        <v/>
      </c>
      <c r="CT746" s="1330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6" t="str">
        <f t="shared" si="2368"/>
        <v/>
      </c>
      <c r="CE747" s="1327" t="str">
        <f t="shared" si="2368"/>
        <v/>
      </c>
      <c r="CF747" s="1328" t="str">
        <f t="shared" si="2368"/>
        <v/>
      </c>
      <c r="CG747" s="1328" t="str">
        <f t="shared" si="2368"/>
        <v/>
      </c>
      <c r="CH747" s="1328" t="str">
        <f t="shared" si="2368"/>
        <v/>
      </c>
      <c r="CI747" s="1328" t="str">
        <f t="shared" si="2368"/>
        <v/>
      </c>
      <c r="CJ747" s="1328" t="str">
        <f t="shared" si="2368"/>
        <v/>
      </c>
      <c r="CK747" s="1329" t="str">
        <f t="shared" si="2368"/>
        <v/>
      </c>
      <c r="CL747" s="1329" t="str">
        <f t="shared" si="2368"/>
        <v/>
      </c>
      <c r="CM747" s="1329" t="str">
        <f t="shared" si="2368"/>
        <v/>
      </c>
      <c r="CN747" s="1328" t="str">
        <f t="shared" si="2369"/>
        <v/>
      </c>
      <c r="CO747" s="1328" t="str">
        <f t="shared" si="2369"/>
        <v/>
      </c>
      <c r="CP747" s="1328" t="str">
        <f t="shared" si="2369"/>
        <v/>
      </c>
      <c r="CQ747" s="1328" t="str">
        <f t="shared" si="2369"/>
        <v/>
      </c>
      <c r="CR747" s="1328" t="str">
        <f t="shared" si="2369"/>
        <v/>
      </c>
      <c r="CS747" s="1327" t="str">
        <f t="shared" si="2369"/>
        <v/>
      </c>
      <c r="CT747" s="1330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372"/>
        <v>0</v>
      </c>
      <c r="CG748" s="1328">
        <f t="shared" si="2372"/>
        <v>0</v>
      </c>
      <c r="CH748" s="1328">
        <f t="shared" si="2372"/>
        <v>0</v>
      </c>
      <c r="CI748" s="1328">
        <f t="shared" si="2372"/>
        <v>0</v>
      </c>
      <c r="CJ748" s="1328">
        <f t="shared" si="2372"/>
        <v>0</v>
      </c>
      <c r="CK748" s="1329">
        <f t="shared" si="2372"/>
        <v>0</v>
      </c>
      <c r="CL748" s="1329">
        <f t="shared" si="2372"/>
        <v>0</v>
      </c>
      <c r="CM748" s="1329">
        <f t="shared" si="2372"/>
        <v>0</v>
      </c>
      <c r="CN748" s="1328">
        <f t="shared" si="2372"/>
        <v>0</v>
      </c>
      <c r="CO748" s="1328">
        <f t="shared" si="2372"/>
        <v>0</v>
      </c>
      <c r="CP748" s="1328">
        <f t="shared" si="2372"/>
        <v>0</v>
      </c>
      <c r="CQ748" s="1328">
        <f t="shared" si="2372"/>
        <v>0</v>
      </c>
      <c r="CR748" s="1328">
        <f t="shared" si="2372"/>
        <v>0</v>
      </c>
      <c r="CS748" s="1327">
        <f t="shared" si="2372"/>
        <v>0</v>
      </c>
      <c r="CT748" s="1330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6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373"/>
        <v/>
      </c>
      <c r="CF750" s="1328" t="str">
        <f t="shared" si="2373"/>
        <v/>
      </c>
      <c r="CG750" s="1328" t="str">
        <f t="shared" si="2373"/>
        <v/>
      </c>
      <c r="CH750" s="1328" t="str">
        <f t="shared" si="2373"/>
        <v/>
      </c>
      <c r="CI750" s="1328" t="str">
        <f t="shared" si="2373"/>
        <v/>
      </c>
      <c r="CJ750" s="1328" t="str">
        <f t="shared" si="2373"/>
        <v/>
      </c>
      <c r="CK750" s="1329" t="str">
        <f t="shared" si="2373"/>
        <v/>
      </c>
      <c r="CL750" s="1329" t="str">
        <f t="shared" si="2373"/>
        <v/>
      </c>
      <c r="CM750" s="1329" t="str">
        <f t="shared" si="2373"/>
        <v/>
      </c>
      <c r="CN750" s="1328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374"/>
        <v/>
      </c>
      <c r="CP750" s="1328" t="str">
        <f t="shared" si="2374"/>
        <v/>
      </c>
      <c r="CQ750" s="1328" t="str">
        <f t="shared" si="2374"/>
        <v/>
      </c>
      <c r="CR750" s="1328" t="str">
        <f t="shared" si="2374"/>
        <v/>
      </c>
      <c r="CS750" s="1327" t="str">
        <f t="shared" si="2374"/>
        <v/>
      </c>
      <c r="CT750" s="1330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6" t="str">
        <f t="shared" si="2373"/>
        <v/>
      </c>
      <c r="CE751" s="1327" t="str">
        <f t="shared" si="2373"/>
        <v/>
      </c>
      <c r="CF751" s="1328" t="str">
        <f t="shared" si="2373"/>
        <v/>
      </c>
      <c r="CG751" s="1328" t="str">
        <f t="shared" si="2373"/>
        <v/>
      </c>
      <c r="CH751" s="1328" t="str">
        <f t="shared" si="2373"/>
        <v/>
      </c>
      <c r="CI751" s="1328" t="str">
        <f t="shared" si="2373"/>
        <v/>
      </c>
      <c r="CJ751" s="1328" t="str">
        <f t="shared" si="2373"/>
        <v/>
      </c>
      <c r="CK751" s="1329" t="str">
        <f t="shared" si="2373"/>
        <v/>
      </c>
      <c r="CL751" s="1329" t="str">
        <f t="shared" si="2373"/>
        <v/>
      </c>
      <c r="CM751" s="1329" t="str">
        <f t="shared" si="2373"/>
        <v/>
      </c>
      <c r="CN751" s="1328" t="str">
        <f t="shared" si="2374"/>
        <v/>
      </c>
      <c r="CO751" s="1328" t="str">
        <f t="shared" si="2374"/>
        <v/>
      </c>
      <c r="CP751" s="1328" t="str">
        <f t="shared" si="2374"/>
        <v/>
      </c>
      <c r="CQ751" s="1328" t="str">
        <f t="shared" si="2374"/>
        <v/>
      </c>
      <c r="CR751" s="1328" t="str">
        <f t="shared" si="2374"/>
        <v/>
      </c>
      <c r="CS751" s="1327" t="str">
        <f t="shared" si="2374"/>
        <v/>
      </c>
      <c r="CT751" s="1330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6" t="str">
        <f t="shared" si="2373"/>
        <v/>
      </c>
      <c r="CE752" s="1327" t="str">
        <f t="shared" si="2373"/>
        <v/>
      </c>
      <c r="CF752" s="1328" t="str">
        <f t="shared" si="2373"/>
        <v/>
      </c>
      <c r="CG752" s="1328" t="str">
        <f t="shared" si="2373"/>
        <v/>
      </c>
      <c r="CH752" s="1328" t="str">
        <f t="shared" si="2373"/>
        <v/>
      </c>
      <c r="CI752" s="1328" t="str">
        <f t="shared" si="2373"/>
        <v/>
      </c>
      <c r="CJ752" s="1328" t="str">
        <f t="shared" si="2373"/>
        <v/>
      </c>
      <c r="CK752" s="1329" t="str">
        <f t="shared" si="2373"/>
        <v/>
      </c>
      <c r="CL752" s="1329" t="str">
        <f t="shared" si="2373"/>
        <v/>
      </c>
      <c r="CM752" s="1329" t="str">
        <f t="shared" si="2373"/>
        <v/>
      </c>
      <c r="CN752" s="1328" t="str">
        <f t="shared" si="2374"/>
        <v/>
      </c>
      <c r="CO752" s="1328" t="str">
        <f t="shared" si="2374"/>
        <v/>
      </c>
      <c r="CP752" s="1328" t="str">
        <f t="shared" si="2374"/>
        <v/>
      </c>
      <c r="CQ752" s="1328" t="str">
        <f t="shared" si="2374"/>
        <v/>
      </c>
      <c r="CR752" s="1328" t="str">
        <f t="shared" si="2374"/>
        <v/>
      </c>
      <c r="CS752" s="1327" t="str">
        <f t="shared" si="2374"/>
        <v/>
      </c>
      <c r="CT752" s="1330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6" t="str">
        <f t="shared" si="2373"/>
        <v/>
      </c>
      <c r="CE753" s="1327" t="str">
        <f t="shared" si="2373"/>
        <v/>
      </c>
      <c r="CF753" s="1328" t="str">
        <f t="shared" si="2373"/>
        <v/>
      </c>
      <c r="CG753" s="1328" t="str">
        <f t="shared" si="2373"/>
        <v/>
      </c>
      <c r="CH753" s="1328" t="str">
        <f t="shared" si="2373"/>
        <v/>
      </c>
      <c r="CI753" s="1328" t="str">
        <f t="shared" si="2373"/>
        <v/>
      </c>
      <c r="CJ753" s="1328" t="str">
        <f t="shared" si="2373"/>
        <v/>
      </c>
      <c r="CK753" s="1329" t="str">
        <f t="shared" si="2373"/>
        <v/>
      </c>
      <c r="CL753" s="1329" t="str">
        <f t="shared" si="2373"/>
        <v/>
      </c>
      <c r="CM753" s="1329" t="str">
        <f t="shared" si="2373"/>
        <v/>
      </c>
      <c r="CN753" s="1328" t="str">
        <f t="shared" si="2374"/>
        <v/>
      </c>
      <c r="CO753" s="1328" t="str">
        <f t="shared" si="2374"/>
        <v/>
      </c>
      <c r="CP753" s="1328" t="str">
        <f t="shared" si="2374"/>
        <v/>
      </c>
      <c r="CQ753" s="1328" t="str">
        <f t="shared" si="2374"/>
        <v/>
      </c>
      <c r="CR753" s="1328" t="str">
        <f t="shared" si="2374"/>
        <v/>
      </c>
      <c r="CS753" s="1327" t="str">
        <f t="shared" si="2374"/>
        <v/>
      </c>
      <c r="CT753" s="1330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377"/>
        <v>0</v>
      </c>
      <c r="CG754" s="1328">
        <f t="shared" si="2377"/>
        <v>0</v>
      </c>
      <c r="CH754" s="1328">
        <f t="shared" si="2377"/>
        <v>0</v>
      </c>
      <c r="CI754" s="1328">
        <f t="shared" si="2377"/>
        <v>0</v>
      </c>
      <c r="CJ754" s="1328">
        <f t="shared" si="2377"/>
        <v>0</v>
      </c>
      <c r="CK754" s="1329">
        <f t="shared" si="2377"/>
        <v>0</v>
      </c>
      <c r="CL754" s="1329">
        <f t="shared" si="2377"/>
        <v>0</v>
      </c>
      <c r="CM754" s="1329">
        <f t="shared" si="2377"/>
        <v>0</v>
      </c>
      <c r="CN754" s="1328">
        <f t="shared" si="2377"/>
        <v>0</v>
      </c>
      <c r="CO754" s="1328">
        <f t="shared" si="2377"/>
        <v>0</v>
      </c>
      <c r="CP754" s="1328">
        <f t="shared" si="2377"/>
        <v>0</v>
      </c>
      <c r="CQ754" s="1328">
        <f t="shared" si="2377"/>
        <v>0</v>
      </c>
      <c r="CR754" s="1328">
        <f t="shared" si="2377"/>
        <v>730</v>
      </c>
      <c r="CS754" s="1327">
        <f t="shared" si="2377"/>
        <v>6000</v>
      </c>
      <c r="CT754" s="1330">
        <f t="shared" si="2377"/>
        <v>27600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6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378"/>
        <v/>
      </c>
      <c r="CF756" s="1328" t="str">
        <f t="shared" si="2378"/>
        <v/>
      </c>
      <c r="CG756" s="1328" t="str">
        <f t="shared" si="2378"/>
        <v/>
      </c>
      <c r="CH756" s="1328" t="str">
        <f t="shared" si="2378"/>
        <v/>
      </c>
      <c r="CI756" s="1328" t="str">
        <f t="shared" si="2378"/>
        <v/>
      </c>
      <c r="CJ756" s="1328" t="str">
        <f t="shared" si="2378"/>
        <v/>
      </c>
      <c r="CK756" s="1329" t="str">
        <f t="shared" si="2378"/>
        <v/>
      </c>
      <c r="CL756" s="1329" t="str">
        <f t="shared" si="2378"/>
        <v/>
      </c>
      <c r="CM756" s="1329" t="str">
        <f t="shared" si="2378"/>
        <v/>
      </c>
      <c r="CN756" s="1328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379"/>
        <v/>
      </c>
      <c r="CP756" s="1328" t="str">
        <f t="shared" si="2379"/>
        <v/>
      </c>
      <c r="CQ756" s="1328" t="str">
        <f t="shared" si="2379"/>
        <v/>
      </c>
      <c r="CR756" s="1328" t="str">
        <f t="shared" si="2379"/>
        <v/>
      </c>
      <c r="CS756" s="1327" t="str">
        <f t="shared" si="2379"/>
        <v/>
      </c>
      <c r="CT756" s="1330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6" t="str">
        <f t="shared" si="2378"/>
        <v/>
      </c>
      <c r="CE757" s="1327" t="str">
        <f t="shared" si="2378"/>
        <v/>
      </c>
      <c r="CF757" s="1328" t="str">
        <f t="shared" si="2378"/>
        <v/>
      </c>
      <c r="CG757" s="1328" t="str">
        <f t="shared" si="2378"/>
        <v/>
      </c>
      <c r="CH757" s="1328" t="str">
        <f t="shared" si="2378"/>
        <v/>
      </c>
      <c r="CI757" s="1328" t="str">
        <f t="shared" si="2378"/>
        <v/>
      </c>
      <c r="CJ757" s="1328" t="str">
        <f t="shared" si="2378"/>
        <v/>
      </c>
      <c r="CK757" s="1329" t="str">
        <f t="shared" si="2378"/>
        <v/>
      </c>
      <c r="CL757" s="1329" t="str">
        <f t="shared" si="2378"/>
        <v/>
      </c>
      <c r="CM757" s="1329" t="str">
        <f t="shared" si="2378"/>
        <v/>
      </c>
      <c r="CN757" s="1328" t="str">
        <f t="shared" si="2379"/>
        <v/>
      </c>
      <c r="CO757" s="1328" t="str">
        <f t="shared" si="2379"/>
        <v/>
      </c>
      <c r="CP757" s="1328" t="str">
        <f t="shared" si="2379"/>
        <v/>
      </c>
      <c r="CQ757" s="1328" t="str">
        <f t="shared" si="2379"/>
        <v/>
      </c>
      <c r="CR757" s="1328" t="str">
        <f t="shared" si="2379"/>
        <v/>
      </c>
      <c r="CS757" s="1327" t="str">
        <f t="shared" si="2379"/>
        <v/>
      </c>
      <c r="CT757" s="1330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6" t="str">
        <f t="shared" si="2378"/>
        <v/>
      </c>
      <c r="CE758" s="1327" t="str">
        <f t="shared" si="2378"/>
        <v/>
      </c>
      <c r="CF758" s="1328" t="str">
        <f t="shared" si="2378"/>
        <v/>
      </c>
      <c r="CG758" s="1328" t="str">
        <f t="shared" si="2378"/>
        <v/>
      </c>
      <c r="CH758" s="1328" t="str">
        <f t="shared" si="2378"/>
        <v/>
      </c>
      <c r="CI758" s="1328" t="str">
        <f t="shared" si="2378"/>
        <v/>
      </c>
      <c r="CJ758" s="1328" t="str">
        <f t="shared" si="2378"/>
        <v/>
      </c>
      <c r="CK758" s="1329" t="str">
        <f t="shared" si="2378"/>
        <v/>
      </c>
      <c r="CL758" s="1329" t="str">
        <f t="shared" si="2378"/>
        <v/>
      </c>
      <c r="CM758" s="1329" t="str">
        <f t="shared" si="2378"/>
        <v/>
      </c>
      <c r="CN758" s="1328" t="str">
        <f t="shared" si="2379"/>
        <v/>
      </c>
      <c r="CO758" s="1328" t="str">
        <f t="shared" si="2379"/>
        <v/>
      </c>
      <c r="CP758" s="1328" t="str">
        <f t="shared" si="2379"/>
        <v/>
      </c>
      <c r="CQ758" s="1328" t="str">
        <f t="shared" si="2379"/>
        <v/>
      </c>
      <c r="CR758" s="1328" t="str">
        <f t="shared" si="2379"/>
        <v/>
      </c>
      <c r="CS758" s="1327" t="str">
        <f t="shared" si="2379"/>
        <v/>
      </c>
      <c r="CT758" s="1330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382"/>
        <v>0</v>
      </c>
      <c r="CG759" s="1328">
        <f t="shared" si="2382"/>
        <v>0</v>
      </c>
      <c r="CH759" s="1328">
        <f t="shared" si="2382"/>
        <v>0</v>
      </c>
      <c r="CI759" s="1328">
        <f t="shared" si="2382"/>
        <v>0</v>
      </c>
      <c r="CJ759" s="1328">
        <f t="shared" si="2382"/>
        <v>0</v>
      </c>
      <c r="CK759" s="1329">
        <f t="shared" si="2382"/>
        <v>0</v>
      </c>
      <c r="CL759" s="1329">
        <f t="shared" si="2382"/>
        <v>0</v>
      </c>
      <c r="CM759" s="1329">
        <f t="shared" si="2382"/>
        <v>800</v>
      </c>
      <c r="CN759" s="1328">
        <f t="shared" si="2382"/>
        <v>2400</v>
      </c>
      <c r="CO759" s="1328">
        <f t="shared" si="2382"/>
        <v>3900</v>
      </c>
      <c r="CP759" s="1328">
        <f t="shared" si="2382"/>
        <v>5040</v>
      </c>
      <c r="CQ759" s="1328">
        <f t="shared" si="2382"/>
        <v>5700</v>
      </c>
      <c r="CR759" s="1328">
        <f t="shared" si="2382"/>
        <v>7560</v>
      </c>
      <c r="CS759" s="1327">
        <f t="shared" si="2382"/>
        <v>18000</v>
      </c>
      <c r="CT759" s="1330">
        <f t="shared" si="2382"/>
        <v>18000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6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387"/>
        <v/>
      </c>
      <c r="CF761" s="1328" t="str">
        <f t="shared" si="2387"/>
        <v/>
      </c>
      <c r="CG761" s="1328" t="str">
        <f t="shared" si="2387"/>
        <v/>
      </c>
      <c r="CH761" s="1328" t="str">
        <f t="shared" si="2387"/>
        <v/>
      </c>
      <c r="CI761" s="1328" t="str">
        <f t="shared" si="2387"/>
        <v/>
      </c>
      <c r="CJ761" s="1328" t="str">
        <f t="shared" si="2387"/>
        <v/>
      </c>
      <c r="CK761" s="1329" t="str">
        <f t="shared" si="2387"/>
        <v/>
      </c>
      <c r="CL761" s="1329">
        <f t="shared" si="2387"/>
        <v>1</v>
      </c>
      <c r="CM761" s="1329" t="str">
        <f t="shared" si="2387"/>
        <v/>
      </c>
      <c r="CN761" s="1328" t="str">
        <f t="shared" si="2387"/>
        <v/>
      </c>
      <c r="CO761" s="1328" t="str">
        <f t="shared" si="2387"/>
        <v/>
      </c>
      <c r="CP761" s="1328" t="str">
        <f t="shared" si="2387"/>
        <v/>
      </c>
      <c r="CQ761" s="1328" t="str">
        <f t="shared" si="2387"/>
        <v/>
      </c>
      <c r="CR761" s="1328" t="str">
        <f t="shared" si="2387"/>
        <v/>
      </c>
      <c r="CS761" s="1327" t="str">
        <f t="shared" si="2387"/>
        <v/>
      </c>
      <c r="CT761" s="1330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388"/>
        <v/>
      </c>
      <c r="CF762" s="1328" t="str">
        <f t="shared" si="2388"/>
        <v/>
      </c>
      <c r="CG762" s="1328" t="str">
        <f t="shared" si="2388"/>
        <v/>
      </c>
      <c r="CH762" s="1328" t="str">
        <f t="shared" si="2388"/>
        <v/>
      </c>
      <c r="CI762" s="1328" t="str">
        <f t="shared" si="2388"/>
        <v/>
      </c>
      <c r="CJ762" s="1328" t="str">
        <f t="shared" si="2388"/>
        <v/>
      </c>
      <c r="CK762" s="1329" t="str">
        <f t="shared" si="2388"/>
        <v/>
      </c>
      <c r="CL762" s="1329">
        <f t="shared" si="2388"/>
        <v>2</v>
      </c>
      <c r="CM762" s="1329" t="str">
        <f t="shared" si="2388"/>
        <v/>
      </c>
      <c r="CN762" s="1328" t="str">
        <f t="shared" si="2388"/>
        <v/>
      </c>
      <c r="CO762" s="1328" t="str">
        <f t="shared" si="2388"/>
        <v/>
      </c>
      <c r="CP762" s="1328" t="str">
        <f t="shared" si="2388"/>
        <v/>
      </c>
      <c r="CQ762" s="1328" t="str">
        <f t="shared" si="2388"/>
        <v/>
      </c>
      <c r="CR762" s="1328" t="str">
        <f t="shared" si="2388"/>
        <v/>
      </c>
      <c r="CS762" s="1327" t="str">
        <f t="shared" si="2388"/>
        <v/>
      </c>
      <c r="CT762" s="1330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388"/>
        <v/>
      </c>
      <c r="CF763" s="1328" t="str">
        <f t="shared" si="2388"/>
        <v/>
      </c>
      <c r="CG763" s="1328" t="str">
        <f t="shared" si="2388"/>
        <v/>
      </c>
      <c r="CH763" s="1328" t="str">
        <f t="shared" si="2388"/>
        <v/>
      </c>
      <c r="CI763" s="1328" t="str">
        <f t="shared" si="2388"/>
        <v/>
      </c>
      <c r="CJ763" s="1328" t="str">
        <f t="shared" si="2388"/>
        <v/>
      </c>
      <c r="CK763" s="1329" t="str">
        <f t="shared" si="2388"/>
        <v/>
      </c>
      <c r="CL763" s="1329">
        <f t="shared" si="2388"/>
        <v>300</v>
      </c>
      <c r="CM763" s="1329" t="str">
        <f t="shared" si="2388"/>
        <v/>
      </c>
      <c r="CN763" s="1328" t="str">
        <f t="shared" si="2388"/>
        <v/>
      </c>
      <c r="CO763" s="1328" t="str">
        <f t="shared" si="2388"/>
        <v/>
      </c>
      <c r="CP763" s="1328" t="str">
        <f t="shared" si="2388"/>
        <v/>
      </c>
      <c r="CQ763" s="1328" t="str">
        <f t="shared" si="2388"/>
        <v/>
      </c>
      <c r="CR763" s="1328" t="str">
        <f t="shared" si="2388"/>
        <v/>
      </c>
      <c r="CS763" s="1327" t="str">
        <f t="shared" si="2388"/>
        <v/>
      </c>
      <c r="CT763" s="1330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388"/>
        <v/>
      </c>
      <c r="CF764" s="1328" t="str">
        <f t="shared" si="2388"/>
        <v/>
      </c>
      <c r="CG764" s="1328" t="str">
        <f t="shared" si="2388"/>
        <v/>
      </c>
      <c r="CH764" s="1328" t="str">
        <f t="shared" si="2388"/>
        <v/>
      </c>
      <c r="CI764" s="1328" t="str">
        <f t="shared" si="2388"/>
        <v/>
      </c>
      <c r="CJ764" s="1328" t="str">
        <f t="shared" si="2388"/>
        <v/>
      </c>
      <c r="CK764" s="1329" t="str">
        <f t="shared" si="2388"/>
        <v/>
      </c>
      <c r="CL764" s="1329">
        <f t="shared" si="2388"/>
        <v>600</v>
      </c>
      <c r="CM764" s="1329" t="str">
        <f t="shared" si="2388"/>
        <v/>
      </c>
      <c r="CN764" s="1328" t="str">
        <f t="shared" si="2388"/>
        <v/>
      </c>
      <c r="CO764" s="1328" t="str">
        <f t="shared" si="2388"/>
        <v/>
      </c>
      <c r="CP764" s="1328" t="str">
        <f t="shared" si="2388"/>
        <v/>
      </c>
      <c r="CQ764" s="1328" t="str">
        <f t="shared" si="2388"/>
        <v/>
      </c>
      <c r="CR764" s="1328" t="str">
        <f t="shared" si="2388"/>
        <v/>
      </c>
      <c r="CS764" s="1327" t="str">
        <f t="shared" si="2388"/>
        <v/>
      </c>
      <c r="CT764" s="1330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6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395"/>
        <v/>
      </c>
      <c r="CF766" s="1328" t="str">
        <f t="shared" si="2395"/>
        <v/>
      </c>
      <c r="CG766" s="1328" t="str">
        <f t="shared" si="2395"/>
        <v/>
      </c>
      <c r="CH766" s="1328" t="str">
        <f t="shared" si="2395"/>
        <v/>
      </c>
      <c r="CI766" s="1328" t="str">
        <f t="shared" si="2395"/>
        <v/>
      </c>
      <c r="CJ766" s="1328" t="str">
        <f t="shared" si="2395"/>
        <v/>
      </c>
      <c r="CK766" s="1329" t="str">
        <f t="shared" si="2395"/>
        <v/>
      </c>
      <c r="CL766" s="1329" t="str">
        <f t="shared" si="2395"/>
        <v/>
      </c>
      <c r="CM766" s="1329" t="str">
        <f t="shared" si="2395"/>
        <v/>
      </c>
      <c r="CN766" s="1328" t="str">
        <f t="shared" si="2395"/>
        <v/>
      </c>
      <c r="CO766" s="1328" t="str">
        <f t="shared" si="2395"/>
        <v/>
      </c>
      <c r="CP766" s="1328" t="str">
        <f t="shared" si="2395"/>
        <v/>
      </c>
      <c r="CQ766" s="1328" t="str">
        <f t="shared" si="2395"/>
        <v/>
      </c>
      <c r="CR766" s="1328" t="str">
        <f t="shared" si="2395"/>
        <v/>
      </c>
      <c r="CS766" s="1327" t="str">
        <f t="shared" si="2395"/>
        <v/>
      </c>
      <c r="CT766" s="1330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396"/>
        <v/>
      </c>
      <c r="CF767" s="1328" t="str">
        <f t="shared" si="2396"/>
        <v/>
      </c>
      <c r="CG767" s="1328" t="str">
        <f t="shared" si="2396"/>
        <v/>
      </c>
      <c r="CH767" s="1328" t="str">
        <f t="shared" si="2396"/>
        <v/>
      </c>
      <c r="CI767" s="1328" t="str">
        <f t="shared" si="2396"/>
        <v/>
      </c>
      <c r="CJ767" s="1328" t="str">
        <f t="shared" si="2396"/>
        <v/>
      </c>
      <c r="CK767" s="1329" t="str">
        <f t="shared" si="2396"/>
        <v/>
      </c>
      <c r="CL767" s="1329" t="str">
        <f t="shared" si="2396"/>
        <v/>
      </c>
      <c r="CM767" s="1329" t="str">
        <f t="shared" si="2396"/>
        <v/>
      </c>
      <c r="CN767" s="1328" t="str">
        <f t="shared" si="2396"/>
        <v/>
      </c>
      <c r="CO767" s="1328" t="str">
        <f t="shared" si="2396"/>
        <v/>
      </c>
      <c r="CP767" s="1328" t="str">
        <f t="shared" si="2396"/>
        <v/>
      </c>
      <c r="CQ767" s="1328" t="str">
        <f t="shared" si="2396"/>
        <v/>
      </c>
      <c r="CR767" s="1328" t="str">
        <f t="shared" si="2396"/>
        <v/>
      </c>
      <c r="CS767" s="1327" t="str">
        <f t="shared" si="2396"/>
        <v/>
      </c>
      <c r="CT767" s="1330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396"/>
        <v/>
      </c>
      <c r="CF768" s="1328" t="str">
        <f t="shared" si="2396"/>
        <v/>
      </c>
      <c r="CG768" s="1328" t="str">
        <f t="shared" si="2396"/>
        <v/>
      </c>
      <c r="CH768" s="1328" t="str">
        <f t="shared" si="2396"/>
        <v/>
      </c>
      <c r="CI768" s="1328" t="str">
        <f t="shared" si="2396"/>
        <v/>
      </c>
      <c r="CJ768" s="1328" t="str">
        <f t="shared" si="2396"/>
        <v/>
      </c>
      <c r="CK768" s="1329" t="str">
        <f t="shared" si="2396"/>
        <v/>
      </c>
      <c r="CL768" s="1329" t="str">
        <f t="shared" si="2396"/>
        <v/>
      </c>
      <c r="CM768" s="1329" t="str">
        <f t="shared" si="2396"/>
        <v/>
      </c>
      <c r="CN768" s="1328" t="str">
        <f t="shared" si="2396"/>
        <v/>
      </c>
      <c r="CO768" s="1328" t="str">
        <f t="shared" si="2396"/>
        <v/>
      </c>
      <c r="CP768" s="1328" t="str">
        <f t="shared" si="2396"/>
        <v/>
      </c>
      <c r="CQ768" s="1328" t="str">
        <f t="shared" si="2396"/>
        <v/>
      </c>
      <c r="CR768" s="1328" t="str">
        <f t="shared" si="2396"/>
        <v/>
      </c>
      <c r="CS768" s="1327" t="str">
        <f t="shared" si="2396"/>
        <v/>
      </c>
      <c r="CT768" s="1330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396"/>
        <v/>
      </c>
      <c r="CF769" s="1328" t="str">
        <f t="shared" si="2396"/>
        <v/>
      </c>
      <c r="CG769" s="1328" t="str">
        <f t="shared" si="2396"/>
        <v/>
      </c>
      <c r="CH769" s="1328" t="str">
        <f t="shared" si="2396"/>
        <v/>
      </c>
      <c r="CI769" s="1328" t="str">
        <f t="shared" si="2396"/>
        <v/>
      </c>
      <c r="CJ769" s="1328" t="str">
        <f t="shared" si="2396"/>
        <v/>
      </c>
      <c r="CK769" s="1329" t="str">
        <f t="shared" si="2396"/>
        <v/>
      </c>
      <c r="CL769" s="1329" t="str">
        <f t="shared" si="2396"/>
        <v/>
      </c>
      <c r="CM769" s="1329" t="str">
        <f t="shared" si="2396"/>
        <v/>
      </c>
      <c r="CN769" s="1328" t="str">
        <f t="shared" si="2396"/>
        <v/>
      </c>
      <c r="CO769" s="1328" t="str">
        <f t="shared" si="2396"/>
        <v/>
      </c>
      <c r="CP769" s="1328" t="str">
        <f t="shared" si="2396"/>
        <v/>
      </c>
      <c r="CQ769" s="1328" t="str">
        <f t="shared" si="2396"/>
        <v/>
      </c>
      <c r="CR769" s="1328" t="str">
        <f t="shared" si="2396"/>
        <v/>
      </c>
      <c r="CS769" s="1327" t="str">
        <f t="shared" si="2396"/>
        <v/>
      </c>
      <c r="CT769" s="1330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/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6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403"/>
        <v/>
      </c>
      <c r="CF771" s="1328" t="str">
        <f t="shared" si="2403"/>
        <v/>
      </c>
      <c r="CG771" s="1328" t="str">
        <f t="shared" si="2403"/>
        <v/>
      </c>
      <c r="CH771" s="1328" t="str">
        <f t="shared" si="2403"/>
        <v/>
      </c>
      <c r="CI771" s="1328" t="str">
        <f t="shared" si="2403"/>
        <v/>
      </c>
      <c r="CJ771" s="1328">
        <f t="shared" si="2403"/>
        <v>12</v>
      </c>
      <c r="CK771" s="1329">
        <f t="shared" si="2403"/>
        <v>20</v>
      </c>
      <c r="CL771" s="1329">
        <f t="shared" si="2403"/>
        <v>24</v>
      </c>
      <c r="CM771" s="1329">
        <f t="shared" si="2403"/>
        <v>60</v>
      </c>
      <c r="CN771" s="1328">
        <f t="shared" si="2403"/>
        <v>72</v>
      </c>
      <c r="CO771" s="1328">
        <f t="shared" si="2403"/>
        <v>300</v>
      </c>
      <c r="CP771" s="1328" t="str">
        <f t="shared" si="2403"/>
        <v/>
      </c>
      <c r="CQ771" s="1328" t="str">
        <f t="shared" si="2403"/>
        <v/>
      </c>
      <c r="CR771" s="1328" t="str">
        <f t="shared" si="2403"/>
        <v/>
      </c>
      <c r="CS771" s="1327" t="str">
        <f t="shared" si="2403"/>
        <v/>
      </c>
      <c r="CT771" s="1330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/>
      <c r="BW772" s="747"/>
      <c r="BX772" s="747"/>
      <c r="BY772" s="747"/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404"/>
        <v/>
      </c>
      <c r="CF772" s="1328" t="str">
        <f t="shared" si="2404"/>
        <v/>
      </c>
      <c r="CG772" s="1328" t="str">
        <f t="shared" si="2404"/>
        <v/>
      </c>
      <c r="CH772" s="1328">
        <f t="shared" si="2404"/>
        <v>24</v>
      </c>
      <c r="CI772" s="1328">
        <f t="shared" si="2404"/>
        <v>48</v>
      </c>
      <c r="CJ772" s="1328">
        <f t="shared" si="2404"/>
        <v>50</v>
      </c>
      <c r="CK772" s="1329">
        <f t="shared" si="2404"/>
        <v>50</v>
      </c>
      <c r="CL772" s="1329">
        <f t="shared" si="2404"/>
        <v>60</v>
      </c>
      <c r="CM772" s="1329">
        <f t="shared" si="2404"/>
        <v>120</v>
      </c>
      <c r="CN772" s="1328">
        <f t="shared" si="2404"/>
        <v>120</v>
      </c>
      <c r="CO772" s="1328">
        <f t="shared" si="2404"/>
        <v>120</v>
      </c>
      <c r="CP772" s="1328">
        <f t="shared" si="2404"/>
        <v>175</v>
      </c>
      <c r="CQ772" s="1328" t="str">
        <f t="shared" si="2404"/>
        <v/>
      </c>
      <c r="CR772" s="1328" t="str">
        <f t="shared" si="2404"/>
        <v/>
      </c>
      <c r="CS772" s="1327" t="str">
        <f t="shared" si="2404"/>
        <v/>
      </c>
      <c r="CT772" s="1330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/>
      <c r="BW773" s="747"/>
      <c r="BX773" s="747"/>
      <c r="BY773" s="747"/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404"/>
        <v/>
      </c>
      <c r="CF773" s="1328" t="str">
        <f t="shared" si="2404"/>
        <v/>
      </c>
      <c r="CG773" s="1328" t="str">
        <f t="shared" si="2404"/>
        <v/>
      </c>
      <c r="CH773" s="1328">
        <f t="shared" si="2404"/>
        <v>84</v>
      </c>
      <c r="CI773" s="1328">
        <f t="shared" si="2404"/>
        <v>144</v>
      </c>
      <c r="CJ773" s="1328">
        <f t="shared" si="2404"/>
        <v>150</v>
      </c>
      <c r="CK773" s="1329">
        <f t="shared" si="2404"/>
        <v>168</v>
      </c>
      <c r="CL773" s="1329">
        <f t="shared" si="2404"/>
        <v>180</v>
      </c>
      <c r="CM773" s="1329">
        <f t="shared" si="2404"/>
        <v>240</v>
      </c>
      <c r="CN773" s="1328">
        <f t="shared" si="2404"/>
        <v>260</v>
      </c>
      <c r="CO773" s="1328">
        <f t="shared" si="2404"/>
        <v>300</v>
      </c>
      <c r="CP773" s="1328">
        <f t="shared" si="2404"/>
        <v>720</v>
      </c>
      <c r="CQ773" s="1328" t="str">
        <f t="shared" si="2404"/>
        <v/>
      </c>
      <c r="CR773" s="1328" t="str">
        <f t="shared" si="2404"/>
        <v/>
      </c>
      <c r="CS773" s="1327" t="str">
        <f t="shared" si="2404"/>
        <v/>
      </c>
      <c r="CT773" s="1330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404"/>
        <v/>
      </c>
      <c r="CF774" s="1328" t="str">
        <f t="shared" si="2404"/>
        <v/>
      </c>
      <c r="CG774" s="1328" t="str">
        <f t="shared" si="2404"/>
        <v/>
      </c>
      <c r="CH774" s="1328" t="str">
        <f t="shared" si="2404"/>
        <v/>
      </c>
      <c r="CI774" s="1328" t="str">
        <f t="shared" si="2404"/>
        <v/>
      </c>
      <c r="CJ774" s="1328" t="str">
        <f t="shared" si="2404"/>
        <v/>
      </c>
      <c r="CK774" s="1329" t="str">
        <f t="shared" si="2404"/>
        <v/>
      </c>
      <c r="CL774" s="1329" t="str">
        <f t="shared" si="2404"/>
        <v/>
      </c>
      <c r="CM774" s="1329" t="str">
        <f t="shared" si="2404"/>
        <v/>
      </c>
      <c r="CN774" s="1328" t="str">
        <f t="shared" si="2404"/>
        <v/>
      </c>
      <c r="CO774" s="1328" t="str">
        <f t="shared" si="2404"/>
        <v/>
      </c>
      <c r="CP774" s="1328" t="str">
        <f t="shared" si="2404"/>
        <v/>
      </c>
      <c r="CQ774" s="1328" t="str">
        <f t="shared" si="2404"/>
        <v/>
      </c>
      <c r="CR774" s="1328" t="str">
        <f t="shared" si="2404"/>
        <v/>
      </c>
      <c r="CS774" s="1327" t="str">
        <f t="shared" si="2404"/>
        <v/>
      </c>
      <c r="CT774" s="1330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/>
      <c r="BW775" s="747"/>
      <c r="BX775" s="747"/>
      <c r="BY775" s="747"/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404"/>
        <v/>
      </c>
      <c r="CF775" s="1328" t="str">
        <f t="shared" si="2404"/>
        <v/>
      </c>
      <c r="CG775" s="1328" t="str">
        <f t="shared" si="2404"/>
        <v/>
      </c>
      <c r="CH775" s="1328" t="str">
        <f t="shared" si="2404"/>
        <v/>
      </c>
      <c r="CI775" s="1328">
        <f t="shared" si="2404"/>
        <v>52</v>
      </c>
      <c r="CJ775" s="1328">
        <f t="shared" si="2404"/>
        <v>120</v>
      </c>
      <c r="CK775" s="1329">
        <f t="shared" si="2404"/>
        <v>144</v>
      </c>
      <c r="CL775" s="1329">
        <f t="shared" si="2404"/>
        <v>216</v>
      </c>
      <c r="CM775" s="1329">
        <f t="shared" si="2404"/>
        <v>288</v>
      </c>
      <c r="CN775" s="1328">
        <f t="shared" si="2404"/>
        <v>288</v>
      </c>
      <c r="CO775" s="1328">
        <f t="shared" si="2404"/>
        <v>288</v>
      </c>
      <c r="CP775" s="1328">
        <f t="shared" si="2404"/>
        <v>288</v>
      </c>
      <c r="CQ775" s="1328" t="str">
        <f t="shared" si="2404"/>
        <v/>
      </c>
      <c r="CR775" s="1328" t="str">
        <f t="shared" si="2404"/>
        <v/>
      </c>
      <c r="CS775" s="1327" t="str">
        <f t="shared" si="2404"/>
        <v/>
      </c>
      <c r="CT775" s="1330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6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411"/>
        <v/>
      </c>
      <c r="CF777" s="1328" t="str">
        <f t="shared" si="2411"/>
        <v/>
      </c>
      <c r="CG777" s="1328" t="str">
        <f t="shared" si="2411"/>
        <v/>
      </c>
      <c r="CH777" s="1328" t="str">
        <f t="shared" si="2411"/>
        <v/>
      </c>
      <c r="CI777" s="1328" t="str">
        <f t="shared" si="2411"/>
        <v/>
      </c>
      <c r="CJ777" s="1328" t="str">
        <f t="shared" si="2411"/>
        <v/>
      </c>
      <c r="CK777" s="1329" t="str">
        <f t="shared" si="2411"/>
        <v/>
      </c>
      <c r="CL777" s="1329" t="str">
        <f t="shared" si="2411"/>
        <v/>
      </c>
      <c r="CM777" s="1329" t="str">
        <f t="shared" si="2411"/>
        <v/>
      </c>
      <c r="CN777" s="1328" t="str">
        <f t="shared" si="2411"/>
        <v/>
      </c>
      <c r="CO777" s="1328" t="str">
        <f t="shared" si="2411"/>
        <v/>
      </c>
      <c r="CP777" s="1328" t="str">
        <f t="shared" si="2411"/>
        <v/>
      </c>
      <c r="CQ777" s="1328" t="str">
        <f t="shared" si="2411"/>
        <v/>
      </c>
      <c r="CR777" s="1328" t="str">
        <f t="shared" si="2411"/>
        <v/>
      </c>
      <c r="CS777" s="1327" t="str">
        <f t="shared" si="2411"/>
        <v/>
      </c>
      <c r="CT777" s="1330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6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412"/>
        <v/>
      </c>
      <c r="CF778" s="1328" t="str">
        <f t="shared" si="2412"/>
        <v/>
      </c>
      <c r="CG778" s="1328" t="str">
        <f t="shared" si="2412"/>
        <v/>
      </c>
      <c r="CH778" s="1328" t="str">
        <f t="shared" si="2412"/>
        <v/>
      </c>
      <c r="CI778" s="1328" t="str">
        <f t="shared" si="2412"/>
        <v/>
      </c>
      <c r="CJ778" s="1328" t="str">
        <f t="shared" si="2412"/>
        <v/>
      </c>
      <c r="CK778" s="1329" t="str">
        <f t="shared" si="2412"/>
        <v/>
      </c>
      <c r="CL778" s="1329" t="str">
        <f t="shared" si="2412"/>
        <v/>
      </c>
      <c r="CM778" s="1329" t="str">
        <f t="shared" si="2412"/>
        <v/>
      </c>
      <c r="CN778" s="1328" t="str">
        <f t="shared" si="2412"/>
        <v/>
      </c>
      <c r="CO778" s="1328" t="str">
        <f t="shared" si="2412"/>
        <v/>
      </c>
      <c r="CP778" s="1328" t="str">
        <f t="shared" si="2412"/>
        <v/>
      </c>
      <c r="CQ778" s="1328" t="str">
        <f t="shared" si="2412"/>
        <v/>
      </c>
      <c r="CR778" s="1328" t="str">
        <f t="shared" si="2412"/>
        <v/>
      </c>
      <c r="CS778" s="1327" t="str">
        <f t="shared" si="2412"/>
        <v/>
      </c>
      <c r="CT778" s="1330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6" t="str">
        <f t="shared" si="2434"/>
        <v/>
      </c>
      <c r="CE779" s="1327" t="str">
        <f t="shared" si="2412"/>
        <v/>
      </c>
      <c r="CF779" s="1328" t="str">
        <f t="shared" si="2412"/>
        <v/>
      </c>
      <c r="CG779" s="1328" t="str">
        <f t="shared" si="2412"/>
        <v/>
      </c>
      <c r="CH779" s="1328" t="str">
        <f t="shared" si="2412"/>
        <v/>
      </c>
      <c r="CI779" s="1328" t="str">
        <f t="shared" si="2412"/>
        <v/>
      </c>
      <c r="CJ779" s="1328" t="str">
        <f t="shared" si="2412"/>
        <v/>
      </c>
      <c r="CK779" s="1329" t="str">
        <f t="shared" si="2412"/>
        <v/>
      </c>
      <c r="CL779" s="1329" t="str">
        <f t="shared" si="2412"/>
        <v/>
      </c>
      <c r="CM779" s="1329" t="str">
        <f t="shared" si="2412"/>
        <v/>
      </c>
      <c r="CN779" s="1328" t="str">
        <f t="shared" si="2412"/>
        <v/>
      </c>
      <c r="CO779" s="1328" t="str">
        <f t="shared" si="2412"/>
        <v/>
      </c>
      <c r="CP779" s="1328" t="str">
        <f t="shared" si="2412"/>
        <v/>
      </c>
      <c r="CQ779" s="1328" t="str">
        <f t="shared" si="2412"/>
        <v/>
      </c>
      <c r="CR779" s="1328" t="str">
        <f t="shared" si="2412"/>
        <v/>
      </c>
      <c r="CS779" s="1327" t="str">
        <f t="shared" si="2412"/>
        <v/>
      </c>
      <c r="CT779" s="1330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6" t="str">
        <f t="shared" si="2434"/>
        <v/>
      </c>
      <c r="CE780" s="1327" t="str">
        <f t="shared" si="2412"/>
        <v/>
      </c>
      <c r="CF780" s="1328" t="str">
        <f t="shared" si="2412"/>
        <v/>
      </c>
      <c r="CG780" s="1328" t="str">
        <f t="shared" si="2412"/>
        <v/>
      </c>
      <c r="CH780" s="1328" t="str">
        <f t="shared" si="2412"/>
        <v/>
      </c>
      <c r="CI780" s="1328" t="str">
        <f t="shared" si="2412"/>
        <v/>
      </c>
      <c r="CJ780" s="1328" t="str">
        <f t="shared" si="2412"/>
        <v/>
      </c>
      <c r="CK780" s="1329" t="str">
        <f t="shared" si="2412"/>
        <v/>
      </c>
      <c r="CL780" s="1329" t="str">
        <f t="shared" si="2412"/>
        <v/>
      </c>
      <c r="CM780" s="1329" t="str">
        <f t="shared" si="2412"/>
        <v/>
      </c>
      <c r="CN780" s="1328" t="str">
        <f t="shared" si="2412"/>
        <v/>
      </c>
      <c r="CO780" s="1328" t="str">
        <f t="shared" si="2412"/>
        <v/>
      </c>
      <c r="CP780" s="1328" t="str">
        <f t="shared" si="2412"/>
        <v/>
      </c>
      <c r="CQ780" s="1328" t="str">
        <f t="shared" si="2412"/>
        <v/>
      </c>
      <c r="CR780" s="1328" t="str">
        <f t="shared" si="2412"/>
        <v/>
      </c>
      <c r="CS780" s="1327" t="str">
        <f t="shared" si="2412"/>
        <v/>
      </c>
      <c r="CT780" s="1330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6" t="str">
        <f t="shared" si="2434"/>
        <v/>
      </c>
      <c r="CE781" s="1327" t="str">
        <f t="shared" si="2412"/>
        <v/>
      </c>
      <c r="CF781" s="1328" t="str">
        <f t="shared" si="2412"/>
        <v/>
      </c>
      <c r="CG781" s="1328" t="str">
        <f t="shared" si="2412"/>
        <v/>
      </c>
      <c r="CH781" s="1328" t="str">
        <f t="shared" si="2412"/>
        <v/>
      </c>
      <c r="CI781" s="1328" t="str">
        <f t="shared" si="2412"/>
        <v/>
      </c>
      <c r="CJ781" s="1328" t="str">
        <f t="shared" si="2412"/>
        <v/>
      </c>
      <c r="CK781" s="1329" t="str">
        <f t="shared" si="2412"/>
        <v/>
      </c>
      <c r="CL781" s="1329" t="str">
        <f t="shared" si="2412"/>
        <v/>
      </c>
      <c r="CM781" s="1329" t="str">
        <f t="shared" si="2412"/>
        <v/>
      </c>
      <c r="CN781" s="1328" t="str">
        <f t="shared" si="2412"/>
        <v/>
      </c>
      <c r="CO781" s="1328" t="str">
        <f t="shared" si="2412"/>
        <v/>
      </c>
      <c r="CP781" s="1328" t="str">
        <f t="shared" si="2412"/>
        <v/>
      </c>
      <c r="CQ781" s="1328" t="str">
        <f t="shared" si="2412"/>
        <v/>
      </c>
      <c r="CR781" s="1328" t="str">
        <f t="shared" si="2412"/>
        <v/>
      </c>
      <c r="CS781" s="1327" t="str">
        <f t="shared" si="2412"/>
        <v/>
      </c>
      <c r="CT781" s="1330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/>
      <c r="BW782" s="224"/>
      <c r="BX782" s="224"/>
      <c r="BY782" s="224"/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6" t="str">
        <f t="shared" si="2434"/>
        <v/>
      </c>
      <c r="CE782" s="1327" t="str">
        <f t="shared" si="2412"/>
        <v/>
      </c>
      <c r="CF782" s="1328" t="str">
        <f t="shared" si="2412"/>
        <v/>
      </c>
      <c r="CG782" s="1328" t="str">
        <f t="shared" si="2412"/>
        <v/>
      </c>
      <c r="CH782" s="1328" t="str">
        <f t="shared" si="2412"/>
        <v/>
      </c>
      <c r="CI782" s="1328">
        <f t="shared" si="2412"/>
        <v>60</v>
      </c>
      <c r="CJ782" s="1328">
        <f t="shared" si="2412"/>
        <v>85</v>
      </c>
      <c r="CK782" s="1329">
        <f t="shared" si="2412"/>
        <v>90</v>
      </c>
      <c r="CL782" s="1329">
        <f t="shared" si="2412"/>
        <v>120</v>
      </c>
      <c r="CM782" s="1329">
        <f t="shared" si="2412"/>
        <v>130</v>
      </c>
      <c r="CN782" s="1328">
        <f t="shared" si="2412"/>
        <v>150</v>
      </c>
      <c r="CO782" s="1328">
        <f t="shared" si="2412"/>
        <v>250</v>
      </c>
      <c r="CP782" s="1328" t="str">
        <f t="shared" si="2412"/>
        <v/>
      </c>
      <c r="CQ782" s="1328" t="str">
        <f t="shared" si="2412"/>
        <v/>
      </c>
      <c r="CR782" s="1328" t="str">
        <f t="shared" si="2412"/>
        <v/>
      </c>
      <c r="CS782" s="1327" t="str">
        <f t="shared" si="2412"/>
        <v/>
      </c>
      <c r="CT782" s="1330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/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6" t="str">
        <f t="shared" si="2434"/>
        <v/>
      </c>
      <c r="CE783" s="1327" t="str">
        <f t="shared" si="2412"/>
        <v/>
      </c>
      <c r="CF783" s="1328" t="str">
        <f t="shared" si="2412"/>
        <v/>
      </c>
      <c r="CG783" s="1328" t="str">
        <f t="shared" si="2412"/>
        <v/>
      </c>
      <c r="CH783" s="1328" t="str">
        <f t="shared" si="2412"/>
        <v/>
      </c>
      <c r="CI783" s="1328" t="str">
        <f t="shared" si="2412"/>
        <v/>
      </c>
      <c r="CJ783" s="1328" t="str">
        <f t="shared" si="2412"/>
        <v/>
      </c>
      <c r="CK783" s="1329">
        <f t="shared" si="2412"/>
        <v>400</v>
      </c>
      <c r="CL783" s="1329">
        <f t="shared" si="2412"/>
        <v>1020</v>
      </c>
      <c r="CM783" s="1329">
        <f t="shared" si="2412"/>
        <v>1080</v>
      </c>
      <c r="CN783" s="1328" t="str">
        <f t="shared" si="2412"/>
        <v/>
      </c>
      <c r="CO783" s="1328" t="str">
        <f t="shared" si="2412"/>
        <v/>
      </c>
      <c r="CP783" s="1328" t="str">
        <f t="shared" si="2412"/>
        <v/>
      </c>
      <c r="CQ783" s="1328" t="str">
        <f t="shared" si="2412"/>
        <v/>
      </c>
      <c r="CR783" s="1328" t="str">
        <f t="shared" si="2412"/>
        <v/>
      </c>
      <c r="CS783" s="1327" t="str">
        <f t="shared" si="2412"/>
        <v/>
      </c>
      <c r="CT783" s="1330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6" t="str">
        <f t="shared" si="2434"/>
        <v/>
      </c>
      <c r="CE784" s="1327" t="str">
        <f t="shared" si="2412"/>
        <v/>
      </c>
      <c r="CF784" s="1328" t="str">
        <f t="shared" si="2412"/>
        <v/>
      </c>
      <c r="CG784" s="1328" t="str">
        <f t="shared" si="2412"/>
        <v/>
      </c>
      <c r="CH784" s="1328" t="str">
        <f t="shared" si="2412"/>
        <v/>
      </c>
      <c r="CI784" s="1328" t="str">
        <f t="shared" si="2412"/>
        <v/>
      </c>
      <c r="CJ784" s="1328" t="str">
        <f t="shared" si="2412"/>
        <v/>
      </c>
      <c r="CK784" s="1329" t="str">
        <f t="shared" si="2412"/>
        <v/>
      </c>
      <c r="CL784" s="1329" t="str">
        <f t="shared" si="2412"/>
        <v/>
      </c>
      <c r="CM784" s="1329" t="str">
        <f t="shared" si="2412"/>
        <v/>
      </c>
      <c r="CN784" s="1328" t="str">
        <f t="shared" si="2412"/>
        <v/>
      </c>
      <c r="CO784" s="1328" t="str">
        <f t="shared" si="2412"/>
        <v/>
      </c>
      <c r="CP784" s="1328" t="str">
        <f t="shared" si="2412"/>
        <v/>
      </c>
      <c r="CQ784" s="1328" t="str">
        <f t="shared" si="2412"/>
        <v/>
      </c>
      <c r="CR784" s="1328" t="str">
        <f t="shared" si="2412"/>
        <v/>
      </c>
      <c r="CS784" s="1327" t="str">
        <f t="shared" si="2412"/>
        <v/>
      </c>
      <c r="CT784" s="1330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6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443"/>
        <v/>
      </c>
      <c r="CF786" s="1328" t="str">
        <f t="shared" si="2443"/>
        <v/>
      </c>
      <c r="CG786" s="1328" t="str">
        <f t="shared" si="2443"/>
        <v/>
      </c>
      <c r="CH786" s="1328" t="str">
        <f t="shared" si="2443"/>
        <v/>
      </c>
      <c r="CI786" s="1328" t="str">
        <f t="shared" si="2443"/>
        <v/>
      </c>
      <c r="CJ786" s="1328" t="str">
        <f t="shared" si="2443"/>
        <v/>
      </c>
      <c r="CK786" s="1329" t="str">
        <f t="shared" si="2443"/>
        <v/>
      </c>
      <c r="CL786" s="1329" t="str">
        <f t="shared" si="2443"/>
        <v/>
      </c>
      <c r="CM786" s="1329" t="str">
        <f t="shared" si="2443"/>
        <v/>
      </c>
      <c r="CN786" s="1328" t="str">
        <f t="shared" si="2443"/>
        <v/>
      </c>
      <c r="CO786" s="1328" t="str">
        <f t="shared" si="2443"/>
        <v/>
      </c>
      <c r="CP786" s="1328" t="str">
        <f t="shared" si="2443"/>
        <v/>
      </c>
      <c r="CQ786" s="1328" t="str">
        <f t="shared" si="2443"/>
        <v/>
      </c>
      <c r="CR786" s="1328" t="str">
        <f t="shared" si="2443"/>
        <v/>
      </c>
      <c r="CS786" s="1327" t="str">
        <f t="shared" si="2443"/>
        <v/>
      </c>
      <c r="CT786" s="1330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6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444"/>
        <v/>
      </c>
      <c r="CF787" s="1328" t="str">
        <f t="shared" si="2444"/>
        <v/>
      </c>
      <c r="CG787" s="1328" t="str">
        <f t="shared" si="2444"/>
        <v/>
      </c>
      <c r="CH787" s="1328" t="str">
        <f t="shared" si="2444"/>
        <v/>
      </c>
      <c r="CI787" s="1328" t="str">
        <f t="shared" si="2444"/>
        <v/>
      </c>
      <c r="CJ787" s="1328" t="str">
        <f t="shared" si="2444"/>
        <v/>
      </c>
      <c r="CK787" s="1329" t="str">
        <f t="shared" si="2444"/>
        <v/>
      </c>
      <c r="CL787" s="1329" t="str">
        <f t="shared" si="2444"/>
        <v/>
      </c>
      <c r="CM787" s="1329" t="str">
        <f t="shared" si="2444"/>
        <v/>
      </c>
      <c r="CN787" s="1328" t="str">
        <f t="shared" si="2444"/>
        <v/>
      </c>
      <c r="CO787" s="1328" t="str">
        <f t="shared" si="2444"/>
        <v/>
      </c>
      <c r="CP787" s="1328" t="str">
        <f t="shared" si="2444"/>
        <v/>
      </c>
      <c r="CQ787" s="1328" t="str">
        <f t="shared" si="2444"/>
        <v/>
      </c>
      <c r="CR787" s="1328" t="str">
        <f t="shared" si="2444"/>
        <v/>
      </c>
      <c r="CS787" s="1327" t="str">
        <f t="shared" si="2444"/>
        <v/>
      </c>
      <c r="CT787" s="1330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6" t="str">
        <f t="shared" si="2466"/>
        <v/>
      </c>
      <c r="CE788" s="1327" t="str">
        <f t="shared" si="2444"/>
        <v/>
      </c>
      <c r="CF788" s="1328" t="str">
        <f t="shared" si="2444"/>
        <v/>
      </c>
      <c r="CG788" s="1328" t="str">
        <f t="shared" si="2444"/>
        <v/>
      </c>
      <c r="CH788" s="1328" t="str">
        <f t="shared" si="2444"/>
        <v/>
      </c>
      <c r="CI788" s="1328" t="str">
        <f t="shared" si="2444"/>
        <v/>
      </c>
      <c r="CJ788" s="1328" t="str">
        <f t="shared" si="2444"/>
        <v/>
      </c>
      <c r="CK788" s="1329" t="str">
        <f t="shared" si="2444"/>
        <v/>
      </c>
      <c r="CL788" s="1329" t="str">
        <f t="shared" si="2444"/>
        <v/>
      </c>
      <c r="CM788" s="1329" t="str">
        <f t="shared" si="2444"/>
        <v/>
      </c>
      <c r="CN788" s="1328" t="str">
        <f t="shared" si="2444"/>
        <v/>
      </c>
      <c r="CO788" s="1328" t="str">
        <f t="shared" si="2444"/>
        <v/>
      </c>
      <c r="CP788" s="1328" t="str">
        <f t="shared" si="2444"/>
        <v/>
      </c>
      <c r="CQ788" s="1328" t="str">
        <f t="shared" si="2444"/>
        <v/>
      </c>
      <c r="CR788" s="1328" t="str">
        <f t="shared" si="2444"/>
        <v/>
      </c>
      <c r="CS788" s="1327" t="str">
        <f t="shared" si="2444"/>
        <v/>
      </c>
      <c r="CT788" s="1330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6" t="str">
        <f t="shared" si="2466"/>
        <v/>
      </c>
      <c r="CE789" s="1327" t="str">
        <f t="shared" si="2444"/>
        <v/>
      </c>
      <c r="CF789" s="1328" t="str">
        <f t="shared" si="2444"/>
        <v/>
      </c>
      <c r="CG789" s="1328" t="str">
        <f t="shared" si="2444"/>
        <v/>
      </c>
      <c r="CH789" s="1328" t="str">
        <f t="shared" si="2444"/>
        <v/>
      </c>
      <c r="CI789" s="1328" t="str">
        <f t="shared" si="2444"/>
        <v/>
      </c>
      <c r="CJ789" s="1328" t="str">
        <f t="shared" si="2444"/>
        <v/>
      </c>
      <c r="CK789" s="1329" t="str">
        <f t="shared" si="2444"/>
        <v/>
      </c>
      <c r="CL789" s="1329" t="str">
        <f t="shared" si="2444"/>
        <v/>
      </c>
      <c r="CM789" s="1329" t="str">
        <f t="shared" si="2444"/>
        <v/>
      </c>
      <c r="CN789" s="1328" t="str">
        <f t="shared" si="2444"/>
        <v/>
      </c>
      <c r="CO789" s="1328" t="str">
        <f t="shared" si="2444"/>
        <v/>
      </c>
      <c r="CP789" s="1328" t="str">
        <f t="shared" si="2444"/>
        <v/>
      </c>
      <c r="CQ789" s="1328" t="str">
        <f t="shared" si="2444"/>
        <v/>
      </c>
      <c r="CR789" s="1328" t="str">
        <f t="shared" si="2444"/>
        <v/>
      </c>
      <c r="CS789" s="1327" t="str">
        <f t="shared" si="2444"/>
        <v/>
      </c>
      <c r="CT789" s="1330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/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6" t="str">
        <f t="shared" si="2466"/>
        <v/>
      </c>
      <c r="CE790" s="1327" t="str">
        <f t="shared" si="2444"/>
        <v/>
      </c>
      <c r="CF790" s="1328" t="str">
        <f t="shared" si="2444"/>
        <v/>
      </c>
      <c r="CG790" s="1328" t="str">
        <f t="shared" si="2444"/>
        <v/>
      </c>
      <c r="CH790" s="1328" t="str">
        <f t="shared" si="2444"/>
        <v/>
      </c>
      <c r="CI790" s="1328" t="str">
        <f t="shared" si="2444"/>
        <v/>
      </c>
      <c r="CJ790" s="1328" t="str">
        <f t="shared" si="2444"/>
        <v/>
      </c>
      <c r="CK790" s="1329">
        <f t="shared" si="2444"/>
        <v>150</v>
      </c>
      <c r="CL790" s="1329">
        <f t="shared" si="2444"/>
        <v>180</v>
      </c>
      <c r="CM790" s="1329">
        <f t="shared" si="2444"/>
        <v>320</v>
      </c>
      <c r="CN790" s="1328" t="str">
        <f t="shared" si="2444"/>
        <v/>
      </c>
      <c r="CO790" s="1328" t="str">
        <f t="shared" si="2444"/>
        <v/>
      </c>
      <c r="CP790" s="1328" t="str">
        <f t="shared" si="2444"/>
        <v/>
      </c>
      <c r="CQ790" s="1328" t="str">
        <f t="shared" si="2444"/>
        <v/>
      </c>
      <c r="CR790" s="1328" t="str">
        <f t="shared" si="2444"/>
        <v/>
      </c>
      <c r="CS790" s="1327" t="str">
        <f t="shared" si="2444"/>
        <v/>
      </c>
      <c r="CT790" s="1330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6" t="str">
        <f t="shared" si="2466"/>
        <v/>
      </c>
      <c r="CE791" s="1327" t="str">
        <f t="shared" si="2444"/>
        <v/>
      </c>
      <c r="CF791" s="1328" t="str">
        <f t="shared" si="2444"/>
        <v/>
      </c>
      <c r="CG791" s="1328" t="str">
        <f t="shared" si="2444"/>
        <v/>
      </c>
      <c r="CH791" s="1328" t="str">
        <f t="shared" si="2444"/>
        <v/>
      </c>
      <c r="CI791" s="1328" t="str">
        <f t="shared" si="2444"/>
        <v/>
      </c>
      <c r="CJ791" s="1328">
        <f t="shared" si="2444"/>
        <v>100</v>
      </c>
      <c r="CK791" s="1329">
        <f t="shared" si="2444"/>
        <v>180</v>
      </c>
      <c r="CL791" s="1329">
        <f t="shared" si="2444"/>
        <v>400</v>
      </c>
      <c r="CM791" s="1329">
        <f t="shared" si="2444"/>
        <v>600</v>
      </c>
      <c r="CN791" s="1328">
        <f t="shared" si="2444"/>
        <v>633</v>
      </c>
      <c r="CO791" s="1328" t="str">
        <f t="shared" si="2444"/>
        <v/>
      </c>
      <c r="CP791" s="1328" t="str">
        <f t="shared" si="2444"/>
        <v/>
      </c>
      <c r="CQ791" s="1328" t="str">
        <f t="shared" si="2444"/>
        <v/>
      </c>
      <c r="CR791" s="1328" t="str">
        <f t="shared" si="2444"/>
        <v/>
      </c>
      <c r="CS791" s="1327" t="str">
        <f t="shared" si="2444"/>
        <v/>
      </c>
      <c r="CT791" s="1330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/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6" t="str">
        <f t="shared" si="2466"/>
        <v/>
      </c>
      <c r="CE792" s="1327" t="str">
        <f t="shared" si="2444"/>
        <v/>
      </c>
      <c r="CF792" s="1328" t="str">
        <f t="shared" si="2444"/>
        <v/>
      </c>
      <c r="CG792" s="1328" t="str">
        <f t="shared" si="2444"/>
        <v/>
      </c>
      <c r="CH792" s="1328" t="str">
        <f t="shared" si="2444"/>
        <v/>
      </c>
      <c r="CI792" s="1328" t="str">
        <f t="shared" si="2444"/>
        <v/>
      </c>
      <c r="CJ792" s="1328" t="str">
        <f t="shared" si="2444"/>
        <v/>
      </c>
      <c r="CK792" s="1329">
        <f t="shared" si="2444"/>
        <v>200</v>
      </c>
      <c r="CL792" s="1329">
        <f t="shared" si="2444"/>
        <v>1440</v>
      </c>
      <c r="CM792" s="1329">
        <f t="shared" si="2444"/>
        <v>2880</v>
      </c>
      <c r="CN792" s="1328">
        <f t="shared" si="2444"/>
        <v>3520</v>
      </c>
      <c r="CO792" s="1328" t="str">
        <f t="shared" si="2444"/>
        <v/>
      </c>
      <c r="CP792" s="1328" t="str">
        <f t="shared" si="2444"/>
        <v/>
      </c>
      <c r="CQ792" s="1328" t="str">
        <f t="shared" si="2444"/>
        <v/>
      </c>
      <c r="CR792" s="1328" t="str">
        <f t="shared" si="2444"/>
        <v/>
      </c>
      <c r="CS792" s="1327" t="str">
        <f t="shared" si="2444"/>
        <v/>
      </c>
      <c r="CT792" s="1330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6" t="str">
        <f t="shared" si="2466"/>
        <v/>
      </c>
      <c r="CE793" s="1327" t="str">
        <f t="shared" si="2444"/>
        <v/>
      </c>
      <c r="CF793" s="1328" t="str">
        <f t="shared" si="2444"/>
        <v/>
      </c>
      <c r="CG793" s="1328" t="str">
        <f t="shared" si="2444"/>
        <v/>
      </c>
      <c r="CH793" s="1328" t="str">
        <f t="shared" si="2444"/>
        <v/>
      </c>
      <c r="CI793" s="1328" t="str">
        <f t="shared" si="2444"/>
        <v/>
      </c>
      <c r="CJ793" s="1328" t="str">
        <f t="shared" si="2444"/>
        <v/>
      </c>
      <c r="CK793" s="1329" t="str">
        <f t="shared" si="2444"/>
        <v/>
      </c>
      <c r="CL793" s="1329" t="str">
        <f t="shared" si="2444"/>
        <v/>
      </c>
      <c r="CM793" s="1329" t="str">
        <f t="shared" si="2444"/>
        <v/>
      </c>
      <c r="CN793" s="1328" t="str">
        <f t="shared" si="2444"/>
        <v/>
      </c>
      <c r="CO793" s="1328" t="str">
        <f t="shared" si="2444"/>
        <v/>
      </c>
      <c r="CP793" s="1328" t="str">
        <f t="shared" si="2444"/>
        <v/>
      </c>
      <c r="CQ793" s="1328" t="str">
        <f t="shared" si="2444"/>
        <v/>
      </c>
      <c r="CR793" s="1328" t="str">
        <f t="shared" si="2444"/>
        <v/>
      </c>
      <c r="CS793" s="1327" t="str">
        <f t="shared" si="2444"/>
        <v/>
      </c>
      <c r="CT793" s="1330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/>
      <c r="BY794" s="224"/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6" t="str">
        <f t="shared" si="2466"/>
        <v/>
      </c>
      <c r="CE794" s="1327" t="str">
        <f t="shared" si="2444"/>
        <v/>
      </c>
      <c r="CF794" s="1328" t="str">
        <f t="shared" si="2444"/>
        <v/>
      </c>
      <c r="CG794" s="1328" t="str">
        <f t="shared" si="2444"/>
        <v/>
      </c>
      <c r="CH794" s="1328" t="str">
        <f t="shared" si="2444"/>
        <v/>
      </c>
      <c r="CI794" s="1328" t="str">
        <f t="shared" si="2444"/>
        <v/>
      </c>
      <c r="CJ794" s="1328">
        <f t="shared" si="2444"/>
        <v>16</v>
      </c>
      <c r="CK794" s="1329">
        <f t="shared" si="2444"/>
        <v>200</v>
      </c>
      <c r="CL794" s="1329">
        <f t="shared" si="2444"/>
        <v>300</v>
      </c>
      <c r="CM794" s="1329">
        <f t="shared" si="2444"/>
        <v>360</v>
      </c>
      <c r="CN794" s="1328">
        <f t="shared" si="2444"/>
        <v>500</v>
      </c>
      <c r="CO794" s="1328">
        <f t="shared" si="2444"/>
        <v>850</v>
      </c>
      <c r="CP794" s="1328" t="str">
        <f t="shared" si="2444"/>
        <v/>
      </c>
      <c r="CQ794" s="1328" t="str">
        <f t="shared" si="2444"/>
        <v/>
      </c>
      <c r="CR794" s="1328" t="str">
        <f t="shared" si="2444"/>
        <v/>
      </c>
      <c r="CS794" s="1327" t="str">
        <f t="shared" si="2444"/>
        <v/>
      </c>
      <c r="CT794" s="1330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6" t="str">
        <f t="shared" si="2466"/>
        <v/>
      </c>
      <c r="CE795" s="1327" t="str">
        <f t="shared" si="2444"/>
        <v/>
      </c>
      <c r="CF795" s="1328" t="str">
        <f t="shared" si="2444"/>
        <v/>
      </c>
      <c r="CG795" s="1328" t="str">
        <f t="shared" si="2444"/>
        <v/>
      </c>
      <c r="CH795" s="1328" t="str">
        <f t="shared" si="2444"/>
        <v/>
      </c>
      <c r="CI795" s="1328" t="str">
        <f t="shared" si="2444"/>
        <v/>
      </c>
      <c r="CJ795" s="1328" t="str">
        <f t="shared" si="2444"/>
        <v/>
      </c>
      <c r="CK795" s="1329" t="str">
        <f t="shared" si="2444"/>
        <v/>
      </c>
      <c r="CL795" s="1329">
        <f t="shared" si="2444"/>
        <v>210</v>
      </c>
      <c r="CM795" s="1329">
        <f t="shared" si="2444"/>
        <v>6000</v>
      </c>
      <c r="CN795" s="1328" t="str">
        <f t="shared" si="2444"/>
        <v/>
      </c>
      <c r="CO795" s="1328" t="str">
        <f t="shared" si="2444"/>
        <v/>
      </c>
      <c r="CP795" s="1328" t="str">
        <f t="shared" si="2444"/>
        <v/>
      </c>
      <c r="CQ795" s="1328" t="str">
        <f t="shared" si="2444"/>
        <v/>
      </c>
      <c r="CR795" s="1328" t="str">
        <f t="shared" si="2444"/>
        <v/>
      </c>
      <c r="CS795" s="1327" t="str">
        <f t="shared" si="2444"/>
        <v/>
      </c>
      <c r="CT795" s="1330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6" t="str">
        <f t="shared" si="2466"/>
        <v/>
      </c>
      <c r="CE796" s="1327" t="str">
        <f t="shared" si="2444"/>
        <v/>
      </c>
      <c r="CF796" s="1328" t="str">
        <f t="shared" si="2444"/>
        <v/>
      </c>
      <c r="CG796" s="1328" t="str">
        <f t="shared" si="2444"/>
        <v/>
      </c>
      <c r="CH796" s="1328" t="str">
        <f t="shared" si="2444"/>
        <v/>
      </c>
      <c r="CI796" s="1328" t="str">
        <f t="shared" si="2444"/>
        <v/>
      </c>
      <c r="CJ796" s="1328" t="str">
        <f t="shared" si="2444"/>
        <v/>
      </c>
      <c r="CK796" s="1329" t="str">
        <f t="shared" si="2444"/>
        <v/>
      </c>
      <c r="CL796" s="1329" t="str">
        <f t="shared" si="2444"/>
        <v/>
      </c>
      <c r="CM796" s="1329" t="str">
        <f t="shared" si="2444"/>
        <v/>
      </c>
      <c r="CN796" s="1328" t="str">
        <f t="shared" si="2444"/>
        <v/>
      </c>
      <c r="CO796" s="1328" t="str">
        <f t="shared" si="2444"/>
        <v/>
      </c>
      <c r="CP796" s="1328" t="str">
        <f t="shared" si="2444"/>
        <v/>
      </c>
      <c r="CQ796" s="1328" t="str">
        <f t="shared" si="2444"/>
        <v/>
      </c>
      <c r="CR796" s="1328" t="str">
        <f t="shared" si="2444"/>
        <v/>
      </c>
      <c r="CS796" s="1327" t="str">
        <f t="shared" si="2444"/>
        <v/>
      </c>
      <c r="CT796" s="1330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/>
      <c r="BW797" s="224"/>
      <c r="BX797" s="224"/>
      <c r="BY797" s="224"/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6" t="str">
        <f t="shared" si="2466"/>
        <v/>
      </c>
      <c r="CE797" s="1327" t="str">
        <f t="shared" si="2444"/>
        <v/>
      </c>
      <c r="CF797" s="1328" t="str">
        <f t="shared" si="2444"/>
        <v/>
      </c>
      <c r="CG797" s="1328" t="str">
        <f t="shared" si="2444"/>
        <v/>
      </c>
      <c r="CH797" s="1328">
        <f t="shared" si="2444"/>
        <v>14</v>
      </c>
      <c r="CI797" s="1328">
        <f t="shared" si="2444"/>
        <v>40</v>
      </c>
      <c r="CJ797" s="1328">
        <f t="shared" si="2444"/>
        <v>120</v>
      </c>
      <c r="CK797" s="1329">
        <f t="shared" si="2444"/>
        <v>450</v>
      </c>
      <c r="CL797" s="1329">
        <f t="shared" si="2444"/>
        <v>600</v>
      </c>
      <c r="CM797" s="1329">
        <f t="shared" si="2444"/>
        <v>600</v>
      </c>
      <c r="CN797" s="1328">
        <f t="shared" si="2444"/>
        <v>600</v>
      </c>
      <c r="CO797" s="1328">
        <f t="shared" si="2444"/>
        <v>1550</v>
      </c>
      <c r="CP797" s="1328">
        <f t="shared" si="2444"/>
        <v>2100</v>
      </c>
      <c r="CQ797" s="1328" t="str">
        <f t="shared" si="2444"/>
        <v/>
      </c>
      <c r="CR797" s="1328" t="str">
        <f t="shared" si="2444"/>
        <v/>
      </c>
      <c r="CS797" s="1327" t="str">
        <f t="shared" si="2444"/>
        <v/>
      </c>
      <c r="CT797" s="1330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6"/>
      <c r="BW798" s="747"/>
      <c r="BX798" s="747"/>
      <c r="BY798" s="747"/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6" t="str">
        <f t="shared" si="2466"/>
        <v/>
      </c>
      <c r="CE798" s="1327" t="str">
        <f t="shared" si="2444"/>
        <v/>
      </c>
      <c r="CF798" s="1328" t="str">
        <f t="shared" si="2444"/>
        <v/>
      </c>
      <c r="CG798" s="1328" t="str">
        <f t="shared" si="2444"/>
        <v/>
      </c>
      <c r="CH798" s="1328">
        <f t="shared" si="2444"/>
        <v>45</v>
      </c>
      <c r="CI798" s="1328">
        <f t="shared" si="2444"/>
        <v>50</v>
      </c>
      <c r="CJ798" s="1328">
        <f t="shared" si="2444"/>
        <v>1000</v>
      </c>
      <c r="CK798" s="1329">
        <f t="shared" si="2444"/>
        <v>2000</v>
      </c>
      <c r="CL798" s="1329">
        <f t="shared" si="2444"/>
        <v>2800</v>
      </c>
      <c r="CM798" s="1329">
        <f t="shared" si="2444"/>
        <v>3000</v>
      </c>
      <c r="CN798" s="1328">
        <f t="shared" si="2444"/>
        <v>4000</v>
      </c>
      <c r="CO798" s="1328">
        <f t="shared" si="2444"/>
        <v>4800</v>
      </c>
      <c r="CP798" s="1328">
        <f t="shared" si="2444"/>
        <v>5000</v>
      </c>
      <c r="CQ798" s="1328" t="str">
        <f t="shared" si="2444"/>
        <v/>
      </c>
      <c r="CR798" s="1328" t="str">
        <f t="shared" si="2444"/>
        <v/>
      </c>
      <c r="CS798" s="1327" t="str">
        <f t="shared" si="2444"/>
        <v/>
      </c>
      <c r="CT798" s="1330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/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6" t="str">
        <f t="shared" si="2466"/>
        <v/>
      </c>
      <c r="CE799" s="1327" t="str">
        <f t="shared" si="2444"/>
        <v/>
      </c>
      <c r="CF799" s="1328" t="str">
        <f t="shared" si="2444"/>
        <v/>
      </c>
      <c r="CG799" s="1328" t="str">
        <f t="shared" si="2444"/>
        <v/>
      </c>
      <c r="CH799" s="1328" t="str">
        <f t="shared" si="2444"/>
        <v/>
      </c>
      <c r="CI799" s="1328" t="str">
        <f t="shared" si="2444"/>
        <v/>
      </c>
      <c r="CJ799" s="1328" t="str">
        <f t="shared" si="2444"/>
        <v/>
      </c>
      <c r="CK799" s="1329">
        <f t="shared" si="2444"/>
        <v>50</v>
      </c>
      <c r="CL799" s="1329">
        <f t="shared" si="2444"/>
        <v>100</v>
      </c>
      <c r="CM799" s="1329">
        <f t="shared" si="2444"/>
        <v>400</v>
      </c>
      <c r="CN799" s="1328">
        <f t="shared" si="2444"/>
        <v>1600</v>
      </c>
      <c r="CO799" s="1328" t="str">
        <f t="shared" si="2444"/>
        <v/>
      </c>
      <c r="CP799" s="1328" t="str">
        <f t="shared" si="2444"/>
        <v/>
      </c>
      <c r="CQ799" s="1328" t="str">
        <f t="shared" si="2444"/>
        <v/>
      </c>
      <c r="CR799" s="1328" t="str">
        <f t="shared" si="2444"/>
        <v/>
      </c>
      <c r="CS799" s="1327" t="str">
        <f t="shared" si="2444"/>
        <v/>
      </c>
      <c r="CT799" s="1330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/>
      <c r="BW800" s="224"/>
      <c r="BX800" s="224"/>
      <c r="BY800" s="224"/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6" t="str">
        <f t="shared" si="2466"/>
        <v/>
      </c>
      <c r="CE800" s="1327" t="str">
        <f t="shared" si="2444"/>
        <v/>
      </c>
      <c r="CF800" s="1328" t="str">
        <f t="shared" si="2444"/>
        <v/>
      </c>
      <c r="CG800" s="1328" t="str">
        <f t="shared" si="2444"/>
        <v/>
      </c>
      <c r="CH800" s="1328">
        <f t="shared" si="2444"/>
        <v>600</v>
      </c>
      <c r="CI800" s="1328">
        <f t="shared" si="2444"/>
        <v>800</v>
      </c>
      <c r="CJ800" s="1328">
        <f t="shared" si="2444"/>
        <v>1000</v>
      </c>
      <c r="CK800" s="1329">
        <f t="shared" si="2444"/>
        <v>1200</v>
      </c>
      <c r="CL800" s="1329">
        <f t="shared" si="2444"/>
        <v>1200</v>
      </c>
      <c r="CM800" s="1329">
        <f t="shared" si="2444"/>
        <v>1200</v>
      </c>
      <c r="CN800" s="1328">
        <f t="shared" si="2444"/>
        <v>1200</v>
      </c>
      <c r="CO800" s="1328">
        <f t="shared" si="2444"/>
        <v>2000</v>
      </c>
      <c r="CP800" s="1328">
        <f t="shared" si="2444"/>
        <v>3000</v>
      </c>
      <c r="CQ800" s="1328" t="str">
        <f t="shared" si="2444"/>
        <v/>
      </c>
      <c r="CR800" s="1328" t="str">
        <f t="shared" si="2444"/>
        <v/>
      </c>
      <c r="CS800" s="1327" t="str">
        <f t="shared" si="2444"/>
        <v/>
      </c>
      <c r="CT800" s="1330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/>
      <c r="BY801" s="224"/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6" t="str">
        <f t="shared" si="2466"/>
        <v/>
      </c>
      <c r="CE801" s="1327" t="str">
        <f t="shared" si="2444"/>
        <v/>
      </c>
      <c r="CF801" s="1328" t="str">
        <f t="shared" si="2444"/>
        <v/>
      </c>
      <c r="CG801" s="1328" t="str">
        <f t="shared" si="2444"/>
        <v/>
      </c>
      <c r="CH801" s="1328" t="str">
        <f t="shared" si="2444"/>
        <v/>
      </c>
      <c r="CI801" s="1328">
        <f t="shared" si="2444"/>
        <v>120</v>
      </c>
      <c r="CJ801" s="1328">
        <f t="shared" si="2444"/>
        <v>250</v>
      </c>
      <c r="CK801" s="1329">
        <f t="shared" si="2444"/>
        <v>800</v>
      </c>
      <c r="CL801" s="1329">
        <f t="shared" si="2444"/>
        <v>960</v>
      </c>
      <c r="CM801" s="1329">
        <f t="shared" si="2444"/>
        <v>1040</v>
      </c>
      <c r="CN801" s="1328">
        <f t="shared" si="2444"/>
        <v>1800</v>
      </c>
      <c r="CO801" s="1328">
        <f t="shared" si="2444"/>
        <v>3000</v>
      </c>
      <c r="CP801" s="1328" t="str">
        <f t="shared" si="2444"/>
        <v/>
      </c>
      <c r="CQ801" s="1328" t="str">
        <f t="shared" si="2444"/>
        <v/>
      </c>
      <c r="CR801" s="1328" t="str">
        <f t="shared" si="2444"/>
        <v/>
      </c>
      <c r="CS801" s="1327" t="str">
        <f t="shared" si="2444"/>
        <v/>
      </c>
      <c r="CT801" s="1330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/>
      <c r="BW802" s="224"/>
      <c r="BX802" s="224"/>
      <c r="BY802" s="224"/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6" t="str">
        <f t="shared" si="2466"/>
        <v/>
      </c>
      <c r="CE802" s="1327" t="str">
        <f t="shared" si="2444"/>
        <v/>
      </c>
      <c r="CF802" s="1328" t="str">
        <f t="shared" si="2444"/>
        <v/>
      </c>
      <c r="CG802" s="1328" t="str">
        <f t="shared" si="2444"/>
        <v/>
      </c>
      <c r="CH802" s="1328">
        <f t="shared" si="2444"/>
        <v>150</v>
      </c>
      <c r="CI802" s="1328">
        <f t="shared" si="2444"/>
        <v>275</v>
      </c>
      <c r="CJ802" s="1328">
        <f t="shared" si="2444"/>
        <v>400</v>
      </c>
      <c r="CK802" s="1329">
        <f t="shared" si="2444"/>
        <v>480</v>
      </c>
      <c r="CL802" s="1329">
        <f t="shared" si="2444"/>
        <v>840</v>
      </c>
      <c r="CM802" s="1329">
        <f t="shared" si="2444"/>
        <v>2400</v>
      </c>
      <c r="CN802" s="1328">
        <f t="shared" si="2444"/>
        <v>2600</v>
      </c>
      <c r="CO802" s="1328">
        <f t="shared" si="2444"/>
        <v>2760</v>
      </c>
      <c r="CP802" s="1328">
        <f t="shared" si="2444"/>
        <v>7200</v>
      </c>
      <c r="CQ802" s="1328" t="str">
        <f t="shared" si="2444"/>
        <v/>
      </c>
      <c r="CR802" s="1328" t="str">
        <f t="shared" si="2444"/>
        <v/>
      </c>
      <c r="CS802" s="1327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6" t="str">
        <f t="shared" si="2466"/>
        <v/>
      </c>
      <c r="CE803" s="1327" t="str">
        <f t="shared" si="2479"/>
        <v/>
      </c>
      <c r="CF803" s="1328" t="str">
        <f t="shared" si="2479"/>
        <v/>
      </c>
      <c r="CG803" s="1328" t="str">
        <f t="shared" si="2479"/>
        <v/>
      </c>
      <c r="CH803" s="1328" t="str">
        <f t="shared" si="2479"/>
        <v/>
      </c>
      <c r="CI803" s="1328" t="str">
        <f t="shared" si="2479"/>
        <v/>
      </c>
      <c r="CJ803" s="1328" t="str">
        <f t="shared" si="2479"/>
        <v/>
      </c>
      <c r="CK803" s="1329" t="str">
        <f t="shared" si="2479"/>
        <v/>
      </c>
      <c r="CL803" s="1329">
        <f t="shared" si="2479"/>
        <v>800</v>
      </c>
      <c r="CM803" s="1329" t="str">
        <f t="shared" si="2479"/>
        <v/>
      </c>
      <c r="CN803" s="1328" t="str">
        <f t="shared" si="2479"/>
        <v/>
      </c>
      <c r="CO803" s="1328" t="str">
        <f t="shared" si="2479"/>
        <v/>
      </c>
      <c r="CP803" s="1328" t="str">
        <f t="shared" si="2479"/>
        <v/>
      </c>
      <c r="CQ803" s="1328" t="str">
        <f t="shared" si="2479"/>
        <v/>
      </c>
      <c r="CR803" s="1328" t="str">
        <f t="shared" si="2479"/>
        <v/>
      </c>
      <c r="CS803" s="1327" t="str">
        <f t="shared" si="2479"/>
        <v/>
      </c>
      <c r="CT803" s="1330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/>
      <c r="BY804" s="224"/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6" t="str">
        <f t="shared" si="2466"/>
        <v/>
      </c>
      <c r="CE804" s="1327" t="str">
        <f t="shared" si="2479"/>
        <v/>
      </c>
      <c r="CF804" s="1328" t="str">
        <f t="shared" si="2479"/>
        <v/>
      </c>
      <c r="CG804" s="1328" t="str">
        <f t="shared" si="2479"/>
        <v/>
      </c>
      <c r="CH804" s="1328" t="str">
        <f t="shared" si="2479"/>
        <v/>
      </c>
      <c r="CI804" s="1328">
        <f t="shared" si="2479"/>
        <v>400</v>
      </c>
      <c r="CJ804" s="1328">
        <f t="shared" si="2479"/>
        <v>400</v>
      </c>
      <c r="CK804" s="1329">
        <f t="shared" si="2479"/>
        <v>687</v>
      </c>
      <c r="CL804" s="1329">
        <f t="shared" si="2479"/>
        <v>800</v>
      </c>
      <c r="CM804" s="1329">
        <f t="shared" si="2479"/>
        <v>960</v>
      </c>
      <c r="CN804" s="1328">
        <f t="shared" si="2479"/>
        <v>1300</v>
      </c>
      <c r="CO804" s="1328">
        <f t="shared" si="2479"/>
        <v>1560</v>
      </c>
      <c r="CP804" s="1328">
        <f t="shared" si="2479"/>
        <v>1920</v>
      </c>
      <c r="CQ804" s="1328" t="str">
        <f t="shared" si="2479"/>
        <v/>
      </c>
      <c r="CR804" s="1328" t="str">
        <f t="shared" si="2479"/>
        <v/>
      </c>
      <c r="CS804" s="1327" t="str">
        <f t="shared" si="2479"/>
        <v/>
      </c>
      <c r="CT804" s="1330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6" t="str">
        <f t="shared" si="2466"/>
        <v/>
      </c>
      <c r="CE805" s="1327" t="str">
        <f t="shared" si="2479"/>
        <v/>
      </c>
      <c r="CF805" s="1328" t="str">
        <f t="shared" si="2479"/>
        <v/>
      </c>
      <c r="CG805" s="1328" t="str">
        <f t="shared" si="2479"/>
        <v/>
      </c>
      <c r="CH805" s="1328" t="str">
        <f t="shared" si="2479"/>
        <v/>
      </c>
      <c r="CI805" s="1328" t="str">
        <f t="shared" si="2479"/>
        <v/>
      </c>
      <c r="CJ805" s="1328" t="str">
        <f t="shared" si="2479"/>
        <v/>
      </c>
      <c r="CK805" s="1329" t="str">
        <f t="shared" si="2479"/>
        <v/>
      </c>
      <c r="CL805" s="1329" t="str">
        <f t="shared" si="2479"/>
        <v/>
      </c>
      <c r="CM805" s="1329" t="str">
        <f t="shared" si="2479"/>
        <v/>
      </c>
      <c r="CN805" s="1328" t="str">
        <f t="shared" si="2479"/>
        <v/>
      </c>
      <c r="CO805" s="1328" t="str">
        <f t="shared" si="2479"/>
        <v/>
      </c>
      <c r="CP805" s="1328" t="str">
        <f t="shared" si="2479"/>
        <v/>
      </c>
      <c r="CQ805" s="1328" t="str">
        <f t="shared" si="2479"/>
        <v/>
      </c>
      <c r="CR805" s="1328" t="str">
        <f t="shared" si="2479"/>
        <v/>
      </c>
      <c r="CS805" s="1327" t="str">
        <f t="shared" si="2479"/>
        <v/>
      </c>
      <c r="CT805" s="1330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8" t="s">
        <v>703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8" t="s">
        <v>704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6" t="str">
        <f t="shared" si="2466"/>
        <v/>
      </c>
      <c r="CE808" s="1327" t="str">
        <f t="shared" si="2479"/>
        <v/>
      </c>
      <c r="CF808" s="1328" t="str">
        <f t="shared" si="2479"/>
        <v/>
      </c>
      <c r="CG808" s="1328" t="str">
        <f t="shared" si="2479"/>
        <v/>
      </c>
      <c r="CH808" s="1328" t="str">
        <f t="shared" si="2479"/>
        <v/>
      </c>
      <c r="CI808" s="1328" t="str">
        <f t="shared" si="2479"/>
        <v/>
      </c>
      <c r="CJ808" s="1328" t="str">
        <f t="shared" si="2479"/>
        <v/>
      </c>
      <c r="CK808" s="1329" t="str">
        <f t="shared" si="2479"/>
        <v/>
      </c>
      <c r="CL808" s="1329" t="str">
        <f t="shared" si="2479"/>
        <v/>
      </c>
      <c r="CM808" s="1329" t="str">
        <f t="shared" si="2479"/>
        <v/>
      </c>
      <c r="CN808" s="1328" t="str">
        <f t="shared" si="2479"/>
        <v/>
      </c>
      <c r="CO808" s="1328" t="str">
        <f t="shared" si="2479"/>
        <v/>
      </c>
      <c r="CP808" s="1328" t="str">
        <f t="shared" si="2479"/>
        <v/>
      </c>
      <c r="CQ808" s="1328" t="str">
        <f t="shared" si="2479"/>
        <v/>
      </c>
      <c r="CR808" s="1328" t="str">
        <f t="shared" si="2479"/>
        <v/>
      </c>
      <c r="CS808" s="1327" t="str">
        <f t="shared" si="2479"/>
        <v/>
      </c>
      <c r="CT808" s="1330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/>
      <c r="BW809" s="224"/>
      <c r="BX809" s="224"/>
      <c r="BY809" s="224"/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6" t="str">
        <f t="shared" si="2466"/>
        <v/>
      </c>
      <c r="CE809" s="1327" t="str">
        <f t="shared" si="2479"/>
        <v/>
      </c>
      <c r="CF809" s="1328" t="str">
        <f t="shared" si="2479"/>
        <v/>
      </c>
      <c r="CG809" s="1328" t="str">
        <f t="shared" si="2479"/>
        <v/>
      </c>
      <c r="CH809" s="1328" t="str">
        <f t="shared" si="2479"/>
        <v/>
      </c>
      <c r="CI809" s="1328">
        <f t="shared" si="2479"/>
        <v>240</v>
      </c>
      <c r="CJ809" s="1328">
        <f t="shared" si="2479"/>
        <v>270</v>
      </c>
      <c r="CK809" s="1329">
        <f t="shared" si="2479"/>
        <v>380</v>
      </c>
      <c r="CL809" s="1329">
        <f t="shared" si="2479"/>
        <v>484</v>
      </c>
      <c r="CM809" s="1329">
        <f t="shared" si="2479"/>
        <v>918</v>
      </c>
      <c r="CN809" s="1328">
        <f t="shared" si="2479"/>
        <v>5912</v>
      </c>
      <c r="CO809" s="1328">
        <f t="shared" si="2479"/>
        <v>14350</v>
      </c>
      <c r="CP809" s="1328">
        <f t="shared" si="2479"/>
        <v>58444</v>
      </c>
      <c r="CQ809" s="1328" t="str">
        <f t="shared" si="2479"/>
        <v/>
      </c>
      <c r="CR809" s="1328" t="str">
        <f t="shared" si="2479"/>
        <v/>
      </c>
      <c r="CS809" s="1327" t="str">
        <f t="shared" si="2479"/>
        <v/>
      </c>
      <c r="CT809" s="1330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9"/>
      <c r="U810" s="1489"/>
      <c r="V810" s="1489"/>
      <c r="W810" s="148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273.024</v>
      </c>
      <c r="BW810" s="781">
        <f>BW20-BW31</f>
        <v>715.56</v>
      </c>
      <c r="BX810" s="781">
        <f>BX20-BX31</f>
        <v>2870.2</v>
      </c>
      <c r="BY810" s="781">
        <f>BY20-BY31</f>
        <v>44668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0</v>
      </c>
      <c r="BW811" s="784">
        <f>SUM(BW771:BW775,BW780:BW784,BW789:BW809)</f>
        <v>0</v>
      </c>
      <c r="BX811" s="784">
        <f>SUM(BX771:BX775,BX780:BX784,BX789:BX809)</f>
        <v>0</v>
      </c>
      <c r="BY811" s="784">
        <f>SUM(BY771:BY775,BY780:BY784,BY789:BY809)</f>
        <v>0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484"/>
        <v>0</v>
      </c>
      <c r="CG811" s="1328">
        <f t="shared" si="2484"/>
        <v>0</v>
      </c>
      <c r="CH811" s="1328">
        <f t="shared" si="2484"/>
        <v>0</v>
      </c>
      <c r="CI811" s="1328">
        <f t="shared" si="2484"/>
        <v>0</v>
      </c>
      <c r="CJ811" s="1328">
        <f t="shared" si="2484"/>
        <v>0</v>
      </c>
      <c r="CK811" s="1329">
        <f t="shared" si="2484"/>
        <v>0</v>
      </c>
      <c r="CL811" s="1329">
        <f t="shared" si="2484"/>
        <v>3322</v>
      </c>
      <c r="CM811" s="1329">
        <f t="shared" si="2484"/>
        <v>3588</v>
      </c>
      <c r="CN811" s="1328">
        <f t="shared" si="2484"/>
        <v>11352</v>
      </c>
      <c r="CO811" s="1328">
        <f t="shared" si="2484"/>
        <v>14801</v>
      </c>
      <c r="CP811" s="1328">
        <f t="shared" si="2484"/>
        <v>14942</v>
      </c>
      <c r="CQ811" s="1328">
        <f t="shared" si="2484"/>
        <v>18384</v>
      </c>
      <c r="CR811" s="1328">
        <f t="shared" si="2484"/>
        <v>18722</v>
      </c>
      <c r="CS811" s="1327">
        <f t="shared" si="2484"/>
        <v>32535</v>
      </c>
      <c r="CT811" s="1330">
        <f t="shared" si="2484"/>
        <v>67982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31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490"/>
        <v>0</v>
      </c>
      <c r="CF819" s="1333">
        <f t="shared" si="2490"/>
        <v>0</v>
      </c>
      <c r="CG819" s="1333">
        <f t="shared" si="2490"/>
        <v>0</v>
      </c>
      <c r="CH819" s="1333">
        <f t="shared" si="2490"/>
        <v>0</v>
      </c>
      <c r="CI819" s="1333">
        <f t="shared" si="2490"/>
        <v>0</v>
      </c>
      <c r="CJ819" s="1333">
        <f t="shared" si="2490"/>
        <v>0</v>
      </c>
      <c r="CK819" s="1334">
        <f t="shared" si="2490"/>
        <v>0</v>
      </c>
      <c r="CL819" s="1334">
        <f t="shared" si="2490"/>
        <v>0</v>
      </c>
      <c r="CM819" s="1334">
        <f t="shared" si="2490"/>
        <v>0</v>
      </c>
      <c r="CN819" s="1333">
        <f t="shared" si="2490"/>
        <v>0</v>
      </c>
      <c r="CO819" s="1333">
        <f t="shared" si="2490"/>
        <v>0</v>
      </c>
      <c r="CP819" s="1333">
        <f t="shared" si="2490"/>
        <v>0</v>
      </c>
      <c r="CQ819" s="1333">
        <f t="shared" si="2490"/>
        <v>0</v>
      </c>
      <c r="CR819" s="1333">
        <f t="shared" si="2490"/>
        <v>0</v>
      </c>
      <c r="CS819" s="1332">
        <f t="shared" si="2490"/>
        <v>0</v>
      </c>
      <c r="CT819" s="1335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31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491"/>
        <v>0</v>
      </c>
      <c r="CF820" s="1333">
        <f t="shared" si="2491"/>
        <v>0</v>
      </c>
      <c r="CG820" s="1333">
        <f t="shared" si="2491"/>
        <v>0</v>
      </c>
      <c r="CH820" s="1333">
        <f t="shared" si="2491"/>
        <v>0</v>
      </c>
      <c r="CI820" s="1333">
        <f t="shared" si="2491"/>
        <v>0</v>
      </c>
      <c r="CJ820" s="1333">
        <f t="shared" si="2491"/>
        <v>0</v>
      </c>
      <c r="CK820" s="1334">
        <f t="shared" si="2491"/>
        <v>0</v>
      </c>
      <c r="CL820" s="1334">
        <f t="shared" si="2491"/>
        <v>0</v>
      </c>
      <c r="CM820" s="1334">
        <f t="shared" si="2491"/>
        <v>0</v>
      </c>
      <c r="CN820" s="1333">
        <f t="shared" si="2491"/>
        <v>0</v>
      </c>
      <c r="CO820" s="1333">
        <f t="shared" si="2491"/>
        <v>0</v>
      </c>
      <c r="CP820" s="1333">
        <f t="shared" si="2491"/>
        <v>0</v>
      </c>
      <c r="CQ820" s="1333">
        <f t="shared" si="2491"/>
        <v>0</v>
      </c>
      <c r="CR820" s="1333">
        <f t="shared" si="2491"/>
        <v>0</v>
      </c>
      <c r="CS820" s="1332">
        <f t="shared" si="2491"/>
        <v>0</v>
      </c>
      <c r="CT820" s="1335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31">
        <f t="shared" si="2513"/>
        <v>0</v>
      </c>
      <c r="CE821" s="1332">
        <f t="shared" si="2491"/>
        <v>0</v>
      </c>
      <c r="CF821" s="1333">
        <f t="shared" si="2491"/>
        <v>0</v>
      </c>
      <c r="CG821" s="1333">
        <f t="shared" si="2491"/>
        <v>0</v>
      </c>
      <c r="CH821" s="1333">
        <f t="shared" si="2491"/>
        <v>0</v>
      </c>
      <c r="CI821" s="1333">
        <f t="shared" si="2491"/>
        <v>0</v>
      </c>
      <c r="CJ821" s="1333">
        <f t="shared" si="2491"/>
        <v>0</v>
      </c>
      <c r="CK821" s="1334">
        <f t="shared" si="2491"/>
        <v>0</v>
      </c>
      <c r="CL821" s="1334">
        <f t="shared" si="2491"/>
        <v>0</v>
      </c>
      <c r="CM821" s="1334">
        <f t="shared" si="2491"/>
        <v>0</v>
      </c>
      <c r="CN821" s="1333">
        <f t="shared" si="2491"/>
        <v>0</v>
      </c>
      <c r="CO821" s="1333">
        <f t="shared" si="2491"/>
        <v>0</v>
      </c>
      <c r="CP821" s="1333">
        <f t="shared" si="2491"/>
        <v>0</v>
      </c>
      <c r="CQ821" s="1333">
        <f t="shared" si="2491"/>
        <v>0</v>
      </c>
      <c r="CR821" s="1333">
        <f t="shared" si="2491"/>
        <v>6.120565340291368E-2</v>
      </c>
      <c r="CS821" s="1332">
        <f t="shared" si="2491"/>
        <v>0.10019569471624265</v>
      </c>
      <c r="CT821" s="1335">
        <f t="shared" si="2491"/>
        <v>0.1043009349858665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31">
        <f t="shared" si="2513"/>
        <v>0</v>
      </c>
      <c r="CE822" s="1332">
        <f t="shared" si="2491"/>
        <v>0</v>
      </c>
      <c r="CF822" s="1333">
        <f t="shared" si="2491"/>
        <v>0</v>
      </c>
      <c r="CG822" s="1333">
        <f t="shared" si="2491"/>
        <v>0</v>
      </c>
      <c r="CH822" s="1333">
        <f t="shared" si="2491"/>
        <v>0</v>
      </c>
      <c r="CI822" s="1333">
        <f t="shared" si="2491"/>
        <v>0</v>
      </c>
      <c r="CJ822" s="1333">
        <f t="shared" si="2491"/>
        <v>0</v>
      </c>
      <c r="CK822" s="1334">
        <f t="shared" si="2491"/>
        <v>0</v>
      </c>
      <c r="CL822" s="1334">
        <f t="shared" si="2491"/>
        <v>0</v>
      </c>
      <c r="CM822" s="1334">
        <f t="shared" si="2491"/>
        <v>0</v>
      </c>
      <c r="CN822" s="1333">
        <f t="shared" si="2491"/>
        <v>0</v>
      </c>
      <c r="CO822" s="1333">
        <f t="shared" si="2491"/>
        <v>0</v>
      </c>
      <c r="CP822" s="1333">
        <f t="shared" si="2491"/>
        <v>0</v>
      </c>
      <c r="CQ822" s="1333">
        <f t="shared" si="2491"/>
        <v>0</v>
      </c>
      <c r="CR822" s="1333">
        <f t="shared" si="2491"/>
        <v>0</v>
      </c>
      <c r="CS822" s="1332">
        <f t="shared" si="2491"/>
        <v>4.108580126114373E-2</v>
      </c>
      <c r="CT822" s="1335">
        <f t="shared" si="2491"/>
        <v>5.0097847358121325E-2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31">
        <f t="shared" si="2513"/>
        <v>0</v>
      </c>
      <c r="CE823" s="1332">
        <f t="shared" si="2491"/>
        <v>0</v>
      </c>
      <c r="CF823" s="1333">
        <f t="shared" si="2491"/>
        <v>0</v>
      </c>
      <c r="CG823" s="1333">
        <f t="shared" si="2491"/>
        <v>0</v>
      </c>
      <c r="CH823" s="1333">
        <f t="shared" si="2491"/>
        <v>0</v>
      </c>
      <c r="CI823" s="1333">
        <f t="shared" si="2491"/>
        <v>0</v>
      </c>
      <c r="CJ823" s="1333">
        <f t="shared" si="2491"/>
        <v>0</v>
      </c>
      <c r="CK823" s="1334">
        <f t="shared" si="2491"/>
        <v>0</v>
      </c>
      <c r="CL823" s="1334">
        <f t="shared" si="2491"/>
        <v>0</v>
      </c>
      <c r="CM823" s="1334">
        <f t="shared" si="2491"/>
        <v>0</v>
      </c>
      <c r="CN823" s="1333">
        <f t="shared" si="2491"/>
        <v>0</v>
      </c>
      <c r="CO823" s="1333">
        <f t="shared" si="2491"/>
        <v>0</v>
      </c>
      <c r="CP823" s="1333">
        <f t="shared" si="2491"/>
        <v>0</v>
      </c>
      <c r="CQ823" s="1333">
        <f t="shared" si="2491"/>
        <v>0</v>
      </c>
      <c r="CR823" s="1333">
        <f t="shared" si="2491"/>
        <v>0</v>
      </c>
      <c r="CS823" s="1332">
        <f t="shared" si="2491"/>
        <v>0</v>
      </c>
      <c r="CT823" s="1335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31">
        <f t="shared" si="2513"/>
        <v>0</v>
      </c>
      <c r="CE824" s="1332">
        <f t="shared" si="2491"/>
        <v>0</v>
      </c>
      <c r="CF824" s="1333">
        <f t="shared" si="2491"/>
        <v>0</v>
      </c>
      <c r="CG824" s="1333">
        <f t="shared" si="2491"/>
        <v>0</v>
      </c>
      <c r="CH824" s="1333">
        <f t="shared" si="2491"/>
        <v>0</v>
      </c>
      <c r="CI824" s="1333">
        <f t="shared" si="2491"/>
        <v>0</v>
      </c>
      <c r="CJ824" s="1333">
        <f t="shared" si="2491"/>
        <v>0</v>
      </c>
      <c r="CK824" s="1334">
        <f t="shared" si="2491"/>
        <v>0</v>
      </c>
      <c r="CL824" s="1334">
        <f t="shared" si="2491"/>
        <v>0</v>
      </c>
      <c r="CM824" s="1334">
        <f t="shared" si="2491"/>
        <v>0</v>
      </c>
      <c r="CN824" s="1333">
        <f t="shared" si="2491"/>
        <v>0</v>
      </c>
      <c r="CO824" s="1333">
        <f t="shared" si="2491"/>
        <v>0</v>
      </c>
      <c r="CP824" s="1333">
        <f t="shared" si="2491"/>
        <v>0</v>
      </c>
      <c r="CQ824" s="1333">
        <f t="shared" si="2491"/>
        <v>0</v>
      </c>
      <c r="CR824" s="1333">
        <f t="shared" si="2491"/>
        <v>0</v>
      </c>
      <c r="CS824" s="1332">
        <f t="shared" si="2491"/>
        <v>0</v>
      </c>
      <c r="CT824" s="1335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31">
        <f t="shared" si="2513"/>
        <v>0</v>
      </c>
      <c r="CE825" s="1332">
        <f t="shared" si="2491"/>
        <v>0</v>
      </c>
      <c r="CF825" s="1333">
        <f t="shared" si="2491"/>
        <v>0</v>
      </c>
      <c r="CG825" s="1333">
        <f t="shared" si="2491"/>
        <v>0</v>
      </c>
      <c r="CH825" s="1333">
        <f t="shared" si="2491"/>
        <v>0</v>
      </c>
      <c r="CI825" s="1333">
        <f t="shared" si="2491"/>
        <v>0</v>
      </c>
      <c r="CJ825" s="1333">
        <f t="shared" si="2491"/>
        <v>0</v>
      </c>
      <c r="CK825" s="1334">
        <f t="shared" si="2491"/>
        <v>0</v>
      </c>
      <c r="CL825" s="1334">
        <f t="shared" si="2491"/>
        <v>0</v>
      </c>
      <c r="CM825" s="1334">
        <f t="shared" si="2491"/>
        <v>0</v>
      </c>
      <c r="CN825" s="1333">
        <f t="shared" si="2491"/>
        <v>0</v>
      </c>
      <c r="CO825" s="1333">
        <f t="shared" si="2491"/>
        <v>0</v>
      </c>
      <c r="CP825" s="1333">
        <f t="shared" si="2491"/>
        <v>0</v>
      </c>
      <c r="CQ825" s="1333">
        <f t="shared" si="2491"/>
        <v>0</v>
      </c>
      <c r="CR825" s="1333">
        <f t="shared" si="2491"/>
        <v>0</v>
      </c>
      <c r="CS825" s="1332">
        <f t="shared" si="2491"/>
        <v>0</v>
      </c>
      <c r="CT825" s="1335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31">
        <f t="shared" si="2513"/>
        <v>0</v>
      </c>
      <c r="CE826" s="1332">
        <f t="shared" si="2491"/>
        <v>0</v>
      </c>
      <c r="CF826" s="1333">
        <f t="shared" si="2491"/>
        <v>0</v>
      </c>
      <c r="CG826" s="1333">
        <f t="shared" si="2491"/>
        <v>0</v>
      </c>
      <c r="CH826" s="1333">
        <f t="shared" si="2491"/>
        <v>0</v>
      </c>
      <c r="CI826" s="1333">
        <f t="shared" si="2491"/>
        <v>0</v>
      </c>
      <c r="CJ826" s="1333">
        <f t="shared" si="2491"/>
        <v>0</v>
      </c>
      <c r="CK826" s="1334">
        <f t="shared" si="2491"/>
        <v>0</v>
      </c>
      <c r="CL826" s="1334">
        <f t="shared" si="2491"/>
        <v>0</v>
      </c>
      <c r="CM826" s="1334">
        <f t="shared" si="2491"/>
        <v>0</v>
      </c>
      <c r="CN826" s="1333">
        <f t="shared" si="2491"/>
        <v>0</v>
      </c>
      <c r="CO826" s="1333">
        <f t="shared" si="2491"/>
        <v>0</v>
      </c>
      <c r="CP826" s="1333">
        <f t="shared" si="2491"/>
        <v>0</v>
      </c>
      <c r="CQ826" s="1333">
        <f t="shared" si="2491"/>
        <v>0</v>
      </c>
      <c r="CR826" s="1333">
        <f t="shared" si="2491"/>
        <v>0</v>
      </c>
      <c r="CS826" s="1332">
        <f t="shared" si="2491"/>
        <v>0</v>
      </c>
      <c r="CT826" s="1335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31">
        <f t="shared" si="2513"/>
        <v>0</v>
      </c>
      <c r="CE827" s="1332">
        <f t="shared" si="2491"/>
        <v>0</v>
      </c>
      <c r="CF827" s="1333">
        <f t="shared" si="2491"/>
        <v>0</v>
      </c>
      <c r="CG827" s="1333">
        <f t="shared" si="2491"/>
        <v>0</v>
      </c>
      <c r="CH827" s="1333">
        <f t="shared" si="2491"/>
        <v>0</v>
      </c>
      <c r="CI827" s="1333">
        <f t="shared" si="2491"/>
        <v>0</v>
      </c>
      <c r="CJ827" s="1333">
        <f t="shared" si="2491"/>
        <v>0</v>
      </c>
      <c r="CK827" s="1334">
        <f t="shared" si="2491"/>
        <v>0</v>
      </c>
      <c r="CL827" s="1334">
        <f t="shared" si="2491"/>
        <v>0</v>
      </c>
      <c r="CM827" s="1334">
        <f t="shared" si="2491"/>
        <v>0</v>
      </c>
      <c r="CN827" s="1333">
        <f t="shared" si="2491"/>
        <v>0</v>
      </c>
      <c r="CO827" s="1333">
        <f t="shared" si="2491"/>
        <v>0</v>
      </c>
      <c r="CP827" s="1333">
        <f t="shared" si="2491"/>
        <v>4.7292889758643189E-3</v>
      </c>
      <c r="CQ827" s="1333">
        <f t="shared" si="2491"/>
        <v>6.3057186344857583E-3</v>
      </c>
      <c r="CR827" s="1333">
        <f t="shared" si="2491"/>
        <v>1.1823222439660795E-2</v>
      </c>
      <c r="CS827" s="1332">
        <f t="shared" si="2491"/>
        <v>1.2898060843266322E-2</v>
      </c>
      <c r="CT827" s="1335">
        <f t="shared" si="2491"/>
        <v>2.1019062114952528E-2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31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522"/>
        <v>0</v>
      </c>
      <c r="CF829" s="1333">
        <f t="shared" si="2522"/>
        <v>0</v>
      </c>
      <c r="CG829" s="1333">
        <f t="shared" si="2522"/>
        <v>0</v>
      </c>
      <c r="CH829" s="1333">
        <f t="shared" si="2522"/>
        <v>0</v>
      </c>
      <c r="CI829" s="1333">
        <f t="shared" si="2522"/>
        <v>0</v>
      </c>
      <c r="CJ829" s="1333">
        <f t="shared" si="2522"/>
        <v>0</v>
      </c>
      <c r="CK829" s="1334">
        <f t="shared" si="2522"/>
        <v>0</v>
      </c>
      <c r="CL829" s="1334">
        <f t="shared" si="2522"/>
        <v>0</v>
      </c>
      <c r="CM829" s="1334">
        <f t="shared" si="2522"/>
        <v>0</v>
      </c>
      <c r="CN829" s="1333">
        <f t="shared" si="2522"/>
        <v>0</v>
      </c>
      <c r="CO829" s="1333">
        <f t="shared" si="2522"/>
        <v>0</v>
      </c>
      <c r="CP829" s="1333">
        <f t="shared" si="2522"/>
        <v>0</v>
      </c>
      <c r="CQ829" s="1333">
        <f t="shared" si="2522"/>
        <v>0</v>
      </c>
      <c r="CR829" s="1333">
        <f t="shared" si="2522"/>
        <v>0</v>
      </c>
      <c r="CS829" s="1332">
        <f t="shared" si="2522"/>
        <v>0</v>
      </c>
      <c r="CT829" s="1335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31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523"/>
        <v>0</v>
      </c>
      <c r="CF830" s="1333">
        <f t="shared" si="2523"/>
        <v>0</v>
      </c>
      <c r="CG830" s="1333">
        <f t="shared" si="2523"/>
        <v>0</v>
      </c>
      <c r="CH830" s="1333">
        <f t="shared" si="2523"/>
        <v>0</v>
      </c>
      <c r="CI830" s="1333">
        <f t="shared" si="2523"/>
        <v>0</v>
      </c>
      <c r="CJ830" s="1333">
        <f t="shared" si="2523"/>
        <v>0</v>
      </c>
      <c r="CK830" s="1334">
        <f t="shared" si="2523"/>
        <v>0</v>
      </c>
      <c r="CL830" s="1334">
        <f t="shared" si="2523"/>
        <v>0</v>
      </c>
      <c r="CM830" s="1334">
        <f t="shared" si="2523"/>
        <v>0</v>
      </c>
      <c r="CN830" s="1333">
        <f t="shared" si="2523"/>
        <v>0</v>
      </c>
      <c r="CO830" s="1333">
        <f t="shared" si="2523"/>
        <v>0</v>
      </c>
      <c r="CP830" s="1333">
        <f t="shared" si="2523"/>
        <v>0</v>
      </c>
      <c r="CQ830" s="1333">
        <f t="shared" si="2523"/>
        <v>0</v>
      </c>
      <c r="CR830" s="1333">
        <f t="shared" si="2523"/>
        <v>0</v>
      </c>
      <c r="CS830" s="1332">
        <f t="shared" si="2523"/>
        <v>0</v>
      </c>
      <c r="CT830" s="1335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0.14799412915851273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31">
        <f t="shared" si="2549"/>
        <v>0</v>
      </c>
      <c r="CE831" s="1332">
        <f t="shared" si="2523"/>
        <v>0</v>
      </c>
      <c r="CF831" s="1333">
        <f t="shared" si="2523"/>
        <v>0</v>
      </c>
      <c r="CG831" s="1333">
        <f t="shared" si="2523"/>
        <v>0</v>
      </c>
      <c r="CH831" s="1333">
        <f t="shared" si="2523"/>
        <v>0</v>
      </c>
      <c r="CI831" s="1333">
        <f t="shared" si="2523"/>
        <v>0</v>
      </c>
      <c r="CJ831" s="1333">
        <f t="shared" si="2523"/>
        <v>0</v>
      </c>
      <c r="CK831" s="1334">
        <f t="shared" si="2523"/>
        <v>0</v>
      </c>
      <c r="CL831" s="1334">
        <f t="shared" si="2523"/>
        <v>0.35518590998043054</v>
      </c>
      <c r="CM831" s="1334">
        <f t="shared" si="2523"/>
        <v>0.39465101108936723</v>
      </c>
      <c r="CN831" s="1333">
        <f t="shared" si="2523"/>
        <v>0.46497064579256359</v>
      </c>
      <c r="CO831" s="1333">
        <f t="shared" si="2523"/>
        <v>0.51304631441617743</v>
      </c>
      <c r="CP831" s="1333">
        <f t="shared" si="2523"/>
        <v>0.52620134811915631</v>
      </c>
      <c r="CQ831" s="1333">
        <f t="shared" si="2523"/>
        <v>0.5446183953033269</v>
      </c>
      <c r="CR831" s="1333">
        <f t="shared" si="2523"/>
        <v>0.56829745596868886</v>
      </c>
      <c r="CS831" s="1332">
        <f t="shared" si="2523"/>
        <v>0.61565557729941289</v>
      </c>
      <c r="CT831" s="1335">
        <f t="shared" si="2523"/>
        <v>0.97676125244618384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2.8946510110893671E-2</v>
      </c>
      <c r="BW832" s="795">
        <f>SUM(BW249)</f>
        <v>4.631441617742988E-2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31">
        <f t="shared" si="2549"/>
        <v>0</v>
      </c>
      <c r="CE832" s="1332">
        <f t="shared" si="2523"/>
        <v>0</v>
      </c>
      <c r="CF832" s="1333">
        <f t="shared" si="2523"/>
        <v>0</v>
      </c>
      <c r="CG832" s="1333">
        <f t="shared" si="2523"/>
        <v>0</v>
      </c>
      <c r="CH832" s="1333">
        <f t="shared" si="2523"/>
        <v>0</v>
      </c>
      <c r="CI832" s="1333">
        <f t="shared" si="2523"/>
        <v>0</v>
      </c>
      <c r="CJ832" s="1333">
        <f t="shared" si="2523"/>
        <v>0</v>
      </c>
      <c r="CK832" s="1334">
        <f t="shared" si="2523"/>
        <v>0</v>
      </c>
      <c r="CL832" s="1334">
        <f t="shared" si="2523"/>
        <v>0</v>
      </c>
      <c r="CM832" s="1334">
        <f t="shared" si="2523"/>
        <v>0</v>
      </c>
      <c r="CN832" s="1333">
        <f t="shared" si="2523"/>
        <v>0</v>
      </c>
      <c r="CO832" s="1333">
        <f t="shared" si="2523"/>
        <v>2.9472810294728102E-2</v>
      </c>
      <c r="CP832" s="1333">
        <f t="shared" si="2523"/>
        <v>6.947162426614481E-2</v>
      </c>
      <c r="CQ832" s="1333">
        <f t="shared" si="2523"/>
        <v>9.2628832354859761E-2</v>
      </c>
      <c r="CR832" s="1333">
        <f t="shared" si="2523"/>
        <v>0.14473255055446835</v>
      </c>
      <c r="CS832" s="1332">
        <f t="shared" si="2523"/>
        <v>0.18525766470971952</v>
      </c>
      <c r="CT832" s="1335">
        <f t="shared" si="2523"/>
        <v>0.20584184967746613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31">
        <f t="shared" si="2549"/>
        <v>0</v>
      </c>
      <c r="CE833" s="1332">
        <f t="shared" si="2523"/>
        <v>0</v>
      </c>
      <c r="CF833" s="1333">
        <f t="shared" si="2523"/>
        <v>0</v>
      </c>
      <c r="CG833" s="1333">
        <f t="shared" si="2523"/>
        <v>0</v>
      </c>
      <c r="CH833" s="1333">
        <f t="shared" si="2523"/>
        <v>0</v>
      </c>
      <c r="CI833" s="1333">
        <f t="shared" si="2523"/>
        <v>0</v>
      </c>
      <c r="CJ833" s="1333">
        <f t="shared" si="2523"/>
        <v>0</v>
      </c>
      <c r="CK833" s="1334">
        <f t="shared" si="2523"/>
        <v>0</v>
      </c>
      <c r="CL833" s="1334">
        <f t="shared" si="2523"/>
        <v>0</v>
      </c>
      <c r="CM833" s="1334">
        <f t="shared" si="2523"/>
        <v>0</v>
      </c>
      <c r="CN833" s="1333">
        <f t="shared" si="2523"/>
        <v>0</v>
      </c>
      <c r="CO833" s="1333">
        <f t="shared" si="2523"/>
        <v>0</v>
      </c>
      <c r="CP833" s="1333">
        <f t="shared" si="2523"/>
        <v>0</v>
      </c>
      <c r="CQ833" s="1333">
        <f t="shared" si="2523"/>
        <v>0</v>
      </c>
      <c r="CR833" s="1333">
        <f t="shared" si="2523"/>
        <v>0</v>
      </c>
      <c r="CS833" s="1332">
        <f t="shared" si="2523"/>
        <v>0</v>
      </c>
      <c r="CT833" s="1335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31">
        <f t="shared" si="2549"/>
        <v>0</v>
      </c>
      <c r="CE834" s="1332">
        <f t="shared" si="2523"/>
        <v>0</v>
      </c>
      <c r="CF834" s="1333">
        <f t="shared" si="2523"/>
        <v>0</v>
      </c>
      <c r="CG834" s="1333">
        <f t="shared" si="2523"/>
        <v>0</v>
      </c>
      <c r="CH834" s="1333">
        <f t="shared" si="2523"/>
        <v>0</v>
      </c>
      <c r="CI834" s="1333">
        <f t="shared" si="2523"/>
        <v>0</v>
      </c>
      <c r="CJ834" s="1333">
        <f t="shared" si="2523"/>
        <v>0</v>
      </c>
      <c r="CK834" s="1334">
        <f t="shared" si="2523"/>
        <v>0</v>
      </c>
      <c r="CL834" s="1334">
        <f t="shared" si="2523"/>
        <v>0</v>
      </c>
      <c r="CM834" s="1334">
        <f t="shared" si="2523"/>
        <v>0</v>
      </c>
      <c r="CN834" s="1333">
        <f t="shared" si="2523"/>
        <v>0</v>
      </c>
      <c r="CO834" s="1333">
        <f t="shared" si="2523"/>
        <v>0</v>
      </c>
      <c r="CP834" s="1333">
        <f t="shared" si="2523"/>
        <v>0</v>
      </c>
      <c r="CQ834" s="1333">
        <f t="shared" si="2523"/>
        <v>0</v>
      </c>
      <c r="CR834" s="1333">
        <f t="shared" si="2523"/>
        <v>0</v>
      </c>
      <c r="CS834" s="1332">
        <f t="shared" si="2523"/>
        <v>0</v>
      </c>
      <c r="CT834" s="1335">
        <f t="shared" si="2523"/>
        <v>0.20547945205479454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31">
        <f t="shared" si="2549"/>
        <v>0</v>
      </c>
      <c r="CE835" s="1332">
        <f t="shared" si="2523"/>
        <v>0</v>
      </c>
      <c r="CF835" s="1333">
        <f t="shared" si="2523"/>
        <v>0</v>
      </c>
      <c r="CG835" s="1333">
        <f t="shared" si="2523"/>
        <v>0</v>
      </c>
      <c r="CH835" s="1333">
        <f t="shared" si="2523"/>
        <v>0</v>
      </c>
      <c r="CI835" s="1333">
        <f t="shared" si="2523"/>
        <v>0</v>
      </c>
      <c r="CJ835" s="1333">
        <f t="shared" si="2523"/>
        <v>0</v>
      </c>
      <c r="CK835" s="1334">
        <f t="shared" si="2523"/>
        <v>0</v>
      </c>
      <c r="CL835" s="1334">
        <f t="shared" si="2523"/>
        <v>0</v>
      </c>
      <c r="CM835" s="1334">
        <f t="shared" si="2523"/>
        <v>0</v>
      </c>
      <c r="CN835" s="1333">
        <f t="shared" si="2523"/>
        <v>0</v>
      </c>
      <c r="CO835" s="1333">
        <f t="shared" si="2523"/>
        <v>0</v>
      </c>
      <c r="CP835" s="1333">
        <f t="shared" si="2523"/>
        <v>0</v>
      </c>
      <c r="CQ835" s="1333">
        <f t="shared" si="2523"/>
        <v>0</v>
      </c>
      <c r="CR835" s="1333">
        <f t="shared" si="2523"/>
        <v>0</v>
      </c>
      <c r="CS835" s="1332">
        <f t="shared" si="2523"/>
        <v>0</v>
      </c>
      <c r="CT835" s="1335">
        <f t="shared" si="2523"/>
        <v>5.5446836268754081E-2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31">
        <f t="shared" si="2549"/>
        <v>0</v>
      </c>
      <c r="CE836" s="1332">
        <f t="shared" si="2523"/>
        <v>0</v>
      </c>
      <c r="CF836" s="1333">
        <f t="shared" si="2523"/>
        <v>0</v>
      </c>
      <c r="CG836" s="1333">
        <f t="shared" si="2523"/>
        <v>0</v>
      </c>
      <c r="CH836" s="1333">
        <f t="shared" si="2523"/>
        <v>0</v>
      </c>
      <c r="CI836" s="1333">
        <f t="shared" si="2523"/>
        <v>0</v>
      </c>
      <c r="CJ836" s="1333">
        <f t="shared" si="2523"/>
        <v>0</v>
      </c>
      <c r="CK836" s="1334">
        <f t="shared" si="2523"/>
        <v>0</v>
      </c>
      <c r="CL836" s="1334">
        <f t="shared" si="2523"/>
        <v>0</v>
      </c>
      <c r="CM836" s="1334">
        <f t="shared" si="2523"/>
        <v>0</v>
      </c>
      <c r="CN836" s="1333">
        <f t="shared" si="2523"/>
        <v>0</v>
      </c>
      <c r="CO836" s="1333">
        <f t="shared" si="2523"/>
        <v>0</v>
      </c>
      <c r="CP836" s="1333">
        <f t="shared" si="2523"/>
        <v>0</v>
      </c>
      <c r="CQ836" s="1333">
        <f t="shared" si="2523"/>
        <v>0</v>
      </c>
      <c r="CR836" s="1333">
        <f t="shared" si="2523"/>
        <v>0</v>
      </c>
      <c r="CS836" s="1332">
        <f t="shared" si="2523"/>
        <v>8.0412737946984527E-3</v>
      </c>
      <c r="CT836" s="1335">
        <f t="shared" si="2523"/>
        <v>4.6069797782126547E-2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31">
        <f t="shared" si="2549"/>
        <v>0</v>
      </c>
      <c r="CE837" s="1332">
        <f t="shared" si="2523"/>
        <v>0</v>
      </c>
      <c r="CF837" s="1333">
        <f t="shared" si="2523"/>
        <v>0</v>
      </c>
      <c r="CG837" s="1333">
        <f t="shared" si="2523"/>
        <v>0</v>
      </c>
      <c r="CH837" s="1333">
        <f t="shared" si="2523"/>
        <v>0</v>
      </c>
      <c r="CI837" s="1333">
        <f t="shared" si="2523"/>
        <v>0</v>
      </c>
      <c r="CJ837" s="1333">
        <f t="shared" si="2523"/>
        <v>0</v>
      </c>
      <c r="CK837" s="1334">
        <f t="shared" si="2523"/>
        <v>0</v>
      </c>
      <c r="CL837" s="1334">
        <f t="shared" si="2523"/>
        <v>0</v>
      </c>
      <c r="CM837" s="1334">
        <f t="shared" si="2523"/>
        <v>0</v>
      </c>
      <c r="CN837" s="1333">
        <f t="shared" si="2523"/>
        <v>0</v>
      </c>
      <c r="CO837" s="1333">
        <f t="shared" si="2523"/>
        <v>0</v>
      </c>
      <c r="CP837" s="1333">
        <f t="shared" si="2523"/>
        <v>0</v>
      </c>
      <c r="CQ837" s="1333">
        <f t="shared" si="2523"/>
        <v>0</v>
      </c>
      <c r="CR837" s="1333">
        <f t="shared" si="2523"/>
        <v>0</v>
      </c>
      <c r="CS837" s="1332">
        <f t="shared" si="2523"/>
        <v>0</v>
      </c>
      <c r="CT837" s="1335">
        <f t="shared" si="2523"/>
        <v>0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31">
        <f t="shared" si="2549"/>
        <v>0</v>
      </c>
      <c r="CE838" s="1332">
        <f t="shared" si="2523"/>
        <v>0</v>
      </c>
      <c r="CF838" s="1333">
        <f t="shared" si="2523"/>
        <v>0</v>
      </c>
      <c r="CG838" s="1333">
        <f t="shared" si="2523"/>
        <v>0</v>
      </c>
      <c r="CH838" s="1333">
        <f t="shared" si="2523"/>
        <v>0</v>
      </c>
      <c r="CI838" s="1333">
        <f t="shared" si="2523"/>
        <v>0</v>
      </c>
      <c r="CJ838" s="1333">
        <f t="shared" si="2523"/>
        <v>0</v>
      </c>
      <c r="CK838" s="1334">
        <f t="shared" si="2523"/>
        <v>0</v>
      </c>
      <c r="CL838" s="1334">
        <f t="shared" si="2523"/>
        <v>0</v>
      </c>
      <c r="CM838" s="1334">
        <f t="shared" si="2523"/>
        <v>0</v>
      </c>
      <c r="CN838" s="1333">
        <f t="shared" si="2523"/>
        <v>0</v>
      </c>
      <c r="CO838" s="1333">
        <f t="shared" si="2523"/>
        <v>0</v>
      </c>
      <c r="CP838" s="1333">
        <f t="shared" si="2523"/>
        <v>0</v>
      </c>
      <c r="CQ838" s="1333">
        <f t="shared" si="2523"/>
        <v>0</v>
      </c>
      <c r="CR838" s="1333">
        <f t="shared" si="2523"/>
        <v>0</v>
      </c>
      <c r="CS838" s="1332">
        <f t="shared" si="2523"/>
        <v>0</v>
      </c>
      <c r="CT838" s="1335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31">
        <f t="shared" si="2549"/>
        <v>0</v>
      </c>
      <c r="CE839" s="1332">
        <f t="shared" si="2523"/>
        <v>0</v>
      </c>
      <c r="CF839" s="1333">
        <f t="shared" si="2523"/>
        <v>0</v>
      </c>
      <c r="CG839" s="1333">
        <f t="shared" si="2523"/>
        <v>0</v>
      </c>
      <c r="CH839" s="1333">
        <f t="shared" si="2523"/>
        <v>0</v>
      </c>
      <c r="CI839" s="1333">
        <f t="shared" si="2523"/>
        <v>0</v>
      </c>
      <c r="CJ839" s="1333">
        <f t="shared" si="2523"/>
        <v>0</v>
      </c>
      <c r="CK839" s="1334">
        <f t="shared" si="2523"/>
        <v>0</v>
      </c>
      <c r="CL839" s="1334">
        <f t="shared" si="2523"/>
        <v>0</v>
      </c>
      <c r="CM839" s="1334">
        <f t="shared" si="2523"/>
        <v>0</v>
      </c>
      <c r="CN839" s="1333">
        <f t="shared" si="2523"/>
        <v>0</v>
      </c>
      <c r="CO839" s="1333">
        <f t="shared" si="2523"/>
        <v>0</v>
      </c>
      <c r="CP839" s="1333">
        <f t="shared" si="2523"/>
        <v>0</v>
      </c>
      <c r="CQ839" s="1333">
        <f t="shared" si="2523"/>
        <v>0</v>
      </c>
      <c r="CR839" s="1333">
        <f t="shared" si="2523"/>
        <v>0</v>
      </c>
      <c r="CS839" s="1332">
        <f t="shared" si="2523"/>
        <v>0</v>
      </c>
      <c r="CT839" s="1335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31">
        <f t="shared" si="2549"/>
        <v>0</v>
      </c>
      <c r="CE840" s="1332">
        <f t="shared" si="2523"/>
        <v>0</v>
      </c>
      <c r="CF840" s="1333">
        <f t="shared" si="2523"/>
        <v>0</v>
      </c>
      <c r="CG840" s="1333">
        <f t="shared" si="2523"/>
        <v>0</v>
      </c>
      <c r="CH840" s="1333">
        <f t="shared" si="2523"/>
        <v>0</v>
      </c>
      <c r="CI840" s="1333">
        <f t="shared" si="2523"/>
        <v>0</v>
      </c>
      <c r="CJ840" s="1333">
        <f t="shared" si="2523"/>
        <v>0</v>
      </c>
      <c r="CK840" s="1334">
        <f t="shared" si="2523"/>
        <v>0</v>
      </c>
      <c r="CL840" s="1334">
        <f t="shared" si="2523"/>
        <v>0</v>
      </c>
      <c r="CM840" s="1334">
        <f t="shared" si="2523"/>
        <v>0</v>
      </c>
      <c r="CN840" s="1333">
        <f t="shared" si="2523"/>
        <v>0</v>
      </c>
      <c r="CO840" s="1333">
        <f t="shared" si="2523"/>
        <v>0</v>
      </c>
      <c r="CP840" s="1333">
        <f t="shared" si="2523"/>
        <v>0</v>
      </c>
      <c r="CQ840" s="1333">
        <f t="shared" si="2523"/>
        <v>0</v>
      </c>
      <c r="CR840" s="1333">
        <f t="shared" si="2523"/>
        <v>0</v>
      </c>
      <c r="CS840" s="1332">
        <f t="shared" si="2523"/>
        <v>0</v>
      </c>
      <c r="CT840" s="1335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31">
        <f t="shared" si="2549"/>
        <v>0</v>
      </c>
      <c r="CE841" s="1332">
        <f t="shared" si="2523"/>
        <v>0</v>
      </c>
      <c r="CF841" s="1333">
        <f t="shared" si="2523"/>
        <v>0</v>
      </c>
      <c r="CG841" s="1333">
        <f t="shared" si="2523"/>
        <v>0</v>
      </c>
      <c r="CH841" s="1333">
        <f t="shared" si="2523"/>
        <v>0</v>
      </c>
      <c r="CI841" s="1333">
        <f t="shared" si="2523"/>
        <v>0</v>
      </c>
      <c r="CJ841" s="1333">
        <f t="shared" si="2523"/>
        <v>0</v>
      </c>
      <c r="CK841" s="1334">
        <f t="shared" si="2523"/>
        <v>0</v>
      </c>
      <c r="CL841" s="1334">
        <f t="shared" si="2523"/>
        <v>0</v>
      </c>
      <c r="CM841" s="1334">
        <f t="shared" si="2523"/>
        <v>0</v>
      </c>
      <c r="CN841" s="1333">
        <f t="shared" si="2523"/>
        <v>0</v>
      </c>
      <c r="CO841" s="1333">
        <f t="shared" si="2523"/>
        <v>0</v>
      </c>
      <c r="CP841" s="1333">
        <f t="shared" si="2523"/>
        <v>0</v>
      </c>
      <c r="CQ841" s="1333">
        <f t="shared" si="2523"/>
        <v>0</v>
      </c>
      <c r="CR841" s="1333">
        <f t="shared" si="2523"/>
        <v>0</v>
      </c>
      <c r="CS841" s="1332">
        <f t="shared" si="2523"/>
        <v>0</v>
      </c>
      <c r="CT841" s="1335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31">
        <f t="shared" si="2549"/>
        <v>0</v>
      </c>
      <c r="CE842" s="1332">
        <f t="shared" si="2523"/>
        <v>0</v>
      </c>
      <c r="CF842" s="1333">
        <f t="shared" si="2523"/>
        <v>0</v>
      </c>
      <c r="CG842" s="1333">
        <f t="shared" si="2523"/>
        <v>0</v>
      </c>
      <c r="CH842" s="1333">
        <f t="shared" si="2523"/>
        <v>0</v>
      </c>
      <c r="CI842" s="1333">
        <f t="shared" si="2523"/>
        <v>0</v>
      </c>
      <c r="CJ842" s="1333">
        <f t="shared" si="2523"/>
        <v>0</v>
      </c>
      <c r="CK842" s="1334">
        <f t="shared" si="2523"/>
        <v>0</v>
      </c>
      <c r="CL842" s="1334">
        <f t="shared" si="2523"/>
        <v>0</v>
      </c>
      <c r="CM842" s="1334">
        <f t="shared" si="2523"/>
        <v>0</v>
      </c>
      <c r="CN842" s="1333">
        <f t="shared" si="2523"/>
        <v>0</v>
      </c>
      <c r="CO842" s="1333">
        <f t="shared" si="2523"/>
        <v>0</v>
      </c>
      <c r="CP842" s="1333">
        <f t="shared" si="2523"/>
        <v>0</v>
      </c>
      <c r="CQ842" s="1333">
        <f t="shared" si="2523"/>
        <v>8.6975429441182861E-4</v>
      </c>
      <c r="CR842" s="1333">
        <f t="shared" si="2523"/>
        <v>2.0874103065883888E-3</v>
      </c>
      <c r="CS842" s="1332">
        <f t="shared" si="2523"/>
        <v>2.3193447850982096E-3</v>
      </c>
      <c r="CT842" s="1335">
        <f t="shared" si="2523"/>
        <v>2.8464685998932579E-3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31">
        <f t="shared" si="2549"/>
        <v>0</v>
      </c>
      <c r="CE843" s="1332">
        <f t="shared" si="2523"/>
        <v>0</v>
      </c>
      <c r="CF843" s="1333">
        <f t="shared" si="2523"/>
        <v>0</v>
      </c>
      <c r="CG843" s="1333">
        <f t="shared" si="2523"/>
        <v>0</v>
      </c>
      <c r="CH843" s="1333">
        <f t="shared" si="2523"/>
        <v>0</v>
      </c>
      <c r="CI843" s="1333">
        <f t="shared" si="2523"/>
        <v>0</v>
      </c>
      <c r="CJ843" s="1333">
        <f t="shared" si="2523"/>
        <v>0</v>
      </c>
      <c r="CK843" s="1334">
        <f t="shared" si="2523"/>
        <v>0</v>
      </c>
      <c r="CL843" s="1334">
        <f t="shared" si="2523"/>
        <v>0</v>
      </c>
      <c r="CM843" s="1334">
        <f t="shared" si="2523"/>
        <v>0</v>
      </c>
      <c r="CN843" s="1333">
        <f t="shared" si="2523"/>
        <v>0</v>
      </c>
      <c r="CO843" s="1333">
        <f t="shared" si="2523"/>
        <v>0</v>
      </c>
      <c r="CP843" s="1333">
        <f t="shared" si="2523"/>
        <v>0</v>
      </c>
      <c r="CQ843" s="1333">
        <f t="shared" si="2523"/>
        <v>0</v>
      </c>
      <c r="CR843" s="1333">
        <f t="shared" si="2523"/>
        <v>1.8590998043052837E-2</v>
      </c>
      <c r="CS843" s="1332">
        <f t="shared" si="2523"/>
        <v>4.394235901085216E-2</v>
      </c>
      <c r="CT843" s="1335">
        <f t="shared" si="2523"/>
        <v>0.12393998695368558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2.3605675146771036E-2</v>
      </c>
      <c r="BW844" s="795">
        <f>SUM(BW348)</f>
        <v>7.0817025440313111E-2</v>
      </c>
      <c r="BX844" s="795">
        <f>SUM(BX348)</f>
        <v>8.3931289410741461E-2</v>
      </c>
      <c r="BY844" s="795">
        <f>SUM(BY348)</f>
        <v>1.8884540117416831E-2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31">
        <f t="shared" si="2549"/>
        <v>0</v>
      </c>
      <c r="CE844" s="1332">
        <f t="shared" si="2523"/>
        <v>0</v>
      </c>
      <c r="CF844" s="1333">
        <f t="shared" si="2523"/>
        <v>0</v>
      </c>
      <c r="CG844" s="1333">
        <f t="shared" si="2523"/>
        <v>0</v>
      </c>
      <c r="CH844" s="1333">
        <f t="shared" si="2523"/>
        <v>0</v>
      </c>
      <c r="CI844" s="1333">
        <f t="shared" si="2523"/>
        <v>0</v>
      </c>
      <c r="CJ844" s="1333">
        <f t="shared" si="2523"/>
        <v>0</v>
      </c>
      <c r="CK844" s="1334">
        <f t="shared" si="2523"/>
        <v>0</v>
      </c>
      <c r="CL844" s="1334">
        <f t="shared" si="2523"/>
        <v>0</v>
      </c>
      <c r="CM844" s="1334">
        <f t="shared" si="2523"/>
        <v>0</v>
      </c>
      <c r="CN844" s="1333">
        <f t="shared" si="2523"/>
        <v>0</v>
      </c>
      <c r="CO844" s="1333">
        <f t="shared" si="2523"/>
        <v>3.0215264187866929E-2</v>
      </c>
      <c r="CP844" s="1333">
        <f t="shared" si="2523"/>
        <v>7.3478028820494562E-2</v>
      </c>
      <c r="CQ844" s="1333">
        <f t="shared" si="2523"/>
        <v>9.4422700587084143E-2</v>
      </c>
      <c r="CR844" s="1333">
        <f t="shared" si="2523"/>
        <v>0.16786257882148292</v>
      </c>
      <c r="CS844" s="1332">
        <f t="shared" si="2523"/>
        <v>0.18884540117416829</v>
      </c>
      <c r="CT844" s="1335">
        <f t="shared" si="2523"/>
        <v>0.18884540117416829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0</v>
      </c>
      <c r="BW845" s="795">
        <f>SUM(BW358)</f>
        <v>9.784735812133074E-4</v>
      </c>
      <c r="BX845" s="795">
        <f>SUM(BX358)</f>
        <v>0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31">
        <f t="shared" si="2549"/>
        <v>-2.8701891715590348E-3</v>
      </c>
      <c r="CE845" s="1332">
        <f t="shared" si="2523"/>
        <v>0</v>
      </c>
      <c r="CF845" s="1333">
        <f t="shared" si="2523"/>
        <v>0</v>
      </c>
      <c r="CG845" s="1333">
        <f t="shared" si="2523"/>
        <v>0</v>
      </c>
      <c r="CH845" s="1333">
        <f t="shared" si="2523"/>
        <v>0</v>
      </c>
      <c r="CI845" s="1333">
        <f t="shared" si="2523"/>
        <v>0</v>
      </c>
      <c r="CJ845" s="1333">
        <f t="shared" si="2523"/>
        <v>0</v>
      </c>
      <c r="CK845" s="1334">
        <f t="shared" si="2523"/>
        <v>0</v>
      </c>
      <c r="CL845" s="1334">
        <f t="shared" si="2523"/>
        <v>0</v>
      </c>
      <c r="CM845" s="1334">
        <f t="shared" si="2523"/>
        <v>0</v>
      </c>
      <c r="CN845" s="1333">
        <f t="shared" si="2523"/>
        <v>0</v>
      </c>
      <c r="CO845" s="1333">
        <f t="shared" si="2523"/>
        <v>0</v>
      </c>
      <c r="CP845" s="1333">
        <f t="shared" si="2523"/>
        <v>2.6092628832354858E-3</v>
      </c>
      <c r="CQ845" s="1333">
        <f t="shared" si="2523"/>
        <v>2.8464685998932579E-3</v>
      </c>
      <c r="CR845" s="1333">
        <f t="shared" si="2523"/>
        <v>3.1311154598825828E-3</v>
      </c>
      <c r="CS845" s="1332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4.3835616438356161E-3</v>
      </c>
      <c r="CT845" s="1335">
        <f t="shared" si="2610"/>
        <v>1.1132854968471408E-2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31">
        <f t="shared" si="2549"/>
        <v>0</v>
      </c>
      <c r="CE846" s="1332">
        <f t="shared" si="2610"/>
        <v>0</v>
      </c>
      <c r="CF846" s="1333">
        <f t="shared" si="2610"/>
        <v>0</v>
      </c>
      <c r="CG846" s="1333">
        <f t="shared" si="2610"/>
        <v>0</v>
      </c>
      <c r="CH846" s="1333">
        <f t="shared" si="2610"/>
        <v>0</v>
      </c>
      <c r="CI846" s="1333">
        <f t="shared" si="2610"/>
        <v>0</v>
      </c>
      <c r="CJ846" s="1333">
        <f t="shared" si="2610"/>
        <v>0</v>
      </c>
      <c r="CK846" s="1334">
        <f t="shared" si="2610"/>
        <v>0</v>
      </c>
      <c r="CL846" s="1334">
        <f t="shared" si="2610"/>
        <v>0</v>
      </c>
      <c r="CM846" s="1334">
        <f t="shared" si="2610"/>
        <v>0</v>
      </c>
      <c r="CN846" s="1333">
        <f t="shared" si="2610"/>
        <v>0</v>
      </c>
      <c r="CO846" s="1333">
        <f t="shared" si="2610"/>
        <v>0</v>
      </c>
      <c r="CP846" s="1333">
        <f t="shared" si="2610"/>
        <v>0</v>
      </c>
      <c r="CQ846" s="1333">
        <f t="shared" si="2610"/>
        <v>0</v>
      </c>
      <c r="CR846" s="1333">
        <f t="shared" si="2610"/>
        <v>0</v>
      </c>
      <c r="CS846" s="1332">
        <f t="shared" si="2610"/>
        <v>0</v>
      </c>
      <c r="CT846" s="1335">
        <f t="shared" si="2610"/>
        <v>1.0437051532941944E-3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31">
        <f t="shared" si="2549"/>
        <v>0</v>
      </c>
      <c r="CE847" s="1332">
        <f t="shared" si="2610"/>
        <v>0</v>
      </c>
      <c r="CF847" s="1333">
        <f t="shared" si="2610"/>
        <v>0</v>
      </c>
      <c r="CG847" s="1333">
        <f t="shared" si="2610"/>
        <v>0</v>
      </c>
      <c r="CH847" s="1333">
        <f t="shared" si="2610"/>
        <v>0</v>
      </c>
      <c r="CI847" s="1333">
        <f t="shared" si="2610"/>
        <v>0</v>
      </c>
      <c r="CJ847" s="1333">
        <f t="shared" si="2610"/>
        <v>0</v>
      </c>
      <c r="CK847" s="1334">
        <f t="shared" si="2610"/>
        <v>0</v>
      </c>
      <c r="CL847" s="1334">
        <f t="shared" si="2610"/>
        <v>0</v>
      </c>
      <c r="CM847" s="1334">
        <f t="shared" si="2610"/>
        <v>0</v>
      </c>
      <c r="CN847" s="1333">
        <f t="shared" si="2610"/>
        <v>0</v>
      </c>
      <c r="CO847" s="1333">
        <f t="shared" si="2610"/>
        <v>0</v>
      </c>
      <c r="CP847" s="1333">
        <f t="shared" si="2610"/>
        <v>0</v>
      </c>
      <c r="CQ847" s="1333">
        <f t="shared" si="2610"/>
        <v>0</v>
      </c>
      <c r="CR847" s="1333">
        <f t="shared" si="2610"/>
        <v>0</v>
      </c>
      <c r="CS847" s="1332">
        <f t="shared" si="2610"/>
        <v>0</v>
      </c>
      <c r="CT847" s="1335">
        <f t="shared" si="2610"/>
        <v>1.1634940402063689E-2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31">
        <f t="shared" si="2549"/>
        <v>0</v>
      </c>
      <c r="CE848" s="1332">
        <f t="shared" si="2610"/>
        <v>0</v>
      </c>
      <c r="CF848" s="1333">
        <f t="shared" si="2610"/>
        <v>0</v>
      </c>
      <c r="CG848" s="1333">
        <f t="shared" si="2610"/>
        <v>0</v>
      </c>
      <c r="CH848" s="1333">
        <f t="shared" si="2610"/>
        <v>0</v>
      </c>
      <c r="CI848" s="1333">
        <f t="shared" si="2610"/>
        <v>0</v>
      </c>
      <c r="CJ848" s="1333">
        <f t="shared" si="2610"/>
        <v>0</v>
      </c>
      <c r="CK848" s="1334">
        <f t="shared" si="2610"/>
        <v>0</v>
      </c>
      <c r="CL848" s="1334">
        <f t="shared" si="2610"/>
        <v>0</v>
      </c>
      <c r="CM848" s="1334">
        <f t="shared" si="2610"/>
        <v>0</v>
      </c>
      <c r="CN848" s="1333">
        <f t="shared" si="2610"/>
        <v>0</v>
      </c>
      <c r="CO848" s="1333">
        <f t="shared" si="2610"/>
        <v>0</v>
      </c>
      <c r="CP848" s="1333">
        <f t="shared" si="2610"/>
        <v>0</v>
      </c>
      <c r="CQ848" s="1333">
        <f t="shared" si="2610"/>
        <v>0</v>
      </c>
      <c r="CR848" s="1333">
        <f t="shared" si="2610"/>
        <v>0</v>
      </c>
      <c r="CS848" s="1332">
        <f t="shared" si="2610"/>
        <v>0.14126712328767121</v>
      </c>
      <c r="CT848" s="1335">
        <f t="shared" si="2610"/>
        <v>0.17123287671232879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0</v>
      </c>
      <c r="BW850" s="795">
        <f>SUM(BW436)</f>
        <v>0</v>
      </c>
      <c r="BX850" s="795">
        <f>SUM(BX436)</f>
        <v>0</v>
      </c>
      <c r="BY850" s="795">
        <f>SUM(BY436)</f>
        <v>0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1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627"/>
        <v>0</v>
      </c>
      <c r="CF850" s="1333">
        <f t="shared" si="2627"/>
        <v>0</v>
      </c>
      <c r="CG850" s="1333">
        <f t="shared" si="2627"/>
        <v>0</v>
      </c>
      <c r="CH850" s="1333">
        <f t="shared" si="2627"/>
        <v>0</v>
      </c>
      <c r="CI850" s="1333">
        <f t="shared" si="2627"/>
        <v>0</v>
      </c>
      <c r="CJ850" s="1333">
        <f t="shared" si="2627"/>
        <v>0</v>
      </c>
      <c r="CK850" s="1334">
        <f t="shared" si="2627"/>
        <v>0</v>
      </c>
      <c r="CL850" s="1334">
        <f t="shared" si="2627"/>
        <v>0</v>
      </c>
      <c r="CM850" s="1334">
        <f t="shared" si="2627"/>
        <v>0</v>
      </c>
      <c r="CN850" s="1333">
        <f t="shared" si="2627"/>
        <v>0</v>
      </c>
      <c r="CO850" s="1333">
        <f t="shared" si="2627"/>
        <v>0</v>
      </c>
      <c r="CP850" s="1333">
        <f t="shared" si="2627"/>
        <v>0</v>
      </c>
      <c r="CQ850" s="1333">
        <f t="shared" si="2627"/>
        <v>2.4787997390737118E-3</v>
      </c>
      <c r="CR850" s="1333">
        <f t="shared" si="2627"/>
        <v>9.9151989562948472E-3</v>
      </c>
      <c r="CS850" s="1332">
        <f t="shared" si="2627"/>
        <v>1.1154598825831702E-2</v>
      </c>
      <c r="CT850" s="1335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1.770571242195508E-2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0.12820968985352549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0</v>
      </c>
      <c r="BW851" s="795">
        <f>SUM(BW446)</f>
        <v>0</v>
      </c>
      <c r="BX851" s="795">
        <f>SUM(BX446)</f>
        <v>0</v>
      </c>
      <c r="BY851" s="795">
        <f>SUM(BY446)</f>
        <v>0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1.7873571549370634E-2</v>
      </c>
      <c r="CD851" s="1331">
        <f t="shared" si="2627"/>
        <v>0</v>
      </c>
      <c r="CE851" s="1332">
        <f t="shared" si="2628"/>
        <v>0</v>
      </c>
      <c r="CF851" s="1333">
        <f t="shared" si="2628"/>
        <v>0</v>
      </c>
      <c r="CG851" s="1333">
        <f t="shared" si="2628"/>
        <v>0</v>
      </c>
      <c r="CH851" s="1333">
        <f t="shared" si="2628"/>
        <v>0</v>
      </c>
      <c r="CI851" s="1333">
        <f t="shared" si="2628"/>
        <v>0</v>
      </c>
      <c r="CJ851" s="1333">
        <f t="shared" si="2628"/>
        <v>0</v>
      </c>
      <c r="CK851" s="1334">
        <f t="shared" si="2628"/>
        <v>0</v>
      </c>
      <c r="CL851" s="1334">
        <f t="shared" si="2628"/>
        <v>0</v>
      </c>
      <c r="CM851" s="1334">
        <f t="shared" si="2628"/>
        <v>0</v>
      </c>
      <c r="CN851" s="1333">
        <f t="shared" si="2628"/>
        <v>1.4988765673697181E-2</v>
      </c>
      <c r="CO851" s="1333">
        <f t="shared" si="2628"/>
        <v>1.7628832354859753E-2</v>
      </c>
      <c r="CP851" s="1333">
        <f t="shared" si="2628"/>
        <v>3.6790606653620356E-2</v>
      </c>
      <c r="CQ851" s="1333">
        <f t="shared" si="2628"/>
        <v>4.5401174168297462E-2</v>
      </c>
      <c r="CR851" s="1333">
        <f t="shared" si="2628"/>
        <v>7.6647097195042396E-2</v>
      </c>
      <c r="CS851" s="1332">
        <f t="shared" si="2628"/>
        <v>7.6647097195042396E-2</v>
      </c>
      <c r="CT851" s="1335">
        <f t="shared" si="2628"/>
        <v>0.12820968985352549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0.12820968985352549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1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639"/>
        <v>0</v>
      </c>
      <c r="CF853" s="1333">
        <f t="shared" si="2639"/>
        <v>0</v>
      </c>
      <c r="CG853" s="1333">
        <f t="shared" si="2639"/>
        <v>0</v>
      </c>
      <c r="CH853" s="1333">
        <f t="shared" si="2639"/>
        <v>0</v>
      </c>
      <c r="CI853" s="1333">
        <f t="shared" si="2639"/>
        <v>0</v>
      </c>
      <c r="CJ853" s="1333">
        <f t="shared" si="2639"/>
        <v>0</v>
      </c>
      <c r="CK853" s="1334">
        <f t="shared" si="2639"/>
        <v>0</v>
      </c>
      <c r="CL853" s="1334">
        <f t="shared" si="2639"/>
        <v>0</v>
      </c>
      <c r="CM853" s="1334">
        <f t="shared" si="2639"/>
        <v>0</v>
      </c>
      <c r="CN853" s="1333">
        <f t="shared" si="2639"/>
        <v>0</v>
      </c>
      <c r="CO853" s="1333">
        <f t="shared" si="2639"/>
        <v>0</v>
      </c>
      <c r="CP853" s="1333">
        <f t="shared" si="2639"/>
        <v>0</v>
      </c>
      <c r="CQ853" s="1333">
        <f t="shared" si="2639"/>
        <v>0</v>
      </c>
      <c r="CR853" s="1333">
        <f t="shared" si="2639"/>
        <v>0</v>
      </c>
      <c r="CS853" s="1332">
        <f t="shared" si="2639"/>
        <v>0.15154598825831703</v>
      </c>
      <c r="CT853" s="1335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0.20296337713167462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640"/>
        <v>0</v>
      </c>
      <c r="CF854" s="1333">
        <f t="shared" si="2640"/>
        <v>0</v>
      </c>
      <c r="CG854" s="1333">
        <f t="shared" si="2640"/>
        <v>0</v>
      </c>
      <c r="CH854" s="1333">
        <f t="shared" si="2640"/>
        <v>0</v>
      </c>
      <c r="CI854" s="1333">
        <f t="shared" si="2640"/>
        <v>0</v>
      </c>
      <c r="CJ854" s="1333">
        <f t="shared" si="2640"/>
        <v>0</v>
      </c>
      <c r="CK854" s="1334">
        <f t="shared" si="2640"/>
        <v>0</v>
      </c>
      <c r="CL854" s="1334">
        <f t="shared" si="2640"/>
        <v>0</v>
      </c>
      <c r="CM854" s="1334">
        <f t="shared" si="2640"/>
        <v>0</v>
      </c>
      <c r="CN854" s="1333">
        <f t="shared" si="2640"/>
        <v>0</v>
      </c>
      <c r="CO854" s="1333">
        <f t="shared" si="2640"/>
        <v>0</v>
      </c>
      <c r="CP854" s="1333">
        <f t="shared" si="2640"/>
        <v>0</v>
      </c>
      <c r="CQ854" s="1333">
        <f t="shared" si="2640"/>
        <v>0</v>
      </c>
      <c r="CR854" s="1333">
        <f t="shared" si="2640"/>
        <v>0</v>
      </c>
      <c r="CS854" s="1332">
        <f t="shared" si="2640"/>
        <v>0</v>
      </c>
      <c r="CT854" s="1335">
        <f t="shared" si="2640"/>
        <v>0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640"/>
        <v>0</v>
      </c>
      <c r="CF855" s="1333">
        <f t="shared" si="2640"/>
        <v>0</v>
      </c>
      <c r="CG855" s="1333">
        <f t="shared" si="2640"/>
        <v>0</v>
      </c>
      <c r="CH855" s="1333">
        <f t="shared" si="2640"/>
        <v>0</v>
      </c>
      <c r="CI855" s="1333">
        <f t="shared" si="2640"/>
        <v>0</v>
      </c>
      <c r="CJ855" s="1333">
        <f t="shared" si="2640"/>
        <v>0</v>
      </c>
      <c r="CK855" s="1334">
        <f t="shared" si="2640"/>
        <v>0</v>
      </c>
      <c r="CL855" s="1334">
        <f t="shared" si="2640"/>
        <v>0</v>
      </c>
      <c r="CM855" s="1334">
        <f t="shared" si="2640"/>
        <v>0</v>
      </c>
      <c r="CN855" s="1333">
        <f t="shared" si="2640"/>
        <v>0</v>
      </c>
      <c r="CO855" s="1333">
        <f t="shared" si="2640"/>
        <v>0</v>
      </c>
      <c r="CP855" s="1333">
        <f t="shared" si="2640"/>
        <v>0</v>
      </c>
      <c r="CQ855" s="1333">
        <f t="shared" si="2640"/>
        <v>0</v>
      </c>
      <c r="CR855" s="1333">
        <f t="shared" si="2640"/>
        <v>0</v>
      </c>
      <c r="CS855" s="1332">
        <f t="shared" si="2640"/>
        <v>0.11365949119373778</v>
      </c>
      <c r="CT855" s="1335">
        <f t="shared" si="2640"/>
        <v>0.20296337713167462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640"/>
        <v>0</v>
      </c>
      <c r="CF856" s="1333">
        <f t="shared" si="2640"/>
        <v>0</v>
      </c>
      <c r="CG856" s="1333">
        <f t="shared" si="2640"/>
        <v>0</v>
      </c>
      <c r="CH856" s="1333">
        <f t="shared" si="2640"/>
        <v>0</v>
      </c>
      <c r="CI856" s="1333">
        <f t="shared" si="2640"/>
        <v>0</v>
      </c>
      <c r="CJ856" s="1333">
        <f t="shared" si="2640"/>
        <v>0</v>
      </c>
      <c r="CK856" s="1334">
        <f t="shared" si="2640"/>
        <v>0</v>
      </c>
      <c r="CL856" s="1334">
        <f t="shared" si="2640"/>
        <v>0</v>
      </c>
      <c r="CM856" s="1334">
        <f t="shared" si="2640"/>
        <v>0</v>
      </c>
      <c r="CN856" s="1333">
        <f t="shared" si="2640"/>
        <v>0</v>
      </c>
      <c r="CO856" s="1333">
        <f t="shared" si="2640"/>
        <v>0</v>
      </c>
      <c r="CP856" s="1333">
        <f t="shared" si="2640"/>
        <v>0</v>
      </c>
      <c r="CQ856" s="1333">
        <f t="shared" si="2640"/>
        <v>0</v>
      </c>
      <c r="CR856" s="1333">
        <f t="shared" si="2640"/>
        <v>0</v>
      </c>
      <c r="CS856" s="1332">
        <f t="shared" si="2640"/>
        <v>0</v>
      </c>
      <c r="CT856" s="1335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31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663"/>
        <v>0</v>
      </c>
      <c r="CF858" s="1333">
        <f t="shared" si="2663"/>
        <v>0</v>
      </c>
      <c r="CG858" s="1333">
        <f t="shared" si="2663"/>
        <v>0</v>
      </c>
      <c r="CH858" s="1333">
        <f t="shared" si="2663"/>
        <v>0</v>
      </c>
      <c r="CI858" s="1333">
        <f t="shared" si="2663"/>
        <v>0</v>
      </c>
      <c r="CJ858" s="1333">
        <f t="shared" si="2663"/>
        <v>0</v>
      </c>
      <c r="CK858" s="1334">
        <f t="shared" si="2663"/>
        <v>0</v>
      </c>
      <c r="CL858" s="1334">
        <f t="shared" si="2663"/>
        <v>0</v>
      </c>
      <c r="CM858" s="1334">
        <f t="shared" si="2663"/>
        <v>0</v>
      </c>
      <c r="CN858" s="1333">
        <f t="shared" si="2663"/>
        <v>0</v>
      </c>
      <c r="CO858" s="1333">
        <f t="shared" si="2663"/>
        <v>0</v>
      </c>
      <c r="CP858" s="1333">
        <f t="shared" si="2663"/>
        <v>0</v>
      </c>
      <c r="CQ858" s="1333">
        <f t="shared" si="2663"/>
        <v>2.6838132513279288E-2</v>
      </c>
      <c r="CR858" s="1333">
        <f t="shared" si="2663"/>
        <v>3.7573385518590997E-2</v>
      </c>
      <c r="CS858" s="1332">
        <f t="shared" si="2663"/>
        <v>8.8062622309197647E-2</v>
      </c>
      <c r="CT858" s="1363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4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665"/>
        <v>0</v>
      </c>
      <c r="CW858" s="1347">
        <f t="shared" si="2665"/>
        <v>0</v>
      </c>
      <c r="CX858" s="1347">
        <f t="shared" si="2665"/>
        <v>0</v>
      </c>
      <c r="CY858" s="1347">
        <f t="shared" si="2665"/>
        <v>0</v>
      </c>
      <c r="CZ858" s="1347">
        <f t="shared" si="2665"/>
        <v>0</v>
      </c>
      <c r="DA858" s="1347">
        <f t="shared" si="2665"/>
        <v>0</v>
      </c>
      <c r="DB858" s="1348">
        <f t="shared" si="2665"/>
        <v>0</v>
      </c>
      <c r="DC858" s="1348">
        <f t="shared" si="2665"/>
        <v>0</v>
      </c>
      <c r="DD858" s="1348">
        <f t="shared" si="2665"/>
        <v>0</v>
      </c>
      <c r="DE858" s="1347">
        <f t="shared" si="2665"/>
        <v>0</v>
      </c>
      <c r="DF858" s="1347">
        <f t="shared" si="2665"/>
        <v>0</v>
      </c>
      <c r="DG858" s="1347">
        <f t="shared" si="2665"/>
        <v>0</v>
      </c>
      <c r="DH858" s="1347">
        <f t="shared" si="2665"/>
        <v>0</v>
      </c>
      <c r="DI858" s="1347">
        <f t="shared" si="2665"/>
        <v>0</v>
      </c>
      <c r="DJ858" s="1346">
        <f t="shared" si="2665"/>
        <v>7.0450097847358117E-2</v>
      </c>
      <c r="DK858" s="1414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31">
        <f t="shared" si="2663"/>
        <v>0</v>
      </c>
      <c r="CE859" s="1332">
        <f t="shared" si="2663"/>
        <v>0</v>
      </c>
      <c r="CF859" s="1333">
        <f t="shared" si="2663"/>
        <v>0</v>
      </c>
      <c r="CG859" s="1333">
        <f t="shared" si="2663"/>
        <v>0</v>
      </c>
      <c r="CH859" s="1333">
        <f t="shared" si="2663"/>
        <v>0</v>
      </c>
      <c r="CI859" s="1333">
        <f t="shared" si="2663"/>
        <v>0</v>
      </c>
      <c r="CJ859" s="1333">
        <f t="shared" si="2663"/>
        <v>0</v>
      </c>
      <c r="CK859" s="1334">
        <f t="shared" si="2663"/>
        <v>0</v>
      </c>
      <c r="CL859" s="1334">
        <f t="shared" si="2663"/>
        <v>0</v>
      </c>
      <c r="CM859" s="1334">
        <f t="shared" si="2663"/>
        <v>0</v>
      </c>
      <c r="CN859" s="1333">
        <f t="shared" si="2663"/>
        <v>0</v>
      </c>
      <c r="CO859" s="1333">
        <f t="shared" si="2663"/>
        <v>0</v>
      </c>
      <c r="CP859" s="1333">
        <f t="shared" si="2663"/>
        <v>0</v>
      </c>
      <c r="CQ859" s="1333">
        <f t="shared" si="2663"/>
        <v>0</v>
      </c>
      <c r="CR859" s="1333">
        <f t="shared" si="2663"/>
        <v>0</v>
      </c>
      <c r="CS859" s="1332">
        <f t="shared" si="2663"/>
        <v>0</v>
      </c>
      <c r="CT859" s="1363">
        <f t="shared" si="2664"/>
        <v>0</v>
      </c>
      <c r="CU859" s="1414">
        <f t="shared" si="2665"/>
        <v>0</v>
      </c>
      <c r="CV859" s="1346">
        <f t="shared" si="2665"/>
        <v>0</v>
      </c>
      <c r="CW859" s="1347">
        <f t="shared" si="2665"/>
        <v>0</v>
      </c>
      <c r="CX859" s="1347">
        <f t="shared" si="2665"/>
        <v>0</v>
      </c>
      <c r="CY859" s="1347">
        <f t="shared" si="2665"/>
        <v>0</v>
      </c>
      <c r="CZ859" s="1347">
        <f t="shared" si="2665"/>
        <v>0</v>
      </c>
      <c r="DA859" s="1347">
        <f t="shared" si="2665"/>
        <v>0</v>
      </c>
      <c r="DB859" s="1348">
        <f t="shared" si="2665"/>
        <v>0</v>
      </c>
      <c r="DC859" s="1348">
        <f t="shared" si="2665"/>
        <v>0</v>
      </c>
      <c r="DD859" s="1348">
        <f t="shared" si="2665"/>
        <v>0</v>
      </c>
      <c r="DE859" s="1347">
        <f t="shared" si="2665"/>
        <v>0</v>
      </c>
      <c r="DF859" s="1347">
        <f t="shared" si="2665"/>
        <v>0</v>
      </c>
      <c r="DG859" s="1347">
        <f t="shared" si="2665"/>
        <v>0</v>
      </c>
      <c r="DH859" s="1347">
        <f t="shared" si="2665"/>
        <v>0</v>
      </c>
      <c r="DI859" s="1347">
        <f t="shared" si="2665"/>
        <v>0</v>
      </c>
      <c r="DJ859" s="1346">
        <f t="shared" si="2665"/>
        <v>0</v>
      </c>
      <c r="DK859" s="1414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31">
        <f t="shared" si="2663"/>
        <v>0</v>
      </c>
      <c r="CE860" s="1332">
        <f t="shared" si="2663"/>
        <v>0</v>
      </c>
      <c r="CF860" s="1333">
        <f t="shared" si="2663"/>
        <v>0</v>
      </c>
      <c r="CG860" s="1333">
        <f t="shared" si="2663"/>
        <v>0</v>
      </c>
      <c r="CH860" s="1333">
        <f t="shared" si="2663"/>
        <v>0</v>
      </c>
      <c r="CI860" s="1333">
        <f t="shared" si="2663"/>
        <v>0</v>
      </c>
      <c r="CJ860" s="1333">
        <f t="shared" si="2663"/>
        <v>0</v>
      </c>
      <c r="CK860" s="1334">
        <f t="shared" si="2663"/>
        <v>0</v>
      </c>
      <c r="CL860" s="1334">
        <f t="shared" si="2663"/>
        <v>0</v>
      </c>
      <c r="CM860" s="1334">
        <f t="shared" si="2663"/>
        <v>0</v>
      </c>
      <c r="CN860" s="1333">
        <f t="shared" si="2663"/>
        <v>0</v>
      </c>
      <c r="CO860" s="1333">
        <f t="shared" si="2663"/>
        <v>0</v>
      </c>
      <c r="CP860" s="1333">
        <f t="shared" si="2663"/>
        <v>9.2367906066536196E-3</v>
      </c>
      <c r="CQ860" s="1333">
        <f t="shared" si="2663"/>
        <v>9.8965613642717359E-3</v>
      </c>
      <c r="CR860" s="1333">
        <f t="shared" si="2663"/>
        <v>1.1084148727984343E-2</v>
      </c>
      <c r="CS860" s="1332">
        <f t="shared" si="2663"/>
        <v>2.3091976516634052E-2</v>
      </c>
      <c r="CT860" s="1363">
        <f t="shared" si="2664"/>
        <v>2.7710371819960861E-2</v>
      </c>
      <c r="CU860" s="1414">
        <f t="shared" si="2665"/>
        <v>0</v>
      </c>
      <c r="CV860" s="1346">
        <f t="shared" si="2665"/>
        <v>0</v>
      </c>
      <c r="CW860" s="1347">
        <f t="shared" si="2665"/>
        <v>0</v>
      </c>
      <c r="CX860" s="1347">
        <f t="shared" si="2665"/>
        <v>0</v>
      </c>
      <c r="CY860" s="1347">
        <f t="shared" si="2665"/>
        <v>0</v>
      </c>
      <c r="CZ860" s="1347">
        <f t="shared" si="2665"/>
        <v>0</v>
      </c>
      <c r="DA860" s="1347">
        <f t="shared" si="2665"/>
        <v>0</v>
      </c>
      <c r="DB860" s="1348">
        <f t="shared" si="2665"/>
        <v>0</v>
      </c>
      <c r="DC860" s="1348">
        <f t="shared" si="2665"/>
        <v>0</v>
      </c>
      <c r="DD860" s="1348">
        <f t="shared" si="2665"/>
        <v>0</v>
      </c>
      <c r="DE860" s="1347">
        <f t="shared" si="2665"/>
        <v>0</v>
      </c>
      <c r="DF860" s="1347">
        <f t="shared" si="2665"/>
        <v>6.9275929549902152E-3</v>
      </c>
      <c r="DG860" s="1347">
        <f t="shared" si="2665"/>
        <v>1.2315720808871495E-2</v>
      </c>
      <c r="DH860" s="1347">
        <f t="shared" si="2665"/>
        <v>1.385518590998043E-2</v>
      </c>
      <c r="DI860" s="1347">
        <f t="shared" si="2665"/>
        <v>1.8473581213307239E-2</v>
      </c>
      <c r="DJ860" s="1346">
        <f t="shared" si="2665"/>
        <v>4.6183953033268103E-2</v>
      </c>
      <c r="DK860" s="1414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31">
        <f t="shared" si="2663"/>
        <v>0</v>
      </c>
      <c r="CE861" s="1332">
        <f t="shared" si="2663"/>
        <v>0</v>
      </c>
      <c r="CF861" s="1333">
        <f t="shared" si="2663"/>
        <v>0</v>
      </c>
      <c r="CG861" s="1333">
        <f t="shared" si="2663"/>
        <v>0</v>
      </c>
      <c r="CH861" s="1333">
        <f t="shared" si="2663"/>
        <v>0</v>
      </c>
      <c r="CI861" s="1333">
        <f t="shared" si="2663"/>
        <v>0</v>
      </c>
      <c r="CJ861" s="1333">
        <f t="shared" si="2663"/>
        <v>0</v>
      </c>
      <c r="CK861" s="1334">
        <f t="shared" si="2663"/>
        <v>0</v>
      </c>
      <c r="CL861" s="1334">
        <f t="shared" si="2663"/>
        <v>0</v>
      </c>
      <c r="CM861" s="1334">
        <f t="shared" si="2663"/>
        <v>0</v>
      </c>
      <c r="CN861" s="1333">
        <f t="shared" si="2663"/>
        <v>0</v>
      </c>
      <c r="CO861" s="1333">
        <f t="shared" si="2663"/>
        <v>0</v>
      </c>
      <c r="CP861" s="1333">
        <f t="shared" si="2663"/>
        <v>0</v>
      </c>
      <c r="CQ861" s="1333">
        <f t="shared" si="2663"/>
        <v>0</v>
      </c>
      <c r="CR861" s="1333">
        <f t="shared" si="2663"/>
        <v>0</v>
      </c>
      <c r="CS861" s="1332">
        <f t="shared" si="2663"/>
        <v>2.6465380672817073E-2</v>
      </c>
      <c r="CT861" s="1363">
        <f t="shared" si="2664"/>
        <v>3.7051532941943903E-2</v>
      </c>
      <c r="CU861" s="1414">
        <f t="shared" si="2665"/>
        <v>0</v>
      </c>
      <c r="CV861" s="1346">
        <f t="shared" si="2665"/>
        <v>0</v>
      </c>
      <c r="CW861" s="1347">
        <f t="shared" si="2665"/>
        <v>0</v>
      </c>
      <c r="CX861" s="1347">
        <f t="shared" si="2665"/>
        <v>0</v>
      </c>
      <c r="CY861" s="1347">
        <f t="shared" si="2665"/>
        <v>0</v>
      </c>
      <c r="CZ861" s="1347">
        <f t="shared" si="2665"/>
        <v>0</v>
      </c>
      <c r="DA861" s="1347">
        <f t="shared" si="2665"/>
        <v>0</v>
      </c>
      <c r="DB861" s="1348">
        <f t="shared" si="2665"/>
        <v>0</v>
      </c>
      <c r="DC861" s="1348">
        <f t="shared" si="2665"/>
        <v>0</v>
      </c>
      <c r="DD861" s="1348">
        <f t="shared" si="2665"/>
        <v>0</v>
      </c>
      <c r="DE861" s="1347">
        <f t="shared" si="2665"/>
        <v>0</v>
      </c>
      <c r="DF861" s="1347">
        <f t="shared" si="2665"/>
        <v>0</v>
      </c>
      <c r="DG861" s="1347">
        <f t="shared" si="2665"/>
        <v>0</v>
      </c>
      <c r="DH861" s="1347">
        <f t="shared" si="2665"/>
        <v>0</v>
      </c>
      <c r="DI861" s="1347">
        <f t="shared" si="2665"/>
        <v>0</v>
      </c>
      <c r="DJ861" s="1346">
        <f t="shared" si="2665"/>
        <v>2.7788649706457925E-2</v>
      </c>
      <c r="DK861" s="1414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31">
        <f t="shared" si="2663"/>
        <v>0</v>
      </c>
      <c r="CE862" s="1332">
        <f t="shared" si="2663"/>
        <v>0</v>
      </c>
      <c r="CF862" s="1333">
        <f t="shared" si="2663"/>
        <v>0</v>
      </c>
      <c r="CG862" s="1333">
        <f t="shared" si="2663"/>
        <v>0</v>
      </c>
      <c r="CH862" s="1333">
        <f t="shared" si="2663"/>
        <v>0</v>
      </c>
      <c r="CI862" s="1333">
        <f t="shared" si="2663"/>
        <v>0</v>
      </c>
      <c r="CJ862" s="1333">
        <f t="shared" si="2663"/>
        <v>0</v>
      </c>
      <c r="CK862" s="1334">
        <f t="shared" si="2663"/>
        <v>0</v>
      </c>
      <c r="CL862" s="1334">
        <f t="shared" si="2663"/>
        <v>0</v>
      </c>
      <c r="CM862" s="1334">
        <f t="shared" si="2663"/>
        <v>0</v>
      </c>
      <c r="CN862" s="1333">
        <f t="shared" si="2663"/>
        <v>0</v>
      </c>
      <c r="CO862" s="1333">
        <f t="shared" si="2663"/>
        <v>0</v>
      </c>
      <c r="CP862" s="1333">
        <f t="shared" si="2663"/>
        <v>0</v>
      </c>
      <c r="CQ862" s="1333">
        <f t="shared" si="2663"/>
        <v>0</v>
      </c>
      <c r="CR862" s="1333">
        <f t="shared" si="2663"/>
        <v>0</v>
      </c>
      <c r="CS862" s="1332">
        <f t="shared" si="2663"/>
        <v>0</v>
      </c>
      <c r="CT862" s="1363">
        <f t="shared" si="2664"/>
        <v>0</v>
      </c>
      <c r="CU862" s="1414">
        <f t="shared" si="2665"/>
        <v>0</v>
      </c>
      <c r="CV862" s="1346">
        <f t="shared" si="2665"/>
        <v>0</v>
      </c>
      <c r="CW862" s="1347">
        <f t="shared" si="2665"/>
        <v>0</v>
      </c>
      <c r="CX862" s="1347">
        <f t="shared" si="2665"/>
        <v>0</v>
      </c>
      <c r="CY862" s="1347">
        <f t="shared" si="2665"/>
        <v>0</v>
      </c>
      <c r="CZ862" s="1347">
        <f t="shared" si="2665"/>
        <v>0</v>
      </c>
      <c r="DA862" s="1347">
        <f t="shared" si="2665"/>
        <v>0</v>
      </c>
      <c r="DB862" s="1348">
        <f t="shared" si="2665"/>
        <v>0</v>
      </c>
      <c r="DC862" s="1348">
        <f t="shared" si="2665"/>
        <v>0</v>
      </c>
      <c r="DD862" s="1348">
        <f t="shared" si="2665"/>
        <v>0</v>
      </c>
      <c r="DE862" s="1347">
        <f t="shared" si="2665"/>
        <v>0</v>
      </c>
      <c r="DF862" s="1347">
        <f t="shared" si="2665"/>
        <v>0</v>
      </c>
      <c r="DG862" s="1347">
        <f t="shared" si="2665"/>
        <v>0</v>
      </c>
      <c r="DH862" s="1347">
        <f t="shared" si="2665"/>
        <v>0</v>
      </c>
      <c r="DI862" s="1347">
        <f t="shared" si="2665"/>
        <v>0</v>
      </c>
      <c r="DJ862" s="1346">
        <f t="shared" si="2665"/>
        <v>0</v>
      </c>
      <c r="DK862" s="1414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31">
        <f t="shared" si="2663"/>
        <v>0</v>
      </c>
      <c r="CE863" s="1332">
        <f t="shared" si="2663"/>
        <v>0</v>
      </c>
      <c r="CF863" s="1333">
        <f t="shared" si="2663"/>
        <v>0</v>
      </c>
      <c r="CG863" s="1333">
        <f t="shared" si="2663"/>
        <v>0</v>
      </c>
      <c r="CH863" s="1333">
        <f t="shared" si="2663"/>
        <v>0</v>
      </c>
      <c r="CI863" s="1333">
        <f t="shared" si="2663"/>
        <v>0</v>
      </c>
      <c r="CJ863" s="1333">
        <f t="shared" si="2663"/>
        <v>0</v>
      </c>
      <c r="CK863" s="1334">
        <f t="shared" si="2663"/>
        <v>0</v>
      </c>
      <c r="CL863" s="1334">
        <f t="shared" si="2663"/>
        <v>0</v>
      </c>
      <c r="CM863" s="1334">
        <f t="shared" si="2663"/>
        <v>0</v>
      </c>
      <c r="CN863" s="1333">
        <f t="shared" si="2663"/>
        <v>0</v>
      </c>
      <c r="CO863" s="1333">
        <f t="shared" si="2663"/>
        <v>0</v>
      </c>
      <c r="CP863" s="1333">
        <f t="shared" si="2663"/>
        <v>0</v>
      </c>
      <c r="CQ863" s="1333">
        <f t="shared" si="2663"/>
        <v>0</v>
      </c>
      <c r="CR863" s="1333">
        <f t="shared" si="2663"/>
        <v>0</v>
      </c>
      <c r="CS863" s="1332">
        <f t="shared" si="2663"/>
        <v>2.9521945764607213E-4</v>
      </c>
      <c r="CT863" s="1363">
        <f t="shared" si="2664"/>
        <v>1.9287671232876712E-3</v>
      </c>
      <c r="CU863" s="1414">
        <f t="shared" si="2665"/>
        <v>0</v>
      </c>
      <c r="CV863" s="1346">
        <f t="shared" si="2665"/>
        <v>0</v>
      </c>
      <c r="CW863" s="1347">
        <f t="shared" si="2665"/>
        <v>0</v>
      </c>
      <c r="CX863" s="1347">
        <f t="shared" si="2665"/>
        <v>0</v>
      </c>
      <c r="CY863" s="1347">
        <f t="shared" si="2665"/>
        <v>0</v>
      </c>
      <c r="CZ863" s="1347">
        <f t="shared" si="2665"/>
        <v>0</v>
      </c>
      <c r="DA863" s="1347">
        <f t="shared" si="2665"/>
        <v>0</v>
      </c>
      <c r="DB863" s="1348">
        <f t="shared" si="2665"/>
        <v>0</v>
      </c>
      <c r="DC863" s="1348">
        <f t="shared" si="2665"/>
        <v>0</v>
      </c>
      <c r="DD863" s="1348">
        <f t="shared" si="2665"/>
        <v>0</v>
      </c>
      <c r="DE863" s="1347">
        <f t="shared" si="2665"/>
        <v>0</v>
      </c>
      <c r="DF863" s="1347">
        <f t="shared" si="2665"/>
        <v>0</v>
      </c>
      <c r="DG863" s="1347">
        <f t="shared" si="2665"/>
        <v>0</v>
      </c>
      <c r="DH863" s="1347">
        <f t="shared" si="2665"/>
        <v>0</v>
      </c>
      <c r="DI863" s="1347">
        <f t="shared" si="2665"/>
        <v>3.0136986301369864E-3</v>
      </c>
      <c r="DJ863" s="1346">
        <f t="shared" si="2665"/>
        <v>1.1272015655577299E-2</v>
      </c>
      <c r="DK863" s="1414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31">
        <f t="shared" si="2663"/>
        <v>0</v>
      </c>
      <c r="CE864" s="1332">
        <f t="shared" si="2663"/>
        <v>0</v>
      </c>
      <c r="CF864" s="1333">
        <f t="shared" si="2663"/>
        <v>0</v>
      </c>
      <c r="CG864" s="1333">
        <f t="shared" si="2663"/>
        <v>0</v>
      </c>
      <c r="CH864" s="1333">
        <f t="shared" si="2663"/>
        <v>0</v>
      </c>
      <c r="CI864" s="1333">
        <f t="shared" si="2663"/>
        <v>0</v>
      </c>
      <c r="CJ864" s="1333">
        <f t="shared" si="2663"/>
        <v>0</v>
      </c>
      <c r="CK864" s="1334">
        <f t="shared" si="2663"/>
        <v>0</v>
      </c>
      <c r="CL864" s="1334">
        <f t="shared" si="2663"/>
        <v>0</v>
      </c>
      <c r="CM864" s="1334">
        <f t="shared" si="2663"/>
        <v>0</v>
      </c>
      <c r="CN864" s="1333">
        <f t="shared" si="2663"/>
        <v>0</v>
      </c>
      <c r="CO864" s="1333">
        <f t="shared" si="2663"/>
        <v>0</v>
      </c>
      <c r="CP864" s="1333">
        <f t="shared" si="2663"/>
        <v>0</v>
      </c>
      <c r="CQ864" s="1333">
        <f t="shared" si="2663"/>
        <v>0</v>
      </c>
      <c r="CR864" s="1333">
        <f t="shared" si="2663"/>
        <v>0</v>
      </c>
      <c r="CS864" s="1332">
        <f t="shared" si="2663"/>
        <v>0</v>
      </c>
      <c r="CT864" s="1363">
        <f t="shared" si="2664"/>
        <v>0</v>
      </c>
      <c r="CU864" s="1414">
        <f t="shared" si="2665"/>
        <v>0</v>
      </c>
      <c r="CV864" s="1346">
        <f t="shared" si="2665"/>
        <v>0</v>
      </c>
      <c r="CW864" s="1347">
        <f t="shared" si="2665"/>
        <v>0</v>
      </c>
      <c r="CX864" s="1347">
        <f t="shared" si="2665"/>
        <v>0</v>
      </c>
      <c r="CY864" s="1347">
        <f t="shared" si="2665"/>
        <v>0</v>
      </c>
      <c r="CZ864" s="1347">
        <f t="shared" si="2665"/>
        <v>0</v>
      </c>
      <c r="DA864" s="1347">
        <f t="shared" si="2665"/>
        <v>0</v>
      </c>
      <c r="DB864" s="1348">
        <f t="shared" si="2665"/>
        <v>0</v>
      </c>
      <c r="DC864" s="1348">
        <f t="shared" si="2665"/>
        <v>0</v>
      </c>
      <c r="DD864" s="1348">
        <f t="shared" si="2665"/>
        <v>0</v>
      </c>
      <c r="DE864" s="1347">
        <f t="shared" si="2665"/>
        <v>0</v>
      </c>
      <c r="DF864" s="1347">
        <f t="shared" si="2665"/>
        <v>0</v>
      </c>
      <c r="DG864" s="1347">
        <f t="shared" si="2665"/>
        <v>0</v>
      </c>
      <c r="DH864" s="1347">
        <f t="shared" si="2665"/>
        <v>0</v>
      </c>
      <c r="DI864" s="1347">
        <f t="shared" si="2665"/>
        <v>8.1124355096957833E-3</v>
      </c>
      <c r="DJ864" s="1346">
        <f t="shared" si="2665"/>
        <v>1.2748112943807659E-2</v>
      </c>
      <c r="DK864" s="1414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31">
        <f t="shared" si="2663"/>
        <v>0</v>
      </c>
      <c r="CE865" s="1332">
        <f t="shared" si="2663"/>
        <v>0</v>
      </c>
      <c r="CF865" s="1333">
        <f t="shared" si="2663"/>
        <v>0</v>
      </c>
      <c r="CG865" s="1333">
        <f t="shared" si="2663"/>
        <v>0</v>
      </c>
      <c r="CH865" s="1333">
        <f t="shared" si="2663"/>
        <v>0</v>
      </c>
      <c r="CI865" s="1333">
        <f t="shared" si="2663"/>
        <v>0</v>
      </c>
      <c r="CJ865" s="1333">
        <f t="shared" si="2663"/>
        <v>0</v>
      </c>
      <c r="CK865" s="1334">
        <f t="shared" si="2663"/>
        <v>0</v>
      </c>
      <c r="CL865" s="1334">
        <f t="shared" si="2663"/>
        <v>5.2185257664709717E-3</v>
      </c>
      <c r="CM865" s="1334">
        <f t="shared" si="2663"/>
        <v>5.7983619627455241E-3</v>
      </c>
      <c r="CN865" s="1333">
        <f t="shared" si="2663"/>
        <v>7.5146771037181981E-3</v>
      </c>
      <c r="CO865" s="1333">
        <f t="shared" si="2663"/>
        <v>1.4611872146118721E-2</v>
      </c>
      <c r="CP865" s="1333">
        <f t="shared" si="2663"/>
        <v>1.5655577299412918E-2</v>
      </c>
      <c r="CQ865" s="1333">
        <f t="shared" si="2663"/>
        <v>1.6699282452707111E-2</v>
      </c>
      <c r="CR865" s="1333">
        <f t="shared" si="2663"/>
        <v>1.789208834218619E-2</v>
      </c>
      <c r="CS865" s="1332">
        <f t="shared" si="2663"/>
        <v>2.3483365949119372E-2</v>
      </c>
      <c r="CT865" s="1363">
        <f t="shared" si="2664"/>
        <v>2.5048923679060663E-2</v>
      </c>
      <c r="CU865" s="1414">
        <f t="shared" si="2665"/>
        <v>0</v>
      </c>
      <c r="CV865" s="1346">
        <f t="shared" si="2665"/>
        <v>0</v>
      </c>
      <c r="CW865" s="1347">
        <f t="shared" si="2665"/>
        <v>0</v>
      </c>
      <c r="CX865" s="1347">
        <f t="shared" si="2665"/>
        <v>0</v>
      </c>
      <c r="CY865" s="1347">
        <f t="shared" si="2665"/>
        <v>0</v>
      </c>
      <c r="CZ865" s="1347">
        <f t="shared" si="2665"/>
        <v>0</v>
      </c>
      <c r="DA865" s="1347">
        <f t="shared" si="2665"/>
        <v>0</v>
      </c>
      <c r="DB865" s="1348">
        <f t="shared" si="2665"/>
        <v>0</v>
      </c>
      <c r="DC865" s="1348">
        <f t="shared" si="2665"/>
        <v>1.0437051532941943E-2</v>
      </c>
      <c r="DD865" s="1348">
        <f t="shared" si="2665"/>
        <v>1.3046314416177429E-2</v>
      </c>
      <c r="DE865" s="1347">
        <f t="shared" si="2665"/>
        <v>1.3916068710589258E-2</v>
      </c>
      <c r="DF865" s="1347">
        <f t="shared" si="2665"/>
        <v>2.0874103065883887E-2</v>
      </c>
      <c r="DG865" s="1347">
        <f t="shared" si="2665"/>
        <v>3.4790171776473144E-2</v>
      </c>
      <c r="DH865" s="1347">
        <f t="shared" si="2665"/>
        <v>3.5784176684372379E-2</v>
      </c>
      <c r="DI865" s="1347">
        <f t="shared" si="2665"/>
        <v>5.4272667971298108E-2</v>
      </c>
      <c r="DJ865" s="1346">
        <f t="shared" si="2665"/>
        <v>5.6929371997865151E-2</v>
      </c>
      <c r="DK865" s="1414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31">
        <f t="shared" si="2663"/>
        <v>0</v>
      </c>
      <c r="CE866" s="1332">
        <f t="shared" si="2663"/>
        <v>0</v>
      </c>
      <c r="CF866" s="1333">
        <f t="shared" si="2663"/>
        <v>0</v>
      </c>
      <c r="CG866" s="1333">
        <f t="shared" si="2663"/>
        <v>0</v>
      </c>
      <c r="CH866" s="1333">
        <f t="shared" si="2663"/>
        <v>0</v>
      </c>
      <c r="CI866" s="1333">
        <f t="shared" si="2663"/>
        <v>0</v>
      </c>
      <c r="CJ866" s="1333">
        <f t="shared" si="2663"/>
        <v>0</v>
      </c>
      <c r="CK866" s="1334">
        <f t="shared" si="2663"/>
        <v>0</v>
      </c>
      <c r="CL866" s="1334">
        <f t="shared" si="2663"/>
        <v>4.8923679060665359E-3</v>
      </c>
      <c r="CM866" s="1334">
        <f t="shared" si="2663"/>
        <v>1.0567514677103719E-2</v>
      </c>
      <c r="CN866" s="1333">
        <f t="shared" si="2663"/>
        <v>1.3209393346379649E-2</v>
      </c>
      <c r="CO866" s="1333">
        <f t="shared" si="2663"/>
        <v>2.3483365949119372E-2</v>
      </c>
      <c r="CP866" s="1333">
        <f t="shared" si="2663"/>
        <v>3.9628180039138941E-2</v>
      </c>
      <c r="CQ866" s="1333">
        <f t="shared" si="2663"/>
        <v>4.2270058708414875E-2</v>
      </c>
      <c r="CR866" s="1333">
        <f t="shared" si="2663"/>
        <v>6.0385798154878385E-2</v>
      </c>
      <c r="CS866" s="1332">
        <f t="shared" si="2663"/>
        <v>7.0450097847358117E-2</v>
      </c>
      <c r="CT866" s="1363">
        <f t="shared" si="2664"/>
        <v>7.0450097847358117E-2</v>
      </c>
      <c r="CU866" s="1414">
        <f t="shared" si="2665"/>
        <v>0</v>
      </c>
      <c r="CV866" s="1346">
        <f t="shared" si="2665"/>
        <v>0</v>
      </c>
      <c r="CW866" s="1347">
        <f t="shared" si="2665"/>
        <v>0</v>
      </c>
      <c r="CX866" s="1347">
        <f t="shared" si="2665"/>
        <v>0</v>
      </c>
      <c r="CY866" s="1347">
        <f t="shared" si="2665"/>
        <v>0</v>
      </c>
      <c r="CZ866" s="1347">
        <f t="shared" si="2665"/>
        <v>0</v>
      </c>
      <c r="DA866" s="1347">
        <f t="shared" si="2665"/>
        <v>0</v>
      </c>
      <c r="DB866" s="1348">
        <f t="shared" si="2665"/>
        <v>0</v>
      </c>
      <c r="DC866" s="1348">
        <f t="shared" si="2665"/>
        <v>5.8708414872798431E-3</v>
      </c>
      <c r="DD866" s="1348">
        <f t="shared" si="2665"/>
        <v>1.1007827788649706E-2</v>
      </c>
      <c r="DE866" s="1347">
        <f t="shared" si="2665"/>
        <v>3.0192899077439193E-2</v>
      </c>
      <c r="DF866" s="1347">
        <f t="shared" si="2665"/>
        <v>4.6966731898238745E-2</v>
      </c>
      <c r="DG866" s="1347">
        <f t="shared" si="2665"/>
        <v>6.4045543497598278E-2</v>
      </c>
      <c r="DH866" s="1347">
        <f t="shared" si="2665"/>
        <v>7.0450097847358117E-2</v>
      </c>
      <c r="DI866" s="1347">
        <f t="shared" si="2665"/>
        <v>7.8277886497064575E-2</v>
      </c>
      <c r="DJ866" s="1346">
        <f t="shared" si="2665"/>
        <v>8.8062622309197647E-2</v>
      </c>
      <c r="DK866" s="1414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31">
        <f t="shared" si="2663"/>
        <v>0</v>
      </c>
      <c r="CE867" s="1332">
        <f t="shared" si="2663"/>
        <v>0</v>
      </c>
      <c r="CF867" s="1333">
        <f t="shared" si="2663"/>
        <v>0</v>
      </c>
      <c r="CG867" s="1333">
        <f t="shared" si="2663"/>
        <v>0</v>
      </c>
      <c r="CH867" s="1333">
        <f t="shared" si="2663"/>
        <v>0</v>
      </c>
      <c r="CI867" s="1333">
        <f t="shared" si="2663"/>
        <v>0</v>
      </c>
      <c r="CJ867" s="1333">
        <f t="shared" si="2663"/>
        <v>0</v>
      </c>
      <c r="CK867" s="1334">
        <f t="shared" si="2663"/>
        <v>0</v>
      </c>
      <c r="CL867" s="1334">
        <f t="shared" si="2663"/>
        <v>0</v>
      </c>
      <c r="CM867" s="1334">
        <f t="shared" si="2663"/>
        <v>0</v>
      </c>
      <c r="CN867" s="1333">
        <f t="shared" si="2663"/>
        <v>0</v>
      </c>
      <c r="CO867" s="1333">
        <f t="shared" si="2663"/>
        <v>0</v>
      </c>
      <c r="CP867" s="1333">
        <f t="shared" si="2663"/>
        <v>0</v>
      </c>
      <c r="CQ867" s="1333">
        <f t="shared" si="2663"/>
        <v>0</v>
      </c>
      <c r="CR867" s="1333">
        <f t="shared" si="2663"/>
        <v>0</v>
      </c>
      <c r="CS867" s="1332">
        <f t="shared" si="2663"/>
        <v>7.214090019569472E-4</v>
      </c>
      <c r="CT867" s="1363">
        <f t="shared" si="2664"/>
        <v>2.6092628832354858E-3</v>
      </c>
      <c r="CU867" s="1414">
        <f t="shared" si="2665"/>
        <v>0</v>
      </c>
      <c r="CV867" s="1346">
        <f t="shared" si="2665"/>
        <v>0</v>
      </c>
      <c r="CW867" s="1347">
        <f t="shared" si="2665"/>
        <v>0</v>
      </c>
      <c r="CX867" s="1347">
        <f t="shared" si="2665"/>
        <v>0</v>
      </c>
      <c r="CY867" s="1347">
        <f t="shared" si="2665"/>
        <v>0</v>
      </c>
      <c r="CZ867" s="1347">
        <f t="shared" si="2665"/>
        <v>0</v>
      </c>
      <c r="DA867" s="1347">
        <f t="shared" si="2665"/>
        <v>0</v>
      </c>
      <c r="DB867" s="1348">
        <f t="shared" si="2665"/>
        <v>0</v>
      </c>
      <c r="DC867" s="1348">
        <f t="shared" si="2665"/>
        <v>0</v>
      </c>
      <c r="DD867" s="1348">
        <f t="shared" si="2665"/>
        <v>0</v>
      </c>
      <c r="DE867" s="1347">
        <f t="shared" si="2665"/>
        <v>0</v>
      </c>
      <c r="DF867" s="1347">
        <f t="shared" si="2665"/>
        <v>0</v>
      </c>
      <c r="DG867" s="1347">
        <f t="shared" si="2665"/>
        <v>0</v>
      </c>
      <c r="DH867" s="1347">
        <f t="shared" si="2665"/>
        <v>0</v>
      </c>
      <c r="DI867" s="1347">
        <f t="shared" si="2665"/>
        <v>9.1086995196584233E-4</v>
      </c>
      <c r="DJ867" s="1346">
        <f t="shared" si="2665"/>
        <v>1.0019569471624264E-3</v>
      </c>
      <c r="DK867" s="1414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31">
        <f t="shared" si="2663"/>
        <v>0</v>
      </c>
      <c r="CE868" s="1332">
        <f t="shared" si="2663"/>
        <v>0</v>
      </c>
      <c r="CF868" s="1333">
        <f t="shared" si="2663"/>
        <v>0</v>
      </c>
      <c r="CG868" s="1333">
        <f t="shared" si="2663"/>
        <v>0</v>
      </c>
      <c r="CH868" s="1333">
        <f t="shared" si="2663"/>
        <v>0</v>
      </c>
      <c r="CI868" s="1333">
        <f t="shared" si="2663"/>
        <v>0</v>
      </c>
      <c r="CJ868" s="1333">
        <f t="shared" si="2663"/>
        <v>0</v>
      </c>
      <c r="CK868" s="1334">
        <f t="shared" si="2663"/>
        <v>0</v>
      </c>
      <c r="CL868" s="1334">
        <f t="shared" si="2663"/>
        <v>0</v>
      </c>
      <c r="CM868" s="1334">
        <f t="shared" si="2663"/>
        <v>0</v>
      </c>
      <c r="CN868" s="1333">
        <f t="shared" si="2663"/>
        <v>0</v>
      </c>
      <c r="CO868" s="1333">
        <f t="shared" si="2663"/>
        <v>0</v>
      </c>
      <c r="CP868" s="1333">
        <f t="shared" si="2663"/>
        <v>0</v>
      </c>
      <c r="CQ868" s="1333">
        <f t="shared" si="2663"/>
        <v>0</v>
      </c>
      <c r="CR868" s="1333">
        <f t="shared" si="2663"/>
        <v>0</v>
      </c>
      <c r="CS868" s="1332">
        <f t="shared" si="2663"/>
        <v>0</v>
      </c>
      <c r="CT868" s="1363">
        <f t="shared" si="2664"/>
        <v>0</v>
      </c>
      <c r="CU868" s="1414">
        <f t="shared" si="2665"/>
        <v>0</v>
      </c>
      <c r="CV868" s="1346">
        <f t="shared" si="2665"/>
        <v>0</v>
      </c>
      <c r="CW868" s="1347">
        <f t="shared" si="2665"/>
        <v>0</v>
      </c>
      <c r="CX868" s="1347">
        <f t="shared" si="2665"/>
        <v>0</v>
      </c>
      <c r="CY868" s="1347">
        <f t="shared" si="2665"/>
        <v>0</v>
      </c>
      <c r="CZ868" s="1347">
        <f t="shared" si="2665"/>
        <v>0</v>
      </c>
      <c r="DA868" s="1347">
        <f t="shared" si="2665"/>
        <v>0</v>
      </c>
      <c r="DB868" s="1348">
        <f t="shared" si="2665"/>
        <v>0</v>
      </c>
      <c r="DC868" s="1348">
        <f t="shared" si="2665"/>
        <v>0</v>
      </c>
      <c r="DD868" s="1348">
        <f t="shared" si="2665"/>
        <v>0</v>
      </c>
      <c r="DE868" s="1347">
        <f t="shared" si="2665"/>
        <v>0</v>
      </c>
      <c r="DF868" s="1347">
        <f t="shared" si="2665"/>
        <v>0</v>
      </c>
      <c r="DG868" s="1347">
        <f t="shared" si="2665"/>
        <v>0</v>
      </c>
      <c r="DH868" s="1347">
        <f t="shared" si="2665"/>
        <v>0</v>
      </c>
      <c r="DI868" s="1347">
        <f t="shared" si="2665"/>
        <v>0</v>
      </c>
      <c r="DJ868" s="1346">
        <f t="shared" si="2665"/>
        <v>0</v>
      </c>
      <c r="DK868" s="1414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31">
        <f t="shared" si="2663"/>
        <v>0</v>
      </c>
      <c r="CE869" s="1332">
        <f t="shared" si="2663"/>
        <v>0</v>
      </c>
      <c r="CF869" s="1333">
        <f t="shared" si="2663"/>
        <v>0</v>
      </c>
      <c r="CG869" s="1333">
        <f t="shared" si="2663"/>
        <v>0</v>
      </c>
      <c r="CH869" s="1333">
        <f t="shared" si="2663"/>
        <v>0</v>
      </c>
      <c r="CI869" s="1333">
        <f t="shared" si="2663"/>
        <v>0</v>
      </c>
      <c r="CJ869" s="1333">
        <f t="shared" si="2663"/>
        <v>0</v>
      </c>
      <c r="CK869" s="1334">
        <f t="shared" si="2663"/>
        <v>0</v>
      </c>
      <c r="CL869" s="1334">
        <f t="shared" si="2663"/>
        <v>0</v>
      </c>
      <c r="CM869" s="1334">
        <f t="shared" si="2663"/>
        <v>0</v>
      </c>
      <c r="CN869" s="1333">
        <f t="shared" si="2663"/>
        <v>0</v>
      </c>
      <c r="CO869" s="1333">
        <f t="shared" si="2663"/>
        <v>0</v>
      </c>
      <c r="CP869" s="1333">
        <f t="shared" si="2663"/>
        <v>0</v>
      </c>
      <c r="CQ869" s="1333">
        <f t="shared" si="2663"/>
        <v>0</v>
      </c>
      <c r="CR869" s="1333">
        <f t="shared" si="2663"/>
        <v>6.9960861056751463E-4</v>
      </c>
      <c r="CS869" s="1332">
        <f t="shared" si="2663"/>
        <v>3.3581213307240705E-3</v>
      </c>
      <c r="CT869" s="1363">
        <f t="shared" si="2664"/>
        <v>1.1193737769080234E-2</v>
      </c>
      <c r="CU869" s="1414">
        <f t="shared" si="2665"/>
        <v>0</v>
      </c>
      <c r="CV869" s="1346">
        <f t="shared" si="2665"/>
        <v>0</v>
      </c>
      <c r="CW869" s="1347">
        <f t="shared" si="2665"/>
        <v>0</v>
      </c>
      <c r="CX869" s="1347">
        <f t="shared" si="2665"/>
        <v>0</v>
      </c>
      <c r="CY869" s="1347">
        <f t="shared" si="2665"/>
        <v>0</v>
      </c>
      <c r="CZ869" s="1347">
        <f t="shared" si="2665"/>
        <v>0</v>
      </c>
      <c r="DA869" s="1347">
        <f t="shared" si="2665"/>
        <v>0</v>
      </c>
      <c r="DB869" s="1348">
        <f t="shared" si="2665"/>
        <v>0</v>
      </c>
      <c r="DC869" s="1348">
        <f t="shared" si="2665"/>
        <v>0</v>
      </c>
      <c r="DD869" s="1348">
        <f t="shared" si="2665"/>
        <v>0</v>
      </c>
      <c r="DE869" s="1347">
        <f t="shared" si="2665"/>
        <v>0</v>
      </c>
      <c r="DF869" s="1347">
        <f t="shared" si="2665"/>
        <v>0</v>
      </c>
      <c r="DG869" s="1347">
        <f t="shared" si="2665"/>
        <v>0</v>
      </c>
      <c r="DH869" s="1347">
        <f t="shared" si="2665"/>
        <v>0</v>
      </c>
      <c r="DI869" s="1347">
        <f t="shared" si="2665"/>
        <v>0</v>
      </c>
      <c r="DJ869" s="1346">
        <f t="shared" si="2665"/>
        <v>0</v>
      </c>
      <c r="DK869" s="1414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31">
        <f t="shared" si="2663"/>
        <v>0</v>
      </c>
      <c r="CE870" s="1332">
        <f t="shared" si="2663"/>
        <v>0</v>
      </c>
      <c r="CF870" s="1333">
        <f t="shared" si="2663"/>
        <v>0</v>
      </c>
      <c r="CG870" s="1333">
        <f t="shared" si="2663"/>
        <v>0</v>
      </c>
      <c r="CH870" s="1333">
        <f t="shared" si="2663"/>
        <v>0</v>
      </c>
      <c r="CI870" s="1333">
        <f t="shared" si="2663"/>
        <v>0</v>
      </c>
      <c r="CJ870" s="1333">
        <f t="shared" si="2663"/>
        <v>0</v>
      </c>
      <c r="CK870" s="1334">
        <f t="shared" si="2663"/>
        <v>0</v>
      </c>
      <c r="CL870" s="1334">
        <f t="shared" si="2663"/>
        <v>0</v>
      </c>
      <c r="CM870" s="1334">
        <f t="shared" si="2663"/>
        <v>0</v>
      </c>
      <c r="CN870" s="1333">
        <f t="shared" si="2663"/>
        <v>0</v>
      </c>
      <c r="CO870" s="1333">
        <f t="shared" si="2663"/>
        <v>0</v>
      </c>
      <c r="CP870" s="1333">
        <f t="shared" si="2663"/>
        <v>0</v>
      </c>
      <c r="CQ870" s="1333">
        <f t="shared" si="2663"/>
        <v>0</v>
      </c>
      <c r="CR870" s="1333">
        <f t="shared" si="2663"/>
        <v>0</v>
      </c>
      <c r="CS870" s="1332">
        <f t="shared" si="2663"/>
        <v>0</v>
      </c>
      <c r="CT870" s="1363">
        <f t="shared" si="2664"/>
        <v>0</v>
      </c>
      <c r="CU870" s="1414">
        <f t="shared" si="2665"/>
        <v>0</v>
      </c>
      <c r="CV870" s="1346">
        <f t="shared" si="2665"/>
        <v>0</v>
      </c>
      <c r="CW870" s="1347">
        <f t="shared" si="2665"/>
        <v>0</v>
      </c>
      <c r="CX870" s="1347">
        <f t="shared" si="2665"/>
        <v>0</v>
      </c>
      <c r="CY870" s="1347">
        <f t="shared" si="2665"/>
        <v>0</v>
      </c>
      <c r="CZ870" s="1347">
        <f t="shared" si="2665"/>
        <v>0</v>
      </c>
      <c r="DA870" s="1347">
        <f t="shared" si="2665"/>
        <v>0</v>
      </c>
      <c r="DB870" s="1348">
        <f t="shared" si="2665"/>
        <v>0</v>
      </c>
      <c r="DC870" s="1348">
        <f t="shared" si="2665"/>
        <v>0</v>
      </c>
      <c r="DD870" s="1348">
        <f t="shared" si="2665"/>
        <v>0</v>
      </c>
      <c r="DE870" s="1347">
        <f t="shared" si="2665"/>
        <v>0</v>
      </c>
      <c r="DF870" s="1347">
        <f t="shared" si="2665"/>
        <v>0</v>
      </c>
      <c r="DG870" s="1347">
        <f t="shared" si="2665"/>
        <v>0</v>
      </c>
      <c r="DH870" s="1347">
        <f t="shared" si="2665"/>
        <v>0</v>
      </c>
      <c r="DI870" s="1347">
        <f t="shared" si="2665"/>
        <v>0</v>
      </c>
      <c r="DJ870" s="1346">
        <f t="shared" si="2665"/>
        <v>4.5988258317025445E-3</v>
      </c>
      <c r="DK870" s="1414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31">
        <f t="shared" si="2663"/>
        <v>0</v>
      </c>
      <c r="CE871" s="1332">
        <f t="shared" si="2663"/>
        <v>0</v>
      </c>
      <c r="CF871" s="1333">
        <f t="shared" si="2663"/>
        <v>0</v>
      </c>
      <c r="CG871" s="1333">
        <f t="shared" si="2663"/>
        <v>0</v>
      </c>
      <c r="CH871" s="1333">
        <f t="shared" si="2663"/>
        <v>0</v>
      </c>
      <c r="CI871" s="1333">
        <f t="shared" si="2663"/>
        <v>0</v>
      </c>
      <c r="CJ871" s="1333">
        <f t="shared" si="2663"/>
        <v>0</v>
      </c>
      <c r="CK871" s="1334">
        <f t="shared" si="2663"/>
        <v>0</v>
      </c>
      <c r="CL871" s="1334">
        <f t="shared" si="2663"/>
        <v>0</v>
      </c>
      <c r="CM871" s="1334">
        <f t="shared" si="2663"/>
        <v>0</v>
      </c>
      <c r="CN871" s="1333">
        <f t="shared" si="2663"/>
        <v>0</v>
      </c>
      <c r="CO871" s="1333">
        <f t="shared" si="2663"/>
        <v>0</v>
      </c>
      <c r="CP871" s="1333">
        <f t="shared" si="2663"/>
        <v>0</v>
      </c>
      <c r="CQ871" s="1333">
        <f t="shared" si="2663"/>
        <v>0</v>
      </c>
      <c r="CR871" s="1333">
        <f t="shared" si="2663"/>
        <v>0</v>
      </c>
      <c r="CS871" s="1332">
        <f t="shared" si="2663"/>
        <v>5.4049016867020782E-3</v>
      </c>
      <c r="CT871" s="1363">
        <f t="shared" si="2664"/>
        <v>1.8160469667318983E-2</v>
      </c>
      <c r="CU871" s="1414">
        <f t="shared" si="2665"/>
        <v>0</v>
      </c>
      <c r="CV871" s="1346">
        <f t="shared" si="2665"/>
        <v>0</v>
      </c>
      <c r="CW871" s="1347">
        <f t="shared" si="2665"/>
        <v>0</v>
      </c>
      <c r="CX871" s="1347">
        <f t="shared" si="2665"/>
        <v>0</v>
      </c>
      <c r="CY871" s="1347">
        <f t="shared" si="2665"/>
        <v>0</v>
      </c>
      <c r="CZ871" s="1347">
        <f t="shared" si="2665"/>
        <v>0</v>
      </c>
      <c r="DA871" s="1347">
        <f t="shared" si="2665"/>
        <v>0</v>
      </c>
      <c r="DB871" s="1348">
        <f t="shared" si="2665"/>
        <v>0</v>
      </c>
      <c r="DC871" s="1348">
        <f t="shared" si="2665"/>
        <v>0</v>
      </c>
      <c r="DD871" s="1348">
        <f t="shared" si="2665"/>
        <v>0</v>
      </c>
      <c r="DE871" s="1347">
        <f t="shared" si="2665"/>
        <v>0</v>
      </c>
      <c r="DF871" s="1347">
        <f t="shared" si="2665"/>
        <v>0</v>
      </c>
      <c r="DG871" s="1347">
        <f t="shared" si="2665"/>
        <v>0</v>
      </c>
      <c r="DH871" s="1347">
        <f t="shared" si="2665"/>
        <v>0</v>
      </c>
      <c r="DI871" s="1347">
        <f t="shared" si="2665"/>
        <v>0</v>
      </c>
      <c r="DJ871" s="1346">
        <f t="shared" si="2665"/>
        <v>7.0939334637964771E-3</v>
      </c>
      <c r="DK871" s="1414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31">
        <f t="shared" si="2663"/>
        <v>0</v>
      </c>
      <c r="CE872" s="1332">
        <f t="shared" si="2663"/>
        <v>0</v>
      </c>
      <c r="CF872" s="1333">
        <f t="shared" si="2663"/>
        <v>0</v>
      </c>
      <c r="CG872" s="1333">
        <f t="shared" si="2663"/>
        <v>0</v>
      </c>
      <c r="CH872" s="1333">
        <f t="shared" si="2663"/>
        <v>0</v>
      </c>
      <c r="CI872" s="1333">
        <f t="shared" si="2663"/>
        <v>0</v>
      </c>
      <c r="CJ872" s="1333">
        <f t="shared" si="2663"/>
        <v>0</v>
      </c>
      <c r="CK872" s="1334">
        <f t="shared" si="2663"/>
        <v>0</v>
      </c>
      <c r="CL872" s="1334">
        <f t="shared" si="2663"/>
        <v>0</v>
      </c>
      <c r="CM872" s="1334">
        <f t="shared" si="2663"/>
        <v>0</v>
      </c>
      <c r="CN872" s="1333">
        <f t="shared" si="2663"/>
        <v>0</v>
      </c>
      <c r="CO872" s="1333">
        <f t="shared" si="2663"/>
        <v>0</v>
      </c>
      <c r="CP872" s="1333">
        <f t="shared" si="2663"/>
        <v>0</v>
      </c>
      <c r="CQ872" s="1333">
        <f t="shared" si="2663"/>
        <v>0</v>
      </c>
      <c r="CR872" s="1333">
        <f t="shared" si="2663"/>
        <v>0</v>
      </c>
      <c r="CS872" s="1332">
        <f t="shared" si="2663"/>
        <v>0</v>
      </c>
      <c r="CT872" s="1363">
        <f t="shared" si="2664"/>
        <v>0</v>
      </c>
      <c r="CU872" s="1414">
        <f t="shared" si="2665"/>
        <v>0</v>
      </c>
      <c r="CV872" s="1346">
        <f t="shared" si="2665"/>
        <v>0</v>
      </c>
      <c r="CW872" s="1347">
        <f t="shared" si="2665"/>
        <v>0</v>
      </c>
      <c r="CX872" s="1347">
        <f t="shared" si="2665"/>
        <v>0</v>
      </c>
      <c r="CY872" s="1347">
        <f t="shared" si="2665"/>
        <v>0</v>
      </c>
      <c r="CZ872" s="1347">
        <f t="shared" si="2665"/>
        <v>0</v>
      </c>
      <c r="DA872" s="1347">
        <f t="shared" si="2665"/>
        <v>0</v>
      </c>
      <c r="DB872" s="1348">
        <f t="shared" si="2665"/>
        <v>0</v>
      </c>
      <c r="DC872" s="1348">
        <f t="shared" si="2665"/>
        <v>0</v>
      </c>
      <c r="DD872" s="1348">
        <f t="shared" si="2665"/>
        <v>0</v>
      </c>
      <c r="DE872" s="1347">
        <f t="shared" si="2665"/>
        <v>0</v>
      </c>
      <c r="DF872" s="1347">
        <f t="shared" si="2665"/>
        <v>0</v>
      </c>
      <c r="DG872" s="1347">
        <f t="shared" si="2665"/>
        <v>0</v>
      </c>
      <c r="DH872" s="1347">
        <f t="shared" si="2665"/>
        <v>0</v>
      </c>
      <c r="DI872" s="1347">
        <f t="shared" si="2665"/>
        <v>0</v>
      </c>
      <c r="DJ872" s="1346">
        <f t="shared" si="2665"/>
        <v>0</v>
      </c>
      <c r="DK872" s="1414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31">
        <f t="shared" si="2663"/>
        <v>0</v>
      </c>
      <c r="CE873" s="1332">
        <f t="shared" si="2663"/>
        <v>0</v>
      </c>
      <c r="CF873" s="1333">
        <f t="shared" si="2663"/>
        <v>0</v>
      </c>
      <c r="CG873" s="1333">
        <f t="shared" si="2663"/>
        <v>0</v>
      </c>
      <c r="CH873" s="1333">
        <f t="shared" si="2663"/>
        <v>0</v>
      </c>
      <c r="CI873" s="1333">
        <f t="shared" si="2663"/>
        <v>0</v>
      </c>
      <c r="CJ873" s="1333">
        <f t="shared" si="2663"/>
        <v>0</v>
      </c>
      <c r="CK873" s="1334">
        <f t="shared" si="2663"/>
        <v>0</v>
      </c>
      <c r="CL873" s="1334">
        <f t="shared" si="2663"/>
        <v>0</v>
      </c>
      <c r="CM873" s="1334">
        <f t="shared" si="2663"/>
        <v>0</v>
      </c>
      <c r="CN873" s="1333">
        <f t="shared" si="2663"/>
        <v>0</v>
      </c>
      <c r="CO873" s="1333">
        <f t="shared" si="2663"/>
        <v>0</v>
      </c>
      <c r="CP873" s="1333">
        <f t="shared" si="2663"/>
        <v>0</v>
      </c>
      <c r="CQ873" s="1333">
        <f t="shared" si="2663"/>
        <v>0</v>
      </c>
      <c r="CR873" s="1333">
        <f t="shared" si="2663"/>
        <v>0</v>
      </c>
      <c r="CS873" s="1332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3">
        <f t="shared" si="2664"/>
        <v>5.2185257664709721E-4</v>
      </c>
      <c r="CU873" s="1414">
        <f t="shared" si="2665"/>
        <v>0</v>
      </c>
      <c r="CV873" s="1346">
        <f t="shared" si="2665"/>
        <v>0</v>
      </c>
      <c r="CW873" s="1347">
        <f t="shared" si="2665"/>
        <v>0</v>
      </c>
      <c r="CX873" s="1347">
        <f t="shared" si="2665"/>
        <v>0</v>
      </c>
      <c r="CY873" s="1347">
        <f t="shared" si="2665"/>
        <v>0</v>
      </c>
      <c r="CZ873" s="1347">
        <f t="shared" si="2665"/>
        <v>0</v>
      </c>
      <c r="DA873" s="1347">
        <f t="shared" si="2665"/>
        <v>0</v>
      </c>
      <c r="DB873" s="1348">
        <f t="shared" si="2665"/>
        <v>0</v>
      </c>
      <c r="DC873" s="1348">
        <f t="shared" si="2665"/>
        <v>0</v>
      </c>
      <c r="DD873" s="1348">
        <f t="shared" si="2665"/>
        <v>0</v>
      </c>
      <c r="DE873" s="1347">
        <f t="shared" si="2665"/>
        <v>0</v>
      </c>
      <c r="DF873" s="1347">
        <f t="shared" si="2665"/>
        <v>0</v>
      </c>
      <c r="DG873" s="1347">
        <f t="shared" si="2665"/>
        <v>0</v>
      </c>
      <c r="DH873" s="1347">
        <f t="shared" si="2665"/>
        <v>0</v>
      </c>
      <c r="DI873" s="1347">
        <f t="shared" si="2665"/>
        <v>0</v>
      </c>
      <c r="DJ873" s="1346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4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31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737"/>
        <v>0</v>
      </c>
      <c r="CF874" s="1333">
        <f t="shared" si="2737"/>
        <v>0</v>
      </c>
      <c r="CG874" s="1333">
        <f t="shared" si="2737"/>
        <v>0</v>
      </c>
      <c r="CH874" s="1333">
        <f t="shared" si="2737"/>
        <v>0</v>
      </c>
      <c r="CI874" s="1333">
        <f t="shared" si="2737"/>
        <v>0</v>
      </c>
      <c r="CJ874" s="1333">
        <f t="shared" si="2737"/>
        <v>0</v>
      </c>
      <c r="CK874" s="1334">
        <f t="shared" si="2737"/>
        <v>0</v>
      </c>
      <c r="CL874" s="1334">
        <f t="shared" si="2737"/>
        <v>0</v>
      </c>
      <c r="CM874" s="1334">
        <f t="shared" si="2737"/>
        <v>0</v>
      </c>
      <c r="CN874" s="1333">
        <f t="shared" si="2737"/>
        <v>0</v>
      </c>
      <c r="CO874" s="1333">
        <f t="shared" si="2737"/>
        <v>0</v>
      </c>
      <c r="CP874" s="1333">
        <f t="shared" si="2737"/>
        <v>0</v>
      </c>
      <c r="CQ874" s="1333">
        <f t="shared" si="2737"/>
        <v>0</v>
      </c>
      <c r="CR874" s="1333">
        <f t="shared" si="2737"/>
        <v>0</v>
      </c>
      <c r="CS874" s="1332">
        <f t="shared" si="2731"/>
        <v>0</v>
      </c>
      <c r="CT874" s="1363">
        <f t="shared" si="2664"/>
        <v>0</v>
      </c>
      <c r="CU874" s="1414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738"/>
        <v>0</v>
      </c>
      <c r="CW874" s="1347">
        <f t="shared" si="2738"/>
        <v>0</v>
      </c>
      <c r="CX874" s="1347">
        <f t="shared" si="2738"/>
        <v>0</v>
      </c>
      <c r="CY874" s="1347">
        <f t="shared" si="2738"/>
        <v>0</v>
      </c>
      <c r="CZ874" s="1347">
        <f t="shared" si="2738"/>
        <v>0</v>
      </c>
      <c r="DA874" s="1347">
        <f t="shared" si="2738"/>
        <v>0</v>
      </c>
      <c r="DB874" s="1348">
        <f t="shared" si="2738"/>
        <v>0</v>
      </c>
      <c r="DC874" s="1348">
        <f t="shared" si="2738"/>
        <v>0</v>
      </c>
      <c r="DD874" s="1348">
        <f t="shared" si="2738"/>
        <v>0</v>
      </c>
      <c r="DE874" s="1347">
        <f t="shared" si="2738"/>
        <v>0</v>
      </c>
      <c r="DF874" s="1347">
        <f t="shared" si="2738"/>
        <v>0</v>
      </c>
      <c r="DG874" s="1347">
        <f t="shared" si="2738"/>
        <v>0</v>
      </c>
      <c r="DH874" s="1347">
        <f t="shared" si="2738"/>
        <v>0</v>
      </c>
      <c r="DI874" s="1347">
        <f t="shared" si="2738"/>
        <v>0</v>
      </c>
      <c r="DJ874" s="1346">
        <f t="shared" si="2732"/>
        <v>0</v>
      </c>
      <c r="DK874" s="1414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31">
        <f t="shared" si="2737"/>
        <v>0</v>
      </c>
      <c r="CE875" s="1332">
        <f t="shared" si="2737"/>
        <v>0</v>
      </c>
      <c r="CF875" s="1333">
        <f t="shared" si="2737"/>
        <v>0</v>
      </c>
      <c r="CG875" s="1333">
        <f t="shared" si="2737"/>
        <v>0</v>
      </c>
      <c r="CH875" s="1333">
        <f t="shared" si="2737"/>
        <v>0</v>
      </c>
      <c r="CI875" s="1333">
        <f t="shared" si="2737"/>
        <v>0</v>
      </c>
      <c r="CJ875" s="1333">
        <f t="shared" si="2737"/>
        <v>0</v>
      </c>
      <c r="CK875" s="1334">
        <f t="shared" si="2737"/>
        <v>0</v>
      </c>
      <c r="CL875" s="1334">
        <f t="shared" si="2737"/>
        <v>0</v>
      </c>
      <c r="CM875" s="1334">
        <f t="shared" si="2737"/>
        <v>0</v>
      </c>
      <c r="CN875" s="1333">
        <f t="shared" si="2737"/>
        <v>0</v>
      </c>
      <c r="CO875" s="1333">
        <f t="shared" si="2737"/>
        <v>0</v>
      </c>
      <c r="CP875" s="1333">
        <f t="shared" si="2737"/>
        <v>0</v>
      </c>
      <c r="CQ875" s="1333">
        <f t="shared" si="2737"/>
        <v>0</v>
      </c>
      <c r="CR875" s="1333">
        <f t="shared" si="2737"/>
        <v>0</v>
      </c>
      <c r="CS875" s="1332">
        <f t="shared" si="2731"/>
        <v>0</v>
      </c>
      <c r="CT875" s="1363">
        <f t="shared" si="2664"/>
        <v>0</v>
      </c>
      <c r="CU875" s="1414">
        <f t="shared" si="2738"/>
        <v>0</v>
      </c>
      <c r="CV875" s="1346">
        <f t="shared" si="2738"/>
        <v>0</v>
      </c>
      <c r="CW875" s="1347">
        <f t="shared" si="2738"/>
        <v>0</v>
      </c>
      <c r="CX875" s="1347">
        <f t="shared" si="2738"/>
        <v>0</v>
      </c>
      <c r="CY875" s="1347">
        <f t="shared" si="2738"/>
        <v>0</v>
      </c>
      <c r="CZ875" s="1347">
        <f t="shared" si="2738"/>
        <v>0</v>
      </c>
      <c r="DA875" s="1347">
        <f t="shared" si="2738"/>
        <v>0</v>
      </c>
      <c r="DB875" s="1348">
        <f t="shared" si="2738"/>
        <v>0</v>
      </c>
      <c r="DC875" s="1348">
        <f t="shared" si="2738"/>
        <v>0</v>
      </c>
      <c r="DD875" s="1348">
        <f t="shared" si="2738"/>
        <v>0</v>
      </c>
      <c r="DE875" s="1347">
        <f t="shared" si="2738"/>
        <v>0</v>
      </c>
      <c r="DF875" s="1347">
        <f t="shared" si="2738"/>
        <v>0</v>
      </c>
      <c r="DG875" s="1347">
        <f t="shared" si="2738"/>
        <v>0</v>
      </c>
      <c r="DH875" s="1347">
        <f t="shared" si="2738"/>
        <v>0</v>
      </c>
      <c r="DI875" s="1347">
        <f t="shared" si="2738"/>
        <v>0</v>
      </c>
      <c r="DJ875" s="1346">
        <f t="shared" si="2732"/>
        <v>0</v>
      </c>
      <c r="DK875" s="1414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31">
        <f t="shared" si="2737"/>
        <v>0</v>
      </c>
      <c r="CE876" s="1332">
        <f t="shared" si="2737"/>
        <v>0</v>
      </c>
      <c r="CF876" s="1333">
        <f t="shared" si="2737"/>
        <v>0</v>
      </c>
      <c r="CG876" s="1333">
        <f t="shared" si="2737"/>
        <v>0</v>
      </c>
      <c r="CH876" s="1333">
        <f t="shared" si="2737"/>
        <v>0</v>
      </c>
      <c r="CI876" s="1333">
        <f t="shared" si="2737"/>
        <v>0</v>
      </c>
      <c r="CJ876" s="1333">
        <f t="shared" si="2737"/>
        <v>0</v>
      </c>
      <c r="CK876" s="1334">
        <f t="shared" si="2737"/>
        <v>0</v>
      </c>
      <c r="CL876" s="1334">
        <f t="shared" si="2737"/>
        <v>0</v>
      </c>
      <c r="CM876" s="1334">
        <f t="shared" si="2737"/>
        <v>0</v>
      </c>
      <c r="CN876" s="1333">
        <f t="shared" si="2737"/>
        <v>0</v>
      </c>
      <c r="CO876" s="1333">
        <f t="shared" si="2737"/>
        <v>0</v>
      </c>
      <c r="CP876" s="1333">
        <f t="shared" si="2737"/>
        <v>0</v>
      </c>
      <c r="CQ876" s="1333">
        <f t="shared" si="2737"/>
        <v>0</v>
      </c>
      <c r="CR876" s="1333">
        <f t="shared" si="2737"/>
        <v>0</v>
      </c>
      <c r="CS876" s="1332">
        <f t="shared" si="2731"/>
        <v>0</v>
      </c>
      <c r="CT876" s="1363">
        <f t="shared" si="2664"/>
        <v>0</v>
      </c>
      <c r="CU876" s="1414">
        <f t="shared" si="2738"/>
        <v>0</v>
      </c>
      <c r="CV876" s="1346">
        <f t="shared" si="2738"/>
        <v>0</v>
      </c>
      <c r="CW876" s="1347">
        <f t="shared" si="2738"/>
        <v>0</v>
      </c>
      <c r="CX876" s="1347">
        <f t="shared" si="2738"/>
        <v>0</v>
      </c>
      <c r="CY876" s="1347">
        <f t="shared" si="2738"/>
        <v>0</v>
      </c>
      <c r="CZ876" s="1347">
        <f t="shared" si="2738"/>
        <v>0</v>
      </c>
      <c r="DA876" s="1347">
        <f t="shared" si="2738"/>
        <v>0</v>
      </c>
      <c r="DB876" s="1348">
        <f t="shared" si="2738"/>
        <v>0</v>
      </c>
      <c r="DC876" s="1348">
        <f t="shared" si="2738"/>
        <v>0</v>
      </c>
      <c r="DD876" s="1348">
        <f t="shared" si="2738"/>
        <v>0</v>
      </c>
      <c r="DE876" s="1347">
        <f t="shared" si="2738"/>
        <v>0</v>
      </c>
      <c r="DF876" s="1347">
        <f t="shared" si="2738"/>
        <v>0</v>
      </c>
      <c r="DG876" s="1347">
        <f t="shared" si="2738"/>
        <v>0</v>
      </c>
      <c r="DH876" s="1347">
        <f t="shared" si="2738"/>
        <v>0</v>
      </c>
      <c r="DI876" s="1347">
        <f t="shared" si="2738"/>
        <v>0</v>
      </c>
      <c r="DJ876" s="1346">
        <f t="shared" si="2732"/>
        <v>0</v>
      </c>
      <c r="DK876" s="1414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31">
        <f t="shared" si="2737"/>
        <v>0</v>
      </c>
      <c r="CE877" s="1332">
        <f t="shared" si="2737"/>
        <v>0</v>
      </c>
      <c r="CF877" s="1333">
        <f t="shared" si="2737"/>
        <v>0</v>
      </c>
      <c r="CG877" s="1333">
        <f t="shared" si="2737"/>
        <v>0</v>
      </c>
      <c r="CH877" s="1333">
        <f t="shared" si="2737"/>
        <v>0</v>
      </c>
      <c r="CI877" s="1333">
        <f t="shared" si="2737"/>
        <v>0</v>
      </c>
      <c r="CJ877" s="1333">
        <f t="shared" si="2737"/>
        <v>0</v>
      </c>
      <c r="CK877" s="1334">
        <f t="shared" si="2737"/>
        <v>0</v>
      </c>
      <c r="CL877" s="1334">
        <f t="shared" si="2737"/>
        <v>0</v>
      </c>
      <c r="CM877" s="1334">
        <f t="shared" si="2737"/>
        <v>0</v>
      </c>
      <c r="CN877" s="1333">
        <f t="shared" si="2737"/>
        <v>0</v>
      </c>
      <c r="CO877" s="1333">
        <f t="shared" si="2737"/>
        <v>0</v>
      </c>
      <c r="CP877" s="1333">
        <f t="shared" si="2737"/>
        <v>0</v>
      </c>
      <c r="CQ877" s="1333">
        <f t="shared" si="2737"/>
        <v>0</v>
      </c>
      <c r="CR877" s="1333">
        <f t="shared" si="2737"/>
        <v>0</v>
      </c>
      <c r="CS877" s="1332">
        <f t="shared" si="2731"/>
        <v>0</v>
      </c>
      <c r="CT877" s="1363">
        <f t="shared" si="2664"/>
        <v>2.9941291585127202E-3</v>
      </c>
      <c r="CU877" s="1414">
        <f t="shared" si="2738"/>
        <v>0</v>
      </c>
      <c r="CV877" s="1346">
        <f t="shared" si="2738"/>
        <v>0</v>
      </c>
      <c r="CW877" s="1347">
        <f t="shared" si="2738"/>
        <v>0</v>
      </c>
      <c r="CX877" s="1347">
        <f t="shared" si="2738"/>
        <v>0</v>
      </c>
      <c r="CY877" s="1347">
        <f t="shared" si="2738"/>
        <v>0</v>
      </c>
      <c r="CZ877" s="1347">
        <f t="shared" si="2738"/>
        <v>0</v>
      </c>
      <c r="DA877" s="1347">
        <f t="shared" si="2738"/>
        <v>0</v>
      </c>
      <c r="DB877" s="1348">
        <f t="shared" si="2738"/>
        <v>0</v>
      </c>
      <c r="DC877" s="1348">
        <f t="shared" si="2738"/>
        <v>0</v>
      </c>
      <c r="DD877" s="1348">
        <f t="shared" si="2738"/>
        <v>0</v>
      </c>
      <c r="DE877" s="1347">
        <f t="shared" si="2738"/>
        <v>0</v>
      </c>
      <c r="DF877" s="1347">
        <f t="shared" si="2738"/>
        <v>0</v>
      </c>
      <c r="DG877" s="1347">
        <f t="shared" si="2738"/>
        <v>0</v>
      </c>
      <c r="DH877" s="1347">
        <f t="shared" si="2738"/>
        <v>0</v>
      </c>
      <c r="DI877" s="1347">
        <f t="shared" si="2738"/>
        <v>0</v>
      </c>
      <c r="DJ877" s="1346">
        <f t="shared" si="2732"/>
        <v>0</v>
      </c>
      <c r="DK877" s="1414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31">
        <f t="shared" si="2737"/>
        <v>0</v>
      </c>
      <c r="CE878" s="1332">
        <f t="shared" si="2737"/>
        <v>0</v>
      </c>
      <c r="CF878" s="1333">
        <f t="shared" si="2737"/>
        <v>0</v>
      </c>
      <c r="CG878" s="1333">
        <f t="shared" si="2737"/>
        <v>0</v>
      </c>
      <c r="CH878" s="1333">
        <f t="shared" si="2737"/>
        <v>0</v>
      </c>
      <c r="CI878" s="1333">
        <f t="shared" si="2737"/>
        <v>0</v>
      </c>
      <c r="CJ878" s="1333">
        <f t="shared" si="2737"/>
        <v>0</v>
      </c>
      <c r="CK878" s="1334">
        <f t="shared" si="2737"/>
        <v>0</v>
      </c>
      <c r="CL878" s="1334">
        <f t="shared" si="2737"/>
        <v>0</v>
      </c>
      <c r="CM878" s="1334">
        <f t="shared" si="2737"/>
        <v>0</v>
      </c>
      <c r="CN878" s="1333">
        <f t="shared" si="2737"/>
        <v>0</v>
      </c>
      <c r="CO878" s="1333">
        <f t="shared" si="2737"/>
        <v>0</v>
      </c>
      <c r="CP878" s="1333">
        <f t="shared" si="2737"/>
        <v>0</v>
      </c>
      <c r="CQ878" s="1333">
        <f t="shared" si="2737"/>
        <v>0</v>
      </c>
      <c r="CR878" s="1333">
        <f t="shared" si="2737"/>
        <v>0</v>
      </c>
      <c r="CS878" s="1332">
        <f t="shared" si="2731"/>
        <v>0</v>
      </c>
      <c r="CT878" s="1363">
        <f t="shared" si="2664"/>
        <v>0</v>
      </c>
      <c r="CU878" s="1414">
        <f t="shared" si="2738"/>
        <v>0</v>
      </c>
      <c r="CV878" s="1346">
        <f t="shared" si="2738"/>
        <v>0</v>
      </c>
      <c r="CW878" s="1347">
        <f t="shared" si="2738"/>
        <v>0</v>
      </c>
      <c r="CX878" s="1347">
        <f t="shared" si="2738"/>
        <v>0</v>
      </c>
      <c r="CY878" s="1347">
        <f t="shared" si="2738"/>
        <v>0</v>
      </c>
      <c r="CZ878" s="1347">
        <f t="shared" si="2738"/>
        <v>0</v>
      </c>
      <c r="DA878" s="1347">
        <f t="shared" si="2738"/>
        <v>0</v>
      </c>
      <c r="DB878" s="1348">
        <f t="shared" si="2738"/>
        <v>0</v>
      </c>
      <c r="DC878" s="1348">
        <f t="shared" si="2738"/>
        <v>0</v>
      </c>
      <c r="DD878" s="1348">
        <f t="shared" si="2738"/>
        <v>0</v>
      </c>
      <c r="DE878" s="1347">
        <f t="shared" si="2738"/>
        <v>0</v>
      </c>
      <c r="DF878" s="1347">
        <f t="shared" si="2738"/>
        <v>0</v>
      </c>
      <c r="DG878" s="1347">
        <f t="shared" si="2738"/>
        <v>0</v>
      </c>
      <c r="DH878" s="1347">
        <f t="shared" si="2738"/>
        <v>0</v>
      </c>
      <c r="DI878" s="1347">
        <f t="shared" si="2738"/>
        <v>0</v>
      </c>
      <c r="DJ878" s="1346">
        <f t="shared" si="2732"/>
        <v>0</v>
      </c>
      <c r="DK878" s="1414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31">
        <f t="shared" si="2737"/>
        <v>0</v>
      </c>
      <c r="CE879" s="1332">
        <f t="shared" si="2737"/>
        <v>0</v>
      </c>
      <c r="CF879" s="1333">
        <f t="shared" si="2737"/>
        <v>0</v>
      </c>
      <c r="CG879" s="1333">
        <f t="shared" si="2737"/>
        <v>0</v>
      </c>
      <c r="CH879" s="1333">
        <f t="shared" si="2737"/>
        <v>0</v>
      </c>
      <c r="CI879" s="1333">
        <f t="shared" si="2737"/>
        <v>0</v>
      </c>
      <c r="CJ879" s="1333">
        <f t="shared" si="2737"/>
        <v>0</v>
      </c>
      <c r="CK879" s="1334">
        <f t="shared" si="2737"/>
        <v>0</v>
      </c>
      <c r="CL879" s="1334">
        <f t="shared" si="2737"/>
        <v>0</v>
      </c>
      <c r="CM879" s="1334">
        <f t="shared" si="2737"/>
        <v>0</v>
      </c>
      <c r="CN879" s="1333">
        <f t="shared" si="2737"/>
        <v>0</v>
      </c>
      <c r="CO879" s="1333">
        <f t="shared" si="2737"/>
        <v>0</v>
      </c>
      <c r="CP879" s="1333">
        <f t="shared" si="2737"/>
        <v>0</v>
      </c>
      <c r="CQ879" s="1333">
        <f t="shared" si="2737"/>
        <v>0</v>
      </c>
      <c r="CR879" s="1333">
        <f t="shared" si="2737"/>
        <v>2.5831702544031309E-4</v>
      </c>
      <c r="CS879" s="1332">
        <f t="shared" si="2731"/>
        <v>6.1056751467710368E-3</v>
      </c>
      <c r="CT879" s="1363">
        <f t="shared" si="2664"/>
        <v>1.2211350293542074E-2</v>
      </c>
      <c r="CU879" s="1414">
        <f t="shared" si="2738"/>
        <v>0</v>
      </c>
      <c r="CV879" s="1346">
        <f t="shared" si="2738"/>
        <v>0</v>
      </c>
      <c r="CW879" s="1347">
        <f t="shared" si="2738"/>
        <v>0</v>
      </c>
      <c r="CX879" s="1347">
        <f t="shared" si="2738"/>
        <v>0</v>
      </c>
      <c r="CY879" s="1347">
        <f t="shared" si="2738"/>
        <v>0</v>
      </c>
      <c r="CZ879" s="1347">
        <f t="shared" si="2738"/>
        <v>0</v>
      </c>
      <c r="DA879" s="1347">
        <f t="shared" si="2738"/>
        <v>0</v>
      </c>
      <c r="DB879" s="1348">
        <f t="shared" si="2738"/>
        <v>0</v>
      </c>
      <c r="DC879" s="1348">
        <f t="shared" si="2738"/>
        <v>0</v>
      </c>
      <c r="DD879" s="1348">
        <f t="shared" si="2738"/>
        <v>0</v>
      </c>
      <c r="DE879" s="1347">
        <f t="shared" si="2738"/>
        <v>0</v>
      </c>
      <c r="DF879" s="1347">
        <f t="shared" si="2738"/>
        <v>0</v>
      </c>
      <c r="DG879" s="1347">
        <f t="shared" si="2738"/>
        <v>0</v>
      </c>
      <c r="DH879" s="1347">
        <f t="shared" si="2738"/>
        <v>0</v>
      </c>
      <c r="DI879" s="1347">
        <f t="shared" si="2738"/>
        <v>0</v>
      </c>
      <c r="DJ879" s="1346">
        <f t="shared" si="2732"/>
        <v>1.4760972882303606E-3</v>
      </c>
      <c r="DK879" s="1414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31">
        <f t="shared" si="2737"/>
        <v>0</v>
      </c>
      <c r="CE880" s="1332">
        <f t="shared" si="2737"/>
        <v>0</v>
      </c>
      <c r="CF880" s="1333">
        <f t="shared" si="2737"/>
        <v>0</v>
      </c>
      <c r="CG880" s="1333">
        <f t="shared" si="2737"/>
        <v>0</v>
      </c>
      <c r="CH880" s="1333">
        <f t="shared" si="2737"/>
        <v>0</v>
      </c>
      <c r="CI880" s="1333">
        <f t="shared" si="2737"/>
        <v>0</v>
      </c>
      <c r="CJ880" s="1333">
        <f t="shared" si="2737"/>
        <v>0</v>
      </c>
      <c r="CK880" s="1334">
        <f t="shared" si="2737"/>
        <v>0</v>
      </c>
      <c r="CL880" s="1334">
        <f t="shared" si="2737"/>
        <v>0</v>
      </c>
      <c r="CM880" s="1334">
        <f t="shared" si="2737"/>
        <v>0</v>
      </c>
      <c r="CN880" s="1333">
        <f t="shared" si="2737"/>
        <v>0</v>
      </c>
      <c r="CO880" s="1333">
        <f t="shared" si="2737"/>
        <v>0</v>
      </c>
      <c r="CP880" s="1333">
        <f t="shared" si="2737"/>
        <v>0</v>
      </c>
      <c r="CQ880" s="1333">
        <f t="shared" si="2737"/>
        <v>0</v>
      </c>
      <c r="CR880" s="1333">
        <f t="shared" si="2737"/>
        <v>0</v>
      </c>
      <c r="CS880" s="1332">
        <f t="shared" si="2731"/>
        <v>5.3117137265865253E-3</v>
      </c>
      <c r="CT880" s="1363">
        <f t="shared" si="2664"/>
        <v>2.3796477495107632E-2</v>
      </c>
      <c r="CU880" s="1414">
        <f t="shared" si="2738"/>
        <v>0</v>
      </c>
      <c r="CV880" s="1346">
        <f t="shared" si="2738"/>
        <v>0</v>
      </c>
      <c r="CW880" s="1347">
        <f t="shared" si="2738"/>
        <v>0</v>
      </c>
      <c r="CX880" s="1347">
        <f t="shared" si="2738"/>
        <v>0</v>
      </c>
      <c r="CY880" s="1347">
        <f t="shared" si="2738"/>
        <v>0</v>
      </c>
      <c r="CZ880" s="1347">
        <f t="shared" si="2738"/>
        <v>0</v>
      </c>
      <c r="DA880" s="1347">
        <f t="shared" si="2738"/>
        <v>0</v>
      </c>
      <c r="DB880" s="1348">
        <f t="shared" si="2738"/>
        <v>0</v>
      </c>
      <c r="DC880" s="1348">
        <f t="shared" si="2738"/>
        <v>0</v>
      </c>
      <c r="DD880" s="1348">
        <f t="shared" si="2738"/>
        <v>0</v>
      </c>
      <c r="DE880" s="1347">
        <f t="shared" si="2738"/>
        <v>0</v>
      </c>
      <c r="DF880" s="1347">
        <f t="shared" si="2738"/>
        <v>0</v>
      </c>
      <c r="DG880" s="1347">
        <f t="shared" si="2738"/>
        <v>0</v>
      </c>
      <c r="DH880" s="1347">
        <f t="shared" si="2738"/>
        <v>7.7462491846053486E-3</v>
      </c>
      <c r="DI880" s="1347">
        <f t="shared" si="2738"/>
        <v>8.2626657969123718E-3</v>
      </c>
      <c r="DJ880" s="1346">
        <f t="shared" si="2732"/>
        <v>1.9334637964774949E-2</v>
      </c>
      <c r="DK880" s="1414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31">
        <f t="shared" si="2737"/>
        <v>0</v>
      </c>
      <c r="CE881" s="1332">
        <f t="shared" si="2737"/>
        <v>0</v>
      </c>
      <c r="CF881" s="1333">
        <f t="shared" si="2737"/>
        <v>0</v>
      </c>
      <c r="CG881" s="1333">
        <f t="shared" si="2737"/>
        <v>0</v>
      </c>
      <c r="CH881" s="1333">
        <f t="shared" si="2737"/>
        <v>0</v>
      </c>
      <c r="CI881" s="1333">
        <f t="shared" si="2737"/>
        <v>0</v>
      </c>
      <c r="CJ881" s="1333">
        <f t="shared" si="2737"/>
        <v>0</v>
      </c>
      <c r="CK881" s="1334">
        <f t="shared" si="2737"/>
        <v>0</v>
      </c>
      <c r="CL881" s="1334">
        <f t="shared" si="2737"/>
        <v>0</v>
      </c>
      <c r="CM881" s="1334">
        <f t="shared" si="2737"/>
        <v>0</v>
      </c>
      <c r="CN881" s="1333">
        <f t="shared" si="2737"/>
        <v>2.87950796757059E-3</v>
      </c>
      <c r="CO881" s="1333">
        <f t="shared" si="2737"/>
        <v>3.6281800391389433E-3</v>
      </c>
      <c r="CP881" s="1333">
        <f t="shared" si="2737"/>
        <v>9.6751467710371828E-3</v>
      </c>
      <c r="CQ881" s="1333">
        <f t="shared" si="2737"/>
        <v>1.5117416829745597E-2</v>
      </c>
      <c r="CR881" s="1333">
        <f t="shared" si="2737"/>
        <v>1.7334637964774951E-2</v>
      </c>
      <c r="CS881" s="1332">
        <f t="shared" si="2731"/>
        <v>2.1013209393346381E-2</v>
      </c>
      <c r="CT881" s="1363">
        <f t="shared" si="2664"/>
        <v>2.6875407697325507E-2</v>
      </c>
      <c r="CU881" s="1414">
        <f t="shared" si="2738"/>
        <v>0</v>
      </c>
      <c r="CV881" s="1346">
        <f t="shared" si="2738"/>
        <v>0</v>
      </c>
      <c r="CW881" s="1347">
        <f t="shared" si="2738"/>
        <v>0</v>
      </c>
      <c r="CX881" s="1347">
        <f t="shared" si="2738"/>
        <v>0</v>
      </c>
      <c r="CY881" s="1347">
        <f t="shared" si="2738"/>
        <v>0</v>
      </c>
      <c r="CZ881" s="1347">
        <f t="shared" si="2738"/>
        <v>0</v>
      </c>
      <c r="DA881" s="1347">
        <f t="shared" si="2738"/>
        <v>0</v>
      </c>
      <c r="DB881" s="1348">
        <f t="shared" si="2738"/>
        <v>0</v>
      </c>
      <c r="DC881" s="1348">
        <f t="shared" si="2738"/>
        <v>0</v>
      </c>
      <c r="DD881" s="1348">
        <f t="shared" si="2738"/>
        <v>0</v>
      </c>
      <c r="DE881" s="1347">
        <f t="shared" si="2738"/>
        <v>0</v>
      </c>
      <c r="DF881" s="1347">
        <f t="shared" si="2738"/>
        <v>8.0626223091976503E-3</v>
      </c>
      <c r="DG881" s="1347">
        <f t="shared" si="2738"/>
        <v>8.0626223091976503E-3</v>
      </c>
      <c r="DH881" s="1347">
        <f t="shared" si="2738"/>
        <v>2.0156555772994127E-2</v>
      </c>
      <c r="DI881" s="1347">
        <f t="shared" si="2738"/>
        <v>4.0313111545988253E-2</v>
      </c>
      <c r="DJ881" s="1346">
        <f t="shared" si="2732"/>
        <v>4.1464914733016493E-2</v>
      </c>
      <c r="DK881" s="1414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31">
        <f t="shared" si="2737"/>
        <v>0</v>
      </c>
      <c r="CE882" s="1332">
        <f t="shared" si="2737"/>
        <v>0</v>
      </c>
      <c r="CF882" s="1333">
        <f t="shared" si="2737"/>
        <v>0</v>
      </c>
      <c r="CG882" s="1333">
        <f t="shared" si="2737"/>
        <v>0</v>
      </c>
      <c r="CH882" s="1333">
        <f t="shared" si="2737"/>
        <v>0</v>
      </c>
      <c r="CI882" s="1333">
        <f t="shared" si="2737"/>
        <v>0</v>
      </c>
      <c r="CJ882" s="1333">
        <f t="shared" si="2737"/>
        <v>0</v>
      </c>
      <c r="CK882" s="1334">
        <f t="shared" si="2737"/>
        <v>0</v>
      </c>
      <c r="CL882" s="1334">
        <f t="shared" si="2737"/>
        <v>0</v>
      </c>
      <c r="CM882" s="1334">
        <f t="shared" si="2737"/>
        <v>0</v>
      </c>
      <c r="CN882" s="1333">
        <f t="shared" si="2737"/>
        <v>0</v>
      </c>
      <c r="CO882" s="1333">
        <f t="shared" si="2737"/>
        <v>0</v>
      </c>
      <c r="CP882" s="1333">
        <f t="shared" si="2737"/>
        <v>0</v>
      </c>
      <c r="CQ882" s="1333">
        <f t="shared" si="2737"/>
        <v>0</v>
      </c>
      <c r="CR882" s="1333">
        <f t="shared" si="2737"/>
        <v>0</v>
      </c>
      <c r="CS882" s="1332">
        <f t="shared" si="2731"/>
        <v>0</v>
      </c>
      <c r="CT882" s="1363">
        <f t="shared" si="2664"/>
        <v>5.4794520547945207E-5</v>
      </c>
      <c r="CU882" s="1414">
        <f t="shared" si="2738"/>
        <v>0</v>
      </c>
      <c r="CV882" s="1346">
        <f t="shared" si="2738"/>
        <v>0</v>
      </c>
      <c r="CW882" s="1347">
        <f t="shared" si="2738"/>
        <v>0</v>
      </c>
      <c r="CX882" s="1347">
        <f t="shared" si="2738"/>
        <v>0</v>
      </c>
      <c r="CY882" s="1347">
        <f t="shared" si="2738"/>
        <v>0</v>
      </c>
      <c r="CZ882" s="1347">
        <f t="shared" si="2738"/>
        <v>0</v>
      </c>
      <c r="DA882" s="1347">
        <f t="shared" si="2738"/>
        <v>0</v>
      </c>
      <c r="DB882" s="1348">
        <f t="shared" si="2738"/>
        <v>0</v>
      </c>
      <c r="DC882" s="1348">
        <f t="shared" si="2738"/>
        <v>0</v>
      </c>
      <c r="DD882" s="1348">
        <f t="shared" si="2738"/>
        <v>0</v>
      </c>
      <c r="DE882" s="1347">
        <f t="shared" si="2738"/>
        <v>0</v>
      </c>
      <c r="DF882" s="1347">
        <f t="shared" si="2738"/>
        <v>0</v>
      </c>
      <c r="DG882" s="1347">
        <f t="shared" si="2738"/>
        <v>0</v>
      </c>
      <c r="DH882" s="1347">
        <f t="shared" si="2738"/>
        <v>0</v>
      </c>
      <c r="DI882" s="1347">
        <f t="shared" si="2738"/>
        <v>0</v>
      </c>
      <c r="DJ882" s="1346">
        <f t="shared" si="2732"/>
        <v>0</v>
      </c>
      <c r="DK882" s="1414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31">
        <f t="shared" si="2737"/>
        <v>0</v>
      </c>
      <c r="CE883" s="1332">
        <f t="shared" si="2737"/>
        <v>0</v>
      </c>
      <c r="CF883" s="1333">
        <f t="shared" si="2737"/>
        <v>0</v>
      </c>
      <c r="CG883" s="1333">
        <f t="shared" si="2737"/>
        <v>0</v>
      </c>
      <c r="CH883" s="1333">
        <f t="shared" si="2737"/>
        <v>0</v>
      </c>
      <c r="CI883" s="1333">
        <f t="shared" si="2737"/>
        <v>0</v>
      </c>
      <c r="CJ883" s="1333">
        <f t="shared" si="2737"/>
        <v>0</v>
      </c>
      <c r="CK883" s="1334">
        <f t="shared" si="2737"/>
        <v>0</v>
      </c>
      <c r="CL883" s="1334">
        <f t="shared" si="2737"/>
        <v>0</v>
      </c>
      <c r="CM883" s="1334">
        <f t="shared" si="2737"/>
        <v>0</v>
      </c>
      <c r="CN883" s="1333">
        <f t="shared" si="2737"/>
        <v>0</v>
      </c>
      <c r="CO883" s="1333">
        <f t="shared" si="2737"/>
        <v>0</v>
      </c>
      <c r="CP883" s="1333">
        <f t="shared" si="2737"/>
        <v>0</v>
      </c>
      <c r="CQ883" s="1333">
        <f t="shared" si="2737"/>
        <v>0</v>
      </c>
      <c r="CR883" s="1333">
        <f t="shared" si="2737"/>
        <v>0</v>
      </c>
      <c r="CS883" s="1332">
        <f t="shared" si="2731"/>
        <v>0</v>
      </c>
      <c r="CT883" s="1363">
        <f t="shared" si="2664"/>
        <v>3.5408512720156556E-2</v>
      </c>
      <c r="CU883" s="1414">
        <f t="shared" si="2738"/>
        <v>0</v>
      </c>
      <c r="CV883" s="1346">
        <f t="shared" si="2738"/>
        <v>0</v>
      </c>
      <c r="CW883" s="1347">
        <f t="shared" si="2738"/>
        <v>0</v>
      </c>
      <c r="CX883" s="1347">
        <f t="shared" si="2738"/>
        <v>0</v>
      </c>
      <c r="CY883" s="1347">
        <f t="shared" si="2738"/>
        <v>0</v>
      </c>
      <c r="CZ883" s="1347">
        <f t="shared" si="2738"/>
        <v>0</v>
      </c>
      <c r="DA883" s="1347">
        <f t="shared" si="2738"/>
        <v>0</v>
      </c>
      <c r="DB883" s="1348">
        <f t="shared" si="2738"/>
        <v>0</v>
      </c>
      <c r="DC883" s="1348">
        <f t="shared" si="2738"/>
        <v>0</v>
      </c>
      <c r="DD883" s="1348">
        <f t="shared" si="2738"/>
        <v>0</v>
      </c>
      <c r="DE883" s="1347">
        <f t="shared" si="2738"/>
        <v>0</v>
      </c>
      <c r="DF883" s="1347">
        <f t="shared" si="2738"/>
        <v>0</v>
      </c>
      <c r="DG883" s="1347">
        <f t="shared" si="2738"/>
        <v>0</v>
      </c>
      <c r="DH883" s="1347">
        <f t="shared" si="2738"/>
        <v>0</v>
      </c>
      <c r="DI883" s="1347">
        <f t="shared" si="2738"/>
        <v>0</v>
      </c>
      <c r="DJ883" s="1346">
        <f t="shared" si="2732"/>
        <v>0</v>
      </c>
      <c r="DK883" s="1414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31">
        <f t="shared" si="2737"/>
        <v>0</v>
      </c>
      <c r="CE884" s="1332">
        <f t="shared" si="2737"/>
        <v>0</v>
      </c>
      <c r="CF884" s="1333">
        <f t="shared" si="2737"/>
        <v>0</v>
      </c>
      <c r="CG884" s="1333">
        <f t="shared" si="2737"/>
        <v>0</v>
      </c>
      <c r="CH884" s="1333">
        <f t="shared" si="2737"/>
        <v>0</v>
      </c>
      <c r="CI884" s="1333">
        <f t="shared" si="2737"/>
        <v>0</v>
      </c>
      <c r="CJ884" s="1333">
        <f t="shared" si="2737"/>
        <v>0</v>
      </c>
      <c r="CK884" s="1334">
        <f t="shared" si="2737"/>
        <v>0</v>
      </c>
      <c r="CL884" s="1334">
        <f t="shared" si="2737"/>
        <v>0</v>
      </c>
      <c r="CM884" s="1334">
        <f t="shared" si="2737"/>
        <v>0</v>
      </c>
      <c r="CN884" s="1333">
        <f t="shared" si="2737"/>
        <v>0</v>
      </c>
      <c r="CO884" s="1333">
        <f t="shared" si="2737"/>
        <v>0</v>
      </c>
      <c r="CP884" s="1333">
        <f t="shared" si="2737"/>
        <v>0</v>
      </c>
      <c r="CQ884" s="1333">
        <f t="shared" si="2737"/>
        <v>2.2113502935420742E-4</v>
      </c>
      <c r="CR884" s="1333">
        <f t="shared" si="2737"/>
        <v>1.8954431087503496E-3</v>
      </c>
      <c r="CS884" s="1332">
        <f t="shared" si="2731"/>
        <v>3.5381604696673188E-3</v>
      </c>
      <c r="CT884" s="1363">
        <f t="shared" si="2664"/>
        <v>0.10614481409001957</v>
      </c>
      <c r="CU884" s="1414">
        <f t="shared" si="2738"/>
        <v>0</v>
      </c>
      <c r="CV884" s="1346">
        <f t="shared" si="2738"/>
        <v>0</v>
      </c>
      <c r="CW884" s="1347">
        <f t="shared" si="2738"/>
        <v>0</v>
      </c>
      <c r="CX884" s="1347">
        <f t="shared" si="2738"/>
        <v>0</v>
      </c>
      <c r="CY884" s="1347">
        <f t="shared" si="2738"/>
        <v>0</v>
      </c>
      <c r="CZ884" s="1347">
        <f t="shared" si="2738"/>
        <v>0</v>
      </c>
      <c r="DA884" s="1347">
        <f t="shared" si="2738"/>
        <v>0</v>
      </c>
      <c r="DB884" s="1348">
        <f t="shared" si="2738"/>
        <v>0</v>
      </c>
      <c r="DC884" s="1348">
        <f t="shared" si="2738"/>
        <v>0</v>
      </c>
      <c r="DD884" s="1348">
        <f t="shared" si="2738"/>
        <v>0</v>
      </c>
      <c r="DE884" s="1347">
        <f t="shared" si="2738"/>
        <v>0</v>
      </c>
      <c r="DF884" s="1347">
        <f t="shared" si="2738"/>
        <v>0</v>
      </c>
      <c r="DG884" s="1347">
        <f t="shared" si="2738"/>
        <v>0</v>
      </c>
      <c r="DH884" s="1347">
        <f t="shared" si="2738"/>
        <v>0</v>
      </c>
      <c r="DI884" s="1347">
        <f t="shared" si="2738"/>
        <v>0</v>
      </c>
      <c r="DJ884" s="1346">
        <f t="shared" si="2732"/>
        <v>0</v>
      </c>
      <c r="DK884" s="1414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31">
        <f t="shared" si="2737"/>
        <v>0</v>
      </c>
      <c r="CE885" s="1332">
        <f t="shared" si="2737"/>
        <v>0</v>
      </c>
      <c r="CF885" s="1333">
        <f t="shared" si="2737"/>
        <v>0</v>
      </c>
      <c r="CG885" s="1333">
        <f t="shared" si="2737"/>
        <v>0</v>
      </c>
      <c r="CH885" s="1333">
        <f t="shared" si="2737"/>
        <v>0</v>
      </c>
      <c r="CI885" s="1333">
        <f t="shared" si="2737"/>
        <v>0</v>
      </c>
      <c r="CJ885" s="1333">
        <f t="shared" si="2737"/>
        <v>0</v>
      </c>
      <c r="CK885" s="1334">
        <f t="shared" si="2737"/>
        <v>0</v>
      </c>
      <c r="CL885" s="1334">
        <f t="shared" si="2737"/>
        <v>0</v>
      </c>
      <c r="CM885" s="1334">
        <f t="shared" si="2737"/>
        <v>0</v>
      </c>
      <c r="CN885" s="1333">
        <f t="shared" si="2737"/>
        <v>0</v>
      </c>
      <c r="CO885" s="1333">
        <f t="shared" si="2737"/>
        <v>0</v>
      </c>
      <c r="CP885" s="1333">
        <f t="shared" si="2737"/>
        <v>0</v>
      </c>
      <c r="CQ885" s="1333">
        <f t="shared" si="2737"/>
        <v>0</v>
      </c>
      <c r="CR885" s="1333">
        <f t="shared" si="2737"/>
        <v>0</v>
      </c>
      <c r="CS885" s="1332">
        <f t="shared" si="2731"/>
        <v>0</v>
      </c>
      <c r="CT885" s="1363">
        <f t="shared" si="2664"/>
        <v>0</v>
      </c>
      <c r="CU885" s="1414">
        <f t="shared" si="2738"/>
        <v>0</v>
      </c>
      <c r="CV885" s="1346">
        <f t="shared" si="2738"/>
        <v>0</v>
      </c>
      <c r="CW885" s="1347">
        <f t="shared" si="2738"/>
        <v>0</v>
      </c>
      <c r="CX885" s="1347">
        <f t="shared" si="2738"/>
        <v>0</v>
      </c>
      <c r="CY885" s="1347">
        <f t="shared" si="2738"/>
        <v>0</v>
      </c>
      <c r="CZ885" s="1347">
        <f t="shared" si="2738"/>
        <v>0</v>
      </c>
      <c r="DA885" s="1347">
        <f t="shared" si="2738"/>
        <v>0</v>
      </c>
      <c r="DB885" s="1348">
        <f t="shared" si="2738"/>
        <v>0</v>
      </c>
      <c r="DC885" s="1348">
        <f t="shared" si="2738"/>
        <v>0</v>
      </c>
      <c r="DD885" s="1348">
        <f t="shared" si="2738"/>
        <v>0</v>
      </c>
      <c r="DE885" s="1347">
        <f t="shared" si="2738"/>
        <v>0</v>
      </c>
      <c r="DF885" s="1347">
        <f t="shared" si="2738"/>
        <v>0</v>
      </c>
      <c r="DG885" s="1347">
        <f t="shared" si="2738"/>
        <v>0</v>
      </c>
      <c r="DH885" s="1347">
        <f t="shared" si="2738"/>
        <v>0</v>
      </c>
      <c r="DI885" s="1347">
        <f t="shared" si="2738"/>
        <v>0</v>
      </c>
      <c r="DJ885" s="1346">
        <f t="shared" si="2732"/>
        <v>0</v>
      </c>
      <c r="DK885" s="1414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31">
        <f t="shared" si="2737"/>
        <v>0</v>
      </c>
      <c r="CE886" s="1332">
        <f t="shared" si="2737"/>
        <v>0</v>
      </c>
      <c r="CF886" s="1333">
        <f t="shared" si="2737"/>
        <v>0</v>
      </c>
      <c r="CG886" s="1333">
        <f t="shared" si="2737"/>
        <v>0</v>
      </c>
      <c r="CH886" s="1333">
        <f t="shared" si="2737"/>
        <v>0</v>
      </c>
      <c r="CI886" s="1333">
        <f t="shared" si="2737"/>
        <v>0</v>
      </c>
      <c r="CJ886" s="1333">
        <f t="shared" si="2737"/>
        <v>0</v>
      </c>
      <c r="CK886" s="1334">
        <f t="shared" si="2737"/>
        <v>0</v>
      </c>
      <c r="CL886" s="1334">
        <f t="shared" si="2737"/>
        <v>0</v>
      </c>
      <c r="CM886" s="1334">
        <f t="shared" si="2737"/>
        <v>0</v>
      </c>
      <c r="CN886" s="1333">
        <f t="shared" si="2737"/>
        <v>0</v>
      </c>
      <c r="CO886" s="1333">
        <f t="shared" si="2737"/>
        <v>0</v>
      </c>
      <c r="CP886" s="1333">
        <f t="shared" si="2737"/>
        <v>0</v>
      </c>
      <c r="CQ886" s="1333">
        <f t="shared" si="2737"/>
        <v>0</v>
      </c>
      <c r="CR886" s="1333">
        <f t="shared" si="2737"/>
        <v>5.3620352250489233E-3</v>
      </c>
      <c r="CS886" s="1332">
        <f t="shared" si="2731"/>
        <v>1.3574690150032615E-2</v>
      </c>
      <c r="CT886" s="1363">
        <f t="shared" si="2664"/>
        <v>2.553816046966732E-2</v>
      </c>
      <c r="CU886" s="1414">
        <f t="shared" si="2738"/>
        <v>0</v>
      </c>
      <c r="CV886" s="1346">
        <f t="shared" si="2738"/>
        <v>0</v>
      </c>
      <c r="CW886" s="1347">
        <f t="shared" si="2738"/>
        <v>0</v>
      </c>
      <c r="CX886" s="1347">
        <f t="shared" si="2738"/>
        <v>0</v>
      </c>
      <c r="CY886" s="1347">
        <f t="shared" si="2738"/>
        <v>0</v>
      </c>
      <c r="CZ886" s="1347">
        <f t="shared" si="2738"/>
        <v>0</v>
      </c>
      <c r="DA886" s="1347">
        <f t="shared" si="2738"/>
        <v>0</v>
      </c>
      <c r="DB886" s="1348">
        <f t="shared" si="2738"/>
        <v>0</v>
      </c>
      <c r="DC886" s="1348">
        <f t="shared" si="2738"/>
        <v>0</v>
      </c>
      <c r="DD886" s="1348">
        <f t="shared" si="2738"/>
        <v>0</v>
      </c>
      <c r="DE886" s="1347">
        <f t="shared" si="2738"/>
        <v>1.1741682974559687E-3</v>
      </c>
      <c r="DF886" s="1347">
        <f t="shared" si="2738"/>
        <v>2.5335942596216568E-3</v>
      </c>
      <c r="DG886" s="1347">
        <f t="shared" si="2738"/>
        <v>8.5127201565557732E-3</v>
      </c>
      <c r="DH886" s="1347">
        <f t="shared" si="2738"/>
        <v>1.5525114155251141E-2</v>
      </c>
      <c r="DI886" s="1347">
        <f t="shared" si="2738"/>
        <v>5.0445749075886059E-2</v>
      </c>
      <c r="DJ886" s="1346">
        <f t="shared" si="2732"/>
        <v>6.351183063511831E-2</v>
      </c>
      <c r="DK886" s="1414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3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796"/>
        <v>0</v>
      </c>
      <c r="CF888" s="1333">
        <f t="shared" si="2796"/>
        <v>0</v>
      </c>
      <c r="CG888" s="1333">
        <f t="shared" si="2796"/>
        <v>0</v>
      </c>
      <c r="CH888" s="1333">
        <f t="shared" si="2796"/>
        <v>0</v>
      </c>
      <c r="CI888" s="1333">
        <f t="shared" si="2796"/>
        <v>0</v>
      </c>
      <c r="CJ888" s="1333">
        <f t="shared" si="2796"/>
        <v>0</v>
      </c>
      <c r="CK888" s="1334">
        <f t="shared" si="2796"/>
        <v>0</v>
      </c>
      <c r="CL888" s="1334">
        <f t="shared" si="2796"/>
        <v>0</v>
      </c>
      <c r="CM888" s="1334">
        <f t="shared" si="2796"/>
        <v>0</v>
      </c>
      <c r="CN888" s="1333">
        <f t="shared" si="2796"/>
        <v>0</v>
      </c>
      <c r="CO888" s="1333">
        <f t="shared" si="2796"/>
        <v>0</v>
      </c>
      <c r="CP888" s="1333">
        <f t="shared" si="2796"/>
        <v>0</v>
      </c>
      <c r="CQ888" s="1333">
        <f t="shared" si="2796"/>
        <v>0</v>
      </c>
      <c r="CR888" s="1333">
        <f t="shared" si="2796"/>
        <v>0</v>
      </c>
      <c r="CS888" s="1332">
        <f t="shared" si="2796"/>
        <v>0</v>
      </c>
      <c r="CT888" s="133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797"/>
        <v>0</v>
      </c>
      <c r="CF889" s="1333">
        <f t="shared" si="2797"/>
        <v>0</v>
      </c>
      <c r="CG889" s="1333">
        <f t="shared" si="2797"/>
        <v>0</v>
      </c>
      <c r="CH889" s="1333">
        <f t="shared" si="2797"/>
        <v>0</v>
      </c>
      <c r="CI889" s="1333">
        <f t="shared" si="2797"/>
        <v>0</v>
      </c>
      <c r="CJ889" s="1333">
        <f t="shared" si="2797"/>
        <v>0</v>
      </c>
      <c r="CK889" s="1334">
        <f t="shared" si="2797"/>
        <v>0</v>
      </c>
      <c r="CL889" s="1334">
        <f t="shared" si="2797"/>
        <v>0</v>
      </c>
      <c r="CM889" s="1334">
        <f t="shared" si="2797"/>
        <v>0</v>
      </c>
      <c r="CN889" s="1333">
        <f t="shared" si="2797"/>
        <v>0</v>
      </c>
      <c r="CO889" s="1333">
        <f t="shared" si="2797"/>
        <v>0</v>
      </c>
      <c r="CP889" s="1333">
        <f t="shared" si="2797"/>
        <v>2.0755500207555004E-2</v>
      </c>
      <c r="CQ889" s="1333">
        <f t="shared" si="2797"/>
        <v>2.2831050228310504E-2</v>
      </c>
      <c r="CR889" s="1333">
        <f t="shared" si="2797"/>
        <v>2.2831050228310504E-2</v>
      </c>
      <c r="CS889" s="1332">
        <f t="shared" si="2797"/>
        <v>2.853881278538813E-2</v>
      </c>
      <c r="CT889" s="1335">
        <f t="shared" si="2797"/>
        <v>5.0735667174023343E-2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797"/>
        <v>0</v>
      </c>
      <c r="CF890" s="1333">
        <f t="shared" si="2797"/>
        <v>0</v>
      </c>
      <c r="CG890" s="1333">
        <f t="shared" si="2797"/>
        <v>0</v>
      </c>
      <c r="CH890" s="1333">
        <f t="shared" si="2797"/>
        <v>0</v>
      </c>
      <c r="CI890" s="1333">
        <f t="shared" si="2797"/>
        <v>0</v>
      </c>
      <c r="CJ890" s="1333">
        <f t="shared" si="2797"/>
        <v>0</v>
      </c>
      <c r="CK890" s="1334">
        <f t="shared" si="2797"/>
        <v>0</v>
      </c>
      <c r="CL890" s="1334">
        <f t="shared" si="2797"/>
        <v>0</v>
      </c>
      <c r="CM890" s="1334">
        <f t="shared" si="2797"/>
        <v>0</v>
      </c>
      <c r="CN890" s="1333">
        <f t="shared" si="2797"/>
        <v>0</v>
      </c>
      <c r="CO890" s="1333">
        <f t="shared" si="2797"/>
        <v>0</v>
      </c>
      <c r="CP890" s="1333">
        <f t="shared" si="2797"/>
        <v>0</v>
      </c>
      <c r="CQ890" s="1333">
        <f t="shared" si="2797"/>
        <v>0</v>
      </c>
      <c r="CR890" s="1333">
        <f t="shared" si="2797"/>
        <v>0</v>
      </c>
      <c r="CS890" s="1332">
        <f t="shared" si="2797"/>
        <v>0</v>
      </c>
      <c r="CT890" s="1335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797"/>
        <v>0</v>
      </c>
      <c r="CF891" s="1333">
        <f t="shared" si="2797"/>
        <v>0</v>
      </c>
      <c r="CG891" s="1333">
        <f t="shared" si="2797"/>
        <v>0</v>
      </c>
      <c r="CH891" s="1333">
        <f t="shared" si="2797"/>
        <v>0</v>
      </c>
      <c r="CI891" s="1333">
        <f t="shared" si="2797"/>
        <v>0</v>
      </c>
      <c r="CJ891" s="1333">
        <f t="shared" si="2797"/>
        <v>0</v>
      </c>
      <c r="CK891" s="1334">
        <f t="shared" si="2797"/>
        <v>0</v>
      </c>
      <c r="CL891" s="1334">
        <f t="shared" si="2797"/>
        <v>0</v>
      </c>
      <c r="CM891" s="1334">
        <f t="shared" si="2797"/>
        <v>0</v>
      </c>
      <c r="CN891" s="1333">
        <f t="shared" si="2797"/>
        <v>0</v>
      </c>
      <c r="CO891" s="1333">
        <f t="shared" si="2797"/>
        <v>0</v>
      </c>
      <c r="CP891" s="1333">
        <f t="shared" si="2797"/>
        <v>0</v>
      </c>
      <c r="CQ891" s="1333">
        <f t="shared" si="2797"/>
        <v>0</v>
      </c>
      <c r="CR891" s="1333">
        <f t="shared" si="2797"/>
        <v>0</v>
      </c>
      <c r="CS891" s="1332">
        <f t="shared" si="2797"/>
        <v>0</v>
      </c>
      <c r="CT891" s="1335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797"/>
        <v>0</v>
      </c>
      <c r="CF892" s="1333">
        <f t="shared" si="2797"/>
        <v>0</v>
      </c>
      <c r="CG892" s="1333">
        <f t="shared" si="2797"/>
        <v>0</v>
      </c>
      <c r="CH892" s="1333">
        <f t="shared" si="2797"/>
        <v>0</v>
      </c>
      <c r="CI892" s="1333">
        <f t="shared" si="2797"/>
        <v>0</v>
      </c>
      <c r="CJ892" s="1333">
        <f t="shared" si="2797"/>
        <v>0</v>
      </c>
      <c r="CK892" s="1334">
        <f t="shared" si="2797"/>
        <v>0</v>
      </c>
      <c r="CL892" s="1334">
        <f t="shared" si="2797"/>
        <v>0</v>
      </c>
      <c r="CM892" s="1334">
        <f t="shared" si="2797"/>
        <v>0</v>
      </c>
      <c r="CN892" s="1333">
        <f t="shared" si="2797"/>
        <v>0</v>
      </c>
      <c r="CO892" s="1333">
        <f t="shared" si="2797"/>
        <v>0</v>
      </c>
      <c r="CP892" s="1333">
        <f t="shared" si="2797"/>
        <v>0</v>
      </c>
      <c r="CQ892" s="1333">
        <f t="shared" si="2797"/>
        <v>0</v>
      </c>
      <c r="CR892" s="1333">
        <f t="shared" si="2797"/>
        <v>0</v>
      </c>
      <c r="CS892" s="1332">
        <f t="shared" si="2797"/>
        <v>0</v>
      </c>
      <c r="CT892" s="1335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797"/>
        <v>0</v>
      </c>
      <c r="CF893" s="1333">
        <f t="shared" si="2797"/>
        <v>0</v>
      </c>
      <c r="CG893" s="1333">
        <f t="shared" si="2797"/>
        <v>0</v>
      </c>
      <c r="CH893" s="1333">
        <f t="shared" si="2797"/>
        <v>0</v>
      </c>
      <c r="CI893" s="1333">
        <f t="shared" si="2797"/>
        <v>0</v>
      </c>
      <c r="CJ893" s="1333">
        <f t="shared" si="2797"/>
        <v>0</v>
      </c>
      <c r="CK893" s="1334">
        <f t="shared" si="2797"/>
        <v>0</v>
      </c>
      <c r="CL893" s="1334">
        <f t="shared" si="2797"/>
        <v>0</v>
      </c>
      <c r="CM893" s="1334">
        <f t="shared" si="2797"/>
        <v>0</v>
      </c>
      <c r="CN893" s="1333">
        <f t="shared" si="2797"/>
        <v>0</v>
      </c>
      <c r="CO893" s="1333">
        <f t="shared" si="2797"/>
        <v>0</v>
      </c>
      <c r="CP893" s="1333">
        <f t="shared" si="2797"/>
        <v>0</v>
      </c>
      <c r="CQ893" s="1333">
        <f t="shared" si="2797"/>
        <v>0</v>
      </c>
      <c r="CR893" s="1333">
        <f t="shared" si="2797"/>
        <v>0</v>
      </c>
      <c r="CS893" s="1332">
        <f t="shared" si="2797"/>
        <v>0</v>
      </c>
      <c r="CT893" s="1335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843"/>
        <v>0</v>
      </c>
      <c r="CF895" s="1333">
        <f t="shared" si="2843"/>
        <v>0</v>
      </c>
      <c r="CG895" s="1333">
        <f t="shared" si="2843"/>
        <v>0</v>
      </c>
      <c r="CH895" s="1333">
        <f t="shared" si="2843"/>
        <v>0</v>
      </c>
      <c r="CI895" s="1333">
        <f t="shared" si="2843"/>
        <v>0</v>
      </c>
      <c r="CJ895" s="1333">
        <f t="shared" si="2843"/>
        <v>0</v>
      </c>
      <c r="CK895" s="1334">
        <f t="shared" si="2843"/>
        <v>0</v>
      </c>
      <c r="CL895" s="1334">
        <f t="shared" si="2843"/>
        <v>0</v>
      </c>
      <c r="CM895" s="1334">
        <f t="shared" si="2843"/>
        <v>0</v>
      </c>
      <c r="CN895" s="1333">
        <f t="shared" si="2843"/>
        <v>0</v>
      </c>
      <c r="CO895" s="1333">
        <f t="shared" si="2843"/>
        <v>0</v>
      </c>
      <c r="CP895" s="1333">
        <f t="shared" si="2843"/>
        <v>0</v>
      </c>
      <c r="CQ895" s="1333">
        <f t="shared" si="2843"/>
        <v>0</v>
      </c>
      <c r="CR895" s="1333">
        <f t="shared" si="2843"/>
        <v>0</v>
      </c>
      <c r="CS895" s="1332">
        <f t="shared" si="2843"/>
        <v>0</v>
      </c>
      <c r="CT895" s="133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844"/>
        <v>0</v>
      </c>
      <c r="CF896" s="1333">
        <f t="shared" si="2844"/>
        <v>0</v>
      </c>
      <c r="CG896" s="1333">
        <f t="shared" si="2844"/>
        <v>0</v>
      </c>
      <c r="CH896" s="1333">
        <f t="shared" si="2844"/>
        <v>0</v>
      </c>
      <c r="CI896" s="1333">
        <f t="shared" si="2844"/>
        <v>0</v>
      </c>
      <c r="CJ896" s="1333">
        <f t="shared" si="2844"/>
        <v>0</v>
      </c>
      <c r="CK896" s="1334">
        <f t="shared" si="2844"/>
        <v>0</v>
      </c>
      <c r="CL896" s="1334">
        <f t="shared" si="2844"/>
        <v>0</v>
      </c>
      <c r="CM896" s="1334">
        <f t="shared" si="2844"/>
        <v>0</v>
      </c>
      <c r="CN896" s="1333">
        <f t="shared" si="2844"/>
        <v>0</v>
      </c>
      <c r="CO896" s="1333">
        <f t="shared" si="2844"/>
        <v>0</v>
      </c>
      <c r="CP896" s="1333">
        <f t="shared" si="2844"/>
        <v>0</v>
      </c>
      <c r="CQ896" s="1333">
        <f t="shared" si="2844"/>
        <v>0</v>
      </c>
      <c r="CR896" s="1333">
        <f t="shared" si="2844"/>
        <v>0</v>
      </c>
      <c r="CS896" s="1332">
        <f t="shared" si="2844"/>
        <v>0</v>
      </c>
      <c r="CT896" s="1335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844"/>
        <v>0</v>
      </c>
      <c r="CF897" s="1333">
        <f t="shared" si="2844"/>
        <v>0</v>
      </c>
      <c r="CG897" s="1333">
        <f t="shared" si="2844"/>
        <v>0</v>
      </c>
      <c r="CH897" s="1333">
        <f t="shared" si="2844"/>
        <v>0</v>
      </c>
      <c r="CI897" s="1333">
        <f t="shared" si="2844"/>
        <v>0</v>
      </c>
      <c r="CJ897" s="1333">
        <f t="shared" si="2844"/>
        <v>0</v>
      </c>
      <c r="CK897" s="1334">
        <f t="shared" si="2844"/>
        <v>0</v>
      </c>
      <c r="CL897" s="1334">
        <f t="shared" si="2844"/>
        <v>0</v>
      </c>
      <c r="CM897" s="1334">
        <f t="shared" si="2844"/>
        <v>0</v>
      </c>
      <c r="CN897" s="1333">
        <f t="shared" si="2844"/>
        <v>0</v>
      </c>
      <c r="CO897" s="1333">
        <f t="shared" si="2844"/>
        <v>0</v>
      </c>
      <c r="CP897" s="1333">
        <f t="shared" si="2844"/>
        <v>0</v>
      </c>
      <c r="CQ897" s="1333">
        <f t="shared" si="2844"/>
        <v>0</v>
      </c>
      <c r="CR897" s="1333">
        <f t="shared" si="2844"/>
        <v>0</v>
      </c>
      <c r="CS897" s="1332">
        <f t="shared" si="2844"/>
        <v>0</v>
      </c>
      <c r="CT897" s="1335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1.2637431062088593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0.96101924331376376</v>
      </c>
      <c r="BW899" s="795">
        <f>SUM(BW819:BW898)</f>
        <v>0.97280267449445534</v>
      </c>
      <c r="BX899" s="795">
        <f>SUM(BX819:BX898)</f>
        <v>1.0506879756468801</v>
      </c>
      <c r="BY899" s="795">
        <f>SUM(BY819:BY898)</f>
        <v>1.0913090671885193</v>
      </c>
      <c r="BZ899" s="798"/>
      <c r="CA899" s="798"/>
      <c r="CB899" s="798"/>
      <c r="CC899" s="798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6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864"/>
        <v>0</v>
      </c>
      <c r="CF903" s="1328">
        <f t="shared" si="2864"/>
        <v>0</v>
      </c>
      <c r="CG903" s="1328">
        <f t="shared" si="2864"/>
        <v>0</v>
      </c>
      <c r="CH903" s="1328">
        <f t="shared" si="2864"/>
        <v>0</v>
      </c>
      <c r="CI903" s="1328">
        <f t="shared" si="2864"/>
        <v>0</v>
      </c>
      <c r="CJ903" s="1328">
        <f t="shared" si="2864"/>
        <v>0</v>
      </c>
      <c r="CK903" s="1329">
        <f t="shared" si="2864"/>
        <v>0</v>
      </c>
      <c r="CL903" s="1329">
        <f t="shared" si="2864"/>
        <v>0</v>
      </c>
      <c r="CM903" s="1329">
        <f t="shared" si="2864"/>
        <v>0</v>
      </c>
      <c r="CN903" s="1328">
        <f t="shared" si="2864"/>
        <v>0</v>
      </c>
      <c r="CO903" s="1328">
        <f t="shared" si="2864"/>
        <v>0</v>
      </c>
      <c r="CP903" s="1328">
        <f t="shared" si="2864"/>
        <v>0</v>
      </c>
      <c r="CQ903" s="1328">
        <f t="shared" si="2864"/>
        <v>0</v>
      </c>
      <c r="CR903" s="1328">
        <f t="shared" si="2864"/>
        <v>0</v>
      </c>
      <c r="CS903" s="1327">
        <f t="shared" si="2864"/>
        <v>0</v>
      </c>
      <c r="CT903" s="1330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6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865"/>
        <v>0</v>
      </c>
      <c r="CF904" s="1328">
        <f t="shared" si="2865"/>
        <v>0</v>
      </c>
      <c r="CG904" s="1328">
        <f t="shared" si="2865"/>
        <v>0</v>
      </c>
      <c r="CH904" s="1328">
        <f t="shared" si="2865"/>
        <v>0</v>
      </c>
      <c r="CI904" s="1328">
        <f t="shared" si="2865"/>
        <v>0</v>
      </c>
      <c r="CJ904" s="1328">
        <f t="shared" si="2865"/>
        <v>0</v>
      </c>
      <c r="CK904" s="1329">
        <f t="shared" si="2865"/>
        <v>0</v>
      </c>
      <c r="CL904" s="1329">
        <f t="shared" si="2865"/>
        <v>0</v>
      </c>
      <c r="CM904" s="1329">
        <f t="shared" si="2865"/>
        <v>0</v>
      </c>
      <c r="CN904" s="1328">
        <f t="shared" si="2865"/>
        <v>0</v>
      </c>
      <c r="CO904" s="1328">
        <f t="shared" si="2865"/>
        <v>0</v>
      </c>
      <c r="CP904" s="1328">
        <f t="shared" si="2865"/>
        <v>0</v>
      </c>
      <c r="CQ904" s="1328">
        <f t="shared" si="2865"/>
        <v>0</v>
      </c>
      <c r="CR904" s="1328">
        <f t="shared" si="2865"/>
        <v>0</v>
      </c>
      <c r="CS904" s="1327">
        <f t="shared" si="2865"/>
        <v>0</v>
      </c>
      <c r="CT904" s="1330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6">
        <f t="shared" si="2887"/>
        <v>0</v>
      </c>
      <c r="CE905" s="1327">
        <f t="shared" si="2865"/>
        <v>0</v>
      </c>
      <c r="CF905" s="1328">
        <f t="shared" si="2865"/>
        <v>0</v>
      </c>
      <c r="CG905" s="1328">
        <f t="shared" si="2865"/>
        <v>0</v>
      </c>
      <c r="CH905" s="1328">
        <f t="shared" si="2865"/>
        <v>0</v>
      </c>
      <c r="CI905" s="1328">
        <f t="shared" si="2865"/>
        <v>0</v>
      </c>
      <c r="CJ905" s="1328">
        <f t="shared" si="2865"/>
        <v>0</v>
      </c>
      <c r="CK905" s="1329">
        <f t="shared" si="2865"/>
        <v>0</v>
      </c>
      <c r="CL905" s="1329">
        <f t="shared" si="2865"/>
        <v>0</v>
      </c>
      <c r="CM905" s="1329">
        <f t="shared" si="2865"/>
        <v>0</v>
      </c>
      <c r="CN905" s="1328">
        <f t="shared" si="2865"/>
        <v>0</v>
      </c>
      <c r="CO905" s="1328">
        <f t="shared" si="2865"/>
        <v>0</v>
      </c>
      <c r="CP905" s="1328">
        <f t="shared" si="2865"/>
        <v>0</v>
      </c>
      <c r="CQ905" s="1328">
        <f t="shared" si="2865"/>
        <v>0</v>
      </c>
      <c r="CR905" s="1328">
        <f t="shared" si="2865"/>
        <v>0</v>
      </c>
      <c r="CS905" s="1327">
        <f t="shared" si="2865"/>
        <v>0</v>
      </c>
      <c r="CT905" s="1330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6">
        <f t="shared" si="2887"/>
        <v>0</v>
      </c>
      <c r="CE906" s="1327">
        <f t="shared" si="2865"/>
        <v>0</v>
      </c>
      <c r="CF906" s="1328">
        <f t="shared" si="2865"/>
        <v>0</v>
      </c>
      <c r="CG906" s="1328">
        <f t="shared" si="2865"/>
        <v>0</v>
      </c>
      <c r="CH906" s="1328">
        <f t="shared" si="2865"/>
        <v>0</v>
      </c>
      <c r="CI906" s="1328">
        <f t="shared" si="2865"/>
        <v>0</v>
      </c>
      <c r="CJ906" s="1328">
        <f t="shared" si="2865"/>
        <v>0</v>
      </c>
      <c r="CK906" s="1329">
        <f t="shared" si="2865"/>
        <v>0</v>
      </c>
      <c r="CL906" s="1329">
        <f t="shared" si="2865"/>
        <v>0</v>
      </c>
      <c r="CM906" s="1329">
        <f t="shared" si="2865"/>
        <v>0</v>
      </c>
      <c r="CN906" s="1328">
        <f t="shared" si="2865"/>
        <v>0</v>
      </c>
      <c r="CO906" s="1328">
        <f t="shared" si="2865"/>
        <v>0</v>
      </c>
      <c r="CP906" s="1328">
        <f t="shared" si="2865"/>
        <v>0</v>
      </c>
      <c r="CQ906" s="1328">
        <f t="shared" si="2865"/>
        <v>0</v>
      </c>
      <c r="CR906" s="1328">
        <f t="shared" si="2865"/>
        <v>0</v>
      </c>
      <c r="CS906" s="1327">
        <f t="shared" si="2865"/>
        <v>0</v>
      </c>
      <c r="CT906" s="1330">
        <f t="shared" si="2865"/>
        <v>100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6">
        <f t="shared" si="2887"/>
        <v>0</v>
      </c>
      <c r="CE907" s="1327">
        <f t="shared" si="2865"/>
        <v>0</v>
      </c>
      <c r="CF907" s="1328">
        <f t="shared" si="2865"/>
        <v>0</v>
      </c>
      <c r="CG907" s="1328">
        <f t="shared" si="2865"/>
        <v>0</v>
      </c>
      <c r="CH907" s="1328">
        <f t="shared" si="2865"/>
        <v>0</v>
      </c>
      <c r="CI907" s="1328">
        <f t="shared" si="2865"/>
        <v>0</v>
      </c>
      <c r="CJ907" s="1328">
        <f t="shared" si="2865"/>
        <v>0</v>
      </c>
      <c r="CK907" s="1329">
        <f t="shared" si="2865"/>
        <v>0</v>
      </c>
      <c r="CL907" s="1329">
        <f t="shared" si="2865"/>
        <v>0</v>
      </c>
      <c r="CM907" s="1329">
        <f t="shared" si="2865"/>
        <v>0</v>
      </c>
      <c r="CN907" s="1328">
        <f t="shared" si="2865"/>
        <v>0</v>
      </c>
      <c r="CO907" s="1328">
        <f t="shared" si="2865"/>
        <v>0</v>
      </c>
      <c r="CP907" s="1328">
        <f t="shared" si="2865"/>
        <v>0</v>
      </c>
      <c r="CQ907" s="1328">
        <f t="shared" si="2865"/>
        <v>0</v>
      </c>
      <c r="CR907" s="1328">
        <f t="shared" si="2865"/>
        <v>0</v>
      </c>
      <c r="CS907" s="1327">
        <f t="shared" si="2865"/>
        <v>0</v>
      </c>
      <c r="CT907" s="1330">
        <f t="shared" si="2865"/>
        <v>50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6">
        <f t="shared" si="2887"/>
        <v>0</v>
      </c>
      <c r="CE908" s="1327">
        <f t="shared" si="2865"/>
        <v>0</v>
      </c>
      <c r="CF908" s="1328">
        <f t="shared" si="2865"/>
        <v>0</v>
      </c>
      <c r="CG908" s="1328">
        <f t="shared" si="2865"/>
        <v>0</v>
      </c>
      <c r="CH908" s="1328">
        <f t="shared" si="2865"/>
        <v>0</v>
      </c>
      <c r="CI908" s="1328">
        <f t="shared" si="2865"/>
        <v>0</v>
      </c>
      <c r="CJ908" s="1328">
        <f t="shared" si="2865"/>
        <v>0</v>
      </c>
      <c r="CK908" s="1329">
        <f t="shared" si="2865"/>
        <v>0</v>
      </c>
      <c r="CL908" s="1329">
        <f t="shared" si="2865"/>
        <v>0</v>
      </c>
      <c r="CM908" s="1329">
        <f t="shared" si="2865"/>
        <v>0</v>
      </c>
      <c r="CN908" s="1328">
        <f t="shared" si="2865"/>
        <v>0</v>
      </c>
      <c r="CO908" s="1328">
        <f t="shared" si="2865"/>
        <v>0</v>
      </c>
      <c r="CP908" s="1328">
        <f t="shared" si="2865"/>
        <v>0</v>
      </c>
      <c r="CQ908" s="1328">
        <f t="shared" si="2865"/>
        <v>0</v>
      </c>
      <c r="CR908" s="1328">
        <f t="shared" si="2865"/>
        <v>0</v>
      </c>
      <c r="CS908" s="1327">
        <f t="shared" si="2865"/>
        <v>0</v>
      </c>
      <c r="CT908" s="1330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6">
        <f t="shared" si="2887"/>
        <v>0</v>
      </c>
      <c r="CE909" s="1327">
        <f t="shared" si="2865"/>
        <v>0</v>
      </c>
      <c r="CF909" s="1328">
        <f t="shared" si="2865"/>
        <v>0</v>
      </c>
      <c r="CG909" s="1328">
        <f t="shared" si="2865"/>
        <v>0</v>
      </c>
      <c r="CH909" s="1328">
        <f t="shared" si="2865"/>
        <v>0</v>
      </c>
      <c r="CI909" s="1328">
        <f t="shared" si="2865"/>
        <v>0</v>
      </c>
      <c r="CJ909" s="1328">
        <f t="shared" si="2865"/>
        <v>0</v>
      </c>
      <c r="CK909" s="1329">
        <f t="shared" si="2865"/>
        <v>0</v>
      </c>
      <c r="CL909" s="1329">
        <f t="shared" si="2865"/>
        <v>0</v>
      </c>
      <c r="CM909" s="1329">
        <f t="shared" si="2865"/>
        <v>0</v>
      </c>
      <c r="CN909" s="1328">
        <f t="shared" si="2865"/>
        <v>0</v>
      </c>
      <c r="CO909" s="1328">
        <f t="shared" si="2865"/>
        <v>0</v>
      </c>
      <c r="CP909" s="1328">
        <f t="shared" si="2865"/>
        <v>0</v>
      </c>
      <c r="CQ909" s="1328">
        <f t="shared" si="2865"/>
        <v>0</v>
      </c>
      <c r="CR909" s="1328">
        <f t="shared" si="2865"/>
        <v>0</v>
      </c>
      <c r="CS909" s="1327">
        <f t="shared" si="2865"/>
        <v>0</v>
      </c>
      <c r="CT909" s="1330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6">
        <f t="shared" si="2887"/>
        <v>0</v>
      </c>
      <c r="CE910" s="1327">
        <f t="shared" si="2865"/>
        <v>0</v>
      </c>
      <c r="CF910" s="1328">
        <f t="shared" si="2865"/>
        <v>0</v>
      </c>
      <c r="CG910" s="1328">
        <f t="shared" si="2865"/>
        <v>0</v>
      </c>
      <c r="CH910" s="1328">
        <f t="shared" si="2865"/>
        <v>0</v>
      </c>
      <c r="CI910" s="1328">
        <f t="shared" si="2865"/>
        <v>0</v>
      </c>
      <c r="CJ910" s="1328">
        <f t="shared" si="2865"/>
        <v>0</v>
      </c>
      <c r="CK910" s="1329">
        <f t="shared" si="2865"/>
        <v>0</v>
      </c>
      <c r="CL910" s="1329">
        <f t="shared" si="2865"/>
        <v>0</v>
      </c>
      <c r="CM910" s="1329">
        <f t="shared" si="2865"/>
        <v>0</v>
      </c>
      <c r="CN910" s="1328">
        <f t="shared" si="2865"/>
        <v>0</v>
      </c>
      <c r="CO910" s="1328">
        <f t="shared" si="2865"/>
        <v>0</v>
      </c>
      <c r="CP910" s="1328">
        <f t="shared" si="2865"/>
        <v>0</v>
      </c>
      <c r="CQ910" s="1328">
        <f t="shared" si="2865"/>
        <v>0</v>
      </c>
      <c r="CR910" s="1328">
        <f t="shared" si="2865"/>
        <v>0</v>
      </c>
      <c r="CS910" s="1327">
        <f t="shared" si="2865"/>
        <v>0</v>
      </c>
      <c r="CT910" s="1330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6">
        <f t="shared" si="2887"/>
        <v>0</v>
      </c>
      <c r="CE911" s="1327">
        <f t="shared" si="2865"/>
        <v>0</v>
      </c>
      <c r="CF911" s="1328">
        <f t="shared" si="2865"/>
        <v>0</v>
      </c>
      <c r="CG911" s="1328">
        <f t="shared" si="2865"/>
        <v>0</v>
      </c>
      <c r="CH911" s="1328">
        <f t="shared" si="2865"/>
        <v>0</v>
      </c>
      <c r="CI911" s="1328">
        <f t="shared" si="2865"/>
        <v>0</v>
      </c>
      <c r="CJ911" s="1328">
        <f t="shared" si="2865"/>
        <v>0</v>
      </c>
      <c r="CK911" s="1329">
        <f t="shared" si="2865"/>
        <v>0</v>
      </c>
      <c r="CL911" s="1329">
        <f t="shared" si="2865"/>
        <v>0</v>
      </c>
      <c r="CM911" s="1329">
        <f t="shared" si="2865"/>
        <v>0</v>
      </c>
      <c r="CN911" s="1328">
        <f t="shared" si="2865"/>
        <v>0</v>
      </c>
      <c r="CO911" s="1328">
        <f t="shared" si="2865"/>
        <v>0</v>
      </c>
      <c r="CP911" s="1328">
        <f t="shared" si="2865"/>
        <v>0</v>
      </c>
      <c r="CQ911" s="1328">
        <f t="shared" si="2865"/>
        <v>0</v>
      </c>
      <c r="CR911" s="1328">
        <f t="shared" si="2865"/>
        <v>0</v>
      </c>
      <c r="CS911" s="1327">
        <f t="shared" si="2865"/>
        <v>0</v>
      </c>
      <c r="CT911" s="1330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6">
        <f t="shared" si="2887"/>
        <v>0</v>
      </c>
      <c r="CE912" s="1327">
        <f t="shared" si="2865"/>
        <v>0</v>
      </c>
      <c r="CF912" s="1328">
        <f t="shared" si="2865"/>
        <v>0</v>
      </c>
      <c r="CG912" s="1328">
        <f t="shared" si="2865"/>
        <v>0</v>
      </c>
      <c r="CH912" s="1328">
        <f t="shared" si="2865"/>
        <v>0</v>
      </c>
      <c r="CI912" s="1328">
        <f t="shared" si="2865"/>
        <v>0</v>
      </c>
      <c r="CJ912" s="1328">
        <f t="shared" si="2865"/>
        <v>0</v>
      </c>
      <c r="CK912" s="1329">
        <f t="shared" si="2865"/>
        <v>0</v>
      </c>
      <c r="CL912" s="1329">
        <f t="shared" si="2865"/>
        <v>0</v>
      </c>
      <c r="CM912" s="1329">
        <f t="shared" si="2865"/>
        <v>0</v>
      </c>
      <c r="CN912" s="1328">
        <f t="shared" si="2865"/>
        <v>0</v>
      </c>
      <c r="CO912" s="1328">
        <f t="shared" si="2865"/>
        <v>0</v>
      </c>
      <c r="CP912" s="1328">
        <f t="shared" si="2865"/>
        <v>0</v>
      </c>
      <c r="CQ912" s="1328">
        <f t="shared" si="2865"/>
        <v>0</v>
      </c>
      <c r="CR912" s="1328">
        <f t="shared" si="2865"/>
        <v>0</v>
      </c>
      <c r="CS912" s="1327">
        <f t="shared" si="2865"/>
        <v>0</v>
      </c>
      <c r="CT912" s="1330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6">
        <f t="shared" si="2887"/>
        <v>0</v>
      </c>
      <c r="CE913" s="1327">
        <f t="shared" si="2865"/>
        <v>0</v>
      </c>
      <c r="CF913" s="1328">
        <f t="shared" si="2865"/>
        <v>0</v>
      </c>
      <c r="CG913" s="1328">
        <f t="shared" si="2865"/>
        <v>0</v>
      </c>
      <c r="CH913" s="1328">
        <f t="shared" si="2865"/>
        <v>0</v>
      </c>
      <c r="CI913" s="1328">
        <f t="shared" si="2865"/>
        <v>0</v>
      </c>
      <c r="CJ913" s="1328">
        <f t="shared" si="2865"/>
        <v>0</v>
      </c>
      <c r="CK913" s="1329">
        <f t="shared" si="2865"/>
        <v>0</v>
      </c>
      <c r="CL913" s="1329">
        <f t="shared" si="2865"/>
        <v>0</v>
      </c>
      <c r="CM913" s="1329">
        <f t="shared" si="2865"/>
        <v>0</v>
      </c>
      <c r="CN913" s="1328">
        <f t="shared" si="2865"/>
        <v>0</v>
      </c>
      <c r="CO913" s="1328">
        <f t="shared" si="2865"/>
        <v>0</v>
      </c>
      <c r="CP913" s="1328">
        <f t="shared" si="2865"/>
        <v>0</v>
      </c>
      <c r="CQ913" s="1328">
        <f t="shared" si="2865"/>
        <v>0</v>
      </c>
      <c r="CR913" s="1328">
        <f t="shared" si="2865"/>
        <v>0</v>
      </c>
      <c r="CS913" s="1327">
        <f t="shared" si="2865"/>
        <v>0</v>
      </c>
      <c r="CT913" s="1330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6">
        <f t="shared" si="2887"/>
        <v>0</v>
      </c>
      <c r="CE914" s="1327">
        <f t="shared" si="2865"/>
        <v>0</v>
      </c>
      <c r="CF914" s="1328">
        <f t="shared" si="2865"/>
        <v>0</v>
      </c>
      <c r="CG914" s="1328">
        <f t="shared" si="2865"/>
        <v>0</v>
      </c>
      <c r="CH914" s="1328">
        <f t="shared" si="2865"/>
        <v>0</v>
      </c>
      <c r="CI914" s="1328">
        <f t="shared" si="2865"/>
        <v>0</v>
      </c>
      <c r="CJ914" s="1328">
        <f t="shared" si="2865"/>
        <v>0</v>
      </c>
      <c r="CK914" s="1329">
        <f t="shared" si="2865"/>
        <v>0</v>
      </c>
      <c r="CL914" s="1329">
        <f t="shared" si="2865"/>
        <v>0</v>
      </c>
      <c r="CM914" s="1329">
        <f t="shared" si="2865"/>
        <v>0</v>
      </c>
      <c r="CN914" s="1328">
        <f t="shared" si="2865"/>
        <v>0</v>
      </c>
      <c r="CO914" s="1328">
        <f t="shared" si="2865"/>
        <v>0</v>
      </c>
      <c r="CP914" s="1328">
        <f t="shared" si="2865"/>
        <v>0</v>
      </c>
      <c r="CQ914" s="1328">
        <f t="shared" si="2865"/>
        <v>0</v>
      </c>
      <c r="CR914" s="1328">
        <f t="shared" si="2865"/>
        <v>0</v>
      </c>
      <c r="CS914" s="1327">
        <f t="shared" si="2865"/>
        <v>0</v>
      </c>
      <c r="CT914" s="1330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6">
        <f t="shared" si="2887"/>
        <v>0</v>
      </c>
      <c r="CE915" s="1327">
        <f t="shared" si="2865"/>
        <v>0</v>
      </c>
      <c r="CF915" s="1328">
        <f t="shared" si="2865"/>
        <v>0</v>
      </c>
      <c r="CG915" s="1328">
        <f t="shared" si="2865"/>
        <v>0</v>
      </c>
      <c r="CH915" s="1328">
        <f t="shared" si="2865"/>
        <v>0</v>
      </c>
      <c r="CI915" s="1328">
        <f t="shared" si="2865"/>
        <v>0</v>
      </c>
      <c r="CJ915" s="1328">
        <f t="shared" si="2865"/>
        <v>0</v>
      </c>
      <c r="CK915" s="1329">
        <f t="shared" si="2865"/>
        <v>0</v>
      </c>
      <c r="CL915" s="1329">
        <f t="shared" si="2865"/>
        <v>0</v>
      </c>
      <c r="CM915" s="1329">
        <f t="shared" si="2865"/>
        <v>0</v>
      </c>
      <c r="CN915" s="1328">
        <f t="shared" si="2865"/>
        <v>0</v>
      </c>
      <c r="CO915" s="1328">
        <f t="shared" si="2865"/>
        <v>0</v>
      </c>
      <c r="CP915" s="1328">
        <f t="shared" si="2865"/>
        <v>0</v>
      </c>
      <c r="CQ915" s="1328">
        <f t="shared" si="2865"/>
        <v>15</v>
      </c>
      <c r="CR915" s="1328">
        <f t="shared" si="2865"/>
        <v>25</v>
      </c>
      <c r="CS915" s="1327">
        <f t="shared" si="2865"/>
        <v>75</v>
      </c>
      <c r="CT915" s="1330">
        <f t="shared" si="2865"/>
        <v>150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6">
        <f t="shared" si="2887"/>
        <v>0</v>
      </c>
      <c r="CE916" s="1327">
        <f t="shared" si="2865"/>
        <v>0</v>
      </c>
      <c r="CF916" s="1328">
        <f t="shared" si="2865"/>
        <v>0</v>
      </c>
      <c r="CG916" s="1328">
        <f t="shared" si="2865"/>
        <v>0</v>
      </c>
      <c r="CH916" s="1328">
        <f t="shared" si="2865"/>
        <v>0</v>
      </c>
      <c r="CI916" s="1328">
        <f t="shared" si="2865"/>
        <v>0</v>
      </c>
      <c r="CJ916" s="1328">
        <f t="shared" si="2865"/>
        <v>0</v>
      </c>
      <c r="CK916" s="1329">
        <f t="shared" si="2865"/>
        <v>0</v>
      </c>
      <c r="CL916" s="1329">
        <f t="shared" si="2865"/>
        <v>0</v>
      </c>
      <c r="CM916" s="1329">
        <f t="shared" si="2865"/>
        <v>0</v>
      </c>
      <c r="CN916" s="1328">
        <f t="shared" si="2865"/>
        <v>0</v>
      </c>
      <c r="CO916" s="1328">
        <f t="shared" si="2865"/>
        <v>0</v>
      </c>
      <c r="CP916" s="1328">
        <f t="shared" si="2865"/>
        <v>0</v>
      </c>
      <c r="CQ916" s="1328">
        <f t="shared" si="2865"/>
        <v>0</v>
      </c>
      <c r="CR916" s="1328">
        <f t="shared" si="2865"/>
        <v>0</v>
      </c>
      <c r="CS916" s="1327">
        <f t="shared" si="2865"/>
        <v>400</v>
      </c>
      <c r="CT916" s="1330">
        <f t="shared" si="2865"/>
        <v>1500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6">
        <f t="shared" si="2887"/>
        <v>0</v>
      </c>
      <c r="CE917" s="1327">
        <f t="shared" si="2865"/>
        <v>0</v>
      </c>
      <c r="CF917" s="1328">
        <f t="shared" si="2865"/>
        <v>0</v>
      </c>
      <c r="CG917" s="1328">
        <f t="shared" si="2865"/>
        <v>0</v>
      </c>
      <c r="CH917" s="1328">
        <f t="shared" si="2865"/>
        <v>0</v>
      </c>
      <c r="CI917" s="1328">
        <f t="shared" si="2865"/>
        <v>0</v>
      </c>
      <c r="CJ917" s="1328">
        <f t="shared" si="2865"/>
        <v>0</v>
      </c>
      <c r="CK917" s="1329">
        <f t="shared" si="2865"/>
        <v>0</v>
      </c>
      <c r="CL917" s="1329">
        <f t="shared" si="2865"/>
        <v>0</v>
      </c>
      <c r="CM917" s="1329">
        <f t="shared" si="2865"/>
        <v>0</v>
      </c>
      <c r="CN917" s="1328">
        <f t="shared" si="2865"/>
        <v>0</v>
      </c>
      <c r="CO917" s="1328">
        <f t="shared" si="2865"/>
        <v>0</v>
      </c>
      <c r="CP917" s="1328">
        <f t="shared" si="2865"/>
        <v>0</v>
      </c>
      <c r="CQ917" s="1328">
        <f t="shared" si="2865"/>
        <v>0</v>
      </c>
      <c r="CR917" s="1328">
        <f t="shared" si="2865"/>
        <v>0</v>
      </c>
      <c r="CS917" s="1327">
        <f t="shared" si="2865"/>
        <v>0</v>
      </c>
      <c r="CT917" s="1330">
        <f t="shared" si="2865"/>
        <v>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6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904"/>
        <v>0</v>
      </c>
      <c r="CF919" s="1328">
        <f t="shared" si="2904"/>
        <v>0</v>
      </c>
      <c r="CG919" s="1328">
        <f t="shared" si="2904"/>
        <v>0</v>
      </c>
      <c r="CH919" s="1328">
        <f t="shared" si="2904"/>
        <v>0</v>
      </c>
      <c r="CI919" s="1328">
        <f t="shared" si="2904"/>
        <v>0</v>
      </c>
      <c r="CJ919" s="1328">
        <f t="shared" si="2904"/>
        <v>0</v>
      </c>
      <c r="CK919" s="1329">
        <f t="shared" si="2904"/>
        <v>0</v>
      </c>
      <c r="CL919" s="1329">
        <f t="shared" si="2904"/>
        <v>0</v>
      </c>
      <c r="CM919" s="1329">
        <f t="shared" si="2904"/>
        <v>0</v>
      </c>
      <c r="CN919" s="1328">
        <f t="shared" si="2904"/>
        <v>0</v>
      </c>
      <c r="CO919" s="1328">
        <f t="shared" si="2904"/>
        <v>0</v>
      </c>
      <c r="CP919" s="1328">
        <f t="shared" si="2904"/>
        <v>0</v>
      </c>
      <c r="CQ919" s="1328">
        <f t="shared" si="2904"/>
        <v>0</v>
      </c>
      <c r="CR919" s="1328">
        <f t="shared" si="2904"/>
        <v>0</v>
      </c>
      <c r="CS919" s="1327">
        <f t="shared" si="2904"/>
        <v>0</v>
      </c>
      <c r="CT919" s="1330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6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905"/>
        <v>0</v>
      </c>
      <c r="CF920" s="1328">
        <f t="shared" si="2905"/>
        <v>0</v>
      </c>
      <c r="CG920" s="1328">
        <f t="shared" si="2905"/>
        <v>0</v>
      </c>
      <c r="CH920" s="1328">
        <f t="shared" si="2905"/>
        <v>0</v>
      </c>
      <c r="CI920" s="1328">
        <f t="shared" si="2905"/>
        <v>0</v>
      </c>
      <c r="CJ920" s="1328">
        <f t="shared" si="2905"/>
        <v>0</v>
      </c>
      <c r="CK920" s="1329">
        <f t="shared" si="2905"/>
        <v>0</v>
      </c>
      <c r="CL920" s="1329">
        <f t="shared" si="2905"/>
        <v>0</v>
      </c>
      <c r="CM920" s="1329">
        <f t="shared" si="2905"/>
        <v>0</v>
      </c>
      <c r="CN920" s="1328">
        <f t="shared" si="2905"/>
        <v>0</v>
      </c>
      <c r="CO920" s="1328">
        <f t="shared" si="2905"/>
        <v>0</v>
      </c>
      <c r="CP920" s="1328">
        <f t="shared" si="2905"/>
        <v>0</v>
      </c>
      <c r="CQ920" s="1328">
        <f t="shared" si="2905"/>
        <v>0</v>
      </c>
      <c r="CR920" s="1328">
        <f t="shared" si="2905"/>
        <v>0</v>
      </c>
      <c r="CS920" s="1327">
        <f t="shared" si="2905"/>
        <v>0</v>
      </c>
      <c r="CT920" s="1330">
        <f t="shared" si="2905"/>
        <v>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6">
        <f t="shared" si="2927"/>
        <v>0</v>
      </c>
      <c r="CE921" s="1327">
        <f t="shared" si="2905"/>
        <v>0</v>
      </c>
      <c r="CF921" s="1328">
        <f t="shared" si="2905"/>
        <v>0</v>
      </c>
      <c r="CG921" s="1328">
        <f t="shared" si="2905"/>
        <v>0</v>
      </c>
      <c r="CH921" s="1328">
        <f t="shared" si="2905"/>
        <v>0</v>
      </c>
      <c r="CI921" s="1328">
        <f t="shared" si="2905"/>
        <v>0</v>
      </c>
      <c r="CJ921" s="1328">
        <f t="shared" si="2905"/>
        <v>0</v>
      </c>
      <c r="CK921" s="1329">
        <f t="shared" si="2905"/>
        <v>0</v>
      </c>
      <c r="CL921" s="1329">
        <f t="shared" si="2905"/>
        <v>0</v>
      </c>
      <c r="CM921" s="1329">
        <f t="shared" si="2905"/>
        <v>0</v>
      </c>
      <c r="CN921" s="1328">
        <f t="shared" si="2905"/>
        <v>0</v>
      </c>
      <c r="CO921" s="1328">
        <f t="shared" si="2905"/>
        <v>0</v>
      </c>
      <c r="CP921" s="1328">
        <f t="shared" si="2905"/>
        <v>0</v>
      </c>
      <c r="CQ921" s="1328">
        <f t="shared" si="2905"/>
        <v>0</v>
      </c>
      <c r="CR921" s="1328">
        <f t="shared" si="2905"/>
        <v>0</v>
      </c>
      <c r="CS921" s="1327">
        <f t="shared" si="2905"/>
        <v>0</v>
      </c>
      <c r="CT921" s="1330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6">
        <f t="shared" si="2927"/>
        <v>0</v>
      </c>
      <c r="CE922" s="1327">
        <f t="shared" si="2905"/>
        <v>0</v>
      </c>
      <c r="CF922" s="1328">
        <f t="shared" si="2905"/>
        <v>0</v>
      </c>
      <c r="CG922" s="1328">
        <f t="shared" si="2905"/>
        <v>0</v>
      </c>
      <c r="CH922" s="1328">
        <f t="shared" si="2905"/>
        <v>0</v>
      </c>
      <c r="CI922" s="1328">
        <f t="shared" si="2905"/>
        <v>0</v>
      </c>
      <c r="CJ922" s="1328">
        <f t="shared" si="2905"/>
        <v>0</v>
      </c>
      <c r="CK922" s="1329">
        <f t="shared" si="2905"/>
        <v>0</v>
      </c>
      <c r="CL922" s="1329">
        <f t="shared" si="2905"/>
        <v>0</v>
      </c>
      <c r="CM922" s="1329">
        <f t="shared" si="2905"/>
        <v>0</v>
      </c>
      <c r="CN922" s="1328">
        <f t="shared" si="2905"/>
        <v>0</v>
      </c>
      <c r="CO922" s="1328">
        <f t="shared" si="2905"/>
        <v>0</v>
      </c>
      <c r="CP922" s="1328">
        <f t="shared" si="2905"/>
        <v>0</v>
      </c>
      <c r="CQ922" s="1328">
        <f t="shared" si="2905"/>
        <v>0</v>
      </c>
      <c r="CR922" s="1328">
        <f t="shared" si="2905"/>
        <v>0</v>
      </c>
      <c r="CS922" s="1327">
        <f t="shared" si="2905"/>
        <v>0</v>
      </c>
      <c r="CT922" s="1330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6">
        <f t="shared" si="2927"/>
        <v>0</v>
      </c>
      <c r="CE923" s="1327">
        <f t="shared" si="2905"/>
        <v>0</v>
      </c>
      <c r="CF923" s="1328">
        <f t="shared" si="2905"/>
        <v>0</v>
      </c>
      <c r="CG923" s="1328">
        <f t="shared" si="2905"/>
        <v>0</v>
      </c>
      <c r="CH923" s="1328">
        <f t="shared" si="2905"/>
        <v>0</v>
      </c>
      <c r="CI923" s="1328">
        <f t="shared" si="2905"/>
        <v>0</v>
      </c>
      <c r="CJ923" s="1328">
        <f t="shared" si="2905"/>
        <v>0</v>
      </c>
      <c r="CK923" s="1329">
        <f t="shared" si="2905"/>
        <v>0</v>
      </c>
      <c r="CL923" s="1329">
        <f t="shared" si="2905"/>
        <v>0</v>
      </c>
      <c r="CM923" s="1329">
        <f t="shared" si="2905"/>
        <v>0</v>
      </c>
      <c r="CN923" s="1328">
        <f t="shared" si="2905"/>
        <v>0</v>
      </c>
      <c r="CO923" s="1328">
        <f t="shared" si="2905"/>
        <v>0</v>
      </c>
      <c r="CP923" s="1328">
        <f t="shared" si="2905"/>
        <v>0</v>
      </c>
      <c r="CQ923" s="1328">
        <f t="shared" si="2905"/>
        <v>0</v>
      </c>
      <c r="CR923" s="1328">
        <f t="shared" si="2905"/>
        <v>0</v>
      </c>
      <c r="CS923" s="1327">
        <f t="shared" si="2905"/>
        <v>0</v>
      </c>
      <c r="CT923" s="1330">
        <f t="shared" si="2905"/>
        <v>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6">
        <f t="shared" si="2927"/>
        <v>0</v>
      </c>
      <c r="CE924" s="1327">
        <f t="shared" si="2905"/>
        <v>0</v>
      </c>
      <c r="CF924" s="1328">
        <f t="shared" si="2905"/>
        <v>0</v>
      </c>
      <c r="CG924" s="1328">
        <f t="shared" si="2905"/>
        <v>0</v>
      </c>
      <c r="CH924" s="1328">
        <f t="shared" si="2905"/>
        <v>0</v>
      </c>
      <c r="CI924" s="1328">
        <f t="shared" si="2905"/>
        <v>0</v>
      </c>
      <c r="CJ924" s="1328">
        <f t="shared" si="2905"/>
        <v>0</v>
      </c>
      <c r="CK924" s="1329">
        <f t="shared" si="2905"/>
        <v>0</v>
      </c>
      <c r="CL924" s="1329">
        <f t="shared" si="2905"/>
        <v>0</v>
      </c>
      <c r="CM924" s="1329">
        <f t="shared" si="2905"/>
        <v>0</v>
      </c>
      <c r="CN924" s="1328">
        <f t="shared" si="2905"/>
        <v>0</v>
      </c>
      <c r="CO924" s="1328">
        <f t="shared" si="2905"/>
        <v>0</v>
      </c>
      <c r="CP924" s="1328">
        <f t="shared" si="2905"/>
        <v>0</v>
      </c>
      <c r="CQ924" s="1328">
        <f t="shared" si="2905"/>
        <v>0</v>
      </c>
      <c r="CR924" s="1328">
        <f t="shared" si="2905"/>
        <v>0</v>
      </c>
      <c r="CS924" s="1327">
        <f t="shared" si="2905"/>
        <v>0</v>
      </c>
      <c r="CT924" s="1330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6">
        <f t="shared" si="2927"/>
        <v>0</v>
      </c>
      <c r="CE925" s="1327">
        <f t="shared" si="2905"/>
        <v>0</v>
      </c>
      <c r="CF925" s="1328">
        <f t="shared" si="2905"/>
        <v>0</v>
      </c>
      <c r="CG925" s="1328">
        <f t="shared" si="2905"/>
        <v>0</v>
      </c>
      <c r="CH925" s="1328">
        <f t="shared" si="2905"/>
        <v>0</v>
      </c>
      <c r="CI925" s="1328">
        <f t="shared" si="2905"/>
        <v>0</v>
      </c>
      <c r="CJ925" s="1328">
        <f t="shared" si="2905"/>
        <v>0</v>
      </c>
      <c r="CK925" s="1329">
        <f t="shared" si="2905"/>
        <v>0</v>
      </c>
      <c r="CL925" s="1329">
        <f t="shared" si="2905"/>
        <v>0</v>
      </c>
      <c r="CM925" s="1329">
        <f t="shared" si="2905"/>
        <v>0</v>
      </c>
      <c r="CN925" s="1328">
        <f t="shared" si="2905"/>
        <v>0</v>
      </c>
      <c r="CO925" s="1328">
        <f t="shared" si="2905"/>
        <v>240</v>
      </c>
      <c r="CP925" s="1328">
        <f t="shared" si="2905"/>
        <v>360</v>
      </c>
      <c r="CQ925" s="1328">
        <f t="shared" si="2905"/>
        <v>750</v>
      </c>
      <c r="CR925" s="1328">
        <f t="shared" si="2905"/>
        <v>900</v>
      </c>
      <c r="CS925" s="1327">
        <f t="shared" si="2905"/>
        <v>1800</v>
      </c>
      <c r="CT925" s="1330">
        <f t="shared" si="2905"/>
        <v>2880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6">
        <f t="shared" si="2927"/>
        <v>0</v>
      </c>
      <c r="CE926" s="1327">
        <f t="shared" si="2905"/>
        <v>0</v>
      </c>
      <c r="CF926" s="1328">
        <f t="shared" si="2905"/>
        <v>0</v>
      </c>
      <c r="CG926" s="1328">
        <f t="shared" si="2905"/>
        <v>0</v>
      </c>
      <c r="CH926" s="1328">
        <f t="shared" si="2905"/>
        <v>0</v>
      </c>
      <c r="CI926" s="1328">
        <f t="shared" si="2905"/>
        <v>0</v>
      </c>
      <c r="CJ926" s="1328">
        <f t="shared" si="2905"/>
        <v>0</v>
      </c>
      <c r="CK926" s="1329">
        <f t="shared" si="2905"/>
        <v>0</v>
      </c>
      <c r="CL926" s="1329">
        <f t="shared" si="2905"/>
        <v>0</v>
      </c>
      <c r="CM926" s="1329">
        <f t="shared" si="2905"/>
        <v>0</v>
      </c>
      <c r="CN926" s="1328">
        <f t="shared" si="2905"/>
        <v>0</v>
      </c>
      <c r="CO926" s="1328">
        <f t="shared" si="2905"/>
        <v>0</v>
      </c>
      <c r="CP926" s="1328">
        <f t="shared" si="2905"/>
        <v>0</v>
      </c>
      <c r="CQ926" s="1328">
        <f t="shared" si="2905"/>
        <v>0</v>
      </c>
      <c r="CR926" s="1328">
        <f t="shared" si="2905"/>
        <v>0</v>
      </c>
      <c r="CS926" s="1327">
        <f t="shared" si="2905"/>
        <v>0</v>
      </c>
      <c r="CT926" s="1330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6">
        <f t="shared" si="2927"/>
        <v>0</v>
      </c>
      <c r="CE927" s="1327">
        <f t="shared" si="2905"/>
        <v>0</v>
      </c>
      <c r="CF927" s="1328">
        <f t="shared" si="2905"/>
        <v>0</v>
      </c>
      <c r="CG927" s="1328">
        <f t="shared" si="2905"/>
        <v>0</v>
      </c>
      <c r="CH927" s="1328">
        <f t="shared" si="2905"/>
        <v>0</v>
      </c>
      <c r="CI927" s="1328">
        <f t="shared" si="2905"/>
        <v>0</v>
      </c>
      <c r="CJ927" s="1328">
        <f t="shared" si="2905"/>
        <v>0</v>
      </c>
      <c r="CK927" s="1329">
        <f t="shared" si="2905"/>
        <v>0</v>
      </c>
      <c r="CL927" s="1329">
        <f t="shared" si="2905"/>
        <v>0</v>
      </c>
      <c r="CM927" s="1329">
        <f t="shared" si="2905"/>
        <v>0</v>
      </c>
      <c r="CN927" s="1328">
        <f t="shared" si="2905"/>
        <v>0</v>
      </c>
      <c r="CO927" s="1328">
        <f t="shared" si="2905"/>
        <v>0</v>
      </c>
      <c r="CP927" s="1328">
        <f t="shared" si="2905"/>
        <v>0</v>
      </c>
      <c r="CQ927" s="1328">
        <f t="shared" si="2905"/>
        <v>0</v>
      </c>
      <c r="CR927" s="1328">
        <f t="shared" si="2905"/>
        <v>0</v>
      </c>
      <c r="CS927" s="1327">
        <f t="shared" si="2905"/>
        <v>0</v>
      </c>
      <c r="CT927" s="1330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6">
        <f t="shared" si="2927"/>
        <v>0</v>
      </c>
      <c r="CE928" s="1327">
        <f t="shared" si="2905"/>
        <v>0</v>
      </c>
      <c r="CF928" s="1328">
        <f t="shared" si="2905"/>
        <v>0</v>
      </c>
      <c r="CG928" s="1328">
        <f t="shared" si="2905"/>
        <v>0</v>
      </c>
      <c r="CH928" s="1328">
        <f t="shared" si="2905"/>
        <v>0</v>
      </c>
      <c r="CI928" s="1328">
        <f t="shared" si="2905"/>
        <v>0</v>
      </c>
      <c r="CJ928" s="1328">
        <f t="shared" si="2905"/>
        <v>0</v>
      </c>
      <c r="CK928" s="1329">
        <f t="shared" si="2905"/>
        <v>0</v>
      </c>
      <c r="CL928" s="1329">
        <f t="shared" si="2905"/>
        <v>0</v>
      </c>
      <c r="CM928" s="1329">
        <f t="shared" si="2905"/>
        <v>0</v>
      </c>
      <c r="CN928" s="1328">
        <f t="shared" si="2905"/>
        <v>75</v>
      </c>
      <c r="CO928" s="1328">
        <f t="shared" si="2905"/>
        <v>100</v>
      </c>
      <c r="CP928" s="1328">
        <f t="shared" si="2905"/>
        <v>200</v>
      </c>
      <c r="CQ928" s="1328">
        <f t="shared" si="2905"/>
        <v>210</v>
      </c>
      <c r="CR928" s="1328">
        <f t="shared" si="2905"/>
        <v>450</v>
      </c>
      <c r="CS928" s="1327">
        <f t="shared" si="2905"/>
        <v>450</v>
      </c>
      <c r="CT928" s="1330">
        <f t="shared" si="2905"/>
        <v>720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6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968"/>
        <v>0</v>
      </c>
      <c r="CF930" s="1328">
        <f t="shared" si="2968"/>
        <v>0</v>
      </c>
      <c r="CG930" s="1328">
        <f t="shared" si="2968"/>
        <v>0</v>
      </c>
      <c r="CH930" s="1328">
        <f t="shared" si="2968"/>
        <v>0</v>
      </c>
      <c r="CI930" s="1328">
        <f t="shared" si="2968"/>
        <v>0</v>
      </c>
      <c r="CJ930" s="1328">
        <f t="shared" si="2968"/>
        <v>0</v>
      </c>
      <c r="CK930" s="1329">
        <f t="shared" si="2968"/>
        <v>0</v>
      </c>
      <c r="CL930" s="1329">
        <f t="shared" si="2968"/>
        <v>0</v>
      </c>
      <c r="CM930" s="1329">
        <f t="shared" si="2968"/>
        <v>0</v>
      </c>
      <c r="CN930" s="1328">
        <f t="shared" si="2968"/>
        <v>0</v>
      </c>
      <c r="CO930" s="1328">
        <f t="shared" si="2968"/>
        <v>0</v>
      </c>
      <c r="CP930" s="1328">
        <f t="shared" si="2968"/>
        <v>0</v>
      </c>
      <c r="CQ930" s="1328">
        <f t="shared" si="2968"/>
        <v>0</v>
      </c>
      <c r="CR930" s="1328">
        <f t="shared" si="2968"/>
        <v>0</v>
      </c>
      <c r="CS930" s="1327">
        <f t="shared" si="2968"/>
        <v>0</v>
      </c>
      <c r="CT930" s="1330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0</v>
      </c>
      <c r="BW931" s="784">
        <f>SUM(BW240)</f>
        <v>120</v>
      </c>
      <c r="BX931" s="784">
        <f>SUM(BX240)</f>
        <v>216</v>
      </c>
      <c r="BY931" s="784">
        <f>SUM(BY240)</f>
        <v>950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6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969"/>
        <v>0</v>
      </c>
      <c r="CF931" s="1328">
        <f t="shared" si="2969"/>
        <v>0</v>
      </c>
      <c r="CG931" s="1328">
        <f t="shared" si="2969"/>
        <v>0</v>
      </c>
      <c r="CH931" s="1328">
        <f t="shared" si="2969"/>
        <v>0</v>
      </c>
      <c r="CI931" s="1328">
        <f t="shared" si="2969"/>
        <v>0</v>
      </c>
      <c r="CJ931" s="1328">
        <f t="shared" si="2969"/>
        <v>0</v>
      </c>
      <c r="CK931" s="1329">
        <f t="shared" si="2969"/>
        <v>0</v>
      </c>
      <c r="CL931" s="1329">
        <f t="shared" si="2969"/>
        <v>0</v>
      </c>
      <c r="CM931" s="1329">
        <f t="shared" si="2969"/>
        <v>120</v>
      </c>
      <c r="CN931" s="1328">
        <f t="shared" si="2969"/>
        <v>349.5</v>
      </c>
      <c r="CO931" s="1328">
        <f t="shared" si="2969"/>
        <v>750</v>
      </c>
      <c r="CP931" s="1328">
        <f t="shared" si="2969"/>
        <v>874.95</v>
      </c>
      <c r="CQ931" s="1328">
        <f t="shared" si="2969"/>
        <v>3250</v>
      </c>
      <c r="CR931" s="1328">
        <f t="shared" si="2969"/>
        <v>5850</v>
      </c>
      <c r="CS931" s="1327">
        <f t="shared" si="2969"/>
        <v>6000</v>
      </c>
      <c r="CT931" s="1330">
        <f t="shared" si="2969"/>
        <v>6500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6">
        <f t="shared" si="2995"/>
        <v>0</v>
      </c>
      <c r="CE932" s="1327">
        <f t="shared" si="2969"/>
        <v>0</v>
      </c>
      <c r="CF932" s="1328">
        <f t="shared" si="2969"/>
        <v>0</v>
      </c>
      <c r="CG932" s="1328">
        <f t="shared" si="2969"/>
        <v>0</v>
      </c>
      <c r="CH932" s="1328">
        <f t="shared" si="2969"/>
        <v>0</v>
      </c>
      <c r="CI932" s="1328">
        <f t="shared" si="2969"/>
        <v>0</v>
      </c>
      <c r="CJ932" s="1328">
        <f t="shared" si="2969"/>
        <v>0</v>
      </c>
      <c r="CK932" s="1329">
        <f t="shared" si="2969"/>
        <v>0</v>
      </c>
      <c r="CL932" s="1329">
        <f t="shared" si="2969"/>
        <v>0</v>
      </c>
      <c r="CM932" s="1329">
        <f t="shared" si="2969"/>
        <v>0</v>
      </c>
      <c r="CN932" s="1328">
        <f t="shared" si="2969"/>
        <v>0</v>
      </c>
      <c r="CO932" s="1328">
        <f t="shared" si="2969"/>
        <v>0</v>
      </c>
      <c r="CP932" s="1328">
        <f t="shared" si="2969"/>
        <v>0</v>
      </c>
      <c r="CQ932" s="1328">
        <f t="shared" si="2969"/>
        <v>30</v>
      </c>
      <c r="CR932" s="1328">
        <f t="shared" si="2969"/>
        <v>120</v>
      </c>
      <c r="CS932" s="1327">
        <f t="shared" si="2969"/>
        <v>240</v>
      </c>
      <c r="CT932" s="1330">
        <f t="shared" si="2969"/>
        <v>750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6">
        <f t="shared" si="2995"/>
        <v>0</v>
      </c>
      <c r="CE933" s="1327">
        <f t="shared" si="2969"/>
        <v>0</v>
      </c>
      <c r="CF933" s="1328">
        <f t="shared" si="2969"/>
        <v>0</v>
      </c>
      <c r="CG933" s="1328">
        <f t="shared" si="2969"/>
        <v>0</v>
      </c>
      <c r="CH933" s="1328">
        <f t="shared" si="2969"/>
        <v>0</v>
      </c>
      <c r="CI933" s="1328">
        <f t="shared" si="2969"/>
        <v>0</v>
      </c>
      <c r="CJ933" s="1328">
        <f t="shared" si="2969"/>
        <v>0</v>
      </c>
      <c r="CK933" s="1329">
        <f t="shared" si="2969"/>
        <v>0</v>
      </c>
      <c r="CL933" s="1329">
        <f t="shared" si="2969"/>
        <v>0</v>
      </c>
      <c r="CM933" s="1329">
        <f t="shared" si="2969"/>
        <v>0</v>
      </c>
      <c r="CN933" s="1328">
        <f t="shared" si="2969"/>
        <v>0</v>
      </c>
      <c r="CO933" s="1328">
        <f t="shared" si="2969"/>
        <v>0</v>
      </c>
      <c r="CP933" s="1328">
        <f t="shared" si="2969"/>
        <v>0</v>
      </c>
      <c r="CQ933" s="1328">
        <f t="shared" si="2969"/>
        <v>0</v>
      </c>
      <c r="CR933" s="1328">
        <f t="shared" si="2969"/>
        <v>0</v>
      </c>
      <c r="CS933" s="1327">
        <f t="shared" si="2969"/>
        <v>0</v>
      </c>
      <c r="CT933" s="1330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6">
        <f t="shared" si="2995"/>
        <v>0</v>
      </c>
      <c r="CE934" s="1327">
        <f t="shared" si="2969"/>
        <v>0</v>
      </c>
      <c r="CF934" s="1328">
        <f t="shared" si="2969"/>
        <v>0</v>
      </c>
      <c r="CG934" s="1328">
        <f t="shared" si="2969"/>
        <v>0</v>
      </c>
      <c r="CH934" s="1328">
        <f t="shared" si="2969"/>
        <v>0</v>
      </c>
      <c r="CI934" s="1328">
        <f t="shared" si="2969"/>
        <v>0</v>
      </c>
      <c r="CJ934" s="1328">
        <f t="shared" si="2969"/>
        <v>0</v>
      </c>
      <c r="CK934" s="1329">
        <f t="shared" si="2969"/>
        <v>0</v>
      </c>
      <c r="CL934" s="1329">
        <f t="shared" si="2969"/>
        <v>0</v>
      </c>
      <c r="CM934" s="1329">
        <f t="shared" si="2969"/>
        <v>0</v>
      </c>
      <c r="CN934" s="1328">
        <f t="shared" si="2969"/>
        <v>0</v>
      </c>
      <c r="CO934" s="1328">
        <f t="shared" si="2969"/>
        <v>0</v>
      </c>
      <c r="CP934" s="1328">
        <f t="shared" si="2969"/>
        <v>0</v>
      </c>
      <c r="CQ934" s="1328">
        <f t="shared" si="2969"/>
        <v>0</v>
      </c>
      <c r="CR934" s="1328">
        <f t="shared" si="2969"/>
        <v>0</v>
      </c>
      <c r="CS934" s="1327">
        <f t="shared" si="2969"/>
        <v>0</v>
      </c>
      <c r="CT934" s="1330">
        <f t="shared" si="2969"/>
        <v>250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6">
        <f t="shared" si="2995"/>
        <v>0</v>
      </c>
      <c r="CE935" s="1327">
        <f t="shared" si="2969"/>
        <v>0</v>
      </c>
      <c r="CF935" s="1328">
        <f t="shared" si="2969"/>
        <v>0</v>
      </c>
      <c r="CG935" s="1328">
        <f t="shared" si="2969"/>
        <v>0</v>
      </c>
      <c r="CH935" s="1328">
        <f t="shared" si="2969"/>
        <v>0</v>
      </c>
      <c r="CI935" s="1328">
        <f t="shared" si="2969"/>
        <v>0</v>
      </c>
      <c r="CJ935" s="1328">
        <f t="shared" si="2969"/>
        <v>0</v>
      </c>
      <c r="CK935" s="1329">
        <f t="shared" si="2969"/>
        <v>0</v>
      </c>
      <c r="CL935" s="1329">
        <f t="shared" si="2969"/>
        <v>0</v>
      </c>
      <c r="CM935" s="1329">
        <f t="shared" si="2969"/>
        <v>0</v>
      </c>
      <c r="CN935" s="1328">
        <f t="shared" si="2969"/>
        <v>0</v>
      </c>
      <c r="CO935" s="1328">
        <f t="shared" si="2969"/>
        <v>0</v>
      </c>
      <c r="CP935" s="1328">
        <f t="shared" si="2969"/>
        <v>0</v>
      </c>
      <c r="CQ935" s="1328">
        <f t="shared" si="2969"/>
        <v>0</v>
      </c>
      <c r="CR935" s="1328">
        <f t="shared" si="2969"/>
        <v>0</v>
      </c>
      <c r="CS935" s="1327">
        <f t="shared" si="2969"/>
        <v>0</v>
      </c>
      <c r="CT935" s="1330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6">
        <f t="shared" si="2995"/>
        <v>0</v>
      </c>
      <c r="CE936" s="1327">
        <f t="shared" si="2969"/>
        <v>0</v>
      </c>
      <c r="CF936" s="1328">
        <f t="shared" si="2969"/>
        <v>0</v>
      </c>
      <c r="CG936" s="1328">
        <f t="shared" si="2969"/>
        <v>0</v>
      </c>
      <c r="CH936" s="1328">
        <f t="shared" si="2969"/>
        <v>0</v>
      </c>
      <c r="CI936" s="1328">
        <f t="shared" si="2969"/>
        <v>0</v>
      </c>
      <c r="CJ936" s="1328">
        <f t="shared" si="2969"/>
        <v>0</v>
      </c>
      <c r="CK936" s="1329">
        <f t="shared" si="2969"/>
        <v>0</v>
      </c>
      <c r="CL936" s="1329">
        <f t="shared" si="2969"/>
        <v>0</v>
      </c>
      <c r="CM936" s="1329">
        <f t="shared" si="2969"/>
        <v>0</v>
      </c>
      <c r="CN936" s="1328">
        <f t="shared" si="2969"/>
        <v>0</v>
      </c>
      <c r="CO936" s="1328">
        <f t="shared" si="2969"/>
        <v>0</v>
      </c>
      <c r="CP936" s="1328">
        <f t="shared" si="2969"/>
        <v>0</v>
      </c>
      <c r="CQ936" s="1328">
        <f t="shared" si="2969"/>
        <v>0</v>
      </c>
      <c r="CR936" s="1328">
        <f t="shared" si="2969"/>
        <v>0</v>
      </c>
      <c r="CS936" s="1327">
        <f t="shared" si="2969"/>
        <v>120</v>
      </c>
      <c r="CT936" s="1330">
        <f t="shared" si="2969"/>
        <v>250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6">
        <f t="shared" si="2995"/>
        <v>0</v>
      </c>
      <c r="CE937" s="1327">
        <f t="shared" si="2969"/>
        <v>0</v>
      </c>
      <c r="CF937" s="1328">
        <f t="shared" si="2969"/>
        <v>0</v>
      </c>
      <c r="CG937" s="1328">
        <f t="shared" si="2969"/>
        <v>0</v>
      </c>
      <c r="CH937" s="1328">
        <f t="shared" si="2969"/>
        <v>0</v>
      </c>
      <c r="CI937" s="1328">
        <f t="shared" si="2969"/>
        <v>0</v>
      </c>
      <c r="CJ937" s="1328">
        <f t="shared" si="2969"/>
        <v>0</v>
      </c>
      <c r="CK937" s="1329">
        <f t="shared" si="2969"/>
        <v>0</v>
      </c>
      <c r="CL937" s="1329">
        <f t="shared" si="2969"/>
        <v>0</v>
      </c>
      <c r="CM937" s="1329">
        <f t="shared" si="2969"/>
        <v>0</v>
      </c>
      <c r="CN937" s="1328">
        <f t="shared" si="2969"/>
        <v>0</v>
      </c>
      <c r="CO937" s="1328">
        <f t="shared" si="2969"/>
        <v>0</v>
      </c>
      <c r="CP937" s="1328">
        <f t="shared" si="2969"/>
        <v>0</v>
      </c>
      <c r="CQ937" s="1328">
        <f t="shared" si="2969"/>
        <v>0</v>
      </c>
      <c r="CR937" s="1328">
        <f t="shared" si="2969"/>
        <v>0</v>
      </c>
      <c r="CS937" s="1327">
        <f t="shared" si="2969"/>
        <v>0</v>
      </c>
      <c r="CT937" s="1330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6">
        <f t="shared" si="2995"/>
        <v>0</v>
      </c>
      <c r="CE938" s="1327">
        <f t="shared" si="2969"/>
        <v>0</v>
      </c>
      <c r="CF938" s="1328">
        <f t="shared" si="2969"/>
        <v>0</v>
      </c>
      <c r="CG938" s="1328">
        <f t="shared" si="2969"/>
        <v>0</v>
      </c>
      <c r="CH938" s="1328">
        <f t="shared" si="2969"/>
        <v>0</v>
      </c>
      <c r="CI938" s="1328">
        <f t="shared" si="2969"/>
        <v>0</v>
      </c>
      <c r="CJ938" s="1328">
        <f t="shared" si="2969"/>
        <v>0</v>
      </c>
      <c r="CK938" s="1329">
        <f t="shared" si="2969"/>
        <v>0</v>
      </c>
      <c r="CL938" s="1329">
        <f t="shared" si="2969"/>
        <v>0</v>
      </c>
      <c r="CM938" s="1329">
        <f t="shared" si="2969"/>
        <v>0</v>
      </c>
      <c r="CN938" s="1328">
        <f t="shared" si="2969"/>
        <v>0</v>
      </c>
      <c r="CO938" s="1328">
        <f t="shared" si="2969"/>
        <v>0</v>
      </c>
      <c r="CP938" s="1328">
        <f t="shared" si="2969"/>
        <v>0</v>
      </c>
      <c r="CQ938" s="1328">
        <f t="shared" si="2969"/>
        <v>0</v>
      </c>
      <c r="CR938" s="1328">
        <f t="shared" si="2969"/>
        <v>0</v>
      </c>
      <c r="CS938" s="1327">
        <f t="shared" si="2969"/>
        <v>0</v>
      </c>
      <c r="CT938" s="1330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6">
        <f t="shared" si="2995"/>
        <v>0</v>
      </c>
      <c r="CE939" s="1327">
        <f t="shared" si="2969"/>
        <v>0</v>
      </c>
      <c r="CF939" s="1328">
        <f t="shared" si="2969"/>
        <v>0</v>
      </c>
      <c r="CG939" s="1328">
        <f t="shared" si="2969"/>
        <v>0</v>
      </c>
      <c r="CH939" s="1328">
        <f t="shared" si="2969"/>
        <v>0</v>
      </c>
      <c r="CI939" s="1328">
        <f t="shared" si="2969"/>
        <v>0</v>
      </c>
      <c r="CJ939" s="1328">
        <f t="shared" si="2969"/>
        <v>0</v>
      </c>
      <c r="CK939" s="1329">
        <f t="shared" si="2969"/>
        <v>0</v>
      </c>
      <c r="CL939" s="1329">
        <f t="shared" si="2969"/>
        <v>0</v>
      </c>
      <c r="CM939" s="1329">
        <f t="shared" si="2969"/>
        <v>0</v>
      </c>
      <c r="CN939" s="1328">
        <f t="shared" si="2969"/>
        <v>0</v>
      </c>
      <c r="CO939" s="1328">
        <f t="shared" si="2969"/>
        <v>0</v>
      </c>
      <c r="CP939" s="1328">
        <f t="shared" si="2969"/>
        <v>0</v>
      </c>
      <c r="CQ939" s="1328">
        <f t="shared" si="2969"/>
        <v>0</v>
      </c>
      <c r="CR939" s="1328">
        <f t="shared" si="2969"/>
        <v>0</v>
      </c>
      <c r="CS939" s="1327">
        <f t="shared" si="2969"/>
        <v>0</v>
      </c>
      <c r="CT939" s="1330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6">
        <f t="shared" si="2995"/>
        <v>0</v>
      </c>
      <c r="CE940" s="1327">
        <f t="shared" si="2969"/>
        <v>0</v>
      </c>
      <c r="CF940" s="1328">
        <f t="shared" si="2969"/>
        <v>0</v>
      </c>
      <c r="CG940" s="1328">
        <f t="shared" si="2969"/>
        <v>0</v>
      </c>
      <c r="CH940" s="1328">
        <f t="shared" si="2969"/>
        <v>0</v>
      </c>
      <c r="CI940" s="1328">
        <f t="shared" si="2969"/>
        <v>0</v>
      </c>
      <c r="CJ940" s="1328">
        <f t="shared" si="2969"/>
        <v>0</v>
      </c>
      <c r="CK940" s="1329">
        <f t="shared" si="2969"/>
        <v>0</v>
      </c>
      <c r="CL940" s="1329">
        <f t="shared" si="2969"/>
        <v>0</v>
      </c>
      <c r="CM940" s="1329">
        <f t="shared" si="2969"/>
        <v>0</v>
      </c>
      <c r="CN940" s="1328">
        <f t="shared" si="2969"/>
        <v>0</v>
      </c>
      <c r="CO940" s="1328">
        <f t="shared" si="2969"/>
        <v>0</v>
      </c>
      <c r="CP940" s="1328">
        <f t="shared" si="2969"/>
        <v>0</v>
      </c>
      <c r="CQ940" s="1328">
        <f t="shared" si="2969"/>
        <v>0</v>
      </c>
      <c r="CR940" s="1328">
        <f t="shared" si="2969"/>
        <v>0</v>
      </c>
      <c r="CS940" s="1327">
        <f t="shared" si="2969"/>
        <v>0</v>
      </c>
      <c r="CT940" s="1330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6">
        <f t="shared" si="2995"/>
        <v>0</v>
      </c>
      <c r="CE941" s="1327">
        <f t="shared" si="2969"/>
        <v>0</v>
      </c>
      <c r="CF941" s="1328">
        <f t="shared" si="2969"/>
        <v>0</v>
      </c>
      <c r="CG941" s="1328">
        <f t="shared" si="2969"/>
        <v>0</v>
      </c>
      <c r="CH941" s="1328">
        <f t="shared" si="2969"/>
        <v>0</v>
      </c>
      <c r="CI941" s="1328">
        <f t="shared" si="2969"/>
        <v>0</v>
      </c>
      <c r="CJ941" s="1328">
        <f t="shared" si="2969"/>
        <v>0</v>
      </c>
      <c r="CK941" s="1329">
        <f t="shared" si="2969"/>
        <v>0</v>
      </c>
      <c r="CL941" s="1329">
        <f t="shared" si="2969"/>
        <v>0</v>
      </c>
      <c r="CM941" s="1329">
        <f t="shared" si="2969"/>
        <v>0</v>
      </c>
      <c r="CN941" s="1328">
        <f t="shared" si="2969"/>
        <v>0</v>
      </c>
      <c r="CO941" s="1328">
        <f t="shared" si="2969"/>
        <v>0</v>
      </c>
      <c r="CP941" s="1328">
        <f t="shared" si="2969"/>
        <v>0</v>
      </c>
      <c r="CQ941" s="1328">
        <f t="shared" si="2969"/>
        <v>0</v>
      </c>
      <c r="CR941" s="1328">
        <f t="shared" si="2969"/>
        <v>0</v>
      </c>
      <c r="CS941" s="1327">
        <f t="shared" si="2969"/>
        <v>0</v>
      </c>
      <c r="CT941" s="1330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6">
        <f t="shared" si="2995"/>
        <v>0</v>
      </c>
      <c r="CE942" s="1327">
        <f t="shared" si="2969"/>
        <v>0</v>
      </c>
      <c r="CF942" s="1328">
        <f t="shared" si="2969"/>
        <v>0</v>
      </c>
      <c r="CG942" s="1328">
        <f t="shared" si="2969"/>
        <v>0</v>
      </c>
      <c r="CH942" s="1328">
        <f t="shared" si="2969"/>
        <v>0</v>
      </c>
      <c r="CI942" s="1328">
        <f t="shared" si="2969"/>
        <v>0</v>
      </c>
      <c r="CJ942" s="1328">
        <f t="shared" si="2969"/>
        <v>0</v>
      </c>
      <c r="CK942" s="1329">
        <f t="shared" si="2969"/>
        <v>0</v>
      </c>
      <c r="CL942" s="1329">
        <f t="shared" si="2969"/>
        <v>0</v>
      </c>
      <c r="CM942" s="1329">
        <f t="shared" si="2969"/>
        <v>0</v>
      </c>
      <c r="CN942" s="1328">
        <f t="shared" si="2969"/>
        <v>0</v>
      </c>
      <c r="CO942" s="1328">
        <f t="shared" si="2969"/>
        <v>0</v>
      </c>
      <c r="CP942" s="1328">
        <f t="shared" si="2969"/>
        <v>0</v>
      </c>
      <c r="CQ942" s="1328">
        <f t="shared" si="2969"/>
        <v>0</v>
      </c>
      <c r="CR942" s="1328">
        <f t="shared" si="2969"/>
        <v>130</v>
      </c>
      <c r="CS942" s="1327">
        <f t="shared" si="2969"/>
        <v>200</v>
      </c>
      <c r="CT942" s="1330">
        <f t="shared" si="2969"/>
        <v>240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6">
        <f t="shared" si="2995"/>
        <v>0</v>
      </c>
      <c r="CE943" s="1327">
        <f t="shared" si="2969"/>
        <v>0</v>
      </c>
      <c r="CF943" s="1328">
        <f t="shared" si="2969"/>
        <v>0</v>
      </c>
      <c r="CG943" s="1328">
        <f t="shared" si="2969"/>
        <v>0</v>
      </c>
      <c r="CH943" s="1328">
        <f t="shared" si="2969"/>
        <v>0</v>
      </c>
      <c r="CI943" s="1328">
        <f t="shared" si="2969"/>
        <v>0</v>
      </c>
      <c r="CJ943" s="1328">
        <f t="shared" si="2969"/>
        <v>0</v>
      </c>
      <c r="CK943" s="1329">
        <f t="shared" si="2969"/>
        <v>0</v>
      </c>
      <c r="CL943" s="1329">
        <f t="shared" si="2969"/>
        <v>0</v>
      </c>
      <c r="CM943" s="1329">
        <f t="shared" si="2969"/>
        <v>0</v>
      </c>
      <c r="CN943" s="1328">
        <f t="shared" si="2969"/>
        <v>0</v>
      </c>
      <c r="CO943" s="1328">
        <f t="shared" si="2969"/>
        <v>0</v>
      </c>
      <c r="CP943" s="1328">
        <f t="shared" si="2969"/>
        <v>0</v>
      </c>
      <c r="CQ943" s="1328">
        <f t="shared" si="2969"/>
        <v>0</v>
      </c>
      <c r="CR943" s="1328">
        <f t="shared" si="2969"/>
        <v>0</v>
      </c>
      <c r="CS943" s="1327">
        <f t="shared" si="2969"/>
        <v>50</v>
      </c>
      <c r="CT943" s="1330">
        <f t="shared" si="2969"/>
        <v>125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0</v>
      </c>
      <c r="BX944" s="784">
        <f>SUM(BX346)</f>
        <v>240</v>
      </c>
      <c r="BY944" s="784">
        <f>SUM(BY346)</f>
        <v>960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6">
        <f t="shared" si="2995"/>
        <v>0</v>
      </c>
      <c r="CE944" s="1327">
        <f t="shared" si="2969"/>
        <v>0</v>
      </c>
      <c r="CF944" s="1328">
        <f t="shared" si="2969"/>
        <v>0</v>
      </c>
      <c r="CG944" s="1328">
        <f t="shared" si="2969"/>
        <v>0</v>
      </c>
      <c r="CH944" s="1328">
        <f t="shared" si="2969"/>
        <v>0</v>
      </c>
      <c r="CI944" s="1328">
        <f t="shared" si="2969"/>
        <v>0</v>
      </c>
      <c r="CJ944" s="1328">
        <f t="shared" si="2969"/>
        <v>0</v>
      </c>
      <c r="CK944" s="1329">
        <f t="shared" si="2969"/>
        <v>0</v>
      </c>
      <c r="CL944" s="1329">
        <f t="shared" si="2969"/>
        <v>0</v>
      </c>
      <c r="CM944" s="1329">
        <f t="shared" si="2969"/>
        <v>0</v>
      </c>
      <c r="CN944" s="1328">
        <f t="shared" si="2969"/>
        <v>0</v>
      </c>
      <c r="CO944" s="1328">
        <f t="shared" si="2969"/>
        <v>100</v>
      </c>
      <c r="CP944" s="1328">
        <f t="shared" si="2969"/>
        <v>160</v>
      </c>
      <c r="CQ944" s="1328">
        <f t="shared" si="2969"/>
        <v>360</v>
      </c>
      <c r="CR944" s="1328">
        <f t="shared" si="2969"/>
        <v>360</v>
      </c>
      <c r="CS944" s="1327">
        <f t="shared" si="2969"/>
        <v>1200</v>
      </c>
      <c r="CT944" s="1330">
        <f t="shared" si="2969"/>
        <v>3000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50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6">
        <f t="shared" si="2995"/>
        <v>0</v>
      </c>
      <c r="CE945" s="1327">
        <f t="shared" si="2969"/>
        <v>0</v>
      </c>
      <c r="CF945" s="1328">
        <f t="shared" si="2969"/>
        <v>0</v>
      </c>
      <c r="CG945" s="1328">
        <f t="shared" si="2969"/>
        <v>0</v>
      </c>
      <c r="CH945" s="1328">
        <f t="shared" si="2969"/>
        <v>0</v>
      </c>
      <c r="CI945" s="1328">
        <f t="shared" si="2969"/>
        <v>0</v>
      </c>
      <c r="CJ945" s="1328">
        <f t="shared" si="2969"/>
        <v>0</v>
      </c>
      <c r="CK945" s="1329">
        <f t="shared" si="2969"/>
        <v>0</v>
      </c>
      <c r="CL945" s="1329">
        <f t="shared" si="2969"/>
        <v>0</v>
      </c>
      <c r="CM945" s="1329">
        <f t="shared" si="2969"/>
        <v>0</v>
      </c>
      <c r="CN945" s="1328">
        <f t="shared" si="2969"/>
        <v>0</v>
      </c>
      <c r="CO945" s="1328">
        <f t="shared" si="2969"/>
        <v>50</v>
      </c>
      <c r="CP945" s="1328">
        <f t="shared" si="2969"/>
        <v>90</v>
      </c>
      <c r="CQ945" s="1328">
        <f t="shared" si="2969"/>
        <v>120</v>
      </c>
      <c r="CR945" s="1328">
        <f t="shared" si="2969"/>
        <v>130</v>
      </c>
      <c r="CS945" s="1327">
        <f t="shared" si="2969"/>
        <v>250</v>
      </c>
      <c r="CT945" s="1330">
        <f t="shared" si="2969"/>
        <v>250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6">
        <f t="shared" si="2995"/>
        <v>0</v>
      </c>
      <c r="CE946" s="1327">
        <f t="shared" si="2969"/>
        <v>0</v>
      </c>
      <c r="CF946" s="1328">
        <f t="shared" si="2969"/>
        <v>0</v>
      </c>
      <c r="CG946" s="1328">
        <f t="shared" si="2969"/>
        <v>0</v>
      </c>
      <c r="CH946" s="1328">
        <f t="shared" si="2969"/>
        <v>0</v>
      </c>
      <c r="CI946" s="1328">
        <f t="shared" si="2969"/>
        <v>0</v>
      </c>
      <c r="CJ946" s="1328">
        <f t="shared" si="2969"/>
        <v>0</v>
      </c>
      <c r="CK946" s="1329">
        <f t="shared" si="2969"/>
        <v>0</v>
      </c>
      <c r="CL946" s="1329">
        <f t="shared" si="2969"/>
        <v>0</v>
      </c>
      <c r="CM946" s="1329">
        <f t="shared" si="2969"/>
        <v>0</v>
      </c>
      <c r="CN946" s="1328">
        <f t="shared" si="2969"/>
        <v>0</v>
      </c>
      <c r="CO946" s="1328">
        <f t="shared" si="2969"/>
        <v>0</v>
      </c>
      <c r="CP946" s="1328">
        <f t="shared" si="2969"/>
        <v>0</v>
      </c>
      <c r="CQ946" s="1328">
        <f t="shared" si="2969"/>
        <v>0</v>
      </c>
      <c r="CR946" s="1328">
        <f t="shared" si="2969"/>
        <v>0</v>
      </c>
      <c r="CS946" s="1327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6">
        <f t="shared" si="2995"/>
        <v>0</v>
      </c>
      <c r="CE947" s="1327">
        <f t="shared" si="3056"/>
        <v>0</v>
      </c>
      <c r="CF947" s="1328">
        <f t="shared" si="3056"/>
        <v>0</v>
      </c>
      <c r="CG947" s="1328">
        <f t="shared" si="3056"/>
        <v>0</v>
      </c>
      <c r="CH947" s="1328">
        <f t="shared" si="3056"/>
        <v>0</v>
      </c>
      <c r="CI947" s="1328">
        <f t="shared" si="3056"/>
        <v>0</v>
      </c>
      <c r="CJ947" s="1328">
        <f t="shared" si="3056"/>
        <v>0</v>
      </c>
      <c r="CK947" s="1329">
        <f t="shared" si="3056"/>
        <v>0</v>
      </c>
      <c r="CL947" s="1329">
        <f t="shared" si="3056"/>
        <v>0</v>
      </c>
      <c r="CM947" s="1329">
        <f t="shared" si="3056"/>
        <v>0</v>
      </c>
      <c r="CN947" s="1328">
        <f t="shared" si="3056"/>
        <v>0</v>
      </c>
      <c r="CO947" s="1328">
        <f t="shared" si="3056"/>
        <v>0</v>
      </c>
      <c r="CP947" s="1328">
        <f t="shared" si="3056"/>
        <v>0</v>
      </c>
      <c r="CQ947" s="1328">
        <f t="shared" si="3056"/>
        <v>0</v>
      </c>
      <c r="CR947" s="1328">
        <f t="shared" si="3056"/>
        <v>0</v>
      </c>
      <c r="CS947" s="1327">
        <f t="shared" si="3056"/>
        <v>0</v>
      </c>
      <c r="CT947" s="1330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6">
        <f t="shared" si="2995"/>
        <v>0</v>
      </c>
      <c r="CE948" s="1327">
        <f t="shared" si="3056"/>
        <v>0</v>
      </c>
      <c r="CF948" s="1328">
        <f t="shared" si="3056"/>
        <v>0</v>
      </c>
      <c r="CG948" s="1328">
        <f t="shared" si="3056"/>
        <v>0</v>
      </c>
      <c r="CH948" s="1328">
        <f t="shared" si="3056"/>
        <v>0</v>
      </c>
      <c r="CI948" s="1328">
        <f t="shared" si="3056"/>
        <v>0</v>
      </c>
      <c r="CJ948" s="1328">
        <f t="shared" si="3056"/>
        <v>0</v>
      </c>
      <c r="CK948" s="1329">
        <f t="shared" si="3056"/>
        <v>0</v>
      </c>
      <c r="CL948" s="1329">
        <f t="shared" si="3056"/>
        <v>0</v>
      </c>
      <c r="CM948" s="1329">
        <f t="shared" si="3056"/>
        <v>0</v>
      </c>
      <c r="CN948" s="1328">
        <f t="shared" si="3056"/>
        <v>0</v>
      </c>
      <c r="CO948" s="1328">
        <f t="shared" si="3056"/>
        <v>0</v>
      </c>
      <c r="CP948" s="1328">
        <f t="shared" si="3056"/>
        <v>0</v>
      </c>
      <c r="CQ948" s="1328">
        <f t="shared" si="3056"/>
        <v>0</v>
      </c>
      <c r="CR948" s="1328">
        <f t="shared" si="3056"/>
        <v>0</v>
      </c>
      <c r="CS948" s="1327">
        <f t="shared" si="3056"/>
        <v>0</v>
      </c>
      <c r="CT948" s="1330">
        <f t="shared" si="3056"/>
        <v>650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6">
        <f t="shared" si="2995"/>
        <v>0</v>
      </c>
      <c r="CE949" s="1327">
        <f t="shared" si="3056"/>
        <v>0</v>
      </c>
      <c r="CF949" s="1328">
        <f t="shared" si="3056"/>
        <v>0</v>
      </c>
      <c r="CG949" s="1328">
        <f t="shared" si="3056"/>
        <v>0</v>
      </c>
      <c r="CH949" s="1328">
        <f t="shared" si="3056"/>
        <v>0</v>
      </c>
      <c r="CI949" s="1328">
        <f t="shared" si="3056"/>
        <v>0</v>
      </c>
      <c r="CJ949" s="1328">
        <f t="shared" si="3056"/>
        <v>0</v>
      </c>
      <c r="CK949" s="1329">
        <f t="shared" si="3056"/>
        <v>0</v>
      </c>
      <c r="CL949" s="1329">
        <f t="shared" si="3056"/>
        <v>0</v>
      </c>
      <c r="CM949" s="1329">
        <f t="shared" si="3056"/>
        <v>0</v>
      </c>
      <c r="CN949" s="1328">
        <f t="shared" si="3056"/>
        <v>0</v>
      </c>
      <c r="CO949" s="1328">
        <f t="shared" si="3056"/>
        <v>0</v>
      </c>
      <c r="CP949" s="1328">
        <f t="shared" si="3056"/>
        <v>0</v>
      </c>
      <c r="CQ949" s="1328">
        <f t="shared" si="3056"/>
        <v>0</v>
      </c>
      <c r="CR949" s="1328">
        <f t="shared" si="3056"/>
        <v>2160</v>
      </c>
      <c r="CS949" s="1327">
        <f t="shared" si="3056"/>
        <v>3700</v>
      </c>
      <c r="CT949" s="1330">
        <f t="shared" si="3056"/>
        <v>4500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6">
        <f t="shared" si="2995"/>
        <v>0</v>
      </c>
      <c r="CE950" s="1327">
        <f t="shared" si="3056"/>
        <v>0</v>
      </c>
      <c r="CF950" s="1328">
        <f t="shared" si="3056"/>
        <v>0</v>
      </c>
      <c r="CG950" s="1328">
        <f t="shared" si="3056"/>
        <v>0</v>
      </c>
      <c r="CH950" s="1328">
        <f t="shared" si="3056"/>
        <v>0</v>
      </c>
      <c r="CI950" s="1328">
        <f t="shared" si="3056"/>
        <v>0</v>
      </c>
      <c r="CJ950" s="1328">
        <f t="shared" si="3056"/>
        <v>0</v>
      </c>
      <c r="CK950" s="1329">
        <f t="shared" si="3056"/>
        <v>0</v>
      </c>
      <c r="CL950" s="1329">
        <f t="shared" si="3056"/>
        <v>0</v>
      </c>
      <c r="CM950" s="1329">
        <f t="shared" si="3056"/>
        <v>0</v>
      </c>
      <c r="CN950" s="1328">
        <f t="shared" si="3056"/>
        <v>0</v>
      </c>
      <c r="CO950" s="1328">
        <f t="shared" si="3056"/>
        <v>0</v>
      </c>
      <c r="CP950" s="1328">
        <f t="shared" si="3056"/>
        <v>0</v>
      </c>
      <c r="CQ950" s="1328">
        <f t="shared" si="3056"/>
        <v>0</v>
      </c>
      <c r="CR950" s="1328">
        <f t="shared" si="3056"/>
        <v>1125</v>
      </c>
      <c r="CS950" s="1327">
        <f t="shared" si="3056"/>
        <v>1889.9999999999998</v>
      </c>
      <c r="CT950" s="1330">
        <f t="shared" si="3056"/>
        <v>5775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6">
        <f t="shared" si="2995"/>
        <v>0</v>
      </c>
      <c r="CE951" s="1327">
        <f t="shared" si="3056"/>
        <v>0</v>
      </c>
      <c r="CF951" s="1328">
        <f t="shared" si="3056"/>
        <v>0</v>
      </c>
      <c r="CG951" s="1328">
        <f t="shared" si="3056"/>
        <v>0</v>
      </c>
      <c r="CH951" s="1328">
        <f t="shared" si="3056"/>
        <v>0</v>
      </c>
      <c r="CI951" s="1328">
        <f t="shared" si="3056"/>
        <v>0</v>
      </c>
      <c r="CJ951" s="1328">
        <f t="shared" si="3056"/>
        <v>0</v>
      </c>
      <c r="CK951" s="1329">
        <f t="shared" si="3056"/>
        <v>0</v>
      </c>
      <c r="CL951" s="1329">
        <f t="shared" si="3056"/>
        <v>0</v>
      </c>
      <c r="CM951" s="1329">
        <f t="shared" si="3056"/>
        <v>0</v>
      </c>
      <c r="CN951" s="1328">
        <f t="shared" si="3056"/>
        <v>0</v>
      </c>
      <c r="CO951" s="1328">
        <f t="shared" si="3056"/>
        <v>0</v>
      </c>
      <c r="CP951" s="1328">
        <f t="shared" si="3056"/>
        <v>0</v>
      </c>
      <c r="CQ951" s="1328">
        <f t="shared" si="3056"/>
        <v>0</v>
      </c>
      <c r="CR951" s="1328">
        <f t="shared" si="3056"/>
        <v>0</v>
      </c>
      <c r="CS951" s="1327">
        <f t="shared" si="3056"/>
        <v>0</v>
      </c>
      <c r="CT951" s="1330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6">
        <f t="shared" si="2995"/>
        <v>0</v>
      </c>
      <c r="CE952" s="1327">
        <f t="shared" si="3056"/>
        <v>0</v>
      </c>
      <c r="CF952" s="1328">
        <f t="shared" si="3056"/>
        <v>0</v>
      </c>
      <c r="CG952" s="1328">
        <f t="shared" si="3056"/>
        <v>0</v>
      </c>
      <c r="CH952" s="1328">
        <f t="shared" si="3056"/>
        <v>0</v>
      </c>
      <c r="CI952" s="1328">
        <f t="shared" si="3056"/>
        <v>0</v>
      </c>
      <c r="CJ952" s="1328">
        <f t="shared" si="3056"/>
        <v>0</v>
      </c>
      <c r="CK952" s="1329">
        <f t="shared" si="3056"/>
        <v>0</v>
      </c>
      <c r="CL952" s="1329">
        <f t="shared" si="3056"/>
        <v>0</v>
      </c>
      <c r="CM952" s="1329">
        <f t="shared" si="3056"/>
        <v>0</v>
      </c>
      <c r="CN952" s="1328">
        <f t="shared" si="3056"/>
        <v>0</v>
      </c>
      <c r="CO952" s="1328">
        <f t="shared" si="3056"/>
        <v>0</v>
      </c>
      <c r="CP952" s="1328">
        <f t="shared" si="3056"/>
        <v>0</v>
      </c>
      <c r="CQ952" s="1328">
        <f t="shared" si="3056"/>
        <v>0</v>
      </c>
      <c r="CR952" s="1328">
        <f t="shared" si="3056"/>
        <v>0</v>
      </c>
      <c r="CS952" s="1327">
        <f t="shared" si="3056"/>
        <v>0</v>
      </c>
      <c r="CT952" s="1330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6">
        <f t="shared" si="2995"/>
        <v>0</v>
      </c>
      <c r="CE953" s="1327">
        <f t="shared" si="3056"/>
        <v>0</v>
      </c>
      <c r="CF953" s="1328">
        <f t="shared" si="3056"/>
        <v>0</v>
      </c>
      <c r="CG953" s="1328">
        <f t="shared" si="3056"/>
        <v>0</v>
      </c>
      <c r="CH953" s="1328">
        <f t="shared" si="3056"/>
        <v>0</v>
      </c>
      <c r="CI953" s="1328">
        <f t="shared" si="3056"/>
        <v>0</v>
      </c>
      <c r="CJ953" s="1328">
        <f t="shared" si="3056"/>
        <v>0</v>
      </c>
      <c r="CK953" s="1329">
        <f t="shared" si="3056"/>
        <v>0</v>
      </c>
      <c r="CL953" s="1329">
        <f t="shared" si="3056"/>
        <v>0</v>
      </c>
      <c r="CM953" s="1329">
        <f t="shared" si="3056"/>
        <v>0</v>
      </c>
      <c r="CN953" s="1328">
        <f t="shared" si="3056"/>
        <v>0</v>
      </c>
      <c r="CO953" s="1328">
        <f t="shared" si="3056"/>
        <v>0</v>
      </c>
      <c r="CP953" s="1328">
        <f t="shared" si="3056"/>
        <v>0</v>
      </c>
      <c r="CQ953" s="1328">
        <f t="shared" si="3056"/>
        <v>0</v>
      </c>
      <c r="CR953" s="1328">
        <f t="shared" si="3056"/>
        <v>0</v>
      </c>
      <c r="CS953" s="1327">
        <f t="shared" si="3056"/>
        <v>0</v>
      </c>
      <c r="CT953" s="1330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6">
        <f t="shared" si="2995"/>
        <v>0</v>
      </c>
      <c r="CE954" s="1327">
        <f t="shared" si="3056"/>
        <v>0</v>
      </c>
      <c r="CF954" s="1328">
        <f t="shared" si="3056"/>
        <v>0</v>
      </c>
      <c r="CG954" s="1328">
        <f t="shared" si="3056"/>
        <v>0</v>
      </c>
      <c r="CH954" s="1328">
        <f t="shared" si="3056"/>
        <v>0</v>
      </c>
      <c r="CI954" s="1328">
        <f t="shared" si="3056"/>
        <v>0</v>
      </c>
      <c r="CJ954" s="1328">
        <f t="shared" si="3056"/>
        <v>0</v>
      </c>
      <c r="CK954" s="1329">
        <f t="shared" si="3056"/>
        <v>0</v>
      </c>
      <c r="CL954" s="1329">
        <f t="shared" si="3056"/>
        <v>0</v>
      </c>
      <c r="CM954" s="1329">
        <f t="shared" si="3056"/>
        <v>0</v>
      </c>
      <c r="CN954" s="1328">
        <f t="shared" si="3056"/>
        <v>0</v>
      </c>
      <c r="CO954" s="1328">
        <f t="shared" si="3056"/>
        <v>0</v>
      </c>
      <c r="CP954" s="1328">
        <f t="shared" si="3056"/>
        <v>0</v>
      </c>
      <c r="CQ954" s="1328">
        <f t="shared" si="3056"/>
        <v>0</v>
      </c>
      <c r="CR954" s="1328">
        <f t="shared" si="3056"/>
        <v>0</v>
      </c>
      <c r="CS954" s="1327">
        <f t="shared" si="3056"/>
        <v>0</v>
      </c>
      <c r="CT954" s="1330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6">
        <f t="shared" si="2995"/>
        <v>0</v>
      </c>
      <c r="CE955" s="1327">
        <f t="shared" si="3056"/>
        <v>0</v>
      </c>
      <c r="CF955" s="1328">
        <f t="shared" si="3056"/>
        <v>0</v>
      </c>
      <c r="CG955" s="1328">
        <f t="shared" si="3056"/>
        <v>0</v>
      </c>
      <c r="CH955" s="1328">
        <f t="shared" si="3056"/>
        <v>0</v>
      </c>
      <c r="CI955" s="1328">
        <f t="shared" si="3056"/>
        <v>0</v>
      </c>
      <c r="CJ955" s="1328">
        <f t="shared" si="3056"/>
        <v>0</v>
      </c>
      <c r="CK955" s="1329">
        <f t="shared" si="3056"/>
        <v>0</v>
      </c>
      <c r="CL955" s="1329">
        <f t="shared" si="3056"/>
        <v>0</v>
      </c>
      <c r="CM955" s="1329">
        <f t="shared" si="3056"/>
        <v>0</v>
      </c>
      <c r="CN955" s="1328">
        <f t="shared" si="3056"/>
        <v>0</v>
      </c>
      <c r="CO955" s="1328">
        <f t="shared" si="3056"/>
        <v>0</v>
      </c>
      <c r="CP955" s="1328">
        <f t="shared" si="3056"/>
        <v>0</v>
      </c>
      <c r="CQ955" s="1328">
        <f t="shared" si="3056"/>
        <v>0</v>
      </c>
      <c r="CR955" s="1328">
        <f t="shared" si="3056"/>
        <v>0</v>
      </c>
      <c r="CS955" s="1327">
        <f t="shared" si="3056"/>
        <v>0</v>
      </c>
      <c r="CT955" s="1330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6">
        <f t="shared" si="2995"/>
        <v>0</v>
      </c>
      <c r="CE956" s="1327">
        <f t="shared" si="3056"/>
        <v>0</v>
      </c>
      <c r="CF956" s="1328">
        <f t="shared" si="3056"/>
        <v>0</v>
      </c>
      <c r="CG956" s="1328">
        <f t="shared" si="3056"/>
        <v>0</v>
      </c>
      <c r="CH956" s="1328">
        <f t="shared" si="3056"/>
        <v>0</v>
      </c>
      <c r="CI956" s="1328">
        <f t="shared" si="3056"/>
        <v>0</v>
      </c>
      <c r="CJ956" s="1328">
        <f t="shared" si="3056"/>
        <v>0</v>
      </c>
      <c r="CK956" s="1329">
        <f t="shared" si="3056"/>
        <v>0</v>
      </c>
      <c r="CL956" s="1329">
        <f t="shared" si="3056"/>
        <v>0</v>
      </c>
      <c r="CM956" s="1329">
        <f t="shared" si="3056"/>
        <v>0</v>
      </c>
      <c r="CN956" s="1328">
        <f t="shared" si="3056"/>
        <v>0</v>
      </c>
      <c r="CO956" s="1328">
        <f t="shared" si="3056"/>
        <v>0</v>
      </c>
      <c r="CP956" s="1328">
        <f t="shared" si="3056"/>
        <v>0</v>
      </c>
      <c r="CQ956" s="1328">
        <f t="shared" si="3056"/>
        <v>0</v>
      </c>
      <c r="CR956" s="1328">
        <f t="shared" si="3056"/>
        <v>0</v>
      </c>
      <c r="CS956" s="1327">
        <f t="shared" si="3056"/>
        <v>0</v>
      </c>
      <c r="CT956" s="1330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6">
        <f t="shared" si="2995"/>
        <v>0</v>
      </c>
      <c r="CE957" s="1327">
        <f t="shared" si="3056"/>
        <v>0</v>
      </c>
      <c r="CF957" s="1328">
        <f t="shared" si="3056"/>
        <v>0</v>
      </c>
      <c r="CG957" s="1328">
        <f t="shared" si="3056"/>
        <v>0</v>
      </c>
      <c r="CH957" s="1328">
        <f t="shared" si="3056"/>
        <v>0</v>
      </c>
      <c r="CI957" s="1328">
        <f t="shared" si="3056"/>
        <v>0</v>
      </c>
      <c r="CJ957" s="1328">
        <f t="shared" si="3056"/>
        <v>0</v>
      </c>
      <c r="CK957" s="1329">
        <f t="shared" si="3056"/>
        <v>0</v>
      </c>
      <c r="CL957" s="1329">
        <f t="shared" si="3056"/>
        <v>0</v>
      </c>
      <c r="CM957" s="1329">
        <f t="shared" si="3056"/>
        <v>0</v>
      </c>
      <c r="CN957" s="1328">
        <f t="shared" si="3056"/>
        <v>0</v>
      </c>
      <c r="CO957" s="1328">
        <f t="shared" si="3056"/>
        <v>0</v>
      </c>
      <c r="CP957" s="1328">
        <f t="shared" si="3056"/>
        <v>0</v>
      </c>
      <c r="CQ957" s="1328">
        <f t="shared" si="3056"/>
        <v>0</v>
      </c>
      <c r="CR957" s="1328">
        <f t="shared" si="3056"/>
        <v>0</v>
      </c>
      <c r="CS957" s="1327">
        <f t="shared" si="3056"/>
        <v>0</v>
      </c>
      <c r="CT957" s="1330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6">
        <f t="shared" si="2995"/>
        <v>0</v>
      </c>
      <c r="CE958" s="1327">
        <f t="shared" si="3056"/>
        <v>0</v>
      </c>
      <c r="CF958" s="1328">
        <f t="shared" si="3056"/>
        <v>0</v>
      </c>
      <c r="CG958" s="1328">
        <f t="shared" si="3056"/>
        <v>0</v>
      </c>
      <c r="CH958" s="1328">
        <f t="shared" si="3056"/>
        <v>0</v>
      </c>
      <c r="CI958" s="1328">
        <f t="shared" si="3056"/>
        <v>0</v>
      </c>
      <c r="CJ958" s="1328">
        <f t="shared" si="3056"/>
        <v>0</v>
      </c>
      <c r="CK958" s="1329">
        <f t="shared" si="3056"/>
        <v>0</v>
      </c>
      <c r="CL958" s="1329">
        <f t="shared" si="3056"/>
        <v>0</v>
      </c>
      <c r="CM958" s="1329">
        <f t="shared" si="3056"/>
        <v>0</v>
      </c>
      <c r="CN958" s="1328">
        <f t="shared" si="3056"/>
        <v>0</v>
      </c>
      <c r="CO958" s="1328">
        <f t="shared" si="3056"/>
        <v>0</v>
      </c>
      <c r="CP958" s="1328">
        <f t="shared" si="3056"/>
        <v>0</v>
      </c>
      <c r="CQ958" s="1328">
        <f t="shared" si="3056"/>
        <v>0</v>
      </c>
      <c r="CR958" s="1328">
        <f t="shared" si="3056"/>
        <v>0</v>
      </c>
      <c r="CS958" s="1327">
        <f t="shared" si="3056"/>
        <v>0</v>
      </c>
      <c r="CT958" s="1330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6">
        <f t="shared" si="2995"/>
        <v>0</v>
      </c>
      <c r="CE959" s="1327">
        <f t="shared" si="3056"/>
        <v>0</v>
      </c>
      <c r="CF959" s="1328">
        <f t="shared" si="3056"/>
        <v>0</v>
      </c>
      <c r="CG959" s="1328">
        <f t="shared" si="3056"/>
        <v>0</v>
      </c>
      <c r="CH959" s="1328">
        <f t="shared" si="3056"/>
        <v>0</v>
      </c>
      <c r="CI959" s="1328">
        <f t="shared" si="3056"/>
        <v>0</v>
      </c>
      <c r="CJ959" s="1328">
        <f t="shared" si="3056"/>
        <v>0</v>
      </c>
      <c r="CK959" s="1329">
        <f t="shared" si="3056"/>
        <v>0</v>
      </c>
      <c r="CL959" s="1329">
        <f t="shared" si="3056"/>
        <v>0</v>
      </c>
      <c r="CM959" s="1329">
        <f t="shared" si="3056"/>
        <v>0</v>
      </c>
      <c r="CN959" s="1328">
        <f t="shared" si="3056"/>
        <v>0</v>
      </c>
      <c r="CO959" s="1328">
        <f t="shared" si="3056"/>
        <v>0</v>
      </c>
      <c r="CP959" s="1328">
        <f t="shared" si="3056"/>
        <v>0</v>
      </c>
      <c r="CQ959" s="1328">
        <f t="shared" si="3056"/>
        <v>0</v>
      </c>
      <c r="CR959" s="1328">
        <f t="shared" si="3056"/>
        <v>0</v>
      </c>
      <c r="CS959" s="1327">
        <f t="shared" si="3056"/>
        <v>0</v>
      </c>
      <c r="CT959" s="1330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0</v>
      </c>
      <c r="BW961" s="784">
        <f>SUM(BW434)</f>
        <v>0</v>
      </c>
      <c r="BX961" s="784">
        <f>SUM(BX434)</f>
        <v>0</v>
      </c>
      <c r="BY961" s="784">
        <f>SUM(BY434)</f>
        <v>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6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3113"/>
        <v>0</v>
      </c>
      <c r="CF961" s="1328">
        <f t="shared" si="3113"/>
        <v>0</v>
      </c>
      <c r="CG961" s="1328">
        <f t="shared" si="3113"/>
        <v>0</v>
      </c>
      <c r="CH961" s="1328">
        <f t="shared" si="3113"/>
        <v>0</v>
      </c>
      <c r="CI961" s="1328">
        <f t="shared" si="3113"/>
        <v>0</v>
      </c>
      <c r="CJ961" s="1328">
        <f t="shared" si="3113"/>
        <v>0</v>
      </c>
      <c r="CK961" s="1329">
        <f t="shared" si="3113"/>
        <v>0</v>
      </c>
      <c r="CL961" s="1329">
        <f t="shared" si="3113"/>
        <v>0</v>
      </c>
      <c r="CM961" s="1329">
        <f t="shared" si="3113"/>
        <v>0</v>
      </c>
      <c r="CN961" s="1328">
        <f t="shared" si="3113"/>
        <v>0</v>
      </c>
      <c r="CO961" s="1328">
        <f t="shared" si="3113"/>
        <v>0</v>
      </c>
      <c r="CP961" s="1328">
        <f t="shared" si="3113"/>
        <v>0</v>
      </c>
      <c r="CQ961" s="1328">
        <f t="shared" si="3113"/>
        <v>0</v>
      </c>
      <c r="CR961" s="1328">
        <f t="shared" si="3113"/>
        <v>2400</v>
      </c>
      <c r="CS961" s="1327">
        <f t="shared" si="3113"/>
        <v>2500</v>
      </c>
      <c r="CT961" s="1330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2500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3113"/>
        <v>0</v>
      </c>
      <c r="CE962" s="1327">
        <f t="shared" si="3114"/>
        <v>0</v>
      </c>
      <c r="CF962" s="1328">
        <f t="shared" si="3114"/>
        <v>0</v>
      </c>
      <c r="CG962" s="1328">
        <f t="shared" si="3114"/>
        <v>0</v>
      </c>
      <c r="CH962" s="1328">
        <f t="shared" si="3114"/>
        <v>0</v>
      </c>
      <c r="CI962" s="1328">
        <f t="shared" si="3114"/>
        <v>0</v>
      </c>
      <c r="CJ962" s="1328">
        <f t="shared" si="3114"/>
        <v>0</v>
      </c>
      <c r="CK962" s="1329">
        <f t="shared" si="3114"/>
        <v>0</v>
      </c>
      <c r="CL962" s="1329">
        <f t="shared" si="3114"/>
        <v>0</v>
      </c>
      <c r="CM962" s="1329">
        <f t="shared" si="3114"/>
        <v>0</v>
      </c>
      <c r="CN962" s="1328">
        <f t="shared" si="3114"/>
        <v>0</v>
      </c>
      <c r="CO962" s="1328">
        <f t="shared" si="3114"/>
        <v>0</v>
      </c>
      <c r="CP962" s="1328">
        <f t="shared" si="3114"/>
        <v>0</v>
      </c>
      <c r="CQ962" s="1328">
        <f t="shared" si="3114"/>
        <v>0</v>
      </c>
      <c r="CR962" s="1328">
        <f t="shared" si="3114"/>
        <v>0</v>
      </c>
      <c r="CS962" s="1327">
        <f t="shared" si="3114"/>
        <v>0</v>
      </c>
      <c r="CT962" s="1330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1120</v>
      </c>
      <c r="BX964" s="784">
        <f>SUM(BX707)</f>
        <v>1600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6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125"/>
        <v>0</v>
      </c>
      <c r="CF964" s="1328">
        <f t="shared" si="3125"/>
        <v>0</v>
      </c>
      <c r="CG964" s="1328">
        <f t="shared" si="3125"/>
        <v>0</v>
      </c>
      <c r="CH964" s="1328">
        <f t="shared" si="3125"/>
        <v>0</v>
      </c>
      <c r="CI964" s="1328">
        <f t="shared" si="3125"/>
        <v>0</v>
      </c>
      <c r="CJ964" s="1328">
        <f t="shared" si="3125"/>
        <v>0</v>
      </c>
      <c r="CK964" s="1329">
        <f t="shared" si="3125"/>
        <v>0</v>
      </c>
      <c r="CL964" s="1329">
        <f t="shared" si="3125"/>
        <v>0</v>
      </c>
      <c r="CM964" s="1329">
        <f t="shared" si="3125"/>
        <v>0</v>
      </c>
      <c r="CN964" s="1328">
        <f t="shared" si="3125"/>
        <v>0</v>
      </c>
      <c r="CO964" s="1328">
        <f t="shared" si="3125"/>
        <v>0</v>
      </c>
      <c r="CP964" s="1328">
        <f t="shared" si="3125"/>
        <v>0</v>
      </c>
      <c r="CQ964" s="1328">
        <f t="shared" si="3125"/>
        <v>0</v>
      </c>
      <c r="CR964" s="1328">
        <f t="shared" si="3125"/>
        <v>0</v>
      </c>
      <c r="CS964" s="1327">
        <f t="shared" si="3125"/>
        <v>0</v>
      </c>
      <c r="CT964" s="1330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126"/>
        <v>0</v>
      </c>
      <c r="CF965" s="1328">
        <f t="shared" si="3126"/>
        <v>0</v>
      </c>
      <c r="CG965" s="1328">
        <f t="shared" si="3126"/>
        <v>0</v>
      </c>
      <c r="CH965" s="1328">
        <f t="shared" si="3126"/>
        <v>0</v>
      </c>
      <c r="CI965" s="1328">
        <f t="shared" si="3126"/>
        <v>0</v>
      </c>
      <c r="CJ965" s="1328">
        <f t="shared" si="3126"/>
        <v>0</v>
      </c>
      <c r="CK965" s="1329">
        <f t="shared" si="3126"/>
        <v>0</v>
      </c>
      <c r="CL965" s="1329">
        <f t="shared" si="3126"/>
        <v>0</v>
      </c>
      <c r="CM965" s="1329">
        <f t="shared" si="3126"/>
        <v>0</v>
      </c>
      <c r="CN965" s="1328">
        <f t="shared" si="3126"/>
        <v>0</v>
      </c>
      <c r="CO965" s="1328">
        <f t="shared" si="3126"/>
        <v>0</v>
      </c>
      <c r="CP965" s="1328">
        <f t="shared" si="3126"/>
        <v>0</v>
      </c>
      <c r="CQ965" s="1328">
        <f t="shared" si="3126"/>
        <v>0</v>
      </c>
      <c r="CR965" s="1328">
        <f t="shared" si="3126"/>
        <v>0</v>
      </c>
      <c r="CS965" s="1327">
        <f t="shared" si="3126"/>
        <v>0</v>
      </c>
      <c r="CT965" s="1330">
        <f t="shared" si="3126"/>
        <v>350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126"/>
        <v>0</v>
      </c>
      <c r="CF966" s="1328">
        <f t="shared" si="3126"/>
        <v>0</v>
      </c>
      <c r="CG966" s="1328">
        <f t="shared" si="3126"/>
        <v>0</v>
      </c>
      <c r="CH966" s="1328">
        <f t="shared" si="3126"/>
        <v>0</v>
      </c>
      <c r="CI966" s="1328">
        <f t="shared" si="3126"/>
        <v>0</v>
      </c>
      <c r="CJ966" s="1328">
        <f t="shared" si="3126"/>
        <v>0</v>
      </c>
      <c r="CK966" s="1329">
        <f t="shared" si="3126"/>
        <v>0</v>
      </c>
      <c r="CL966" s="1329">
        <f t="shared" si="3126"/>
        <v>0</v>
      </c>
      <c r="CM966" s="1329">
        <f t="shared" si="3126"/>
        <v>0</v>
      </c>
      <c r="CN966" s="1328">
        <f t="shared" si="3126"/>
        <v>0</v>
      </c>
      <c r="CO966" s="1328">
        <f t="shared" si="3126"/>
        <v>0</v>
      </c>
      <c r="CP966" s="1328">
        <f t="shared" si="3126"/>
        <v>0</v>
      </c>
      <c r="CQ966" s="1328">
        <f t="shared" si="3126"/>
        <v>0</v>
      </c>
      <c r="CR966" s="1328">
        <f t="shared" si="3126"/>
        <v>0</v>
      </c>
      <c r="CS966" s="1327">
        <f t="shared" si="3126"/>
        <v>0</v>
      </c>
      <c r="CT966" s="1330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141"/>
        <v>0</v>
      </c>
      <c r="CF968" s="1328">
        <f t="shared" si="3141"/>
        <v>0</v>
      </c>
      <c r="CG968" s="1328">
        <f t="shared" si="3141"/>
        <v>0</v>
      </c>
      <c r="CH968" s="1328">
        <f t="shared" si="3141"/>
        <v>0</v>
      </c>
      <c r="CI968" s="1328">
        <f t="shared" si="3141"/>
        <v>0</v>
      </c>
      <c r="CJ968" s="1328">
        <f t="shared" si="3141"/>
        <v>0</v>
      </c>
      <c r="CK968" s="1329">
        <f t="shared" si="3141"/>
        <v>0</v>
      </c>
      <c r="CL968" s="1329">
        <f t="shared" si="3141"/>
        <v>0</v>
      </c>
      <c r="CM968" s="1329">
        <f t="shared" si="3141"/>
        <v>0</v>
      </c>
      <c r="CN968" s="1328">
        <f t="shared" si="3141"/>
        <v>0</v>
      </c>
      <c r="CO968" s="1328">
        <f t="shared" si="3141"/>
        <v>0</v>
      </c>
      <c r="CP968" s="1328">
        <f t="shared" si="3141"/>
        <v>0</v>
      </c>
      <c r="CQ968" s="1328">
        <f t="shared" si="3141"/>
        <v>0</v>
      </c>
      <c r="CR968" s="1328">
        <f t="shared" si="3141"/>
        <v>0</v>
      </c>
      <c r="CS968" s="1327">
        <f t="shared" si="3141"/>
        <v>0</v>
      </c>
      <c r="CT968" s="1330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6">
        <f t="shared" si="3141"/>
        <v>0</v>
      </c>
      <c r="CE969" s="1327">
        <f t="shared" si="3142"/>
        <v>0</v>
      </c>
      <c r="CF969" s="1328">
        <f t="shared" si="3142"/>
        <v>0</v>
      </c>
      <c r="CG969" s="1328">
        <f t="shared" si="3142"/>
        <v>0</v>
      </c>
      <c r="CH969" s="1328">
        <f t="shared" si="3142"/>
        <v>0</v>
      </c>
      <c r="CI969" s="1328">
        <f t="shared" si="3142"/>
        <v>0</v>
      </c>
      <c r="CJ969" s="1328">
        <f t="shared" si="3142"/>
        <v>0</v>
      </c>
      <c r="CK969" s="1329">
        <f t="shared" si="3142"/>
        <v>0</v>
      </c>
      <c r="CL969" s="1329">
        <f t="shared" si="3142"/>
        <v>0</v>
      </c>
      <c r="CM969" s="1329">
        <f t="shared" si="3142"/>
        <v>0</v>
      </c>
      <c r="CN969" s="1328">
        <f t="shared" si="3142"/>
        <v>0</v>
      </c>
      <c r="CO969" s="1328">
        <f t="shared" si="3142"/>
        <v>0</v>
      </c>
      <c r="CP969" s="1328">
        <f t="shared" si="3142"/>
        <v>0</v>
      </c>
      <c r="CQ969" s="1328">
        <f t="shared" si="3142"/>
        <v>0</v>
      </c>
      <c r="CR969" s="1328">
        <f t="shared" si="3142"/>
        <v>1800</v>
      </c>
      <c r="CS969" s="1327">
        <f t="shared" si="3142"/>
        <v>18000</v>
      </c>
      <c r="CT969" s="1330">
        <f t="shared" si="3142"/>
        <v>24000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154"/>
        <v>0</v>
      </c>
      <c r="CF971" s="1328">
        <f t="shared" si="3154"/>
        <v>0</v>
      </c>
      <c r="CG971" s="1328">
        <f t="shared" si="3154"/>
        <v>0</v>
      </c>
      <c r="CH971" s="1328">
        <f t="shared" si="3154"/>
        <v>0</v>
      </c>
      <c r="CI971" s="1328">
        <f t="shared" si="3154"/>
        <v>0</v>
      </c>
      <c r="CJ971" s="1328">
        <f t="shared" si="3154"/>
        <v>0</v>
      </c>
      <c r="CK971" s="1329">
        <f t="shared" si="3154"/>
        <v>0</v>
      </c>
      <c r="CL971" s="1329">
        <f t="shared" si="3154"/>
        <v>0</v>
      </c>
      <c r="CM971" s="1329">
        <f t="shared" si="3154"/>
        <v>0</v>
      </c>
      <c r="CN971" s="1328">
        <f t="shared" si="3154"/>
        <v>0</v>
      </c>
      <c r="CO971" s="1328">
        <f t="shared" si="3154"/>
        <v>0</v>
      </c>
      <c r="CP971" s="1328">
        <f t="shared" si="3154"/>
        <v>0</v>
      </c>
      <c r="CQ971" s="1328">
        <f t="shared" si="3154"/>
        <v>0</v>
      </c>
      <c r="CR971" s="1328">
        <f t="shared" si="3154"/>
        <v>0</v>
      </c>
      <c r="CS971" s="1327">
        <f t="shared" si="3154"/>
        <v>0</v>
      </c>
      <c r="CT971" s="1330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6">
        <f t="shared" si="3154"/>
        <v>0</v>
      </c>
      <c r="CE972" s="1327">
        <f t="shared" si="3155"/>
        <v>0</v>
      </c>
      <c r="CF972" s="1328">
        <f t="shared" si="3155"/>
        <v>0</v>
      </c>
      <c r="CG972" s="1328">
        <f t="shared" si="3155"/>
        <v>0</v>
      </c>
      <c r="CH972" s="1328">
        <f t="shared" si="3155"/>
        <v>0</v>
      </c>
      <c r="CI972" s="1328">
        <f t="shared" si="3155"/>
        <v>0</v>
      </c>
      <c r="CJ972" s="1328">
        <f t="shared" si="3155"/>
        <v>0</v>
      </c>
      <c r="CK972" s="1329">
        <f t="shared" si="3155"/>
        <v>0</v>
      </c>
      <c r="CL972" s="1329">
        <f t="shared" si="3155"/>
        <v>0</v>
      </c>
      <c r="CM972" s="1329">
        <f t="shared" si="3155"/>
        <v>0</v>
      </c>
      <c r="CN972" s="1328">
        <f t="shared" si="3155"/>
        <v>0</v>
      </c>
      <c r="CO972" s="1328">
        <f t="shared" si="3155"/>
        <v>0</v>
      </c>
      <c r="CP972" s="1328">
        <f t="shared" si="3155"/>
        <v>0</v>
      </c>
      <c r="CQ972" s="1328">
        <f t="shared" si="3155"/>
        <v>0</v>
      </c>
      <c r="CR972" s="1328">
        <f t="shared" si="3155"/>
        <v>730</v>
      </c>
      <c r="CS972" s="1327">
        <f t="shared" si="3155"/>
        <v>6000</v>
      </c>
      <c r="CT972" s="1330">
        <f t="shared" si="3155"/>
        <v>27600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167"/>
        <v>0</v>
      </c>
      <c r="CG974" s="1328">
        <f t="shared" si="3167"/>
        <v>0</v>
      </c>
      <c r="CH974" s="1328">
        <f t="shared" si="3167"/>
        <v>0</v>
      </c>
      <c r="CI974" s="1328">
        <f t="shared" si="3167"/>
        <v>0</v>
      </c>
      <c r="CJ974" s="1328">
        <f t="shared" si="3167"/>
        <v>0</v>
      </c>
      <c r="CK974" s="1329">
        <f t="shared" si="3167"/>
        <v>0</v>
      </c>
      <c r="CL974" s="1329">
        <f t="shared" si="3167"/>
        <v>0</v>
      </c>
      <c r="CM974" s="1329">
        <f t="shared" si="3167"/>
        <v>800</v>
      </c>
      <c r="CN974" s="1328">
        <f t="shared" si="3167"/>
        <v>2400</v>
      </c>
      <c r="CO974" s="1328">
        <f t="shared" si="3167"/>
        <v>3900</v>
      </c>
      <c r="CP974" s="1328">
        <f t="shared" si="3167"/>
        <v>5040</v>
      </c>
      <c r="CQ974" s="1328">
        <f t="shared" si="3167"/>
        <v>5700</v>
      </c>
      <c r="CR974" s="1328">
        <f t="shared" si="3167"/>
        <v>7560</v>
      </c>
      <c r="CS974" s="1327">
        <f t="shared" si="3167"/>
        <v>18000</v>
      </c>
      <c r="CT974" s="1330">
        <f t="shared" si="3167"/>
        <v>18000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173"/>
        <v>0</v>
      </c>
      <c r="CG976" s="1328">
        <f t="shared" si="3173"/>
        <v>0</v>
      </c>
      <c r="CH976" s="1328">
        <f t="shared" si="3173"/>
        <v>0</v>
      </c>
      <c r="CI976" s="1328">
        <f t="shared" si="3173"/>
        <v>0</v>
      </c>
      <c r="CJ976" s="1328">
        <f t="shared" si="3173"/>
        <v>0</v>
      </c>
      <c r="CK976" s="1329">
        <f t="shared" si="3173"/>
        <v>0</v>
      </c>
      <c r="CL976" s="1329">
        <f t="shared" si="3173"/>
        <v>0</v>
      </c>
      <c r="CM976" s="1329">
        <f t="shared" si="3173"/>
        <v>0</v>
      </c>
      <c r="CN976" s="1328">
        <f t="shared" si="3173"/>
        <v>0</v>
      </c>
      <c r="CO976" s="1328">
        <f t="shared" si="3173"/>
        <v>0</v>
      </c>
      <c r="CP976" s="1328">
        <f t="shared" si="3173"/>
        <v>0</v>
      </c>
      <c r="CQ976" s="1328">
        <f t="shared" si="3173"/>
        <v>0</v>
      </c>
      <c r="CR976" s="1328">
        <f t="shared" si="3173"/>
        <v>0</v>
      </c>
      <c r="CS976" s="1327">
        <f t="shared" si="3173"/>
        <v>0</v>
      </c>
      <c r="CT976" s="1330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179"/>
        <v>0</v>
      </c>
      <c r="CG978" s="1328">
        <f t="shared" si="3179"/>
        <v>0</v>
      </c>
      <c r="CH978" s="1328">
        <f t="shared" si="3179"/>
        <v>0</v>
      </c>
      <c r="CI978" s="1328">
        <f t="shared" si="3179"/>
        <v>0</v>
      </c>
      <c r="CJ978" s="1328">
        <f t="shared" si="3179"/>
        <v>0</v>
      </c>
      <c r="CK978" s="1329">
        <f t="shared" si="3179"/>
        <v>0</v>
      </c>
      <c r="CL978" s="1329">
        <f t="shared" si="3179"/>
        <v>0</v>
      </c>
      <c r="CM978" s="1329">
        <f t="shared" si="3179"/>
        <v>0</v>
      </c>
      <c r="CN978" s="1328">
        <f t="shared" si="3179"/>
        <v>0</v>
      </c>
      <c r="CO978" s="1328">
        <f t="shared" si="3179"/>
        <v>0</v>
      </c>
      <c r="CP978" s="1328">
        <f t="shared" si="3179"/>
        <v>0</v>
      </c>
      <c r="CQ978" s="1328">
        <f t="shared" si="3179"/>
        <v>0</v>
      </c>
      <c r="CR978" s="1328">
        <f t="shared" si="3179"/>
        <v>0</v>
      </c>
      <c r="CS978" s="1327">
        <f t="shared" si="3179"/>
        <v>0</v>
      </c>
      <c r="CT978" s="1330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185"/>
        <v>0</v>
      </c>
      <c r="CF980" s="1328">
        <f t="shared" si="3185"/>
        <v>0</v>
      </c>
      <c r="CG980" s="1328">
        <f t="shared" si="3185"/>
        <v>0</v>
      </c>
      <c r="CH980" s="1328">
        <f t="shared" si="3185"/>
        <v>0</v>
      </c>
      <c r="CI980" s="1328">
        <f t="shared" si="3185"/>
        <v>0</v>
      </c>
      <c r="CJ980" s="1328">
        <f t="shared" si="3185"/>
        <v>0</v>
      </c>
      <c r="CK980" s="1329">
        <f t="shared" si="3185"/>
        <v>0</v>
      </c>
      <c r="CL980" s="1329">
        <f t="shared" si="3185"/>
        <v>0</v>
      </c>
      <c r="CM980" s="1329">
        <f t="shared" si="3185"/>
        <v>0</v>
      </c>
      <c r="CN980" s="1328">
        <f t="shared" si="3185"/>
        <v>0</v>
      </c>
      <c r="CO980" s="1328">
        <f t="shared" si="3185"/>
        <v>0</v>
      </c>
      <c r="CP980" s="1328">
        <f t="shared" si="3185"/>
        <v>0</v>
      </c>
      <c r="CQ980" s="1328">
        <f t="shared" si="3185"/>
        <v>0</v>
      </c>
      <c r="CR980" s="1328">
        <f t="shared" si="3185"/>
        <v>0</v>
      </c>
      <c r="CS980" s="1327">
        <f t="shared" si="3185"/>
        <v>0</v>
      </c>
      <c r="CT980" s="1330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600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186"/>
        <v>0</v>
      </c>
      <c r="CF981" s="1328">
        <f t="shared" si="3186"/>
        <v>0</v>
      </c>
      <c r="CG981" s="1328">
        <f t="shared" si="3186"/>
        <v>0</v>
      </c>
      <c r="CH981" s="1328">
        <f t="shared" si="3186"/>
        <v>0</v>
      </c>
      <c r="CI981" s="1328">
        <f t="shared" si="3186"/>
        <v>0</v>
      </c>
      <c r="CJ981" s="1328">
        <f t="shared" si="3186"/>
        <v>0</v>
      </c>
      <c r="CK981" s="1329">
        <f t="shared" si="3186"/>
        <v>0</v>
      </c>
      <c r="CL981" s="1329">
        <f t="shared" si="3186"/>
        <v>0</v>
      </c>
      <c r="CM981" s="1329">
        <f t="shared" si="3186"/>
        <v>0</v>
      </c>
      <c r="CN981" s="1328">
        <f t="shared" si="3186"/>
        <v>0</v>
      </c>
      <c r="CO981" s="1328">
        <f t="shared" si="3186"/>
        <v>0</v>
      </c>
      <c r="CP981" s="1328">
        <f t="shared" si="3186"/>
        <v>0</v>
      </c>
      <c r="CQ981" s="1328">
        <f t="shared" si="3186"/>
        <v>0</v>
      </c>
      <c r="CR981" s="1328">
        <f t="shared" si="3186"/>
        <v>0</v>
      </c>
      <c r="CS981" s="1327">
        <f t="shared" si="3186"/>
        <v>0</v>
      </c>
      <c r="CT981" s="1330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186"/>
        <v>0</v>
      </c>
      <c r="CF982" s="1328">
        <f t="shared" si="3186"/>
        <v>0</v>
      </c>
      <c r="CG982" s="1328">
        <f t="shared" si="3186"/>
        <v>0</v>
      </c>
      <c r="CH982" s="1328">
        <f t="shared" si="3186"/>
        <v>0</v>
      </c>
      <c r="CI982" s="1328">
        <f t="shared" si="3186"/>
        <v>0</v>
      </c>
      <c r="CJ982" s="1328">
        <f t="shared" si="3186"/>
        <v>0</v>
      </c>
      <c r="CK982" s="1329">
        <f t="shared" si="3186"/>
        <v>0</v>
      </c>
      <c r="CL982" s="1329">
        <f t="shared" si="3186"/>
        <v>0</v>
      </c>
      <c r="CM982" s="1329">
        <f t="shared" si="3186"/>
        <v>0</v>
      </c>
      <c r="CN982" s="1328">
        <f t="shared" si="3186"/>
        <v>0</v>
      </c>
      <c r="CO982" s="1328">
        <f t="shared" si="3186"/>
        <v>0</v>
      </c>
      <c r="CP982" s="1328">
        <f t="shared" si="3186"/>
        <v>0</v>
      </c>
      <c r="CQ982" s="1328">
        <f t="shared" si="3186"/>
        <v>0</v>
      </c>
      <c r="CR982" s="1328">
        <f t="shared" si="3186"/>
        <v>0</v>
      </c>
      <c r="CS982" s="1327">
        <f t="shared" si="3186"/>
        <v>0</v>
      </c>
      <c r="CT982" s="1330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870</v>
      </c>
      <c r="BW984" s="784">
        <f>SUM(BW903:BW983)</f>
        <v>1310</v>
      </c>
      <c r="BX984" s="784">
        <f>SUM(BX903:BX983)</f>
        <v>4386</v>
      </c>
      <c r="BY984" s="784">
        <f>SUM(BY903:BY983)</f>
        <v>48040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201"/>
        <v>0</v>
      </c>
      <c r="CG984" s="1328">
        <f t="shared" si="3201"/>
        <v>0</v>
      </c>
      <c r="CH984" s="1328">
        <f t="shared" si="3201"/>
        <v>0</v>
      </c>
      <c r="CI984" s="1328">
        <f t="shared" si="3201"/>
        <v>0</v>
      </c>
      <c r="CJ984" s="1328">
        <f t="shared" si="3201"/>
        <v>0</v>
      </c>
      <c r="CK984" s="1329">
        <f t="shared" si="3201"/>
        <v>0</v>
      </c>
      <c r="CL984" s="1329">
        <f t="shared" si="3201"/>
        <v>4100</v>
      </c>
      <c r="CM984" s="1329">
        <f t="shared" si="3201"/>
        <v>5280</v>
      </c>
      <c r="CN984" s="1328">
        <f t="shared" si="3201"/>
        <v>12240</v>
      </c>
      <c r="CO984" s="1328">
        <f t="shared" si="3201"/>
        <v>16550</v>
      </c>
      <c r="CP984" s="1328">
        <f t="shared" si="3201"/>
        <v>17700</v>
      </c>
      <c r="CQ984" s="1328">
        <f t="shared" si="3201"/>
        <v>19980</v>
      </c>
      <c r="CR984" s="1328">
        <f t="shared" si="3201"/>
        <v>24180</v>
      </c>
      <c r="CS984" s="1327">
        <f t="shared" si="3201"/>
        <v>40029.949999999997</v>
      </c>
      <c r="CT984" s="1330">
        <f t="shared" si="3201"/>
        <v>71339.5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6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212"/>
        <v>0</v>
      </c>
      <c r="CF987" s="1328">
        <f t="shared" si="3212"/>
        <v>0</v>
      </c>
      <c r="CG987" s="1328">
        <f t="shared" si="3212"/>
        <v>0</v>
      </c>
      <c r="CH987" s="1328">
        <f t="shared" si="3212"/>
        <v>0</v>
      </c>
      <c r="CI987" s="1328">
        <f t="shared" si="3212"/>
        <v>0</v>
      </c>
      <c r="CJ987" s="1328">
        <f t="shared" si="3212"/>
        <v>0</v>
      </c>
      <c r="CK987" s="1329">
        <f t="shared" si="3212"/>
        <v>0</v>
      </c>
      <c r="CL987" s="1329">
        <f t="shared" si="3212"/>
        <v>0</v>
      </c>
      <c r="CM987" s="1329">
        <f t="shared" si="3212"/>
        <v>0</v>
      </c>
      <c r="CN987" s="1328">
        <f t="shared" si="3212"/>
        <v>0</v>
      </c>
      <c r="CO987" s="1328">
        <f t="shared" si="3212"/>
        <v>0</v>
      </c>
      <c r="CP987" s="1328">
        <f t="shared" si="3212"/>
        <v>0</v>
      </c>
      <c r="CQ987" s="1328">
        <f t="shared" si="3212"/>
        <v>32</v>
      </c>
      <c r="CR987" s="1328">
        <f t="shared" si="3212"/>
        <v>40</v>
      </c>
      <c r="CS987" s="1327">
        <f t="shared" si="3212"/>
        <v>108</v>
      </c>
      <c r="CT987" s="1330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5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214"/>
        <v>0</v>
      </c>
      <c r="CW987" s="1359">
        <f t="shared" si="3214"/>
        <v>0</v>
      </c>
      <c r="CX987" s="1359">
        <f t="shared" si="3214"/>
        <v>0</v>
      </c>
      <c r="CY987" s="1359">
        <f t="shared" si="3214"/>
        <v>0</v>
      </c>
      <c r="CZ987" s="1359">
        <f t="shared" si="3214"/>
        <v>0</v>
      </c>
      <c r="DA987" s="1359">
        <f t="shared" si="3214"/>
        <v>0</v>
      </c>
      <c r="DB987" s="1360">
        <f t="shared" si="3214"/>
        <v>0</v>
      </c>
      <c r="DC987" s="1360">
        <f t="shared" si="3214"/>
        <v>0</v>
      </c>
      <c r="DD987" s="1360">
        <f t="shared" si="3214"/>
        <v>0</v>
      </c>
      <c r="DE987" s="1359">
        <f t="shared" si="3214"/>
        <v>0</v>
      </c>
      <c r="DF987" s="1359">
        <f t="shared" si="3214"/>
        <v>0</v>
      </c>
      <c r="DG987" s="1359">
        <f t="shared" si="3214"/>
        <v>0</v>
      </c>
      <c r="DH987" s="1359">
        <f t="shared" si="3214"/>
        <v>0</v>
      </c>
      <c r="DI987" s="1359">
        <f t="shared" si="3214"/>
        <v>0</v>
      </c>
      <c r="DJ987" s="1358">
        <f t="shared" si="3214"/>
        <v>82.5</v>
      </c>
      <c r="DK987" s="1415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693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127.77600000000001</v>
      </c>
      <c r="BW988" s="784">
        <f t="shared" ref="BW988:BY988" si="3224">SUM(BW513,BW519,BW610,BW616,BW771,BW772)</f>
        <v>163.84</v>
      </c>
      <c r="BX988" s="784">
        <f t="shared" si="3224"/>
        <v>637.4</v>
      </c>
      <c r="BY988" s="784">
        <f t="shared" si="3224"/>
        <v>1476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6">
        <f t="shared" si="3212"/>
        <v>0</v>
      </c>
      <c r="CE988" s="1327">
        <f t="shared" si="3212"/>
        <v>0</v>
      </c>
      <c r="CF988" s="1328">
        <f t="shared" si="3212"/>
        <v>0</v>
      </c>
      <c r="CG988" s="1328">
        <f t="shared" si="3212"/>
        <v>0</v>
      </c>
      <c r="CH988" s="1328">
        <f t="shared" si="3212"/>
        <v>0</v>
      </c>
      <c r="CI988" s="1328">
        <f t="shared" si="3212"/>
        <v>0</v>
      </c>
      <c r="CJ988" s="1328">
        <f t="shared" si="3212"/>
        <v>0</v>
      </c>
      <c r="CK988" s="1329">
        <f t="shared" si="3212"/>
        <v>0</v>
      </c>
      <c r="CL988" s="1329">
        <f t="shared" si="3212"/>
        <v>140</v>
      </c>
      <c r="CM988" s="1329">
        <f t="shared" si="3212"/>
        <v>448</v>
      </c>
      <c r="CN988" s="1328">
        <f t="shared" si="3212"/>
        <v>555.70000000000005</v>
      </c>
      <c r="CO988" s="1328">
        <f t="shared" si="3212"/>
        <v>603</v>
      </c>
      <c r="CP988" s="1328">
        <f t="shared" si="3212"/>
        <v>764.11</v>
      </c>
      <c r="CQ988" s="1328">
        <f t="shared" si="3212"/>
        <v>886.48</v>
      </c>
      <c r="CR988" s="1328">
        <f t="shared" si="3212"/>
        <v>998.21</v>
      </c>
      <c r="CS988" s="1327">
        <f t="shared" si="3212"/>
        <v>1175.8800000000001</v>
      </c>
      <c r="CT988" s="1330">
        <f t="shared" si="3213"/>
        <v>2190.3256000000001</v>
      </c>
      <c r="CU988" s="1415">
        <f t="shared" si="3214"/>
        <v>0</v>
      </c>
      <c r="CV988" s="1358">
        <f t="shared" si="3214"/>
        <v>0</v>
      </c>
      <c r="CW988" s="1359">
        <f t="shared" si="3214"/>
        <v>0</v>
      </c>
      <c r="CX988" s="1359">
        <f t="shared" si="3214"/>
        <v>0</v>
      </c>
      <c r="CY988" s="1359">
        <f t="shared" si="3214"/>
        <v>0</v>
      </c>
      <c r="CZ988" s="1359">
        <f t="shared" si="3214"/>
        <v>0</v>
      </c>
      <c r="DA988" s="1359">
        <f t="shared" si="3214"/>
        <v>0</v>
      </c>
      <c r="DB988" s="1360">
        <f t="shared" si="3214"/>
        <v>0</v>
      </c>
      <c r="DC988" s="1360">
        <f t="shared" si="3214"/>
        <v>450</v>
      </c>
      <c r="DD988" s="1360">
        <f t="shared" si="3214"/>
        <v>789.75</v>
      </c>
      <c r="DE988" s="1359">
        <f t="shared" si="3214"/>
        <v>840</v>
      </c>
      <c r="DF988" s="1359">
        <f t="shared" si="3214"/>
        <v>1010</v>
      </c>
      <c r="DG988" s="1359">
        <f t="shared" si="3214"/>
        <v>1452.3139999999999</v>
      </c>
      <c r="DH988" s="1359">
        <f t="shared" si="3214"/>
        <v>1622</v>
      </c>
      <c r="DI988" s="1359">
        <f t="shared" si="3214"/>
        <v>2567</v>
      </c>
      <c r="DJ988" s="1358">
        <f t="shared" si="3214"/>
        <v>5208</v>
      </c>
      <c r="DK988" s="1415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694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6">
        <f t="shared" si="3212"/>
        <v>0</v>
      </c>
      <c r="CE989" s="1327">
        <f t="shared" si="3212"/>
        <v>0</v>
      </c>
      <c r="CF989" s="1328">
        <f t="shared" si="3212"/>
        <v>0</v>
      </c>
      <c r="CG989" s="1328">
        <f t="shared" si="3212"/>
        <v>0</v>
      </c>
      <c r="CH989" s="1328">
        <f t="shared" si="3212"/>
        <v>0</v>
      </c>
      <c r="CI989" s="1328">
        <f t="shared" si="3212"/>
        <v>0</v>
      </c>
      <c r="CJ989" s="1328">
        <f t="shared" si="3212"/>
        <v>0</v>
      </c>
      <c r="CK989" s="1329">
        <f t="shared" si="3212"/>
        <v>0</v>
      </c>
      <c r="CL989" s="1329">
        <f t="shared" si="3212"/>
        <v>0</v>
      </c>
      <c r="CM989" s="1329">
        <f t="shared" si="3212"/>
        <v>0</v>
      </c>
      <c r="CN989" s="1328">
        <f t="shared" si="3212"/>
        <v>0</v>
      </c>
      <c r="CO989" s="1328">
        <f t="shared" si="3212"/>
        <v>12</v>
      </c>
      <c r="CP989" s="1328">
        <f t="shared" si="3212"/>
        <v>12</v>
      </c>
      <c r="CQ989" s="1328">
        <f t="shared" si="3212"/>
        <v>88</v>
      </c>
      <c r="CR989" s="1328">
        <f t="shared" si="3212"/>
        <v>156</v>
      </c>
      <c r="CS989" s="1327">
        <f t="shared" si="3212"/>
        <v>312</v>
      </c>
      <c r="CT989" s="1330">
        <f t="shared" si="3213"/>
        <v>816</v>
      </c>
      <c r="CU989" s="1415">
        <f t="shared" si="3214"/>
        <v>0</v>
      </c>
      <c r="CV989" s="1358">
        <f t="shared" si="3214"/>
        <v>0</v>
      </c>
      <c r="CW989" s="1359">
        <f t="shared" si="3214"/>
        <v>0</v>
      </c>
      <c r="CX989" s="1359">
        <f t="shared" si="3214"/>
        <v>0</v>
      </c>
      <c r="CY989" s="1359">
        <f t="shared" si="3214"/>
        <v>0</v>
      </c>
      <c r="CZ989" s="1359">
        <f t="shared" si="3214"/>
        <v>0</v>
      </c>
      <c r="DA989" s="1359">
        <f t="shared" si="3214"/>
        <v>0</v>
      </c>
      <c r="DB989" s="1360">
        <f t="shared" si="3214"/>
        <v>0</v>
      </c>
      <c r="DC989" s="1360">
        <f t="shared" si="3214"/>
        <v>0</v>
      </c>
      <c r="DD989" s="1360">
        <f t="shared" si="3214"/>
        <v>0</v>
      </c>
      <c r="DE989" s="1359">
        <f t="shared" si="3214"/>
        <v>0</v>
      </c>
      <c r="DF989" s="1359">
        <f t="shared" si="3214"/>
        <v>0</v>
      </c>
      <c r="DG989" s="1359">
        <f t="shared" si="3214"/>
        <v>0</v>
      </c>
      <c r="DH989" s="1359">
        <f t="shared" si="3214"/>
        <v>0</v>
      </c>
      <c r="DI989" s="1359">
        <f t="shared" si="3214"/>
        <v>0</v>
      </c>
      <c r="DJ989" s="1358">
        <f t="shared" si="3214"/>
        <v>48</v>
      </c>
      <c r="DK989" s="1415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695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6">
        <f t="shared" si="3212"/>
        <v>0</v>
      </c>
      <c r="CE990" s="1327">
        <f t="shared" si="3212"/>
        <v>0</v>
      </c>
      <c r="CF990" s="1328">
        <f t="shared" si="3212"/>
        <v>0</v>
      </c>
      <c r="CG990" s="1328">
        <f t="shared" si="3212"/>
        <v>0</v>
      </c>
      <c r="CH990" s="1328">
        <f t="shared" si="3212"/>
        <v>0</v>
      </c>
      <c r="CI990" s="1328">
        <f t="shared" si="3212"/>
        <v>0</v>
      </c>
      <c r="CJ990" s="1328">
        <f t="shared" si="3212"/>
        <v>0</v>
      </c>
      <c r="CK990" s="1329">
        <f t="shared" si="3212"/>
        <v>0</v>
      </c>
      <c r="CL990" s="1329">
        <f t="shared" si="3212"/>
        <v>0</v>
      </c>
      <c r="CM990" s="1329">
        <f t="shared" si="3212"/>
        <v>0</v>
      </c>
      <c r="CN990" s="1328">
        <f t="shared" si="3212"/>
        <v>0</v>
      </c>
      <c r="CO990" s="1328">
        <f t="shared" si="3212"/>
        <v>0</v>
      </c>
      <c r="CP990" s="1328">
        <f t="shared" si="3212"/>
        <v>0</v>
      </c>
      <c r="CQ990" s="1328">
        <f t="shared" si="3212"/>
        <v>0</v>
      </c>
      <c r="CR990" s="1328">
        <f t="shared" si="3212"/>
        <v>0</v>
      </c>
      <c r="CS990" s="1327">
        <f t="shared" si="3212"/>
        <v>30</v>
      </c>
      <c r="CT990" s="1330">
        <f t="shared" si="3213"/>
        <v>448</v>
      </c>
      <c r="CU990" s="1415">
        <f t="shared" si="3214"/>
        <v>0</v>
      </c>
      <c r="CV990" s="1358">
        <f t="shared" si="3214"/>
        <v>0</v>
      </c>
      <c r="CW990" s="1359">
        <f t="shared" si="3214"/>
        <v>0</v>
      </c>
      <c r="CX990" s="1359">
        <f t="shared" si="3214"/>
        <v>0</v>
      </c>
      <c r="CY990" s="1359">
        <f t="shared" si="3214"/>
        <v>0</v>
      </c>
      <c r="CZ990" s="1359">
        <f t="shared" si="3214"/>
        <v>0</v>
      </c>
      <c r="DA990" s="1359">
        <f t="shared" si="3214"/>
        <v>0</v>
      </c>
      <c r="DB990" s="1360">
        <f t="shared" si="3214"/>
        <v>0</v>
      </c>
      <c r="DC990" s="1360">
        <f t="shared" si="3214"/>
        <v>0</v>
      </c>
      <c r="DD990" s="1360">
        <f t="shared" si="3214"/>
        <v>0</v>
      </c>
      <c r="DE990" s="1359">
        <f t="shared" si="3214"/>
        <v>50</v>
      </c>
      <c r="DF990" s="1359">
        <f t="shared" si="3214"/>
        <v>81</v>
      </c>
      <c r="DG990" s="1359">
        <f t="shared" si="3214"/>
        <v>100</v>
      </c>
      <c r="DH990" s="1359">
        <f t="shared" si="3214"/>
        <v>228</v>
      </c>
      <c r="DI990" s="1359">
        <f t="shared" si="3214"/>
        <v>484</v>
      </c>
      <c r="DJ990" s="1358">
        <f t="shared" si="3214"/>
        <v>870</v>
      </c>
      <c r="DK990" s="1415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0</v>
      </c>
      <c r="BW991" s="784">
        <f>SUM(BW773,BW774,BW775,BW781:BW782,BW805)</f>
        <v>0</v>
      </c>
      <c r="BX991" s="784">
        <f>SUM(BX773,BX774,BX775,BX781:BX782,BX805)</f>
        <v>0</v>
      </c>
      <c r="BY991" s="784">
        <f>SUM(BY773,BY774,BY775,BY781:BY782,BY805)</f>
        <v>0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6">
        <f t="shared" si="3212"/>
        <v>0</v>
      </c>
      <c r="CE991" s="1327">
        <f t="shared" si="3212"/>
        <v>0</v>
      </c>
      <c r="CF991" s="1328">
        <f t="shared" si="3212"/>
        <v>0</v>
      </c>
      <c r="CG991" s="1328">
        <f t="shared" si="3212"/>
        <v>0</v>
      </c>
      <c r="CH991" s="1328">
        <f t="shared" si="3212"/>
        <v>0</v>
      </c>
      <c r="CI991" s="1328">
        <f t="shared" si="3212"/>
        <v>0</v>
      </c>
      <c r="CJ991" s="1328">
        <f t="shared" si="3212"/>
        <v>0</v>
      </c>
      <c r="CK991" s="1329">
        <f t="shared" si="3212"/>
        <v>0</v>
      </c>
      <c r="CL991" s="1329">
        <f t="shared" si="3212"/>
        <v>218</v>
      </c>
      <c r="CM991" s="1329">
        <f t="shared" si="3212"/>
        <v>226</v>
      </c>
      <c r="CN991" s="1328">
        <f t="shared" si="3212"/>
        <v>265</v>
      </c>
      <c r="CO991" s="1328">
        <f t="shared" si="3212"/>
        <v>504</v>
      </c>
      <c r="CP991" s="1328">
        <f t="shared" si="3212"/>
        <v>560</v>
      </c>
      <c r="CQ991" s="1328">
        <f t="shared" si="3212"/>
        <v>567</v>
      </c>
      <c r="CR991" s="1328">
        <f t="shared" si="3212"/>
        <v>582</v>
      </c>
      <c r="CS991" s="1327">
        <f t="shared" si="3212"/>
        <v>593</v>
      </c>
      <c r="CT991" s="1330">
        <f t="shared" si="3213"/>
        <v>754</v>
      </c>
      <c r="CU991" s="1415">
        <f t="shared" si="3214"/>
        <v>0</v>
      </c>
      <c r="CV991" s="1358">
        <f t="shared" si="3214"/>
        <v>0</v>
      </c>
      <c r="CW991" s="1359">
        <f t="shared" si="3214"/>
        <v>0</v>
      </c>
      <c r="CX991" s="1359">
        <f t="shared" si="3214"/>
        <v>0</v>
      </c>
      <c r="CY991" s="1359">
        <f t="shared" si="3214"/>
        <v>0</v>
      </c>
      <c r="CZ991" s="1359">
        <f t="shared" si="3214"/>
        <v>0</v>
      </c>
      <c r="DA991" s="1359">
        <f t="shared" si="3214"/>
        <v>0</v>
      </c>
      <c r="DB991" s="1360">
        <f t="shared" si="3214"/>
        <v>0</v>
      </c>
      <c r="DC991" s="1360">
        <f t="shared" si="3214"/>
        <v>228</v>
      </c>
      <c r="DD991" s="1360">
        <f t="shared" si="3214"/>
        <v>484</v>
      </c>
      <c r="DE991" s="1359">
        <f t="shared" si="3214"/>
        <v>578</v>
      </c>
      <c r="DF991" s="1359">
        <f t="shared" si="3214"/>
        <v>586</v>
      </c>
      <c r="DG991" s="1359">
        <f t="shared" si="3214"/>
        <v>614</v>
      </c>
      <c r="DH991" s="1359">
        <f t="shared" si="3214"/>
        <v>702</v>
      </c>
      <c r="DI991" s="1359">
        <f t="shared" si="3214"/>
        <v>731</v>
      </c>
      <c r="DJ991" s="1358">
        <f t="shared" si="3214"/>
        <v>922</v>
      </c>
      <c r="DK991" s="1415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6">
        <f t="shared" si="3212"/>
        <v>0</v>
      </c>
      <c r="CE992" s="1327">
        <f t="shared" si="3212"/>
        <v>0</v>
      </c>
      <c r="CF992" s="1328">
        <f t="shared" si="3212"/>
        <v>0</v>
      </c>
      <c r="CG992" s="1328">
        <f t="shared" si="3212"/>
        <v>0</v>
      </c>
      <c r="CH992" s="1328">
        <f t="shared" si="3212"/>
        <v>0</v>
      </c>
      <c r="CI992" s="1328">
        <f t="shared" si="3212"/>
        <v>0</v>
      </c>
      <c r="CJ992" s="1328">
        <f t="shared" si="3212"/>
        <v>0</v>
      </c>
      <c r="CK992" s="1329">
        <f t="shared" si="3212"/>
        <v>0</v>
      </c>
      <c r="CL992" s="1329">
        <f t="shared" si="3212"/>
        <v>0</v>
      </c>
      <c r="CM992" s="1329">
        <f t="shared" si="3212"/>
        <v>0</v>
      </c>
      <c r="CN992" s="1328">
        <f t="shared" si="3212"/>
        <v>0</v>
      </c>
      <c r="CO992" s="1328">
        <f t="shared" si="3212"/>
        <v>0</v>
      </c>
      <c r="CP992" s="1328">
        <f t="shared" si="3212"/>
        <v>0</v>
      </c>
      <c r="CQ992" s="1328">
        <f t="shared" si="3212"/>
        <v>0</v>
      </c>
      <c r="CR992" s="1328">
        <f t="shared" si="3212"/>
        <v>0</v>
      </c>
      <c r="CS992" s="1327">
        <f t="shared" si="3212"/>
        <v>0</v>
      </c>
      <c r="CT992" s="1330">
        <f t="shared" si="3213"/>
        <v>0</v>
      </c>
      <c r="CU992" s="1415">
        <f t="shared" si="3214"/>
        <v>0</v>
      </c>
      <c r="CV992" s="1358">
        <f t="shared" si="3214"/>
        <v>0</v>
      </c>
      <c r="CW992" s="1359">
        <f t="shared" si="3214"/>
        <v>0</v>
      </c>
      <c r="CX992" s="1359">
        <f t="shared" si="3214"/>
        <v>0</v>
      </c>
      <c r="CY992" s="1359">
        <f t="shared" si="3214"/>
        <v>0</v>
      </c>
      <c r="CZ992" s="1359">
        <f t="shared" si="3214"/>
        <v>0</v>
      </c>
      <c r="DA992" s="1359">
        <f t="shared" si="3214"/>
        <v>0</v>
      </c>
      <c r="DB992" s="1360">
        <f t="shared" si="3214"/>
        <v>0</v>
      </c>
      <c r="DC992" s="1360">
        <f t="shared" si="3214"/>
        <v>0</v>
      </c>
      <c r="DD992" s="1360">
        <f t="shared" si="3214"/>
        <v>0</v>
      </c>
      <c r="DE992" s="1359">
        <f t="shared" si="3214"/>
        <v>0</v>
      </c>
      <c r="DF992" s="1359">
        <f t="shared" si="3214"/>
        <v>0</v>
      </c>
      <c r="DG992" s="1359">
        <f t="shared" si="3214"/>
        <v>0</v>
      </c>
      <c r="DH992" s="1359">
        <f t="shared" si="3214"/>
        <v>0</v>
      </c>
      <c r="DI992" s="1359">
        <f t="shared" si="3214"/>
        <v>0</v>
      </c>
      <c r="DJ992" s="1358">
        <f t="shared" si="3214"/>
        <v>0</v>
      </c>
      <c r="DK992" s="1415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0</v>
      </c>
      <c r="BW993" s="784">
        <f>SUM(BW783:BW784,BW790:BW794,BW796:BW797)</f>
        <v>0</v>
      </c>
      <c r="BX993" s="784">
        <f>SUM(BX783:BX784,BX790:BX794,BX796:BX797)</f>
        <v>0</v>
      </c>
      <c r="BY993" s="784">
        <f>SUM(BY783:BY784,BY790:BY794,BY796:BY797)</f>
        <v>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6">
        <f t="shared" si="3212"/>
        <v>0</v>
      </c>
      <c r="CE993" s="1327">
        <f t="shared" si="3212"/>
        <v>0</v>
      </c>
      <c r="CF993" s="1328">
        <f t="shared" si="3212"/>
        <v>0</v>
      </c>
      <c r="CG993" s="1328">
        <f t="shared" si="3212"/>
        <v>0</v>
      </c>
      <c r="CH993" s="1328">
        <f t="shared" si="3212"/>
        <v>0</v>
      </c>
      <c r="CI993" s="1328">
        <f t="shared" si="3212"/>
        <v>0</v>
      </c>
      <c r="CJ993" s="1328">
        <f t="shared" si="3212"/>
        <v>0</v>
      </c>
      <c r="CK993" s="1329">
        <f t="shared" si="3212"/>
        <v>0</v>
      </c>
      <c r="CL993" s="1329">
        <f t="shared" si="3212"/>
        <v>0</v>
      </c>
      <c r="CM993" s="1329">
        <f t="shared" si="3212"/>
        <v>100</v>
      </c>
      <c r="CN993" s="1328">
        <f t="shared" si="3212"/>
        <v>132</v>
      </c>
      <c r="CO993" s="1328">
        <f t="shared" si="3212"/>
        <v>540</v>
      </c>
      <c r="CP993" s="1328">
        <f t="shared" si="3212"/>
        <v>600</v>
      </c>
      <c r="CQ993" s="1328">
        <f t="shared" si="3212"/>
        <v>620</v>
      </c>
      <c r="CR993" s="1328">
        <f t="shared" si="3212"/>
        <v>1030</v>
      </c>
      <c r="CS993" s="1327">
        <f t="shared" si="3212"/>
        <v>1525</v>
      </c>
      <c r="CT993" s="1330">
        <f t="shared" si="3213"/>
        <v>7980</v>
      </c>
      <c r="CU993" s="1415">
        <f t="shared" si="3214"/>
        <v>0</v>
      </c>
      <c r="CV993" s="1358">
        <f t="shared" si="3214"/>
        <v>0</v>
      </c>
      <c r="CW993" s="1359">
        <f t="shared" si="3214"/>
        <v>0</v>
      </c>
      <c r="CX993" s="1359">
        <f t="shared" si="3214"/>
        <v>0</v>
      </c>
      <c r="CY993" s="1359">
        <f t="shared" si="3214"/>
        <v>0</v>
      </c>
      <c r="CZ993" s="1359">
        <f t="shared" si="3214"/>
        <v>0</v>
      </c>
      <c r="DA993" s="1359">
        <f t="shared" si="3214"/>
        <v>0</v>
      </c>
      <c r="DB993" s="1360">
        <f t="shared" si="3214"/>
        <v>0</v>
      </c>
      <c r="DC993" s="1360">
        <f t="shared" si="3214"/>
        <v>40</v>
      </c>
      <c r="DD993" s="1360">
        <f t="shared" si="3214"/>
        <v>120</v>
      </c>
      <c r="DE993" s="1359">
        <f t="shared" si="3214"/>
        <v>414</v>
      </c>
      <c r="DF993" s="1359">
        <f t="shared" si="3214"/>
        <v>1290</v>
      </c>
      <c r="DG993" s="1359">
        <f t="shared" si="3214"/>
        <v>1400</v>
      </c>
      <c r="DH993" s="1359">
        <f t="shared" si="3214"/>
        <v>3000</v>
      </c>
      <c r="DI993" s="1359">
        <f t="shared" si="3214"/>
        <v>4343</v>
      </c>
      <c r="DJ993" s="1358">
        <f t="shared" si="3214"/>
        <v>5966</v>
      </c>
      <c r="DK993" s="1415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0</v>
      </c>
      <c r="BX994" s="784">
        <f>SUM(BX798,BX799)</f>
        <v>0</v>
      </c>
      <c r="BY994" s="784">
        <f>SUM(BY798,BY799)</f>
        <v>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6">
        <f t="shared" si="3212"/>
        <v>0</v>
      </c>
      <c r="CE994" s="1327">
        <f t="shared" si="3212"/>
        <v>0</v>
      </c>
      <c r="CF994" s="1328">
        <f t="shared" si="3212"/>
        <v>0</v>
      </c>
      <c r="CG994" s="1328">
        <f t="shared" si="3212"/>
        <v>0</v>
      </c>
      <c r="CH994" s="1328">
        <f t="shared" si="3212"/>
        <v>0</v>
      </c>
      <c r="CI994" s="1328">
        <f t="shared" si="3212"/>
        <v>0</v>
      </c>
      <c r="CJ994" s="1328">
        <f t="shared" si="3212"/>
        <v>0</v>
      </c>
      <c r="CK994" s="1329">
        <f t="shared" si="3212"/>
        <v>0</v>
      </c>
      <c r="CL994" s="1329">
        <f t="shared" si="3212"/>
        <v>0</v>
      </c>
      <c r="CM994" s="1329">
        <f t="shared" si="3212"/>
        <v>0</v>
      </c>
      <c r="CN994" s="1328">
        <f t="shared" si="3212"/>
        <v>20</v>
      </c>
      <c r="CO994" s="1328">
        <f t="shared" si="3212"/>
        <v>40</v>
      </c>
      <c r="CP994" s="1328">
        <f t="shared" si="3212"/>
        <v>90</v>
      </c>
      <c r="CQ994" s="1328">
        <f t="shared" si="3212"/>
        <v>520</v>
      </c>
      <c r="CR994" s="1328">
        <f t="shared" si="3212"/>
        <v>600</v>
      </c>
      <c r="CS994" s="1327">
        <f t="shared" si="3212"/>
        <v>2400</v>
      </c>
      <c r="CT994" s="1330">
        <f t="shared" si="3213"/>
        <v>4500</v>
      </c>
      <c r="CU994" s="1415">
        <f t="shared" si="3214"/>
        <v>0</v>
      </c>
      <c r="CV994" s="1358">
        <f t="shared" si="3214"/>
        <v>0</v>
      </c>
      <c r="CW994" s="1359">
        <f t="shared" si="3214"/>
        <v>0</v>
      </c>
      <c r="CX994" s="1359">
        <f t="shared" si="3214"/>
        <v>0</v>
      </c>
      <c r="CY994" s="1359">
        <f t="shared" si="3214"/>
        <v>0</v>
      </c>
      <c r="CZ994" s="1359">
        <f t="shared" si="3214"/>
        <v>0</v>
      </c>
      <c r="DA994" s="1359">
        <f t="shared" si="3214"/>
        <v>0</v>
      </c>
      <c r="DB994" s="1360">
        <f t="shared" si="3214"/>
        <v>0</v>
      </c>
      <c r="DC994" s="1360">
        <f t="shared" si="3214"/>
        <v>45</v>
      </c>
      <c r="DD994" s="1360">
        <f t="shared" si="3214"/>
        <v>50</v>
      </c>
      <c r="DE994" s="1359">
        <f t="shared" si="3214"/>
        <v>1000</v>
      </c>
      <c r="DF994" s="1359">
        <f t="shared" si="3214"/>
        <v>2400</v>
      </c>
      <c r="DG994" s="1359">
        <f t="shared" si="3214"/>
        <v>2850</v>
      </c>
      <c r="DH994" s="1359">
        <f t="shared" si="3214"/>
        <v>3100</v>
      </c>
      <c r="DI994" s="1359">
        <f t="shared" si="3214"/>
        <v>4000</v>
      </c>
      <c r="DJ994" s="1358">
        <f t="shared" si="3214"/>
        <v>5000</v>
      </c>
      <c r="DK994" s="1415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0</v>
      </c>
      <c r="BW995" s="784">
        <f>SUM(BW800)</f>
        <v>0</v>
      </c>
      <c r="BX995" s="784">
        <f>SUM(BX800)</f>
        <v>0</v>
      </c>
      <c r="BY995" s="784">
        <f>SUM(BY800)</f>
        <v>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6">
        <f t="shared" si="3212"/>
        <v>0</v>
      </c>
      <c r="CE995" s="1327">
        <f t="shared" si="3212"/>
        <v>0</v>
      </c>
      <c r="CF995" s="1328">
        <f t="shared" si="3212"/>
        <v>0</v>
      </c>
      <c r="CG995" s="1328">
        <f t="shared" si="3212"/>
        <v>0</v>
      </c>
      <c r="CH995" s="1328">
        <f t="shared" si="3212"/>
        <v>0</v>
      </c>
      <c r="CI995" s="1328">
        <f t="shared" si="3212"/>
        <v>0</v>
      </c>
      <c r="CJ995" s="1328">
        <f t="shared" si="3212"/>
        <v>0</v>
      </c>
      <c r="CK995" s="1329">
        <f t="shared" si="3212"/>
        <v>0</v>
      </c>
      <c r="CL995" s="1329">
        <f t="shared" si="3212"/>
        <v>60</v>
      </c>
      <c r="CM995" s="1329">
        <f t="shared" si="3212"/>
        <v>200</v>
      </c>
      <c r="CN995" s="1328">
        <f t="shared" si="3212"/>
        <v>300</v>
      </c>
      <c r="CO995" s="1328">
        <f t="shared" si="3212"/>
        <v>600</v>
      </c>
      <c r="CP995" s="1328">
        <f t="shared" si="3212"/>
        <v>800</v>
      </c>
      <c r="CQ995" s="1328">
        <f t="shared" si="3212"/>
        <v>1000</v>
      </c>
      <c r="CR995" s="1328">
        <f t="shared" si="3212"/>
        <v>2000</v>
      </c>
      <c r="CS995" s="1327">
        <f t="shared" si="3212"/>
        <v>2000</v>
      </c>
      <c r="CT995" s="1330">
        <f t="shared" si="3213"/>
        <v>3200</v>
      </c>
      <c r="CU995" s="1415">
        <f t="shared" si="3214"/>
        <v>0</v>
      </c>
      <c r="CV995" s="1358">
        <f t="shared" si="3214"/>
        <v>0</v>
      </c>
      <c r="CW995" s="1359">
        <f t="shared" si="3214"/>
        <v>0</v>
      </c>
      <c r="CX995" s="1359">
        <f t="shared" si="3214"/>
        <v>0</v>
      </c>
      <c r="CY995" s="1359">
        <f t="shared" si="3214"/>
        <v>0</v>
      </c>
      <c r="CZ995" s="1359">
        <f t="shared" si="3214"/>
        <v>0</v>
      </c>
      <c r="DA995" s="1359">
        <f t="shared" si="3214"/>
        <v>0</v>
      </c>
      <c r="DB995" s="1360">
        <f t="shared" si="3214"/>
        <v>0</v>
      </c>
      <c r="DC995" s="1360">
        <f t="shared" si="3214"/>
        <v>600</v>
      </c>
      <c r="DD995" s="1360">
        <f t="shared" si="3214"/>
        <v>800</v>
      </c>
      <c r="DE995" s="1359">
        <f t="shared" si="3214"/>
        <v>1000</v>
      </c>
      <c r="DF995" s="1359">
        <f t="shared" si="3214"/>
        <v>1200</v>
      </c>
      <c r="DG995" s="1359">
        <f t="shared" si="3214"/>
        <v>1200</v>
      </c>
      <c r="DH995" s="1359">
        <f t="shared" si="3214"/>
        <v>1200</v>
      </c>
      <c r="DI995" s="1359">
        <f t="shared" si="3214"/>
        <v>1200</v>
      </c>
      <c r="DJ995" s="1358">
        <f t="shared" si="3214"/>
        <v>2000</v>
      </c>
      <c r="DK995" s="1415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6">
        <f t="shared" si="3212"/>
        <v>0</v>
      </c>
      <c r="CE996" s="1327">
        <f t="shared" si="3212"/>
        <v>0</v>
      </c>
      <c r="CF996" s="1328">
        <f t="shared" si="3212"/>
        <v>0</v>
      </c>
      <c r="CG996" s="1328">
        <f t="shared" si="3212"/>
        <v>0</v>
      </c>
      <c r="CH996" s="1328">
        <f t="shared" si="3212"/>
        <v>0</v>
      </c>
      <c r="CI996" s="1328">
        <f t="shared" si="3212"/>
        <v>0</v>
      </c>
      <c r="CJ996" s="1328">
        <f t="shared" si="3212"/>
        <v>0</v>
      </c>
      <c r="CK996" s="1329">
        <f t="shared" si="3212"/>
        <v>0</v>
      </c>
      <c r="CL996" s="1329">
        <f t="shared" si="3212"/>
        <v>0</v>
      </c>
      <c r="CM996" s="1329">
        <f t="shared" si="3212"/>
        <v>0</v>
      </c>
      <c r="CN996" s="1328">
        <f t="shared" si="3212"/>
        <v>0</v>
      </c>
      <c r="CO996" s="1328">
        <f t="shared" si="3212"/>
        <v>0</v>
      </c>
      <c r="CP996" s="1328">
        <f t="shared" si="3212"/>
        <v>0</v>
      </c>
      <c r="CQ996" s="1328">
        <f t="shared" si="3212"/>
        <v>60</v>
      </c>
      <c r="CR996" s="1328">
        <f t="shared" si="3212"/>
        <v>156</v>
      </c>
      <c r="CS996" s="1327">
        <f t="shared" si="3212"/>
        <v>300</v>
      </c>
      <c r="CT996" s="1330">
        <f t="shared" si="3213"/>
        <v>520</v>
      </c>
      <c r="CU996" s="1415">
        <f t="shared" si="3214"/>
        <v>0</v>
      </c>
      <c r="CV996" s="1358">
        <f t="shared" si="3214"/>
        <v>0</v>
      </c>
      <c r="CW996" s="1359">
        <f t="shared" si="3214"/>
        <v>0</v>
      </c>
      <c r="CX996" s="1359">
        <f t="shared" si="3214"/>
        <v>0</v>
      </c>
      <c r="CY996" s="1359">
        <f t="shared" si="3214"/>
        <v>0</v>
      </c>
      <c r="CZ996" s="1359">
        <f t="shared" si="3214"/>
        <v>0</v>
      </c>
      <c r="DA996" s="1359">
        <f t="shared" si="3214"/>
        <v>0</v>
      </c>
      <c r="DB996" s="1360">
        <f t="shared" si="3214"/>
        <v>0</v>
      </c>
      <c r="DC996" s="1360">
        <f t="shared" si="3214"/>
        <v>0</v>
      </c>
      <c r="DD996" s="1360">
        <f t="shared" si="3214"/>
        <v>0</v>
      </c>
      <c r="DE996" s="1359">
        <f t="shared" si="3214"/>
        <v>120</v>
      </c>
      <c r="DF996" s="1359">
        <f t="shared" si="3214"/>
        <v>250</v>
      </c>
      <c r="DG996" s="1359">
        <f t="shared" si="3214"/>
        <v>800</v>
      </c>
      <c r="DH996" s="1359">
        <f t="shared" si="3214"/>
        <v>960</v>
      </c>
      <c r="DI996" s="1359">
        <f t="shared" si="3214"/>
        <v>1040</v>
      </c>
      <c r="DJ996" s="1358">
        <f t="shared" si="3214"/>
        <v>1800</v>
      </c>
      <c r="DK996" s="1415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0</v>
      </c>
      <c r="BW997" s="784">
        <f>SUM(BW801,BW802)</f>
        <v>0</v>
      </c>
      <c r="BX997" s="784">
        <f>SUM(BX801,BX802)</f>
        <v>0</v>
      </c>
      <c r="BY997" s="784">
        <f>SUM(BY801,BY802)</f>
        <v>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6">
        <f t="shared" si="3212"/>
        <v>0</v>
      </c>
      <c r="CE997" s="1327">
        <f t="shared" si="3212"/>
        <v>0</v>
      </c>
      <c r="CF997" s="1328">
        <f t="shared" si="3212"/>
        <v>0</v>
      </c>
      <c r="CG997" s="1328">
        <f t="shared" si="3212"/>
        <v>0</v>
      </c>
      <c r="CH997" s="1328">
        <f t="shared" si="3212"/>
        <v>0</v>
      </c>
      <c r="CI997" s="1328">
        <f t="shared" si="3212"/>
        <v>0</v>
      </c>
      <c r="CJ997" s="1328">
        <f t="shared" si="3212"/>
        <v>0</v>
      </c>
      <c r="CK997" s="1329">
        <f t="shared" si="3212"/>
        <v>0</v>
      </c>
      <c r="CL997" s="1329">
        <f t="shared" si="3212"/>
        <v>0</v>
      </c>
      <c r="CM997" s="1329">
        <f t="shared" si="3212"/>
        <v>100</v>
      </c>
      <c r="CN997" s="1328">
        <f t="shared" si="3212"/>
        <v>100</v>
      </c>
      <c r="CO997" s="1328">
        <f t="shared" si="3212"/>
        <v>165</v>
      </c>
      <c r="CP997" s="1328">
        <f t="shared" si="3212"/>
        <v>360</v>
      </c>
      <c r="CQ997" s="1328">
        <f t="shared" si="3212"/>
        <v>1000</v>
      </c>
      <c r="CR997" s="1328">
        <f t="shared" si="3212"/>
        <v>1200</v>
      </c>
      <c r="CS997" s="1327">
        <f t="shared" si="3212"/>
        <v>1800</v>
      </c>
      <c r="CT997" s="1330">
        <f t="shared" si="3213"/>
        <v>2160</v>
      </c>
      <c r="CU997" s="1415">
        <f t="shared" si="3214"/>
        <v>0</v>
      </c>
      <c r="CV997" s="1358">
        <f t="shared" si="3214"/>
        <v>0</v>
      </c>
      <c r="CW997" s="1359">
        <f t="shared" si="3214"/>
        <v>0</v>
      </c>
      <c r="CX997" s="1359">
        <f t="shared" si="3214"/>
        <v>0</v>
      </c>
      <c r="CY997" s="1359">
        <f t="shared" si="3214"/>
        <v>0</v>
      </c>
      <c r="CZ997" s="1359">
        <f t="shared" si="3214"/>
        <v>0</v>
      </c>
      <c r="DA997" s="1359">
        <f t="shared" si="3214"/>
        <v>0</v>
      </c>
      <c r="DB997" s="1360">
        <f t="shared" si="3214"/>
        <v>0</v>
      </c>
      <c r="DC997" s="1360">
        <f t="shared" si="3214"/>
        <v>150</v>
      </c>
      <c r="DD997" s="1360">
        <f t="shared" si="3214"/>
        <v>275</v>
      </c>
      <c r="DE997" s="1359">
        <f t="shared" si="3214"/>
        <v>400</v>
      </c>
      <c r="DF997" s="1359">
        <f t="shared" si="3214"/>
        <v>480</v>
      </c>
      <c r="DG997" s="1359">
        <f t="shared" si="3214"/>
        <v>840</v>
      </c>
      <c r="DH997" s="1359">
        <f t="shared" si="3214"/>
        <v>2400</v>
      </c>
      <c r="DI997" s="1359">
        <f t="shared" si="3214"/>
        <v>2600</v>
      </c>
      <c r="DJ997" s="1358">
        <f t="shared" si="3214"/>
        <v>2760</v>
      </c>
      <c r="DK997" s="1415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0</v>
      </c>
      <c r="BY998" s="784">
        <f>SUM(BY795,BY804)</f>
        <v>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6">
        <f t="shared" si="3212"/>
        <v>0</v>
      </c>
      <c r="CE998" s="1327">
        <f t="shared" si="3212"/>
        <v>0</v>
      </c>
      <c r="CF998" s="1328">
        <f t="shared" si="3212"/>
        <v>0</v>
      </c>
      <c r="CG998" s="1328">
        <f t="shared" si="3212"/>
        <v>0</v>
      </c>
      <c r="CH998" s="1328">
        <f t="shared" si="3212"/>
        <v>0</v>
      </c>
      <c r="CI998" s="1328">
        <f t="shared" si="3212"/>
        <v>0</v>
      </c>
      <c r="CJ998" s="1328">
        <f t="shared" si="3212"/>
        <v>0</v>
      </c>
      <c r="CK998" s="1329">
        <f t="shared" si="3212"/>
        <v>0</v>
      </c>
      <c r="CL998" s="1329">
        <f t="shared" si="3212"/>
        <v>0</v>
      </c>
      <c r="CM998" s="1329">
        <f t="shared" si="3212"/>
        <v>60</v>
      </c>
      <c r="CN998" s="1328">
        <f t="shared" si="3212"/>
        <v>77</v>
      </c>
      <c r="CO998" s="1328">
        <f t="shared" si="3212"/>
        <v>320</v>
      </c>
      <c r="CP998" s="1328">
        <f t="shared" si="3212"/>
        <v>624</v>
      </c>
      <c r="CQ998" s="1328">
        <f t="shared" si="3212"/>
        <v>730</v>
      </c>
      <c r="CR998" s="1328">
        <f t="shared" si="3212"/>
        <v>1146</v>
      </c>
      <c r="CS998" s="1327">
        <f t="shared" si="3212"/>
        <v>1779</v>
      </c>
      <c r="CT998" s="1330">
        <f t="shared" si="3213"/>
        <v>10062</v>
      </c>
      <c r="CU998" s="1415">
        <f t="shared" si="3214"/>
        <v>0</v>
      </c>
      <c r="CV998" s="1358">
        <f t="shared" si="3214"/>
        <v>0</v>
      </c>
      <c r="CW998" s="1359">
        <f t="shared" si="3214"/>
        <v>0</v>
      </c>
      <c r="CX998" s="1359">
        <f t="shared" si="3214"/>
        <v>0</v>
      </c>
      <c r="CY998" s="1359">
        <f t="shared" si="3214"/>
        <v>0</v>
      </c>
      <c r="CZ998" s="1359">
        <f t="shared" si="3214"/>
        <v>0</v>
      </c>
      <c r="DA998" s="1359">
        <f t="shared" si="3214"/>
        <v>0</v>
      </c>
      <c r="DB998" s="1360">
        <f t="shared" si="3214"/>
        <v>0</v>
      </c>
      <c r="DC998" s="1360">
        <f t="shared" si="3214"/>
        <v>0</v>
      </c>
      <c r="DD998" s="1360">
        <f t="shared" si="3214"/>
        <v>640</v>
      </c>
      <c r="DE998" s="1359">
        <f t="shared" si="3214"/>
        <v>670</v>
      </c>
      <c r="DF998" s="1359">
        <f t="shared" si="3214"/>
        <v>1171</v>
      </c>
      <c r="DG998" s="1359">
        <f t="shared" si="3214"/>
        <v>1180</v>
      </c>
      <c r="DH998" s="1359">
        <f t="shared" si="3214"/>
        <v>1878</v>
      </c>
      <c r="DI998" s="1359">
        <f t="shared" si="3214"/>
        <v>7832</v>
      </c>
      <c r="DJ998" s="1358">
        <f t="shared" si="3214"/>
        <v>15910</v>
      </c>
      <c r="DK998" s="1415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696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6">
        <f t="shared" si="3212"/>
        <v>0</v>
      </c>
      <c r="CE999" s="1327">
        <f t="shared" si="3212"/>
        <v>0</v>
      </c>
      <c r="CF999" s="1328">
        <f t="shared" si="3212"/>
        <v>0</v>
      </c>
      <c r="CG999" s="1328">
        <f t="shared" si="3212"/>
        <v>0</v>
      </c>
      <c r="CH999" s="1328">
        <f t="shared" si="3212"/>
        <v>0</v>
      </c>
      <c r="CI999" s="1328">
        <f t="shared" si="3212"/>
        <v>0</v>
      </c>
      <c r="CJ999" s="1328">
        <f t="shared" si="3212"/>
        <v>0</v>
      </c>
      <c r="CK999" s="1329">
        <f t="shared" si="3212"/>
        <v>0</v>
      </c>
      <c r="CL999" s="1329">
        <f t="shared" si="3212"/>
        <v>0</v>
      </c>
      <c r="CM999" s="1329">
        <f t="shared" si="3212"/>
        <v>0</v>
      </c>
      <c r="CN999" s="1328">
        <f t="shared" si="3212"/>
        <v>0</v>
      </c>
      <c r="CO999" s="1328">
        <f t="shared" si="3212"/>
        <v>0</v>
      </c>
      <c r="CP999" s="1328">
        <f t="shared" si="3212"/>
        <v>0</v>
      </c>
      <c r="CQ999" s="1328">
        <f t="shared" si="3212"/>
        <v>0</v>
      </c>
      <c r="CR999" s="1328">
        <f t="shared" si="3212"/>
        <v>0</v>
      </c>
      <c r="CS999" s="1327">
        <f t="shared" si="3212"/>
        <v>0</v>
      </c>
      <c r="CT999" s="1330">
        <f t="shared" si="3213"/>
        <v>0</v>
      </c>
      <c r="CU999" s="1415">
        <f t="shared" si="3214"/>
        <v>0</v>
      </c>
      <c r="CV999" s="1358">
        <f t="shared" si="3214"/>
        <v>0</v>
      </c>
      <c r="CW999" s="1359">
        <f t="shared" si="3214"/>
        <v>0</v>
      </c>
      <c r="CX999" s="1359">
        <f t="shared" si="3214"/>
        <v>0</v>
      </c>
      <c r="CY999" s="1359">
        <f t="shared" si="3214"/>
        <v>0</v>
      </c>
      <c r="CZ999" s="1359">
        <f t="shared" si="3214"/>
        <v>0</v>
      </c>
      <c r="DA999" s="1359">
        <f t="shared" si="3214"/>
        <v>0</v>
      </c>
      <c r="DB999" s="1360">
        <f t="shared" si="3214"/>
        <v>0</v>
      </c>
      <c r="DC999" s="1360">
        <f t="shared" si="3214"/>
        <v>0</v>
      </c>
      <c r="DD999" s="1360">
        <f t="shared" si="3214"/>
        <v>0</v>
      </c>
      <c r="DE999" s="1359">
        <f t="shared" si="3214"/>
        <v>0</v>
      </c>
      <c r="DF999" s="1359">
        <f t="shared" si="3214"/>
        <v>0</v>
      </c>
      <c r="DG999" s="1359">
        <f t="shared" si="3214"/>
        <v>0</v>
      </c>
      <c r="DH999" s="1359">
        <f t="shared" si="3214"/>
        <v>0</v>
      </c>
      <c r="DI999" s="1359">
        <f t="shared" si="3214"/>
        <v>0</v>
      </c>
      <c r="DJ999" s="1358">
        <f t="shared" si="3214"/>
        <v>0</v>
      </c>
      <c r="DK999" s="1415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697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6">
        <f t="shared" si="3212"/>
        <v>0</v>
      </c>
      <c r="CE1000" s="1327">
        <f t="shared" si="3212"/>
        <v>0</v>
      </c>
      <c r="CF1000" s="1328">
        <f t="shared" si="3212"/>
        <v>0</v>
      </c>
      <c r="CG1000" s="1328">
        <f t="shared" si="3212"/>
        <v>0</v>
      </c>
      <c r="CH1000" s="1328">
        <f t="shared" si="3212"/>
        <v>0</v>
      </c>
      <c r="CI1000" s="1328">
        <f t="shared" si="3212"/>
        <v>0</v>
      </c>
      <c r="CJ1000" s="1328">
        <f t="shared" si="3212"/>
        <v>0</v>
      </c>
      <c r="CK1000" s="1329">
        <f t="shared" si="3212"/>
        <v>0</v>
      </c>
      <c r="CL1000" s="1329">
        <f t="shared" si="3212"/>
        <v>0</v>
      </c>
      <c r="CM1000" s="1329">
        <f t="shared" si="3212"/>
        <v>0</v>
      </c>
      <c r="CN1000" s="1328">
        <f t="shared" si="3212"/>
        <v>0</v>
      </c>
      <c r="CO1000" s="1328">
        <f t="shared" si="3212"/>
        <v>0</v>
      </c>
      <c r="CP1000" s="1328">
        <f t="shared" si="3212"/>
        <v>0</v>
      </c>
      <c r="CQ1000" s="1328">
        <f t="shared" si="3212"/>
        <v>0</v>
      </c>
      <c r="CR1000" s="1328">
        <f t="shared" si="3212"/>
        <v>0</v>
      </c>
      <c r="CS1000" s="1327">
        <f t="shared" si="3212"/>
        <v>0</v>
      </c>
      <c r="CT1000" s="1330">
        <f t="shared" si="3213"/>
        <v>0</v>
      </c>
      <c r="CU1000" s="1415">
        <f t="shared" si="3214"/>
        <v>0</v>
      </c>
      <c r="CV1000" s="1358">
        <f t="shared" si="3214"/>
        <v>0</v>
      </c>
      <c r="CW1000" s="1359">
        <f t="shared" si="3214"/>
        <v>0</v>
      </c>
      <c r="CX1000" s="1359">
        <f t="shared" si="3214"/>
        <v>0</v>
      </c>
      <c r="CY1000" s="1359">
        <f t="shared" si="3214"/>
        <v>0</v>
      </c>
      <c r="CZ1000" s="1359">
        <f t="shared" si="3214"/>
        <v>0</v>
      </c>
      <c r="DA1000" s="1359">
        <f t="shared" si="3214"/>
        <v>0</v>
      </c>
      <c r="DB1000" s="1360">
        <f t="shared" si="3214"/>
        <v>0</v>
      </c>
      <c r="DC1000" s="1360">
        <f t="shared" si="3214"/>
        <v>0</v>
      </c>
      <c r="DD1000" s="1360">
        <f t="shared" si="3214"/>
        <v>0</v>
      </c>
      <c r="DE1000" s="1359">
        <f t="shared" si="3214"/>
        <v>0</v>
      </c>
      <c r="DF1000" s="1359">
        <f t="shared" si="3214"/>
        <v>0</v>
      </c>
      <c r="DG1000" s="1359">
        <f t="shared" si="3214"/>
        <v>0</v>
      </c>
      <c r="DH1000" s="1359">
        <f t="shared" si="3214"/>
        <v>0</v>
      </c>
      <c r="DI1000" s="1359">
        <f t="shared" si="3214"/>
        <v>0</v>
      </c>
      <c r="DJ1000" s="1358">
        <f t="shared" si="3214"/>
        <v>0</v>
      </c>
      <c r="DK1000" s="1415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273.024</v>
      </c>
      <c r="BW1001" s="784">
        <f>BW984-SUM(BW987:BW1000)</f>
        <v>715.56</v>
      </c>
      <c r="BX1001" s="784">
        <f>BX984-SUM(BX987:BX1000)</f>
        <v>2870.2</v>
      </c>
      <c r="BY1001" s="784">
        <f>BY984-SUM(BY987:BY1000)</f>
        <v>44668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6">
        <f t="shared" si="3212"/>
        <v>0</v>
      </c>
      <c r="CE1001" s="1327">
        <f t="shared" si="3212"/>
        <v>0</v>
      </c>
      <c r="CF1001" s="1328">
        <f t="shared" si="3212"/>
        <v>0</v>
      </c>
      <c r="CG1001" s="1328">
        <f t="shared" si="3212"/>
        <v>0</v>
      </c>
      <c r="CH1001" s="1328">
        <f t="shared" si="3212"/>
        <v>0</v>
      </c>
      <c r="CI1001" s="1328">
        <f t="shared" si="3212"/>
        <v>0</v>
      </c>
      <c r="CJ1001" s="1328">
        <f t="shared" si="3212"/>
        <v>0</v>
      </c>
      <c r="CK1001" s="1329">
        <f t="shared" si="3212"/>
        <v>0</v>
      </c>
      <c r="CL1001" s="1329">
        <f t="shared" si="3212"/>
        <v>15</v>
      </c>
      <c r="CM1001" s="1329">
        <f t="shared" si="3212"/>
        <v>49</v>
      </c>
      <c r="CN1001" s="1328">
        <f t="shared" si="3212"/>
        <v>55.889999999999418</v>
      </c>
      <c r="CO1001" s="1328">
        <f t="shared" si="3212"/>
        <v>99.9399999999996</v>
      </c>
      <c r="CP1001" s="1328">
        <f t="shared" si="3212"/>
        <v>153.67439999999988</v>
      </c>
      <c r="CQ1001" s="1328">
        <f t="shared" si="3212"/>
        <v>158.51999999999998</v>
      </c>
      <c r="CR1001" s="1328">
        <f t="shared" si="3212"/>
        <v>170</v>
      </c>
      <c r="CS1001" s="1327">
        <f t="shared" si="3212"/>
        <v>273.11999999999898</v>
      </c>
      <c r="CT1001" s="1330">
        <f t="shared" si="3213"/>
        <v>338.29999999999927</v>
      </c>
      <c r="CU1001" s="1415">
        <f t="shared" si="3214"/>
        <v>0</v>
      </c>
      <c r="CV1001" s="1358">
        <f t="shared" si="3214"/>
        <v>0</v>
      </c>
      <c r="CW1001" s="1359">
        <f t="shared" si="3214"/>
        <v>0</v>
      </c>
      <c r="CX1001" s="1359">
        <f t="shared" si="3214"/>
        <v>0</v>
      </c>
      <c r="CY1001" s="1359">
        <f t="shared" si="3214"/>
        <v>0</v>
      </c>
      <c r="CZ1001" s="1359">
        <f t="shared" si="3214"/>
        <v>0</v>
      </c>
      <c r="DA1001" s="1359">
        <f t="shared" si="3214"/>
        <v>0</v>
      </c>
      <c r="DB1001" s="1360">
        <f t="shared" si="3214"/>
        <v>0</v>
      </c>
      <c r="DC1001" s="1360">
        <f t="shared" si="3214"/>
        <v>16</v>
      </c>
      <c r="DD1001" s="1360">
        <f t="shared" si="3214"/>
        <v>17.25</v>
      </c>
      <c r="DE1001" s="1359">
        <f t="shared" si="3214"/>
        <v>22</v>
      </c>
      <c r="DF1001" s="1359">
        <f t="shared" si="3214"/>
        <v>62</v>
      </c>
      <c r="DG1001" s="1359">
        <f t="shared" si="3214"/>
        <v>175</v>
      </c>
      <c r="DH1001" s="1359">
        <f t="shared" si="3214"/>
        <v>217.94999999999709</v>
      </c>
      <c r="DI1001" s="1359">
        <f t="shared" si="3214"/>
        <v>220</v>
      </c>
      <c r="DJ1001" s="1358">
        <f t="shared" si="3214"/>
        <v>457.68599999999969</v>
      </c>
      <c r="DK1001" s="1415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870</v>
      </c>
      <c r="BW1003" s="784">
        <f>SUM(BW987:BW1002)</f>
        <v>1310</v>
      </c>
      <c r="BX1003" s="784">
        <f>SUM(BX987:BX1002)</f>
        <v>4386</v>
      </c>
      <c r="BY1003" s="784">
        <f>SUM(BY987:BY1002)</f>
        <v>48040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1120</v>
      </c>
      <c r="BX1011" s="818">
        <f>SUM(BX964:BX966)</f>
        <v>1600</v>
      </c>
      <c r="BY1011" s="818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49280</v>
      </c>
      <c r="BX1012" s="818">
        <f>BX1010*BX1011*100</f>
        <v>38400</v>
      </c>
      <c r="BY1012" s="818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105160</v>
      </c>
      <c r="BW1013" s="820"/>
      <c r="BX1013" s="820"/>
      <c r="BY1013" s="820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0</v>
      </c>
      <c r="BY1014" s="818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0</v>
      </c>
      <c r="BY1015" s="818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0</v>
      </c>
      <c r="BW1016" s="820"/>
      <c r="BX1016" s="820"/>
      <c r="BY1016" s="820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0.1769406392694064</v>
      </c>
      <c r="BW1019" s="589">
        <f>BW11</f>
        <v>0.47845727332028704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110</v>
      </c>
      <c r="BW1020" s="591">
        <f>BW21</f>
        <v>190</v>
      </c>
      <c r="BX1020" s="591">
        <f>BX21</f>
        <v>866</v>
      </c>
      <c r="BY1020" s="591">
        <f>BY21</f>
        <v>10250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1.2915851272015657E-2</v>
      </c>
      <c r="BW1022" s="823">
        <f>IF(OR(BW1021=0,BW1021=""),"",BW1020/BW1021)</f>
        <v>2.2309197651663407E-2</v>
      </c>
      <c r="BX1022" s="823">
        <f>IF(OR(BX1021=0,BX1021=""),"",BX1020/BX1021)</f>
        <v>9.038486627527724E-2</v>
      </c>
      <c r="BY1022" s="823">
        <f>IF(OR(BY1021=0,BY1021=""),"",BY1020/BY1021)</f>
        <v>0.96281800391389438</v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0.18985649054142206</v>
      </c>
      <c r="BW1023" s="823">
        <f>IF(BW1022="",BW1019,BW1019+BW1022)</f>
        <v>0.50076647097195048</v>
      </c>
      <c r="BX1023" s="823">
        <f>IF(BX1022="",BX1019,BX1019+BX1022)</f>
        <v>0.71892730303689212</v>
      </c>
      <c r="BY1023" s="823">
        <f>IF(BY1022="",BY1019,BY1019+BY1022)</f>
        <v>1.6705805609915201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0.25314198738856275</v>
      </c>
      <c r="BW1024" s="823">
        <f>BW1023*BW46/6</f>
        <v>0.66768862796260064</v>
      </c>
      <c r="BX1024" s="823">
        <f>BX1023*BX46/6</f>
        <v>1.0783909545553383</v>
      </c>
      <c r="BY1024" s="823">
        <f>BY1023*BY46/6</f>
        <v>2.7843009349858669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1.012567949554251</v>
      </c>
      <c r="BW1025" s="823">
        <f>IF(OR(BW48=0,BW48=""),"",BW1024/SUM(BW48))</f>
        <v>0.89025150395013419</v>
      </c>
      <c r="BX1025" s="823">
        <f>IF(OR(BX48=0,BX48=""),"",BX1024/SUM(BX48))</f>
        <v>0.71892730303689223</v>
      </c>
      <c r="BY1025" s="823">
        <f>IF(OR(BY48=0,BY48=""),"",BY1024/SUM(BY48))</f>
        <v>1.3921504674929335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0.5062839747771255</v>
      </c>
      <c r="BW1029" s="825">
        <f>IF(OR(BW1028="",BW1028=0),"",BW1024/BW1028)</f>
        <v>0.89025150395013419</v>
      </c>
      <c r="BX1029" s="825">
        <f>IF(OR(BX1028="",BX1028=0),"",BX1024/BX1028)</f>
        <v>0.71892730303689223</v>
      </c>
      <c r="BY1029" s="825">
        <f>IF(OR(BY1028="",BY1028=0),"",BY1024/BY1028)</f>
        <v>1.3921504674929335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208" activePane="bottomRight" state="frozen"/>
      <selection pane="topRight" activeCell="AK1" sqref="AK1"/>
      <selection pane="bottomLeft" activeCell="A82" sqref="A82"/>
      <selection pane="bottomRight" activeCell="BX224" sqref="BX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1173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80" t="s">
        <v>47</v>
      </c>
      <c r="CE5" s="168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81" t="s">
        <v>48</v>
      </c>
      <c r="CT5" s="1681"/>
      <c r="CU5" s="1677" t="s">
        <v>47</v>
      </c>
      <c r="CV5" s="167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8" t="s">
        <v>48</v>
      </c>
      <c r="DK5" s="167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666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44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64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2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120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1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2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160</v>
      </c>
      <c r="BX32" s="880">
        <f>IF(BX29="","",BX28*BX29*BX30*BX31)</f>
        <v>160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1022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1120</v>
      </c>
      <c r="BX63" s="887">
        <f>SUM(BX14,BX20,BX26,BX32,BX38,BX44,BX50,BX56,BX62)</f>
        <v>1600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1051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1052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1035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1017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678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9"/>
      <c r="BW253" s="1399"/>
      <c r="BX253" s="1399"/>
      <c r="BY253" s="1399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679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1"/>
      <c r="BW259" s="1401"/>
      <c r="BX259" s="1401"/>
      <c r="BY259" s="1401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680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0"/>
      <c r="BW271" s="1400"/>
      <c r="BX271" s="1400"/>
      <c r="BY271" s="1400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681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1"/>
      <c r="BW277" s="1401"/>
      <c r="BX277" s="1401"/>
      <c r="BY277" s="1401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682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683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AO32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740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1016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70"/>
      <c r="C18" s="270"/>
      <c r="D18" s="270">
        <v>470</v>
      </c>
      <c r="E18" s="270">
        <v>470</v>
      </c>
      <c r="F18" s="270"/>
      <c r="G18" s="670"/>
      <c r="H18" s="270">
        <v>470</v>
      </c>
      <c r="I18" s="270"/>
      <c r="J18" s="270">
        <v>470</v>
      </c>
      <c r="K18" s="270"/>
      <c r="L18" s="270"/>
      <c r="M18" s="270"/>
      <c r="N18" s="270"/>
      <c r="O18" s="270"/>
      <c r="P18" s="270"/>
      <c r="Q18" s="270"/>
      <c r="R18" s="270"/>
      <c r="S18" s="947"/>
      <c r="T18" s="270"/>
      <c r="U18" s="270">
        <v>470</v>
      </c>
      <c r="V18" s="270">
        <v>470</v>
      </c>
      <c r="W18" s="270">
        <v>470</v>
      </c>
      <c r="X18" s="270">
        <v>470</v>
      </c>
      <c r="Y18" s="270">
        <v>470</v>
      </c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7"/>
      <c r="AL18" s="270">
        <v>470</v>
      </c>
      <c r="AM18" s="270">
        <v>470</v>
      </c>
      <c r="AN18" s="270">
        <v>470</v>
      </c>
      <c r="AO18" s="270"/>
      <c r="AP18" s="270"/>
      <c r="AQ18" s="270">
        <v>470</v>
      </c>
      <c r="AR18" s="270">
        <v>470</v>
      </c>
      <c r="AS18" s="270">
        <v>470</v>
      </c>
      <c r="AT18" s="270">
        <v>470</v>
      </c>
      <c r="AU18" s="270"/>
      <c r="AV18" s="270"/>
      <c r="AW18" s="270"/>
      <c r="AX18" s="270"/>
      <c r="AY18" s="270"/>
      <c r="AZ18" s="270"/>
      <c r="BA18" s="270"/>
      <c r="BB18" s="270"/>
      <c r="BC18" s="947"/>
      <c r="BD18" s="270">
        <v>470</v>
      </c>
      <c r="BE18" s="270">
        <v>470</v>
      </c>
      <c r="BF18" s="270">
        <v>470</v>
      </c>
      <c r="BG18" s="270">
        <v>470</v>
      </c>
      <c r="BH18" s="270">
        <v>470</v>
      </c>
      <c r="BI18" s="270">
        <v>470</v>
      </c>
      <c r="BJ18" s="270"/>
      <c r="BK18" s="270">
        <v>470</v>
      </c>
      <c r="BL18" s="270"/>
      <c r="BM18" s="270"/>
      <c r="BN18" s="270"/>
      <c r="BO18" s="270"/>
      <c r="BP18" s="270"/>
      <c r="BQ18" s="270"/>
      <c r="BR18" s="270"/>
      <c r="BS18" s="270"/>
      <c r="BT18" s="270"/>
      <c r="BU18" s="947"/>
      <c r="BV18" s="270"/>
      <c r="BW18" s="270"/>
      <c r="BX18" s="270"/>
      <c r="BY18" s="270"/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 t="str">
        <f t="shared" si="35"/>
        <v/>
      </c>
      <c r="CE18" s="88" t="str">
        <f t="shared" si="35"/>
        <v/>
      </c>
      <c r="CF18" s="89" t="str">
        <f t="shared" si="35"/>
        <v/>
      </c>
      <c r="CG18" s="89" t="str">
        <f t="shared" si="35"/>
        <v/>
      </c>
      <c r="CH18" s="89" t="str">
        <f t="shared" si="35"/>
        <v/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07" t="str">
        <f t="shared" si="5"/>
        <v/>
      </c>
      <c r="CU18" s="534" t="str">
        <f t="shared" si="36"/>
        <v/>
      </c>
      <c r="CV18" s="535" t="str">
        <f t="shared" si="36"/>
        <v/>
      </c>
      <c r="CW18" s="536" t="str">
        <f t="shared" si="36"/>
        <v/>
      </c>
      <c r="CX18" s="536" t="str">
        <f t="shared" si="36"/>
        <v/>
      </c>
      <c r="CY18" s="536" t="str">
        <f t="shared" si="36"/>
        <v/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6">
        <f t="shared" si="23"/>
        <v>4</v>
      </c>
      <c r="DM18" s="831">
        <f t="shared" si="24"/>
        <v>5</v>
      </c>
      <c r="DN18" s="831">
        <f t="shared" si="25"/>
        <v>7</v>
      </c>
      <c r="DO18" s="831">
        <f>COUNT(BD18:BT18)</f>
        <v>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/>
      <c r="BW19" s="670"/>
      <c r="BX19" s="670"/>
      <c r="BY19" s="670"/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2">IF(B17="","",(B17-B19-B22)*B18/B$7/365/$G$1)</f>
        <v/>
      </c>
      <c r="C23" s="751" t="str">
        <f t="shared" si="42"/>
        <v/>
      </c>
      <c r="D23" s="751">
        <f t="shared" si="42"/>
        <v>6.8982387475538157E-2</v>
      </c>
      <c r="E23" s="751">
        <f t="shared" si="42"/>
        <v>7.3581213307240701E-3</v>
      </c>
      <c r="F23" s="751" t="str">
        <f t="shared" si="42"/>
        <v/>
      </c>
      <c r="G23" s="751" t="str">
        <f t="shared" si="42"/>
        <v/>
      </c>
      <c r="H23" s="751">
        <f t="shared" si="42"/>
        <v>7.3581213307240701E-3</v>
      </c>
      <c r="I23" s="751" t="str">
        <f t="shared" si="42"/>
        <v/>
      </c>
      <c r="J23" s="751">
        <f t="shared" si="42"/>
        <v>8.2778864970645794E-2</v>
      </c>
      <c r="K23" s="751" t="str">
        <f t="shared" ref="K23:R23" si="43">IF(K17="","",(K17-K19-K22)*K18/K$7/365/$G$1)</f>
        <v/>
      </c>
      <c r="L23" s="751" t="str">
        <f t="shared" si="43"/>
        <v/>
      </c>
      <c r="M23" s="751" t="str">
        <f t="shared" si="43"/>
        <v/>
      </c>
      <c r="N23" s="751" t="str">
        <f t="shared" si="43"/>
        <v/>
      </c>
      <c r="O23" s="751" t="str">
        <f t="shared" si="43"/>
        <v/>
      </c>
      <c r="P23" s="751" t="str">
        <f t="shared" si="43"/>
        <v/>
      </c>
      <c r="Q23" s="751" t="str">
        <f t="shared" si="43"/>
        <v/>
      </c>
      <c r="R23" s="751" t="str">
        <f t="shared" si="43"/>
        <v/>
      </c>
      <c r="S23" s="962"/>
      <c r="T23" s="751" t="str">
        <f t="shared" ref="T23:AJ23" si="44">IF(T17="","",(T17-T19-T22)*T18/T$7/365/$G$1)</f>
        <v/>
      </c>
      <c r="U23" s="751">
        <f t="shared" si="44"/>
        <v>5.2558009505171928E-2</v>
      </c>
      <c r="V23" s="751">
        <f t="shared" si="44"/>
        <v>9.810828440965428E-3</v>
      </c>
      <c r="W23" s="751">
        <f t="shared" si="44"/>
        <v>3.0658838878016962E-4</v>
      </c>
      <c r="X23" s="751">
        <f t="shared" si="44"/>
        <v>3.0658838878016962E-2</v>
      </c>
      <c r="Y23" s="751">
        <f t="shared" si="44"/>
        <v>4.905414220482714E-3</v>
      </c>
      <c r="Z23" s="751" t="str">
        <f t="shared" si="44"/>
        <v/>
      </c>
      <c r="AA23" s="751" t="str">
        <f t="shared" si="44"/>
        <v/>
      </c>
      <c r="AB23" s="751" t="str">
        <f t="shared" si="44"/>
        <v/>
      </c>
      <c r="AC23" s="751" t="str">
        <f t="shared" si="44"/>
        <v/>
      </c>
      <c r="AD23" s="751" t="str">
        <f t="shared" si="44"/>
        <v/>
      </c>
      <c r="AE23" s="751" t="str">
        <f t="shared" si="44"/>
        <v/>
      </c>
      <c r="AF23" s="751" t="str">
        <f t="shared" si="44"/>
        <v/>
      </c>
      <c r="AG23" s="751" t="str">
        <f t="shared" si="44"/>
        <v/>
      </c>
      <c r="AH23" s="751" t="str">
        <f t="shared" si="44"/>
        <v/>
      </c>
      <c r="AI23" s="751" t="str">
        <f t="shared" si="44"/>
        <v/>
      </c>
      <c r="AJ23" s="751" t="str">
        <f t="shared" si="44"/>
        <v/>
      </c>
      <c r="AK23" s="962"/>
      <c r="AL23" s="751">
        <f t="shared" ref="AL23:BB23" si="45">IF(AL17="","",(AL17-AL19-AL22)*AL18/AL$7/365/$G$1)</f>
        <v>4.9054142204827136E-2</v>
      </c>
      <c r="AM23" s="751">
        <f t="shared" si="45"/>
        <v>7.3581213307240701E-3</v>
      </c>
      <c r="AN23" s="751">
        <f t="shared" si="45"/>
        <v>4.5988258317025438E-2</v>
      </c>
      <c r="AO23" s="751" t="str">
        <f t="shared" si="45"/>
        <v/>
      </c>
      <c r="AP23" s="751" t="str">
        <f t="shared" si="45"/>
        <v/>
      </c>
      <c r="AQ23" s="751">
        <f t="shared" si="45"/>
        <v>4.7691527143581942E-2</v>
      </c>
      <c r="AR23" s="751">
        <f t="shared" si="45"/>
        <v>1.0219612959338987E-3</v>
      </c>
      <c r="AS23" s="751">
        <f t="shared" si="45"/>
        <v>8.7596682508619891E-3</v>
      </c>
      <c r="AT23" s="751">
        <f t="shared" si="45"/>
        <v>2.0234833659491195E-2</v>
      </c>
      <c r="AU23" s="751" t="str">
        <f t="shared" si="45"/>
        <v/>
      </c>
      <c r="AV23" s="751" t="str">
        <f t="shared" si="45"/>
        <v/>
      </c>
      <c r="AW23" s="751" t="str">
        <f t="shared" si="45"/>
        <v/>
      </c>
      <c r="AX23" s="751" t="str">
        <f t="shared" si="45"/>
        <v/>
      </c>
      <c r="AY23" s="751" t="str">
        <f t="shared" si="45"/>
        <v/>
      </c>
      <c r="AZ23" s="751" t="str">
        <f t="shared" si="45"/>
        <v/>
      </c>
      <c r="BA23" s="751" t="str">
        <f t="shared" si="45"/>
        <v/>
      </c>
      <c r="BB23" s="751" t="str">
        <f t="shared" si="45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46">IF(BF17="","",(BF17-BF19-BF22)*BF18/BF$7/365/$G$1)</f>
        <v>3.6790606653620356E-2</v>
      </c>
      <c r="BG23" s="751">
        <f t="shared" si="46"/>
        <v>0.12820968985352549</v>
      </c>
      <c r="BH23" s="751">
        <f t="shared" si="46"/>
        <v>1.4988765673697181E-2</v>
      </c>
      <c r="BI23" s="751">
        <f t="shared" si="46"/>
        <v>1.7628832354859753E-2</v>
      </c>
      <c r="BJ23" s="751" t="str">
        <f t="shared" si="46"/>
        <v/>
      </c>
      <c r="BK23" s="751">
        <f t="shared" si="46"/>
        <v>3.6790606653620356E-2</v>
      </c>
      <c r="BL23" s="751" t="str">
        <f t="shared" si="46"/>
        <v/>
      </c>
      <c r="BM23" s="751" t="str">
        <f t="shared" si="46"/>
        <v/>
      </c>
      <c r="BN23" s="751" t="str">
        <f t="shared" si="46"/>
        <v/>
      </c>
      <c r="BO23" s="751" t="str">
        <f t="shared" si="46"/>
        <v/>
      </c>
      <c r="BP23" s="751" t="str">
        <f t="shared" si="46"/>
        <v/>
      </c>
      <c r="BQ23" s="751" t="str">
        <f t="shared" si="46"/>
        <v/>
      </c>
      <c r="BR23" s="751" t="str">
        <f t="shared" si="46"/>
        <v/>
      </c>
      <c r="BS23" s="751" t="str">
        <f t="shared" si="46"/>
        <v/>
      </c>
      <c r="BT23" s="751" t="str">
        <f t="shared" si="46"/>
        <v/>
      </c>
      <c r="BU23" s="962"/>
      <c r="BV23" s="751" t="str">
        <f>IF(BV17="","",(BV17-BV19-BV22)*BV18/BV$7/365/$G$1)</f>
        <v/>
      </c>
      <c r="BW23" s="751" t="str">
        <f>IF(BW17="","",(BW17-BW19-BW22)*BW18/BW$7/365/$G$1)</f>
        <v/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 t="str">
        <f>IF(DP17="","",(DP17+SUM(BV17)*(DP17="")-SUM(DP19)-DP22-SUM(BV22)*(DP22=""))*BV18/DP$7/365/$G$1)</f>
        <v/>
      </c>
      <c r="DQ23" s="751" t="str">
        <f>IF(DQ17="","",(DQ17+SUM(BW17)*(DQ17="")-SUM(DQ19)-DQ22-SUM(BW22)*(DQ22=""))*BW18/DQ$7/365/$G$1)</f>
        <v/>
      </c>
      <c r="DR23" s="751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72" t="s">
        <v>1021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/>
      <c r="C25" s="270"/>
      <c r="D25" s="270">
        <v>110</v>
      </c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7"/>
      <c r="T25" s="270"/>
      <c r="U25" s="270">
        <v>110</v>
      </c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7"/>
      <c r="AL25" s="270">
        <v>110</v>
      </c>
      <c r="AM25" s="270">
        <v>110</v>
      </c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7"/>
      <c r="BD25" s="270"/>
      <c r="BE25" s="270"/>
      <c r="BF25" s="270"/>
      <c r="BG25" s="270">
        <v>0</v>
      </c>
      <c r="BH25" s="270"/>
      <c r="BI25" s="270"/>
      <c r="BJ25" s="270"/>
      <c r="BK25" s="270">
        <v>110</v>
      </c>
      <c r="BL25" s="270"/>
      <c r="BM25" s="270"/>
      <c r="BN25" s="270"/>
      <c r="BO25" s="270"/>
      <c r="BP25" s="270"/>
      <c r="BQ25" s="270"/>
      <c r="BR25" s="270"/>
      <c r="BS25" s="270"/>
      <c r="BT25" s="270"/>
      <c r="BU25" s="947"/>
      <c r="BV25" s="270"/>
      <c r="BW25" s="270"/>
      <c r="BX25" s="270"/>
      <c r="BY25" s="270"/>
      <c r="BZ25" s="874" t="str">
        <f t="shared" si="0"/>
        <v/>
      </c>
      <c r="CA25" s="874" t="str">
        <f t="shared" si="1"/>
        <v/>
      </c>
      <c r="CB25" s="874" t="str">
        <f t="shared" si="2"/>
        <v/>
      </c>
      <c r="CC25" s="875" t="str">
        <f t="shared" si="3"/>
        <v/>
      </c>
      <c r="CD25" s="506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0</v>
      </c>
      <c r="CM25" s="153">
        <f t="shared" si="5"/>
        <v>110</v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07" t="str">
        <f t="shared" ref="CE25:CT40" si="4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>
        <f t="shared" si="14"/>
        <v>0</v>
      </c>
      <c r="DD25" s="537">
        <f t="shared" si="15"/>
        <v>110</v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6">
        <f t="shared" si="23"/>
        <v>1</v>
      </c>
      <c r="DM25" s="831">
        <f t="shared" si="24"/>
        <v>1</v>
      </c>
      <c r="DN25" s="831">
        <f t="shared" si="25"/>
        <v>2</v>
      </c>
      <c r="DO25" s="831">
        <f t="shared" si="26"/>
        <v>2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7"/>
        <v/>
      </c>
      <c r="CF26" s="89" t="str">
        <f t="shared" si="47"/>
        <v/>
      </c>
      <c r="CG26" s="89" t="str">
        <f t="shared" si="47"/>
        <v/>
      </c>
      <c r="CH26" s="89" t="str">
        <f t="shared" si="47"/>
        <v/>
      </c>
      <c r="CI26" s="89" t="str">
        <f t="shared" si="47"/>
        <v/>
      </c>
      <c r="CJ26" s="89" t="str">
        <f t="shared" si="47"/>
        <v/>
      </c>
      <c r="CK26" s="153" t="str">
        <f t="shared" si="47"/>
        <v/>
      </c>
      <c r="CL26" s="153">
        <f t="shared" si="47"/>
        <v>0</v>
      </c>
      <c r="CM26" s="153">
        <f t="shared" si="47"/>
        <v>0</v>
      </c>
      <c r="CN26" s="89" t="str">
        <f t="shared" si="47"/>
        <v/>
      </c>
      <c r="CO26" s="89" t="str">
        <f t="shared" si="47"/>
        <v/>
      </c>
      <c r="CP26" s="89" t="str">
        <f t="shared" si="47"/>
        <v/>
      </c>
      <c r="CQ26" s="89" t="str">
        <f t="shared" si="47"/>
        <v/>
      </c>
      <c r="CR26" s="89" t="str">
        <f t="shared" si="47"/>
        <v/>
      </c>
      <c r="CS26" s="88" t="str">
        <f t="shared" si="47"/>
        <v/>
      </c>
      <c r="CT26" s="507" t="str">
        <f t="shared" si="47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7"/>
        <v/>
      </c>
      <c r="CF27" s="89" t="str">
        <f t="shared" si="47"/>
        <v/>
      </c>
      <c r="CG27" s="89" t="str">
        <f t="shared" si="47"/>
        <v/>
      </c>
      <c r="CH27" s="89" t="str">
        <f t="shared" si="47"/>
        <v/>
      </c>
      <c r="CI27" s="89" t="str">
        <f t="shared" si="47"/>
        <v/>
      </c>
      <c r="CJ27" s="89" t="str">
        <f t="shared" si="47"/>
        <v/>
      </c>
      <c r="CK27" s="153" t="str">
        <f t="shared" si="47"/>
        <v/>
      </c>
      <c r="CL27" s="153">
        <f t="shared" si="47"/>
        <v>0</v>
      </c>
      <c r="CM27" s="153">
        <f t="shared" si="47"/>
        <v>0</v>
      </c>
      <c r="CN27" s="89" t="str">
        <f t="shared" si="47"/>
        <v/>
      </c>
      <c r="CO27" s="89" t="str">
        <f t="shared" si="47"/>
        <v/>
      </c>
      <c r="CP27" s="89" t="str">
        <f t="shared" si="47"/>
        <v/>
      </c>
      <c r="CQ27" s="89" t="str">
        <f t="shared" si="47"/>
        <v/>
      </c>
      <c r="CR27" s="89" t="str">
        <f t="shared" si="47"/>
        <v/>
      </c>
      <c r="CS27" s="88" t="str">
        <f t="shared" si="47"/>
        <v/>
      </c>
      <c r="CT27" s="507" t="str">
        <f t="shared" si="47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48">IF(B26="","",B26*B27)</f>
        <v/>
      </c>
      <c r="C28" s="746" t="str">
        <f t="shared" si="48"/>
        <v/>
      </c>
      <c r="D28" s="746">
        <f t="shared" si="48"/>
        <v>0</v>
      </c>
      <c r="E28" s="746" t="str">
        <f t="shared" si="48"/>
        <v/>
      </c>
      <c r="F28" s="746" t="str">
        <f t="shared" si="48"/>
        <v/>
      </c>
      <c r="G28" s="746" t="str">
        <f t="shared" si="48"/>
        <v/>
      </c>
      <c r="H28" s="746" t="str">
        <f t="shared" si="48"/>
        <v/>
      </c>
      <c r="I28" s="746" t="str">
        <f t="shared" si="48"/>
        <v/>
      </c>
      <c r="J28" s="746" t="str">
        <f t="shared" si="48"/>
        <v/>
      </c>
      <c r="K28" s="746" t="str">
        <f t="shared" si="48"/>
        <v/>
      </c>
      <c r="L28" s="746" t="str">
        <f t="shared" si="48"/>
        <v/>
      </c>
      <c r="M28" s="746" t="str">
        <f t="shared" si="48"/>
        <v/>
      </c>
      <c r="N28" s="746" t="str">
        <f t="shared" si="48"/>
        <v/>
      </c>
      <c r="O28" s="746" t="str">
        <f t="shared" si="48"/>
        <v/>
      </c>
      <c r="P28" s="746" t="str">
        <f t="shared" si="48"/>
        <v/>
      </c>
      <c r="Q28" s="746" t="str">
        <f t="shared" si="48"/>
        <v/>
      </c>
      <c r="R28" s="746" t="str">
        <f t="shared" si="48"/>
        <v/>
      </c>
      <c r="S28" s="752"/>
      <c r="T28" s="746" t="str">
        <f t="shared" ref="T28:AJ28" si="49">IF(T26="","",T26*T27)</f>
        <v/>
      </c>
      <c r="U28" s="746">
        <f t="shared" si="49"/>
        <v>0</v>
      </c>
      <c r="V28" s="746" t="str">
        <f t="shared" si="49"/>
        <v/>
      </c>
      <c r="W28" s="746" t="str">
        <f t="shared" si="49"/>
        <v/>
      </c>
      <c r="X28" s="746" t="str">
        <f t="shared" si="49"/>
        <v/>
      </c>
      <c r="Y28" s="746" t="str">
        <f t="shared" si="49"/>
        <v/>
      </c>
      <c r="Z28" s="746" t="str">
        <f t="shared" si="49"/>
        <v/>
      </c>
      <c r="AA28" s="746" t="str">
        <f t="shared" si="49"/>
        <v/>
      </c>
      <c r="AB28" s="746" t="str">
        <f t="shared" si="49"/>
        <v/>
      </c>
      <c r="AC28" s="746" t="str">
        <f t="shared" si="49"/>
        <v/>
      </c>
      <c r="AD28" s="746" t="str">
        <f t="shared" si="49"/>
        <v/>
      </c>
      <c r="AE28" s="746" t="str">
        <f t="shared" si="49"/>
        <v/>
      </c>
      <c r="AF28" s="746" t="str">
        <f t="shared" si="49"/>
        <v/>
      </c>
      <c r="AG28" s="746" t="str">
        <f t="shared" si="49"/>
        <v/>
      </c>
      <c r="AH28" s="746" t="str">
        <f t="shared" si="49"/>
        <v/>
      </c>
      <c r="AI28" s="746" t="str">
        <f t="shared" si="49"/>
        <v/>
      </c>
      <c r="AJ28" s="746" t="str">
        <f t="shared" si="49"/>
        <v/>
      </c>
      <c r="AK28" s="752"/>
      <c r="AL28" s="746">
        <f t="shared" ref="AL28:BB28" si="50">IF(AL26="","",AL26*AL27)</f>
        <v>0</v>
      </c>
      <c r="AM28" s="746">
        <f t="shared" si="50"/>
        <v>0</v>
      </c>
      <c r="AN28" s="746" t="str">
        <f t="shared" si="50"/>
        <v/>
      </c>
      <c r="AO28" s="746" t="str">
        <f t="shared" si="50"/>
        <v/>
      </c>
      <c r="AP28" s="746" t="str">
        <f t="shared" si="50"/>
        <v/>
      </c>
      <c r="AQ28" s="746" t="str">
        <f t="shared" si="50"/>
        <v/>
      </c>
      <c r="AR28" s="746" t="str">
        <f t="shared" si="50"/>
        <v/>
      </c>
      <c r="AS28" s="746" t="str">
        <f t="shared" si="50"/>
        <v/>
      </c>
      <c r="AT28" s="746" t="str">
        <f t="shared" si="50"/>
        <v/>
      </c>
      <c r="AU28" s="746" t="str">
        <f t="shared" si="50"/>
        <v/>
      </c>
      <c r="AV28" s="746" t="str">
        <f t="shared" si="50"/>
        <v/>
      </c>
      <c r="AW28" s="746" t="str">
        <f t="shared" si="50"/>
        <v/>
      </c>
      <c r="AX28" s="746" t="str">
        <f t="shared" si="50"/>
        <v/>
      </c>
      <c r="AY28" s="746" t="str">
        <f t="shared" si="50"/>
        <v/>
      </c>
      <c r="AZ28" s="746" t="str">
        <f t="shared" si="50"/>
        <v/>
      </c>
      <c r="BA28" s="746" t="str">
        <f t="shared" si="50"/>
        <v/>
      </c>
      <c r="BB28" s="746" t="str">
        <f t="shared" si="50"/>
        <v/>
      </c>
      <c r="BC28" s="752"/>
      <c r="BD28" s="746" t="str">
        <f t="shared" ref="BD28:BT28" si="51">IF(BD26="","",BD26*BD27)</f>
        <v/>
      </c>
      <c r="BE28" s="746" t="str">
        <f t="shared" si="51"/>
        <v/>
      </c>
      <c r="BF28" s="746" t="str">
        <f t="shared" si="51"/>
        <v/>
      </c>
      <c r="BG28" s="746">
        <f t="shared" si="51"/>
        <v>0</v>
      </c>
      <c r="BH28" s="746" t="str">
        <f t="shared" si="51"/>
        <v/>
      </c>
      <c r="BI28" s="746" t="str">
        <f t="shared" si="51"/>
        <v/>
      </c>
      <c r="BJ28" s="746" t="str">
        <f t="shared" si="51"/>
        <v/>
      </c>
      <c r="BK28" s="746">
        <f t="shared" si="51"/>
        <v>0</v>
      </c>
      <c r="BL28" s="746" t="str">
        <f t="shared" si="51"/>
        <v/>
      </c>
      <c r="BM28" s="746" t="str">
        <f t="shared" si="51"/>
        <v/>
      </c>
      <c r="BN28" s="746" t="str">
        <f t="shared" si="51"/>
        <v/>
      </c>
      <c r="BO28" s="746" t="str">
        <f t="shared" si="51"/>
        <v/>
      </c>
      <c r="BP28" s="746" t="str">
        <f t="shared" si="51"/>
        <v/>
      </c>
      <c r="BQ28" s="746" t="str">
        <f t="shared" si="51"/>
        <v/>
      </c>
      <c r="BR28" s="746" t="str">
        <f t="shared" si="51"/>
        <v/>
      </c>
      <c r="BS28" s="746" t="str">
        <f t="shared" si="51"/>
        <v/>
      </c>
      <c r="BT28" s="746" t="str">
        <f t="shared" si="51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7"/>
        <v/>
      </c>
      <c r="CF28" s="89" t="str">
        <f t="shared" si="47"/>
        <v/>
      </c>
      <c r="CG28" s="89" t="str">
        <f t="shared" si="47"/>
        <v/>
      </c>
      <c r="CH28" s="89" t="str">
        <f t="shared" si="47"/>
        <v/>
      </c>
      <c r="CI28" s="89" t="str">
        <f t="shared" si="47"/>
        <v/>
      </c>
      <c r="CJ28" s="89" t="str">
        <f t="shared" si="47"/>
        <v/>
      </c>
      <c r="CK28" s="153" t="str">
        <f t="shared" si="47"/>
        <v/>
      </c>
      <c r="CL28" s="153">
        <f t="shared" si="47"/>
        <v>0</v>
      </c>
      <c r="CM28" s="153">
        <f t="shared" si="47"/>
        <v>0</v>
      </c>
      <c r="CN28" s="89" t="str">
        <f t="shared" si="47"/>
        <v/>
      </c>
      <c r="CO28" s="89" t="str">
        <f t="shared" si="47"/>
        <v/>
      </c>
      <c r="CP28" s="89" t="str">
        <f t="shared" si="47"/>
        <v/>
      </c>
      <c r="CQ28" s="89" t="str">
        <f t="shared" si="47"/>
        <v/>
      </c>
      <c r="CR28" s="89" t="str">
        <f t="shared" si="47"/>
        <v/>
      </c>
      <c r="CS28" s="88" t="str">
        <f t="shared" si="47"/>
        <v/>
      </c>
      <c r="CT28" s="507" t="str">
        <f t="shared" si="47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7"/>
        <v/>
      </c>
      <c r="CF29" s="89" t="str">
        <f t="shared" si="47"/>
        <v/>
      </c>
      <c r="CG29" s="89" t="str">
        <f t="shared" si="47"/>
        <v/>
      </c>
      <c r="CH29" s="89" t="str">
        <f t="shared" si="47"/>
        <v/>
      </c>
      <c r="CI29" s="89" t="str">
        <f t="shared" si="47"/>
        <v/>
      </c>
      <c r="CJ29" s="89" t="str">
        <f t="shared" si="47"/>
        <v/>
      </c>
      <c r="CK29" s="153" t="str">
        <f t="shared" si="47"/>
        <v/>
      </c>
      <c r="CL29" s="153">
        <f t="shared" si="47"/>
        <v>0</v>
      </c>
      <c r="CM29" s="153">
        <f t="shared" si="47"/>
        <v>5</v>
      </c>
      <c r="CN29" s="89" t="str">
        <f t="shared" si="47"/>
        <v/>
      </c>
      <c r="CO29" s="89" t="str">
        <f t="shared" si="47"/>
        <v/>
      </c>
      <c r="CP29" s="89" t="str">
        <f t="shared" si="47"/>
        <v/>
      </c>
      <c r="CQ29" s="89" t="str">
        <f t="shared" si="47"/>
        <v/>
      </c>
      <c r="CR29" s="89" t="str">
        <f t="shared" si="47"/>
        <v/>
      </c>
      <c r="CS29" s="88" t="str">
        <f t="shared" si="47"/>
        <v/>
      </c>
      <c r="CT29" s="507" t="str">
        <f t="shared" si="47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52">IF(B24="","",(B24-B26-B29)*B25/B$7/365/$G$1)</f>
        <v/>
      </c>
      <c r="C30" s="751" t="str">
        <f t="shared" si="52"/>
        <v/>
      </c>
      <c r="D30" s="751">
        <f t="shared" si="52"/>
        <v>1.6144814090019572E-2</v>
      </c>
      <c r="E30" s="751" t="str">
        <f t="shared" si="52"/>
        <v/>
      </c>
      <c r="F30" s="751" t="str">
        <f t="shared" si="52"/>
        <v/>
      </c>
      <c r="G30" s="751" t="str">
        <f t="shared" si="52"/>
        <v/>
      </c>
      <c r="H30" s="751" t="str">
        <f t="shared" si="52"/>
        <v/>
      </c>
      <c r="I30" s="751" t="str">
        <f t="shared" si="52"/>
        <v/>
      </c>
      <c r="J30" s="751" t="str">
        <f t="shared" si="52"/>
        <v/>
      </c>
      <c r="K30" s="751" t="str">
        <f t="shared" si="52"/>
        <v/>
      </c>
      <c r="L30" s="751" t="str">
        <f t="shared" si="52"/>
        <v/>
      </c>
      <c r="M30" s="751" t="str">
        <f t="shared" si="52"/>
        <v/>
      </c>
      <c r="N30" s="751" t="str">
        <f t="shared" si="52"/>
        <v/>
      </c>
      <c r="O30" s="751" t="str">
        <f t="shared" si="52"/>
        <v/>
      </c>
      <c r="P30" s="751" t="str">
        <f t="shared" si="52"/>
        <v/>
      </c>
      <c r="Q30" s="751" t="str">
        <f t="shared" si="52"/>
        <v/>
      </c>
      <c r="R30" s="751" t="str">
        <f t="shared" si="52"/>
        <v/>
      </c>
      <c r="S30" s="962"/>
      <c r="T30" s="751" t="str">
        <f t="shared" ref="T30:AJ30" si="53">IF(T24="","",(T24-T26-T29)*T25/T$7/365/$G$1)</f>
        <v/>
      </c>
      <c r="U30" s="751">
        <f t="shared" si="53"/>
        <v>6.1504053676265033E-3</v>
      </c>
      <c r="V30" s="751" t="str">
        <f t="shared" si="53"/>
        <v/>
      </c>
      <c r="W30" s="751" t="str">
        <f t="shared" si="53"/>
        <v/>
      </c>
      <c r="X30" s="751" t="str">
        <f t="shared" si="53"/>
        <v/>
      </c>
      <c r="Y30" s="751" t="str">
        <f t="shared" si="53"/>
        <v/>
      </c>
      <c r="Z30" s="751" t="str">
        <f t="shared" si="53"/>
        <v/>
      </c>
      <c r="AA30" s="751" t="str">
        <f t="shared" si="53"/>
        <v/>
      </c>
      <c r="AB30" s="751" t="str">
        <f t="shared" si="53"/>
        <v/>
      </c>
      <c r="AC30" s="751" t="str">
        <f t="shared" si="53"/>
        <v/>
      </c>
      <c r="AD30" s="751" t="str">
        <f t="shared" si="53"/>
        <v/>
      </c>
      <c r="AE30" s="751" t="str">
        <f t="shared" si="53"/>
        <v/>
      </c>
      <c r="AF30" s="751" t="str">
        <f t="shared" si="53"/>
        <v/>
      </c>
      <c r="AG30" s="751" t="str">
        <f t="shared" si="53"/>
        <v/>
      </c>
      <c r="AH30" s="751" t="str">
        <f t="shared" si="53"/>
        <v/>
      </c>
      <c r="AI30" s="751" t="str">
        <f t="shared" si="53"/>
        <v/>
      </c>
      <c r="AJ30" s="751" t="str">
        <f t="shared" si="53"/>
        <v/>
      </c>
      <c r="AK30" s="962"/>
      <c r="AL30" s="751">
        <f t="shared" ref="AL30:BB30" si="54">IF(AL24="","",(AL24-AL26-AL29)*AL25/AL$7/365/$G$1)</f>
        <v>1.1480756686236139E-2</v>
      </c>
      <c r="AM30" s="751">
        <f t="shared" si="54"/>
        <v>1.7221135029354207E-3</v>
      </c>
      <c r="AN30" s="751" t="str">
        <f t="shared" si="54"/>
        <v/>
      </c>
      <c r="AO30" s="751" t="str">
        <f t="shared" si="54"/>
        <v/>
      </c>
      <c r="AP30" s="751" t="str">
        <f t="shared" si="54"/>
        <v/>
      </c>
      <c r="AQ30" s="751" t="str">
        <f t="shared" si="54"/>
        <v/>
      </c>
      <c r="AR30" s="751" t="str">
        <f t="shared" si="54"/>
        <v/>
      </c>
      <c r="AS30" s="751" t="str">
        <f t="shared" si="54"/>
        <v/>
      </c>
      <c r="AT30" s="751" t="str">
        <f t="shared" si="54"/>
        <v/>
      </c>
      <c r="AU30" s="751" t="str">
        <f t="shared" si="54"/>
        <v/>
      </c>
      <c r="AV30" s="751" t="str">
        <f t="shared" si="54"/>
        <v/>
      </c>
      <c r="AW30" s="751" t="str">
        <f t="shared" si="54"/>
        <v/>
      </c>
      <c r="AX30" s="751" t="str">
        <f t="shared" si="54"/>
        <v/>
      </c>
      <c r="AY30" s="751" t="str">
        <f t="shared" si="54"/>
        <v/>
      </c>
      <c r="AZ30" s="751" t="str">
        <f t="shared" si="54"/>
        <v/>
      </c>
      <c r="BA30" s="751" t="str">
        <f t="shared" si="54"/>
        <v/>
      </c>
      <c r="BB30" s="751" t="str">
        <f t="shared" si="54"/>
        <v/>
      </c>
      <c r="BC30" s="962"/>
      <c r="BD30" s="751" t="str">
        <f t="shared" ref="BD30:BT30" si="55">IF(BD24="","",(BD24-BD26-BD29)*BD25/BD$7/365/$G$1)</f>
        <v/>
      </c>
      <c r="BE30" s="751" t="str">
        <f t="shared" si="55"/>
        <v/>
      </c>
      <c r="BF30" s="751" t="str">
        <f t="shared" si="55"/>
        <v/>
      </c>
      <c r="BG30" s="751">
        <f t="shared" si="55"/>
        <v>0</v>
      </c>
      <c r="BH30" s="751" t="str">
        <f t="shared" si="55"/>
        <v/>
      </c>
      <c r="BI30" s="751" t="str">
        <f t="shared" si="55"/>
        <v/>
      </c>
      <c r="BJ30" s="751" t="str">
        <f t="shared" si="55"/>
        <v/>
      </c>
      <c r="BK30" s="751">
        <f t="shared" si="55"/>
        <v>8.6105675146771043E-3</v>
      </c>
      <c r="BL30" s="751" t="str">
        <f t="shared" si="55"/>
        <v/>
      </c>
      <c r="BM30" s="751" t="str">
        <f t="shared" si="55"/>
        <v/>
      </c>
      <c r="BN30" s="751" t="str">
        <f t="shared" si="55"/>
        <v/>
      </c>
      <c r="BO30" s="751" t="str">
        <f t="shared" si="55"/>
        <v/>
      </c>
      <c r="BP30" s="751" t="str">
        <f t="shared" si="55"/>
        <v/>
      </c>
      <c r="BQ30" s="751" t="str">
        <f t="shared" si="55"/>
        <v/>
      </c>
      <c r="BR30" s="751" t="str">
        <f t="shared" si="55"/>
        <v/>
      </c>
      <c r="BS30" s="751" t="str">
        <f t="shared" si="55"/>
        <v/>
      </c>
      <c r="BT30" s="751" t="str">
        <f t="shared" si="55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7"/>
        <v/>
      </c>
      <c r="CF30" s="524" t="str">
        <f t="shared" si="47"/>
        <v/>
      </c>
      <c r="CG30" s="524" t="str">
        <f t="shared" si="47"/>
        <v/>
      </c>
      <c r="CH30" s="524" t="str">
        <f t="shared" si="47"/>
        <v/>
      </c>
      <c r="CI30" s="524" t="str">
        <f t="shared" si="47"/>
        <v/>
      </c>
      <c r="CJ30" s="524" t="str">
        <f t="shared" si="47"/>
        <v/>
      </c>
      <c r="CK30" s="525" t="str">
        <f t="shared" si="47"/>
        <v/>
      </c>
      <c r="CL30" s="525">
        <f t="shared" si="47"/>
        <v>0</v>
      </c>
      <c r="CM30" s="525">
        <f t="shared" si="47"/>
        <v>8.6105675146771043E-3</v>
      </c>
      <c r="CN30" s="524" t="str">
        <f t="shared" si="47"/>
        <v/>
      </c>
      <c r="CO30" s="524" t="str">
        <f t="shared" si="47"/>
        <v/>
      </c>
      <c r="CP30" s="524" t="str">
        <f t="shared" si="47"/>
        <v/>
      </c>
      <c r="CQ30" s="524" t="str">
        <f t="shared" si="47"/>
        <v/>
      </c>
      <c r="CR30" s="524" t="str">
        <f t="shared" si="47"/>
        <v/>
      </c>
      <c r="CS30" s="523" t="str">
        <f t="shared" si="47"/>
        <v/>
      </c>
      <c r="CT30" s="610" t="str">
        <f t="shared" si="47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0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1034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7"/>
        <v/>
      </c>
      <c r="CF31" s="89" t="str">
        <f t="shared" si="47"/>
        <v/>
      </c>
      <c r="CG31" s="89" t="str">
        <f t="shared" si="47"/>
        <v/>
      </c>
      <c r="CH31" s="89" t="str">
        <f t="shared" si="47"/>
        <v/>
      </c>
      <c r="CI31" s="89" t="str">
        <f t="shared" si="47"/>
        <v/>
      </c>
      <c r="CJ31" s="89" t="str">
        <f t="shared" si="47"/>
        <v/>
      </c>
      <c r="CK31" s="153" t="str">
        <f t="shared" si="47"/>
        <v/>
      </c>
      <c r="CL31" s="153" t="str">
        <f t="shared" si="47"/>
        <v/>
      </c>
      <c r="CM31" s="153" t="str">
        <f t="shared" si="47"/>
        <v/>
      </c>
      <c r="CN31" s="89" t="str">
        <f t="shared" si="47"/>
        <v/>
      </c>
      <c r="CO31" s="89" t="str">
        <f t="shared" si="47"/>
        <v/>
      </c>
      <c r="CP31" s="89" t="str">
        <f t="shared" si="47"/>
        <v/>
      </c>
      <c r="CQ31" s="89" t="str">
        <f t="shared" si="47"/>
        <v/>
      </c>
      <c r="CR31" s="89" t="str">
        <f t="shared" si="47"/>
        <v/>
      </c>
      <c r="CS31" s="88" t="str">
        <f t="shared" si="47"/>
        <v/>
      </c>
      <c r="CT31" s="507" t="str">
        <f t="shared" si="47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/>
      <c r="C32" s="270"/>
      <c r="D32" s="270"/>
      <c r="E32" s="270"/>
      <c r="F32" s="270"/>
      <c r="G32" s="670"/>
      <c r="H32" s="270">
        <v>2877</v>
      </c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7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7"/>
      <c r="AL32" s="270"/>
      <c r="AM32" s="270"/>
      <c r="AN32" s="270">
        <v>2877</v>
      </c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7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7"/>
      <c r="BV32" s="270"/>
      <c r="BW32" s="270"/>
      <c r="BX32" s="270"/>
      <c r="BY32" s="270"/>
      <c r="BZ32" s="874" t="str">
        <f t="shared" si="0"/>
        <v/>
      </c>
      <c r="CA32" s="874" t="str">
        <f t="shared" si="1"/>
        <v/>
      </c>
      <c r="CB32" s="874" t="str">
        <f t="shared" si="2"/>
        <v/>
      </c>
      <c r="CC32" s="875" t="str">
        <f t="shared" si="3"/>
        <v/>
      </c>
      <c r="CD32" s="506" t="str">
        <f t="shared" si="4"/>
        <v/>
      </c>
      <c r="CE32" s="88" t="str">
        <f t="shared" si="47"/>
        <v/>
      </c>
      <c r="CF32" s="89" t="str">
        <f t="shared" si="47"/>
        <v/>
      </c>
      <c r="CG32" s="89" t="str">
        <f t="shared" si="47"/>
        <v/>
      </c>
      <c r="CH32" s="89" t="str">
        <f t="shared" si="47"/>
        <v/>
      </c>
      <c r="CI32" s="89" t="str">
        <f t="shared" si="47"/>
        <v/>
      </c>
      <c r="CJ32" s="89" t="str">
        <f t="shared" si="47"/>
        <v/>
      </c>
      <c r="CK32" s="153" t="str">
        <f t="shared" si="47"/>
        <v/>
      </c>
      <c r="CL32" s="153" t="str">
        <f t="shared" si="47"/>
        <v/>
      </c>
      <c r="CM32" s="153" t="str">
        <f t="shared" si="47"/>
        <v/>
      </c>
      <c r="CN32" s="89" t="str">
        <f t="shared" si="47"/>
        <v/>
      </c>
      <c r="CO32" s="89" t="str">
        <f t="shared" si="47"/>
        <v/>
      </c>
      <c r="CP32" s="89" t="str">
        <f t="shared" si="47"/>
        <v/>
      </c>
      <c r="CQ32" s="89" t="str">
        <f t="shared" si="47"/>
        <v/>
      </c>
      <c r="CR32" s="89" t="str">
        <f t="shared" si="47"/>
        <v/>
      </c>
      <c r="CS32" s="88" t="str">
        <f t="shared" si="47"/>
        <v/>
      </c>
      <c r="CT32" s="507" t="str">
        <f t="shared" si="47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6">
        <f t="shared" si="23"/>
        <v>1</v>
      </c>
      <c r="DM32" s="831">
        <f t="shared" si="24"/>
        <v>0</v>
      </c>
      <c r="DN32" s="831">
        <f t="shared" si="25"/>
        <v>1</v>
      </c>
      <c r="DO32" s="831">
        <f t="shared" si="26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7"/>
        <v/>
      </c>
      <c r="CF33" s="89" t="str">
        <f t="shared" si="47"/>
        <v/>
      </c>
      <c r="CG33" s="89" t="str">
        <f t="shared" si="47"/>
        <v/>
      </c>
      <c r="CH33" s="89" t="str">
        <f t="shared" si="47"/>
        <v/>
      </c>
      <c r="CI33" s="89" t="str">
        <f t="shared" si="47"/>
        <v/>
      </c>
      <c r="CJ33" s="89" t="str">
        <f t="shared" si="47"/>
        <v/>
      </c>
      <c r="CK33" s="153" t="str">
        <f t="shared" si="47"/>
        <v/>
      </c>
      <c r="CL33" s="153" t="str">
        <f t="shared" si="47"/>
        <v/>
      </c>
      <c r="CM33" s="153" t="str">
        <f t="shared" si="47"/>
        <v/>
      </c>
      <c r="CN33" s="89" t="str">
        <f t="shared" si="47"/>
        <v/>
      </c>
      <c r="CO33" s="89" t="str">
        <f t="shared" si="47"/>
        <v/>
      </c>
      <c r="CP33" s="89" t="str">
        <f t="shared" si="47"/>
        <v/>
      </c>
      <c r="CQ33" s="89" t="str">
        <f t="shared" si="47"/>
        <v/>
      </c>
      <c r="CR33" s="89" t="str">
        <f t="shared" si="47"/>
        <v/>
      </c>
      <c r="CS33" s="88" t="str">
        <f t="shared" si="47"/>
        <v/>
      </c>
      <c r="CT33" s="507" t="str">
        <f t="shared" si="47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7"/>
        <v/>
      </c>
      <c r="CF34" s="89" t="str">
        <f t="shared" si="47"/>
        <v/>
      </c>
      <c r="CG34" s="89" t="str">
        <f t="shared" si="47"/>
        <v/>
      </c>
      <c r="CH34" s="89" t="str">
        <f t="shared" si="47"/>
        <v/>
      </c>
      <c r="CI34" s="89" t="str">
        <f t="shared" si="47"/>
        <v/>
      </c>
      <c r="CJ34" s="89" t="str">
        <f t="shared" si="47"/>
        <v/>
      </c>
      <c r="CK34" s="153" t="str">
        <f t="shared" si="47"/>
        <v/>
      </c>
      <c r="CL34" s="153" t="str">
        <f t="shared" si="47"/>
        <v/>
      </c>
      <c r="CM34" s="153" t="str">
        <f t="shared" si="47"/>
        <v/>
      </c>
      <c r="CN34" s="89" t="str">
        <f t="shared" si="47"/>
        <v/>
      </c>
      <c r="CO34" s="89" t="str">
        <f t="shared" si="47"/>
        <v/>
      </c>
      <c r="CP34" s="89" t="str">
        <f t="shared" si="47"/>
        <v/>
      </c>
      <c r="CQ34" s="89" t="str">
        <f t="shared" si="47"/>
        <v/>
      </c>
      <c r="CR34" s="89" t="str">
        <f t="shared" si="47"/>
        <v/>
      </c>
      <c r="CS34" s="88" t="str">
        <f t="shared" si="47"/>
        <v/>
      </c>
      <c r="CT34" s="507" t="str">
        <f t="shared" si="47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56">IF(B33="","",B33*B34)</f>
        <v/>
      </c>
      <c r="C35" s="746" t="str">
        <f t="shared" si="56"/>
        <v/>
      </c>
      <c r="D35" s="746" t="str">
        <f t="shared" si="56"/>
        <v/>
      </c>
      <c r="E35" s="746" t="str">
        <f t="shared" si="56"/>
        <v/>
      </c>
      <c r="F35" s="746" t="str">
        <f t="shared" si="56"/>
        <v/>
      </c>
      <c r="G35" s="746" t="str">
        <f t="shared" si="56"/>
        <v/>
      </c>
      <c r="H35" s="746">
        <f t="shared" si="56"/>
        <v>0</v>
      </c>
      <c r="I35" s="746" t="str">
        <f t="shared" si="56"/>
        <v/>
      </c>
      <c r="J35" s="746" t="str">
        <f t="shared" si="56"/>
        <v/>
      </c>
      <c r="K35" s="746" t="str">
        <f t="shared" si="56"/>
        <v/>
      </c>
      <c r="L35" s="746" t="str">
        <f t="shared" si="56"/>
        <v/>
      </c>
      <c r="M35" s="746" t="str">
        <f t="shared" si="56"/>
        <v/>
      </c>
      <c r="N35" s="746" t="str">
        <f t="shared" si="56"/>
        <v/>
      </c>
      <c r="O35" s="746" t="str">
        <f t="shared" si="56"/>
        <v/>
      </c>
      <c r="P35" s="746" t="str">
        <f t="shared" si="56"/>
        <v/>
      </c>
      <c r="Q35" s="746" t="str">
        <f t="shared" si="56"/>
        <v/>
      </c>
      <c r="R35" s="746" t="str">
        <f t="shared" si="56"/>
        <v/>
      </c>
      <c r="S35" s="752"/>
      <c r="T35" s="746" t="str">
        <f t="shared" ref="T35:AJ35" si="57">IF(T33="","",T33*T34)</f>
        <v/>
      </c>
      <c r="U35" s="746" t="str">
        <f t="shared" si="57"/>
        <v/>
      </c>
      <c r="V35" s="746" t="str">
        <f t="shared" si="57"/>
        <v/>
      </c>
      <c r="W35" s="746" t="str">
        <f t="shared" si="57"/>
        <v/>
      </c>
      <c r="X35" s="746" t="str">
        <f t="shared" si="57"/>
        <v/>
      </c>
      <c r="Y35" s="746" t="str">
        <f t="shared" si="57"/>
        <v/>
      </c>
      <c r="Z35" s="746" t="str">
        <f t="shared" si="57"/>
        <v/>
      </c>
      <c r="AA35" s="746" t="str">
        <f t="shared" si="57"/>
        <v/>
      </c>
      <c r="AB35" s="746" t="str">
        <f t="shared" si="57"/>
        <v/>
      </c>
      <c r="AC35" s="746" t="str">
        <f t="shared" si="57"/>
        <v/>
      </c>
      <c r="AD35" s="746" t="str">
        <f t="shared" si="57"/>
        <v/>
      </c>
      <c r="AE35" s="746" t="str">
        <f t="shared" si="57"/>
        <v/>
      </c>
      <c r="AF35" s="746" t="str">
        <f t="shared" si="57"/>
        <v/>
      </c>
      <c r="AG35" s="746" t="str">
        <f t="shared" si="57"/>
        <v/>
      </c>
      <c r="AH35" s="746" t="str">
        <f t="shared" si="57"/>
        <v/>
      </c>
      <c r="AI35" s="746" t="str">
        <f t="shared" si="57"/>
        <v/>
      </c>
      <c r="AJ35" s="746" t="str">
        <f t="shared" si="57"/>
        <v/>
      </c>
      <c r="AK35" s="752"/>
      <c r="AL35" s="746" t="str">
        <f t="shared" ref="AL35:BB35" si="58">IF(AL33="","",AL33*AL34)</f>
        <v/>
      </c>
      <c r="AM35" s="746" t="str">
        <f t="shared" si="58"/>
        <v/>
      </c>
      <c r="AN35" s="746">
        <f t="shared" si="58"/>
        <v>0</v>
      </c>
      <c r="AO35" s="746" t="str">
        <f t="shared" si="58"/>
        <v/>
      </c>
      <c r="AP35" s="746" t="str">
        <f t="shared" si="58"/>
        <v/>
      </c>
      <c r="AQ35" s="746" t="str">
        <f t="shared" si="58"/>
        <v/>
      </c>
      <c r="AR35" s="746" t="str">
        <f t="shared" si="58"/>
        <v/>
      </c>
      <c r="AS35" s="746" t="str">
        <f t="shared" si="58"/>
        <v/>
      </c>
      <c r="AT35" s="746" t="str">
        <f t="shared" si="58"/>
        <v/>
      </c>
      <c r="AU35" s="746" t="str">
        <f t="shared" si="58"/>
        <v/>
      </c>
      <c r="AV35" s="746" t="str">
        <f t="shared" si="58"/>
        <v/>
      </c>
      <c r="AW35" s="746" t="str">
        <f t="shared" si="58"/>
        <v/>
      </c>
      <c r="AX35" s="746" t="str">
        <f t="shared" si="58"/>
        <v/>
      </c>
      <c r="AY35" s="746" t="str">
        <f t="shared" si="58"/>
        <v/>
      </c>
      <c r="AZ35" s="746" t="str">
        <f t="shared" si="58"/>
        <v/>
      </c>
      <c r="BA35" s="746" t="str">
        <f t="shared" si="58"/>
        <v/>
      </c>
      <c r="BB35" s="746" t="str">
        <f t="shared" si="58"/>
        <v/>
      </c>
      <c r="BC35" s="752"/>
      <c r="BD35" s="746" t="str">
        <f t="shared" ref="BD35:BT35" si="59">IF(BD33="","",BD33*BD34)</f>
        <v/>
      </c>
      <c r="BE35" s="746" t="str">
        <f t="shared" si="59"/>
        <v/>
      </c>
      <c r="BF35" s="746" t="str">
        <f t="shared" si="59"/>
        <v/>
      </c>
      <c r="BG35" s="746" t="str">
        <f t="shared" si="59"/>
        <v/>
      </c>
      <c r="BH35" s="746" t="str">
        <f t="shared" si="59"/>
        <v/>
      </c>
      <c r="BI35" s="746" t="str">
        <f t="shared" si="59"/>
        <v/>
      </c>
      <c r="BJ35" s="746" t="str">
        <f t="shared" si="59"/>
        <v/>
      </c>
      <c r="BK35" s="746" t="str">
        <f t="shared" si="59"/>
        <v/>
      </c>
      <c r="BL35" s="746" t="str">
        <f t="shared" si="59"/>
        <v/>
      </c>
      <c r="BM35" s="746" t="str">
        <f t="shared" si="59"/>
        <v/>
      </c>
      <c r="BN35" s="746" t="str">
        <f t="shared" si="59"/>
        <v/>
      </c>
      <c r="BO35" s="746" t="str">
        <f t="shared" si="59"/>
        <v/>
      </c>
      <c r="BP35" s="746" t="str">
        <f t="shared" si="59"/>
        <v/>
      </c>
      <c r="BQ35" s="746" t="str">
        <f t="shared" si="59"/>
        <v/>
      </c>
      <c r="BR35" s="746" t="str">
        <f t="shared" si="59"/>
        <v/>
      </c>
      <c r="BS35" s="746" t="str">
        <f t="shared" si="59"/>
        <v/>
      </c>
      <c r="BT35" s="746" t="str">
        <f t="shared" si="59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7"/>
        <v/>
      </c>
      <c r="CF35" s="89" t="str">
        <f t="shared" si="47"/>
        <v/>
      </c>
      <c r="CG35" s="89" t="str">
        <f t="shared" si="47"/>
        <v/>
      </c>
      <c r="CH35" s="89" t="str">
        <f t="shared" si="47"/>
        <v/>
      </c>
      <c r="CI35" s="89" t="str">
        <f t="shared" si="47"/>
        <v/>
      </c>
      <c r="CJ35" s="89" t="str">
        <f t="shared" si="47"/>
        <v/>
      </c>
      <c r="CK35" s="153" t="str">
        <f t="shared" si="47"/>
        <v/>
      </c>
      <c r="CL35" s="153" t="str">
        <f t="shared" si="47"/>
        <v/>
      </c>
      <c r="CM35" s="153" t="str">
        <f t="shared" si="47"/>
        <v/>
      </c>
      <c r="CN35" s="89" t="str">
        <f t="shared" si="47"/>
        <v/>
      </c>
      <c r="CO35" s="89" t="str">
        <f t="shared" si="47"/>
        <v/>
      </c>
      <c r="CP35" s="89" t="str">
        <f t="shared" si="47"/>
        <v/>
      </c>
      <c r="CQ35" s="89" t="str">
        <f t="shared" si="47"/>
        <v/>
      </c>
      <c r="CR35" s="89" t="str">
        <f t="shared" si="47"/>
        <v/>
      </c>
      <c r="CS35" s="88" t="str">
        <f t="shared" si="47"/>
        <v/>
      </c>
      <c r="CT35" s="507" t="str">
        <f t="shared" si="47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7"/>
        <v/>
      </c>
      <c r="CF36" s="89" t="str">
        <f t="shared" si="47"/>
        <v/>
      </c>
      <c r="CG36" s="89" t="str">
        <f t="shared" si="47"/>
        <v/>
      </c>
      <c r="CH36" s="89" t="str">
        <f t="shared" si="47"/>
        <v/>
      </c>
      <c r="CI36" s="89" t="str">
        <f t="shared" si="47"/>
        <v/>
      </c>
      <c r="CJ36" s="89" t="str">
        <f t="shared" si="47"/>
        <v/>
      </c>
      <c r="CK36" s="153" t="str">
        <f t="shared" si="47"/>
        <v/>
      </c>
      <c r="CL36" s="153" t="str">
        <f t="shared" si="47"/>
        <v/>
      </c>
      <c r="CM36" s="153" t="str">
        <f t="shared" si="47"/>
        <v/>
      </c>
      <c r="CN36" s="89" t="str">
        <f t="shared" si="47"/>
        <v/>
      </c>
      <c r="CO36" s="89" t="str">
        <f t="shared" si="47"/>
        <v/>
      </c>
      <c r="CP36" s="89" t="str">
        <f t="shared" si="47"/>
        <v/>
      </c>
      <c r="CQ36" s="89" t="str">
        <f t="shared" si="47"/>
        <v/>
      </c>
      <c r="CR36" s="89" t="str">
        <f t="shared" si="47"/>
        <v/>
      </c>
      <c r="CS36" s="88" t="str">
        <f t="shared" si="47"/>
        <v/>
      </c>
      <c r="CT36" s="507" t="str">
        <f t="shared" si="47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60">IF(B31="","",(B31-B33-B36)*B32/B$7/365/$G$1)</f>
        <v/>
      </c>
      <c r="C37" s="751" t="str">
        <f t="shared" si="60"/>
        <v/>
      </c>
      <c r="D37" s="751" t="str">
        <f t="shared" si="60"/>
        <v/>
      </c>
      <c r="E37" s="751" t="str">
        <f t="shared" si="60"/>
        <v/>
      </c>
      <c r="F37" s="751" t="str">
        <f t="shared" si="60"/>
        <v/>
      </c>
      <c r="G37" s="751" t="str">
        <f t="shared" si="60"/>
        <v/>
      </c>
      <c r="H37" s="751">
        <f t="shared" si="60"/>
        <v>3.0027397260273973E-2</v>
      </c>
      <c r="I37" s="751" t="str">
        <f t="shared" si="60"/>
        <v/>
      </c>
      <c r="J37" s="751" t="str">
        <f t="shared" si="60"/>
        <v/>
      </c>
      <c r="K37" s="751" t="str">
        <f t="shared" si="60"/>
        <v/>
      </c>
      <c r="L37" s="751" t="str">
        <f t="shared" si="60"/>
        <v/>
      </c>
      <c r="M37" s="751" t="str">
        <f t="shared" si="60"/>
        <v/>
      </c>
      <c r="N37" s="751" t="str">
        <f t="shared" si="60"/>
        <v/>
      </c>
      <c r="O37" s="751" t="str">
        <f t="shared" si="60"/>
        <v/>
      </c>
      <c r="P37" s="751" t="str">
        <f t="shared" si="60"/>
        <v/>
      </c>
      <c r="Q37" s="751" t="str">
        <f t="shared" si="60"/>
        <v/>
      </c>
      <c r="R37" s="751" t="str">
        <f t="shared" si="60"/>
        <v/>
      </c>
      <c r="S37" s="962"/>
      <c r="T37" s="751" t="str">
        <f t="shared" ref="T37:AJ37" si="61">IF(T31="","",(T31-T33-T36)*T32/T$7/365/$G$1)</f>
        <v/>
      </c>
      <c r="U37" s="751" t="str">
        <f t="shared" si="61"/>
        <v/>
      </c>
      <c r="V37" s="751" t="str">
        <f t="shared" si="61"/>
        <v/>
      </c>
      <c r="W37" s="751" t="str">
        <f t="shared" si="61"/>
        <v/>
      </c>
      <c r="X37" s="751" t="str">
        <f t="shared" si="61"/>
        <v/>
      </c>
      <c r="Y37" s="751" t="str">
        <f t="shared" si="61"/>
        <v/>
      </c>
      <c r="Z37" s="751" t="str">
        <f t="shared" si="61"/>
        <v/>
      </c>
      <c r="AA37" s="751" t="str">
        <f t="shared" si="61"/>
        <v/>
      </c>
      <c r="AB37" s="751" t="str">
        <f t="shared" si="61"/>
        <v/>
      </c>
      <c r="AC37" s="751" t="str">
        <f t="shared" si="61"/>
        <v/>
      </c>
      <c r="AD37" s="751" t="str">
        <f t="shared" si="61"/>
        <v/>
      </c>
      <c r="AE37" s="751" t="str">
        <f t="shared" si="61"/>
        <v/>
      </c>
      <c r="AF37" s="751" t="str">
        <f t="shared" si="61"/>
        <v/>
      </c>
      <c r="AG37" s="751" t="str">
        <f t="shared" si="61"/>
        <v/>
      </c>
      <c r="AH37" s="751" t="str">
        <f t="shared" si="61"/>
        <v/>
      </c>
      <c r="AI37" s="751" t="str">
        <f t="shared" si="61"/>
        <v/>
      </c>
      <c r="AJ37" s="751" t="str">
        <f t="shared" si="61"/>
        <v/>
      </c>
      <c r="AK37" s="962"/>
      <c r="AL37" s="751" t="str">
        <f t="shared" ref="AL37:BB37" si="62">IF(AL31="","",(AL31-AL33-AL36)*AL32/AL$7/365/$G$1)</f>
        <v/>
      </c>
      <c r="AM37" s="751" t="str">
        <f t="shared" si="62"/>
        <v/>
      </c>
      <c r="AN37" s="751">
        <f t="shared" si="62"/>
        <v>1.8767123287671234E-2</v>
      </c>
      <c r="AO37" s="751" t="str">
        <f t="shared" si="62"/>
        <v/>
      </c>
      <c r="AP37" s="751" t="str">
        <f t="shared" si="62"/>
        <v/>
      </c>
      <c r="AQ37" s="751" t="str">
        <f t="shared" si="62"/>
        <v/>
      </c>
      <c r="AR37" s="751" t="str">
        <f t="shared" si="62"/>
        <v/>
      </c>
      <c r="AS37" s="751" t="str">
        <f t="shared" si="62"/>
        <v/>
      </c>
      <c r="AT37" s="751" t="str">
        <f t="shared" si="62"/>
        <v/>
      </c>
      <c r="AU37" s="751" t="str">
        <f t="shared" si="62"/>
        <v/>
      </c>
      <c r="AV37" s="751" t="str">
        <f t="shared" si="62"/>
        <v/>
      </c>
      <c r="AW37" s="751" t="str">
        <f t="shared" si="62"/>
        <v/>
      </c>
      <c r="AX37" s="751" t="str">
        <f t="shared" si="62"/>
        <v/>
      </c>
      <c r="AY37" s="751" t="str">
        <f t="shared" si="62"/>
        <v/>
      </c>
      <c r="AZ37" s="751" t="str">
        <f t="shared" si="62"/>
        <v/>
      </c>
      <c r="BA37" s="751" t="str">
        <f t="shared" si="62"/>
        <v/>
      </c>
      <c r="BB37" s="751" t="str">
        <f t="shared" si="62"/>
        <v/>
      </c>
      <c r="BC37" s="962"/>
      <c r="BD37" s="751" t="str">
        <f t="shared" ref="BD37:BT37" si="63">IF(BD31="","",(BD31-BD33-BD36)*BD32/BD$7/365/$G$1)</f>
        <v/>
      </c>
      <c r="BE37" s="751" t="str">
        <f t="shared" si="63"/>
        <v/>
      </c>
      <c r="BF37" s="751" t="str">
        <f t="shared" si="63"/>
        <v/>
      </c>
      <c r="BG37" s="751" t="str">
        <f t="shared" si="63"/>
        <v/>
      </c>
      <c r="BH37" s="751" t="str">
        <f t="shared" si="63"/>
        <v/>
      </c>
      <c r="BI37" s="751" t="str">
        <f t="shared" si="63"/>
        <v/>
      </c>
      <c r="BJ37" s="751" t="str">
        <f t="shared" si="63"/>
        <v/>
      </c>
      <c r="BK37" s="751" t="str">
        <f t="shared" si="63"/>
        <v/>
      </c>
      <c r="BL37" s="751" t="str">
        <f t="shared" si="63"/>
        <v/>
      </c>
      <c r="BM37" s="751" t="str">
        <f t="shared" si="63"/>
        <v/>
      </c>
      <c r="BN37" s="751" t="str">
        <f t="shared" si="63"/>
        <v/>
      </c>
      <c r="BO37" s="751" t="str">
        <f t="shared" si="63"/>
        <v/>
      </c>
      <c r="BP37" s="751" t="str">
        <f t="shared" si="63"/>
        <v/>
      </c>
      <c r="BQ37" s="751" t="str">
        <f t="shared" si="63"/>
        <v/>
      </c>
      <c r="BR37" s="751" t="str">
        <f t="shared" si="63"/>
        <v/>
      </c>
      <c r="BS37" s="751" t="str">
        <f t="shared" si="63"/>
        <v/>
      </c>
      <c r="BT37" s="751" t="str">
        <f t="shared" si="63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7"/>
        <v/>
      </c>
      <c r="CF37" s="524" t="str">
        <f t="shared" si="47"/>
        <v/>
      </c>
      <c r="CG37" s="524" t="str">
        <f t="shared" si="47"/>
        <v/>
      </c>
      <c r="CH37" s="524" t="str">
        <f t="shared" si="47"/>
        <v/>
      </c>
      <c r="CI37" s="524" t="str">
        <f t="shared" si="47"/>
        <v/>
      </c>
      <c r="CJ37" s="524" t="str">
        <f t="shared" si="47"/>
        <v/>
      </c>
      <c r="CK37" s="525" t="str">
        <f t="shared" si="47"/>
        <v/>
      </c>
      <c r="CL37" s="525" t="str">
        <f t="shared" si="47"/>
        <v/>
      </c>
      <c r="CM37" s="525" t="str">
        <f t="shared" si="47"/>
        <v/>
      </c>
      <c r="CN37" s="524" t="str">
        <f t="shared" si="47"/>
        <v/>
      </c>
      <c r="CO37" s="524" t="str">
        <f t="shared" si="47"/>
        <v/>
      </c>
      <c r="CP37" s="524" t="str">
        <f t="shared" si="47"/>
        <v/>
      </c>
      <c r="CQ37" s="524" t="str">
        <f t="shared" si="47"/>
        <v/>
      </c>
      <c r="CR37" s="524" t="str">
        <f t="shared" si="47"/>
        <v/>
      </c>
      <c r="CS37" s="523" t="str">
        <f t="shared" si="47"/>
        <v/>
      </c>
      <c r="CT37" s="610" t="str">
        <f t="shared" si="47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7"/>
        <v/>
      </c>
      <c r="CF38" s="89" t="str">
        <f t="shared" si="47"/>
        <v/>
      </c>
      <c r="CG38" s="89" t="str">
        <f t="shared" si="47"/>
        <v/>
      </c>
      <c r="CH38" s="89" t="str">
        <f t="shared" si="47"/>
        <v/>
      </c>
      <c r="CI38" s="89" t="str">
        <f t="shared" si="47"/>
        <v/>
      </c>
      <c r="CJ38" s="89" t="str">
        <f t="shared" si="47"/>
        <v/>
      </c>
      <c r="CK38" s="153" t="str">
        <f t="shared" si="47"/>
        <v/>
      </c>
      <c r="CL38" s="153" t="str">
        <f t="shared" si="47"/>
        <v/>
      </c>
      <c r="CM38" s="153" t="str">
        <f t="shared" si="47"/>
        <v/>
      </c>
      <c r="CN38" s="89" t="str">
        <f t="shared" si="47"/>
        <v/>
      </c>
      <c r="CO38" s="89" t="str">
        <f t="shared" si="47"/>
        <v/>
      </c>
      <c r="CP38" s="89" t="str">
        <f t="shared" si="47"/>
        <v/>
      </c>
      <c r="CQ38" s="89" t="str">
        <f t="shared" si="47"/>
        <v/>
      </c>
      <c r="CR38" s="89" t="str">
        <f t="shared" si="47"/>
        <v/>
      </c>
      <c r="CS38" s="88" t="str">
        <f t="shared" si="47"/>
        <v/>
      </c>
      <c r="CT38" s="507" t="str">
        <f t="shared" si="47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7"/>
        <v/>
      </c>
      <c r="CF39" s="89" t="str">
        <f t="shared" si="47"/>
        <v/>
      </c>
      <c r="CG39" s="89" t="str">
        <f t="shared" si="47"/>
        <v/>
      </c>
      <c r="CH39" s="89" t="str">
        <f t="shared" si="47"/>
        <v/>
      </c>
      <c r="CI39" s="89" t="str">
        <f t="shared" si="47"/>
        <v/>
      </c>
      <c r="CJ39" s="89" t="str">
        <f t="shared" si="47"/>
        <v/>
      </c>
      <c r="CK39" s="153" t="str">
        <f t="shared" si="47"/>
        <v/>
      </c>
      <c r="CL39" s="153" t="str">
        <f t="shared" si="47"/>
        <v/>
      </c>
      <c r="CM39" s="153" t="str">
        <f t="shared" si="47"/>
        <v/>
      </c>
      <c r="CN39" s="89" t="str">
        <f t="shared" si="47"/>
        <v/>
      </c>
      <c r="CO39" s="89" t="str">
        <f t="shared" si="47"/>
        <v/>
      </c>
      <c r="CP39" s="89" t="str">
        <f t="shared" si="47"/>
        <v/>
      </c>
      <c r="CQ39" s="89" t="str">
        <f t="shared" si="47"/>
        <v/>
      </c>
      <c r="CR39" s="89" t="str">
        <f t="shared" si="47"/>
        <v/>
      </c>
      <c r="CS39" s="88" t="str">
        <f t="shared" si="47"/>
        <v/>
      </c>
      <c r="CT39" s="507" t="str">
        <f t="shared" si="47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7"/>
        <v/>
      </c>
      <c r="CF40" s="89" t="str">
        <f t="shared" si="47"/>
        <v/>
      </c>
      <c r="CG40" s="89" t="str">
        <f t="shared" si="47"/>
        <v/>
      </c>
      <c r="CH40" s="89" t="str">
        <f t="shared" si="47"/>
        <v/>
      </c>
      <c r="CI40" s="89" t="str">
        <f t="shared" si="47"/>
        <v/>
      </c>
      <c r="CJ40" s="89" t="str">
        <f t="shared" si="47"/>
        <v/>
      </c>
      <c r="CK40" s="153" t="str">
        <f t="shared" si="47"/>
        <v/>
      </c>
      <c r="CL40" s="153" t="str">
        <f t="shared" si="47"/>
        <v/>
      </c>
      <c r="CM40" s="153" t="str">
        <f t="shared" si="47"/>
        <v/>
      </c>
      <c r="CN40" s="89" t="str">
        <f t="shared" si="47"/>
        <v/>
      </c>
      <c r="CO40" s="89" t="str">
        <f t="shared" si="47"/>
        <v/>
      </c>
      <c r="CP40" s="89" t="str">
        <f t="shared" si="47"/>
        <v/>
      </c>
      <c r="CQ40" s="89" t="str">
        <f t="shared" si="47"/>
        <v/>
      </c>
      <c r="CR40" s="89" t="str">
        <f t="shared" si="47"/>
        <v/>
      </c>
      <c r="CS40" s="88" t="str">
        <f t="shared" si="47"/>
        <v/>
      </c>
      <c r="CT40" s="507" t="str">
        <f t="shared" si="47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4"/>
        <v/>
      </c>
      <c r="CG41" s="89" t="str">
        <f t="shared" si="64"/>
        <v/>
      </c>
      <c r="CH41" s="89" t="str">
        <f t="shared" si="64"/>
        <v/>
      </c>
      <c r="CI41" s="89" t="str">
        <f t="shared" si="64"/>
        <v/>
      </c>
      <c r="CJ41" s="89" t="str">
        <f t="shared" si="64"/>
        <v/>
      </c>
      <c r="CK41" s="153" t="str">
        <f t="shared" si="64"/>
        <v/>
      </c>
      <c r="CL41" s="153" t="str">
        <f t="shared" si="64"/>
        <v/>
      </c>
      <c r="CM41" s="153" t="str">
        <f t="shared" si="64"/>
        <v/>
      </c>
      <c r="CN41" s="89" t="str">
        <f t="shared" si="64"/>
        <v/>
      </c>
      <c r="CO41" s="89" t="str">
        <f t="shared" si="64"/>
        <v/>
      </c>
      <c r="CP41" s="89" t="str">
        <f t="shared" si="64"/>
        <v/>
      </c>
      <c r="CQ41" s="89" t="str">
        <f t="shared" si="64"/>
        <v/>
      </c>
      <c r="CR41" s="89" t="str">
        <f t="shared" si="64"/>
        <v/>
      </c>
      <c r="CS41" s="88" t="str">
        <f t="shared" si="64"/>
        <v/>
      </c>
      <c r="CT41" s="507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66">IF(B40="","",B40*B41)</f>
        <v/>
      </c>
      <c r="C42" s="746" t="str">
        <f t="shared" si="66"/>
        <v/>
      </c>
      <c r="D42" s="746" t="str">
        <f t="shared" si="66"/>
        <v/>
      </c>
      <c r="E42" s="746" t="str">
        <f t="shared" si="66"/>
        <v/>
      </c>
      <c r="F42" s="746" t="str">
        <f t="shared" si="66"/>
        <v/>
      </c>
      <c r="G42" s="746" t="str">
        <f t="shared" si="66"/>
        <v/>
      </c>
      <c r="H42" s="746" t="str">
        <f t="shared" si="66"/>
        <v/>
      </c>
      <c r="I42" s="746" t="str">
        <f t="shared" si="66"/>
        <v/>
      </c>
      <c r="J42" s="746" t="str">
        <f t="shared" si="66"/>
        <v/>
      </c>
      <c r="K42" s="746" t="str">
        <f t="shared" si="66"/>
        <v/>
      </c>
      <c r="L42" s="746" t="str">
        <f t="shared" si="66"/>
        <v/>
      </c>
      <c r="M42" s="746" t="str">
        <f t="shared" si="66"/>
        <v/>
      </c>
      <c r="N42" s="746" t="str">
        <f t="shared" si="66"/>
        <v/>
      </c>
      <c r="O42" s="746" t="str">
        <f t="shared" si="66"/>
        <v/>
      </c>
      <c r="P42" s="746" t="str">
        <f t="shared" si="66"/>
        <v/>
      </c>
      <c r="Q42" s="746" t="str">
        <f t="shared" si="66"/>
        <v/>
      </c>
      <c r="R42" s="746" t="str">
        <f t="shared" si="66"/>
        <v/>
      </c>
      <c r="S42" s="752"/>
      <c r="T42" s="746" t="str">
        <f t="shared" ref="T42:AJ42" si="67">IF(T40="","",T40*T41)</f>
        <v/>
      </c>
      <c r="U42" s="746" t="str">
        <f t="shared" si="67"/>
        <v/>
      </c>
      <c r="V42" s="746" t="str">
        <f t="shared" si="67"/>
        <v/>
      </c>
      <c r="W42" s="746" t="str">
        <f t="shared" si="67"/>
        <v/>
      </c>
      <c r="X42" s="746" t="str">
        <f t="shared" si="67"/>
        <v/>
      </c>
      <c r="Y42" s="746" t="str">
        <f t="shared" si="67"/>
        <v/>
      </c>
      <c r="Z42" s="746" t="str">
        <f t="shared" si="67"/>
        <v/>
      </c>
      <c r="AA42" s="746" t="str">
        <f t="shared" si="67"/>
        <v/>
      </c>
      <c r="AB42" s="746" t="str">
        <f t="shared" si="67"/>
        <v/>
      </c>
      <c r="AC42" s="746" t="str">
        <f t="shared" si="67"/>
        <v/>
      </c>
      <c r="AD42" s="746" t="str">
        <f t="shared" si="67"/>
        <v/>
      </c>
      <c r="AE42" s="746" t="str">
        <f t="shared" si="67"/>
        <v/>
      </c>
      <c r="AF42" s="746" t="str">
        <f t="shared" si="67"/>
        <v/>
      </c>
      <c r="AG42" s="746" t="str">
        <f t="shared" si="67"/>
        <v/>
      </c>
      <c r="AH42" s="746" t="str">
        <f t="shared" si="67"/>
        <v/>
      </c>
      <c r="AI42" s="746" t="str">
        <f t="shared" si="67"/>
        <v/>
      </c>
      <c r="AJ42" s="746" t="str">
        <f t="shared" si="67"/>
        <v/>
      </c>
      <c r="AK42" s="752"/>
      <c r="AL42" s="746" t="str">
        <f t="shared" ref="AL42:BB42" si="68">IF(AL40="","",AL40*AL41)</f>
        <v/>
      </c>
      <c r="AM42" s="746" t="str">
        <f t="shared" si="68"/>
        <v/>
      </c>
      <c r="AN42" s="746" t="str">
        <f t="shared" si="68"/>
        <v/>
      </c>
      <c r="AO42" s="746" t="str">
        <f t="shared" si="68"/>
        <v/>
      </c>
      <c r="AP42" s="746" t="str">
        <f t="shared" si="68"/>
        <v/>
      </c>
      <c r="AQ42" s="746" t="str">
        <f t="shared" si="68"/>
        <v/>
      </c>
      <c r="AR42" s="746" t="str">
        <f t="shared" si="68"/>
        <v/>
      </c>
      <c r="AS42" s="746" t="str">
        <f t="shared" si="68"/>
        <v/>
      </c>
      <c r="AT42" s="746" t="str">
        <f t="shared" si="68"/>
        <v/>
      </c>
      <c r="AU42" s="746" t="str">
        <f t="shared" si="68"/>
        <v/>
      </c>
      <c r="AV42" s="746" t="str">
        <f t="shared" si="68"/>
        <v/>
      </c>
      <c r="AW42" s="746" t="str">
        <f t="shared" si="68"/>
        <v/>
      </c>
      <c r="AX42" s="746" t="str">
        <f t="shared" si="68"/>
        <v/>
      </c>
      <c r="AY42" s="746" t="str">
        <f t="shared" si="68"/>
        <v/>
      </c>
      <c r="AZ42" s="746" t="str">
        <f t="shared" si="68"/>
        <v/>
      </c>
      <c r="BA42" s="746" t="str">
        <f t="shared" si="68"/>
        <v/>
      </c>
      <c r="BB42" s="746" t="str">
        <f t="shared" si="68"/>
        <v/>
      </c>
      <c r="BC42" s="752"/>
      <c r="BD42" s="746" t="str">
        <f t="shared" ref="BD42:BT42" si="69">IF(BD40="","",BD40*BD41)</f>
        <v/>
      </c>
      <c r="BE42" s="746" t="str">
        <f t="shared" si="69"/>
        <v/>
      </c>
      <c r="BF42" s="746" t="str">
        <f t="shared" si="69"/>
        <v/>
      </c>
      <c r="BG42" s="746" t="str">
        <f t="shared" si="69"/>
        <v/>
      </c>
      <c r="BH42" s="746" t="str">
        <f t="shared" si="69"/>
        <v/>
      </c>
      <c r="BI42" s="746" t="str">
        <f t="shared" si="69"/>
        <v/>
      </c>
      <c r="BJ42" s="746" t="str">
        <f t="shared" si="69"/>
        <v/>
      </c>
      <c r="BK42" s="746" t="str">
        <f t="shared" si="69"/>
        <v/>
      </c>
      <c r="BL42" s="746" t="str">
        <f t="shared" si="69"/>
        <v/>
      </c>
      <c r="BM42" s="746" t="str">
        <f t="shared" si="69"/>
        <v/>
      </c>
      <c r="BN42" s="746" t="str">
        <f t="shared" si="69"/>
        <v/>
      </c>
      <c r="BO42" s="746" t="str">
        <f t="shared" si="69"/>
        <v/>
      </c>
      <c r="BP42" s="746" t="str">
        <f t="shared" si="69"/>
        <v/>
      </c>
      <c r="BQ42" s="746" t="str">
        <f t="shared" si="69"/>
        <v/>
      </c>
      <c r="BR42" s="746" t="str">
        <f t="shared" si="69"/>
        <v/>
      </c>
      <c r="BS42" s="746" t="str">
        <f t="shared" si="69"/>
        <v/>
      </c>
      <c r="BT42" s="746" t="str">
        <f t="shared" si="69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5"/>
        <v/>
      </c>
      <c r="CF42" s="89" t="str">
        <f t="shared" si="65"/>
        <v/>
      </c>
      <c r="CG42" s="89" t="str">
        <f t="shared" si="65"/>
        <v/>
      </c>
      <c r="CH42" s="89" t="str">
        <f t="shared" si="65"/>
        <v/>
      </c>
      <c r="CI42" s="89" t="str">
        <f t="shared" si="65"/>
        <v/>
      </c>
      <c r="CJ42" s="89" t="str">
        <f t="shared" si="65"/>
        <v/>
      </c>
      <c r="CK42" s="153" t="str">
        <f t="shared" si="65"/>
        <v/>
      </c>
      <c r="CL42" s="153" t="str">
        <f t="shared" si="65"/>
        <v/>
      </c>
      <c r="CM42" s="153" t="str">
        <f t="shared" si="65"/>
        <v/>
      </c>
      <c r="CN42" s="89" t="str">
        <f t="shared" si="65"/>
        <v/>
      </c>
      <c r="CO42" s="89" t="str">
        <f t="shared" si="65"/>
        <v/>
      </c>
      <c r="CP42" s="89" t="str">
        <f t="shared" si="65"/>
        <v/>
      </c>
      <c r="CQ42" s="89" t="str">
        <f t="shared" si="65"/>
        <v/>
      </c>
      <c r="CR42" s="89" t="str">
        <f t="shared" si="65"/>
        <v/>
      </c>
      <c r="CS42" s="88" t="str">
        <f t="shared" si="65"/>
        <v/>
      </c>
      <c r="CT42" s="507" t="str">
        <f t="shared" si="65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5"/>
        <v/>
      </c>
      <c r="CF43" s="89" t="str">
        <f t="shared" si="65"/>
        <v/>
      </c>
      <c r="CG43" s="89" t="str">
        <f t="shared" si="65"/>
        <v/>
      </c>
      <c r="CH43" s="89" t="str">
        <f t="shared" si="65"/>
        <v/>
      </c>
      <c r="CI43" s="89" t="str">
        <f t="shared" si="65"/>
        <v/>
      </c>
      <c r="CJ43" s="89" t="str">
        <f t="shared" si="65"/>
        <v/>
      </c>
      <c r="CK43" s="153" t="str">
        <f t="shared" si="65"/>
        <v/>
      </c>
      <c r="CL43" s="153" t="str">
        <f t="shared" si="65"/>
        <v/>
      </c>
      <c r="CM43" s="153" t="str">
        <f t="shared" si="65"/>
        <v/>
      </c>
      <c r="CN43" s="89" t="str">
        <f t="shared" si="65"/>
        <v/>
      </c>
      <c r="CO43" s="89" t="str">
        <f t="shared" si="65"/>
        <v/>
      </c>
      <c r="CP43" s="89" t="str">
        <f t="shared" si="65"/>
        <v/>
      </c>
      <c r="CQ43" s="89" t="str">
        <f t="shared" si="65"/>
        <v/>
      </c>
      <c r="CR43" s="89" t="str">
        <f t="shared" si="65"/>
        <v/>
      </c>
      <c r="CS43" s="88" t="str">
        <f t="shared" si="65"/>
        <v/>
      </c>
      <c r="CT43" s="507" t="str">
        <f t="shared" si="65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70">IF(B38="","",(B38-B40-B43)*B39/B$7/365/$G$1)</f>
        <v/>
      </c>
      <c r="C44" s="751" t="str">
        <f t="shared" si="70"/>
        <v/>
      </c>
      <c r="D44" s="751" t="str">
        <f t="shared" si="70"/>
        <v/>
      </c>
      <c r="E44" s="751" t="str">
        <f t="shared" si="70"/>
        <v/>
      </c>
      <c r="F44" s="751" t="str">
        <f t="shared" si="70"/>
        <v/>
      </c>
      <c r="G44" s="751" t="str">
        <f t="shared" si="70"/>
        <v/>
      </c>
      <c r="H44" s="751" t="str">
        <f t="shared" si="70"/>
        <v/>
      </c>
      <c r="I44" s="751" t="str">
        <f t="shared" si="70"/>
        <v/>
      </c>
      <c r="J44" s="751" t="str">
        <f t="shared" si="70"/>
        <v/>
      </c>
      <c r="K44" s="751" t="str">
        <f t="shared" si="70"/>
        <v/>
      </c>
      <c r="L44" s="751" t="str">
        <f t="shared" si="70"/>
        <v/>
      </c>
      <c r="M44" s="751" t="str">
        <f t="shared" si="70"/>
        <v/>
      </c>
      <c r="N44" s="751" t="str">
        <f t="shared" si="70"/>
        <v/>
      </c>
      <c r="O44" s="751" t="str">
        <f t="shared" si="70"/>
        <v/>
      </c>
      <c r="P44" s="751" t="str">
        <f t="shared" si="70"/>
        <v/>
      </c>
      <c r="Q44" s="751" t="str">
        <f t="shared" si="70"/>
        <v/>
      </c>
      <c r="R44" s="751" t="str">
        <f t="shared" si="70"/>
        <v/>
      </c>
      <c r="S44" s="962"/>
      <c r="T44" s="751" t="str">
        <f t="shared" ref="T44:AJ44" si="71">IF(T38="","",(T38-T40-T43)*T39/T$7/365/$G$1)</f>
        <v/>
      </c>
      <c r="U44" s="751" t="str">
        <f t="shared" si="71"/>
        <v/>
      </c>
      <c r="V44" s="751" t="str">
        <f t="shared" si="71"/>
        <v/>
      </c>
      <c r="W44" s="751" t="str">
        <f t="shared" si="71"/>
        <v/>
      </c>
      <c r="X44" s="751" t="str">
        <f t="shared" si="71"/>
        <v/>
      </c>
      <c r="Y44" s="751" t="str">
        <f t="shared" si="71"/>
        <v/>
      </c>
      <c r="Z44" s="751" t="str">
        <f t="shared" si="71"/>
        <v/>
      </c>
      <c r="AA44" s="751" t="str">
        <f t="shared" si="71"/>
        <v/>
      </c>
      <c r="AB44" s="751" t="str">
        <f t="shared" si="71"/>
        <v/>
      </c>
      <c r="AC44" s="751" t="str">
        <f t="shared" si="71"/>
        <v/>
      </c>
      <c r="AD44" s="751" t="str">
        <f t="shared" si="71"/>
        <v/>
      </c>
      <c r="AE44" s="751" t="str">
        <f t="shared" si="71"/>
        <v/>
      </c>
      <c r="AF44" s="751" t="str">
        <f t="shared" si="71"/>
        <v/>
      </c>
      <c r="AG44" s="751" t="str">
        <f t="shared" si="71"/>
        <v/>
      </c>
      <c r="AH44" s="751" t="str">
        <f t="shared" si="71"/>
        <v/>
      </c>
      <c r="AI44" s="751" t="str">
        <f t="shared" si="71"/>
        <v/>
      </c>
      <c r="AJ44" s="751" t="str">
        <f t="shared" si="71"/>
        <v/>
      </c>
      <c r="AK44" s="962"/>
      <c r="AL44" s="751" t="str">
        <f t="shared" ref="AL44:BB44" si="72">IF(AL38="","",(AL38-AL40-AL43)*AL39/AL$7/365/$G$1)</f>
        <v/>
      </c>
      <c r="AM44" s="751" t="str">
        <f t="shared" si="72"/>
        <v/>
      </c>
      <c r="AN44" s="751" t="str">
        <f t="shared" si="72"/>
        <v/>
      </c>
      <c r="AO44" s="751" t="str">
        <f t="shared" si="72"/>
        <v/>
      </c>
      <c r="AP44" s="751" t="str">
        <f t="shared" si="72"/>
        <v/>
      </c>
      <c r="AQ44" s="751" t="str">
        <f t="shared" si="72"/>
        <v/>
      </c>
      <c r="AR44" s="751" t="str">
        <f t="shared" si="72"/>
        <v/>
      </c>
      <c r="AS44" s="751" t="str">
        <f t="shared" si="72"/>
        <v/>
      </c>
      <c r="AT44" s="751" t="str">
        <f t="shared" si="72"/>
        <v/>
      </c>
      <c r="AU44" s="751" t="str">
        <f t="shared" si="72"/>
        <v/>
      </c>
      <c r="AV44" s="751" t="str">
        <f t="shared" si="72"/>
        <v/>
      </c>
      <c r="AW44" s="751" t="str">
        <f t="shared" si="72"/>
        <v/>
      </c>
      <c r="AX44" s="751" t="str">
        <f t="shared" si="72"/>
        <v/>
      </c>
      <c r="AY44" s="751" t="str">
        <f t="shared" si="72"/>
        <v/>
      </c>
      <c r="AZ44" s="751" t="str">
        <f t="shared" si="72"/>
        <v/>
      </c>
      <c r="BA44" s="751" t="str">
        <f t="shared" si="72"/>
        <v/>
      </c>
      <c r="BB44" s="751" t="str">
        <f t="shared" si="72"/>
        <v/>
      </c>
      <c r="BC44" s="962"/>
      <c r="BD44" s="751" t="str">
        <f t="shared" ref="BD44:BT44" si="73">IF(BD38="","",(BD38-BD40-BD43)*BD39/BD$7/365/$G$1)</f>
        <v/>
      </c>
      <c r="BE44" s="751" t="str">
        <f t="shared" si="73"/>
        <v/>
      </c>
      <c r="BF44" s="751" t="str">
        <f t="shared" si="73"/>
        <v/>
      </c>
      <c r="BG44" s="751" t="str">
        <f t="shared" si="73"/>
        <v/>
      </c>
      <c r="BH44" s="751" t="str">
        <f t="shared" si="73"/>
        <v/>
      </c>
      <c r="BI44" s="751" t="str">
        <f t="shared" si="73"/>
        <v/>
      </c>
      <c r="BJ44" s="751" t="str">
        <f t="shared" si="73"/>
        <v/>
      </c>
      <c r="BK44" s="751" t="str">
        <f t="shared" si="73"/>
        <v/>
      </c>
      <c r="BL44" s="751" t="str">
        <f t="shared" si="73"/>
        <v/>
      </c>
      <c r="BM44" s="751" t="str">
        <f t="shared" si="73"/>
        <v/>
      </c>
      <c r="BN44" s="751" t="str">
        <f t="shared" si="73"/>
        <v/>
      </c>
      <c r="BO44" s="751" t="str">
        <f t="shared" si="73"/>
        <v/>
      </c>
      <c r="BP44" s="751" t="str">
        <f t="shared" si="73"/>
        <v/>
      </c>
      <c r="BQ44" s="751" t="str">
        <f t="shared" si="73"/>
        <v/>
      </c>
      <c r="BR44" s="751" t="str">
        <f t="shared" si="73"/>
        <v/>
      </c>
      <c r="BS44" s="751" t="str">
        <f t="shared" si="73"/>
        <v/>
      </c>
      <c r="BT44" s="751" t="str">
        <f t="shared" si="73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5"/>
        <v/>
      </c>
      <c r="CF44" s="524" t="str">
        <f t="shared" si="65"/>
        <v/>
      </c>
      <c r="CG44" s="524" t="str">
        <f t="shared" si="65"/>
        <v/>
      </c>
      <c r="CH44" s="524" t="str">
        <f t="shared" si="65"/>
        <v/>
      </c>
      <c r="CI44" s="524" t="str">
        <f t="shared" si="65"/>
        <v/>
      </c>
      <c r="CJ44" s="524" t="str">
        <f t="shared" si="65"/>
        <v/>
      </c>
      <c r="CK44" s="525" t="str">
        <f t="shared" si="65"/>
        <v/>
      </c>
      <c r="CL44" s="525" t="str">
        <f t="shared" si="65"/>
        <v/>
      </c>
      <c r="CM44" s="525" t="str">
        <f t="shared" si="65"/>
        <v/>
      </c>
      <c r="CN44" s="524" t="str">
        <f t="shared" si="65"/>
        <v/>
      </c>
      <c r="CO44" s="524" t="str">
        <f t="shared" si="65"/>
        <v/>
      </c>
      <c r="CP44" s="524" t="str">
        <f t="shared" si="65"/>
        <v/>
      </c>
      <c r="CQ44" s="524" t="str">
        <f t="shared" si="65"/>
        <v/>
      </c>
      <c r="CR44" s="524" t="str">
        <f t="shared" si="65"/>
        <v/>
      </c>
      <c r="CS44" s="523" t="str">
        <f t="shared" si="65"/>
        <v/>
      </c>
      <c r="CT44" s="610" t="str">
        <f t="shared" si="65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74">SUM(B14,B21,B28,B35,B42)</f>
        <v>0</v>
      </c>
      <c r="C45" s="887">
        <f t="shared" si="74"/>
        <v>0</v>
      </c>
      <c r="D45" s="887">
        <f t="shared" si="74"/>
        <v>0</v>
      </c>
      <c r="E45" s="887">
        <f t="shared" si="74"/>
        <v>0</v>
      </c>
      <c r="F45" s="887">
        <f t="shared" si="74"/>
        <v>0</v>
      </c>
      <c r="G45" s="887">
        <f t="shared" si="74"/>
        <v>0</v>
      </c>
      <c r="H45" s="887">
        <f t="shared" si="74"/>
        <v>0</v>
      </c>
      <c r="I45" s="887">
        <f t="shared" si="74"/>
        <v>0</v>
      </c>
      <c r="J45" s="887">
        <f t="shared" si="74"/>
        <v>0</v>
      </c>
      <c r="K45" s="887">
        <f t="shared" si="74"/>
        <v>0</v>
      </c>
      <c r="L45" s="887">
        <f t="shared" si="74"/>
        <v>0</v>
      </c>
      <c r="M45" s="887">
        <f t="shared" si="74"/>
        <v>0</v>
      </c>
      <c r="N45" s="887">
        <f t="shared" si="74"/>
        <v>0</v>
      </c>
      <c r="O45" s="887">
        <f t="shared" si="74"/>
        <v>0</v>
      </c>
      <c r="P45" s="887">
        <f t="shared" si="74"/>
        <v>0</v>
      </c>
      <c r="Q45" s="887">
        <f t="shared" si="74"/>
        <v>0</v>
      </c>
      <c r="R45" s="887">
        <f t="shared" si="74"/>
        <v>0</v>
      </c>
      <c r="S45" s="970"/>
      <c r="T45" s="887">
        <f t="shared" ref="T45:AJ45" si="75">SUM(T14,T21,T28,T35,T42)</f>
        <v>0</v>
      </c>
      <c r="U45" s="887">
        <f t="shared" si="75"/>
        <v>0</v>
      </c>
      <c r="V45" s="887">
        <f t="shared" si="75"/>
        <v>0</v>
      </c>
      <c r="W45" s="887">
        <f t="shared" si="75"/>
        <v>0</v>
      </c>
      <c r="X45" s="887">
        <f t="shared" si="75"/>
        <v>0</v>
      </c>
      <c r="Y45" s="887">
        <f t="shared" si="75"/>
        <v>0</v>
      </c>
      <c r="Z45" s="887">
        <f t="shared" si="75"/>
        <v>0</v>
      </c>
      <c r="AA45" s="887">
        <f t="shared" si="75"/>
        <v>0</v>
      </c>
      <c r="AB45" s="887">
        <f t="shared" si="75"/>
        <v>0</v>
      </c>
      <c r="AC45" s="887">
        <f t="shared" si="75"/>
        <v>0</v>
      </c>
      <c r="AD45" s="887">
        <f t="shared" si="75"/>
        <v>0</v>
      </c>
      <c r="AE45" s="887">
        <f t="shared" si="75"/>
        <v>0</v>
      </c>
      <c r="AF45" s="887">
        <f t="shared" si="75"/>
        <v>0</v>
      </c>
      <c r="AG45" s="887">
        <f t="shared" si="75"/>
        <v>0</v>
      </c>
      <c r="AH45" s="887">
        <f t="shared" si="75"/>
        <v>0</v>
      </c>
      <c r="AI45" s="887">
        <f t="shared" si="75"/>
        <v>0</v>
      </c>
      <c r="AJ45" s="887">
        <f t="shared" si="75"/>
        <v>0</v>
      </c>
      <c r="AK45" s="970"/>
      <c r="AL45" s="887">
        <f t="shared" ref="AL45:BB45" si="76">SUM(AL14,AL21,AL28,AL35,AL42)</f>
        <v>0</v>
      </c>
      <c r="AM45" s="887">
        <f t="shared" si="76"/>
        <v>0</v>
      </c>
      <c r="AN45" s="887">
        <f t="shared" si="76"/>
        <v>0</v>
      </c>
      <c r="AO45" s="887">
        <f t="shared" si="76"/>
        <v>0</v>
      </c>
      <c r="AP45" s="887">
        <f t="shared" si="76"/>
        <v>0</v>
      </c>
      <c r="AQ45" s="887">
        <f t="shared" si="76"/>
        <v>0</v>
      </c>
      <c r="AR45" s="887">
        <f t="shared" si="76"/>
        <v>0</v>
      </c>
      <c r="AS45" s="887">
        <f t="shared" si="76"/>
        <v>0</v>
      </c>
      <c r="AT45" s="887">
        <f t="shared" si="76"/>
        <v>0</v>
      </c>
      <c r="AU45" s="887">
        <f t="shared" si="76"/>
        <v>0</v>
      </c>
      <c r="AV45" s="887">
        <f t="shared" si="76"/>
        <v>0</v>
      </c>
      <c r="AW45" s="887">
        <f t="shared" si="76"/>
        <v>0</v>
      </c>
      <c r="AX45" s="887">
        <f t="shared" si="76"/>
        <v>0</v>
      </c>
      <c r="AY45" s="887">
        <f t="shared" si="76"/>
        <v>0</v>
      </c>
      <c r="AZ45" s="887">
        <f t="shared" si="76"/>
        <v>0</v>
      </c>
      <c r="BA45" s="887">
        <f t="shared" si="76"/>
        <v>0</v>
      </c>
      <c r="BB45" s="887">
        <f t="shared" si="76"/>
        <v>0</v>
      </c>
      <c r="BC45" s="970"/>
      <c r="BD45" s="887">
        <f t="shared" ref="BD45:BT45" si="77">SUM(BD14,BD21,BD28,BD35,BD42)</f>
        <v>0</v>
      </c>
      <c r="BE45" s="887">
        <f t="shared" si="77"/>
        <v>0</v>
      </c>
      <c r="BF45" s="887">
        <f t="shared" si="77"/>
        <v>0</v>
      </c>
      <c r="BG45" s="887">
        <f t="shared" si="77"/>
        <v>0</v>
      </c>
      <c r="BH45" s="887">
        <f t="shared" si="77"/>
        <v>0</v>
      </c>
      <c r="BI45" s="887">
        <f t="shared" si="77"/>
        <v>0</v>
      </c>
      <c r="BJ45" s="887">
        <f t="shared" si="77"/>
        <v>0</v>
      </c>
      <c r="BK45" s="887">
        <f t="shared" si="77"/>
        <v>0</v>
      </c>
      <c r="BL45" s="887">
        <f t="shared" si="77"/>
        <v>0</v>
      </c>
      <c r="BM45" s="887">
        <f t="shared" si="77"/>
        <v>0</v>
      </c>
      <c r="BN45" s="887">
        <f t="shared" si="77"/>
        <v>0</v>
      </c>
      <c r="BO45" s="887">
        <f t="shared" si="77"/>
        <v>0</v>
      </c>
      <c r="BP45" s="887">
        <f t="shared" si="77"/>
        <v>0</v>
      </c>
      <c r="BQ45" s="887">
        <f t="shared" si="77"/>
        <v>0</v>
      </c>
      <c r="BR45" s="887">
        <f t="shared" si="77"/>
        <v>0</v>
      </c>
      <c r="BS45" s="887">
        <f t="shared" si="77"/>
        <v>0</v>
      </c>
      <c r="BT45" s="887">
        <f t="shared" si="77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8"/>
        <v>0</v>
      </c>
      <c r="CF45" s="89">
        <f t="shared" si="78"/>
        <v>0</v>
      </c>
      <c r="CG45" s="89">
        <f t="shared" si="78"/>
        <v>0</v>
      </c>
      <c r="CH45" s="89">
        <f t="shared" si="78"/>
        <v>0</v>
      </c>
      <c r="CI45" s="89">
        <f t="shared" si="78"/>
        <v>0</v>
      </c>
      <c r="CJ45" s="89">
        <f t="shared" si="78"/>
        <v>0</v>
      </c>
      <c r="CK45" s="153">
        <f t="shared" si="78"/>
        <v>0</v>
      </c>
      <c r="CL45" s="153">
        <f t="shared" si="78"/>
        <v>0</v>
      </c>
      <c r="CM45" s="153">
        <f t="shared" si="78"/>
        <v>0</v>
      </c>
      <c r="CN45" s="89">
        <f t="shared" si="78"/>
        <v>0</v>
      </c>
      <c r="CO45" s="89">
        <f t="shared" si="78"/>
        <v>0</v>
      </c>
      <c r="CP45" s="89">
        <f t="shared" si="78"/>
        <v>0</v>
      </c>
      <c r="CQ45" s="89">
        <f t="shared" si="78"/>
        <v>0</v>
      </c>
      <c r="CR45" s="89">
        <f t="shared" si="78"/>
        <v>0</v>
      </c>
      <c r="CS45" s="88">
        <f t="shared" si="78"/>
        <v>0</v>
      </c>
      <c r="CT45" s="507">
        <f t="shared" si="78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79">SUM(B16,B23,B30,B37,B44)</f>
        <v>0</v>
      </c>
      <c r="C46" s="973">
        <f t="shared" si="79"/>
        <v>0</v>
      </c>
      <c r="D46" s="973">
        <f t="shared" si="79"/>
        <v>8.5127201565557725E-2</v>
      </c>
      <c r="E46" s="973">
        <f t="shared" si="79"/>
        <v>7.3581213307240701E-3</v>
      </c>
      <c r="F46" s="973">
        <f t="shared" si="79"/>
        <v>0</v>
      </c>
      <c r="G46" s="973">
        <f t="shared" si="79"/>
        <v>0</v>
      </c>
      <c r="H46" s="973">
        <f t="shared" si="79"/>
        <v>3.7385518590998042E-2</v>
      </c>
      <c r="I46" s="973">
        <f t="shared" si="79"/>
        <v>0</v>
      </c>
      <c r="J46" s="973">
        <f t="shared" si="79"/>
        <v>8.2778864970645794E-2</v>
      </c>
      <c r="K46" s="973">
        <f t="shared" si="79"/>
        <v>0</v>
      </c>
      <c r="L46" s="973">
        <f t="shared" si="79"/>
        <v>0</v>
      </c>
      <c r="M46" s="973">
        <f t="shared" si="79"/>
        <v>0</v>
      </c>
      <c r="N46" s="973">
        <f t="shared" si="79"/>
        <v>0</v>
      </c>
      <c r="O46" s="973">
        <f t="shared" si="79"/>
        <v>0</v>
      </c>
      <c r="P46" s="973">
        <f t="shared" si="79"/>
        <v>0</v>
      </c>
      <c r="Q46" s="973">
        <f t="shared" si="79"/>
        <v>0</v>
      </c>
      <c r="R46" s="973">
        <f t="shared" si="79"/>
        <v>0</v>
      </c>
      <c r="S46" s="974"/>
      <c r="T46" s="973">
        <f t="shared" ref="T46:AJ46" si="80">SUM(T16,T23,T30,T37,T44)</f>
        <v>0</v>
      </c>
      <c r="U46" s="973">
        <f t="shared" si="80"/>
        <v>5.8708414872798431E-2</v>
      </c>
      <c r="V46" s="973">
        <f t="shared" si="80"/>
        <v>9.810828440965428E-3</v>
      </c>
      <c r="W46" s="973">
        <f t="shared" si="80"/>
        <v>3.0658838878016962E-4</v>
      </c>
      <c r="X46" s="973">
        <f t="shared" si="80"/>
        <v>3.0658838878016962E-2</v>
      </c>
      <c r="Y46" s="973">
        <f t="shared" si="80"/>
        <v>4.905414220482714E-3</v>
      </c>
      <c r="Z46" s="973">
        <f t="shared" si="80"/>
        <v>0</v>
      </c>
      <c r="AA46" s="973">
        <f t="shared" si="80"/>
        <v>0</v>
      </c>
      <c r="AB46" s="973">
        <f t="shared" si="80"/>
        <v>0</v>
      </c>
      <c r="AC46" s="973">
        <f t="shared" si="80"/>
        <v>0</v>
      </c>
      <c r="AD46" s="973">
        <f t="shared" si="80"/>
        <v>0</v>
      </c>
      <c r="AE46" s="973">
        <f t="shared" si="80"/>
        <v>0</v>
      </c>
      <c r="AF46" s="973">
        <f t="shared" si="80"/>
        <v>0</v>
      </c>
      <c r="AG46" s="973">
        <f t="shared" si="80"/>
        <v>0</v>
      </c>
      <c r="AH46" s="973">
        <f t="shared" si="80"/>
        <v>0</v>
      </c>
      <c r="AI46" s="973">
        <f t="shared" si="80"/>
        <v>0</v>
      </c>
      <c r="AJ46" s="973">
        <f t="shared" si="80"/>
        <v>0</v>
      </c>
      <c r="AK46" s="974"/>
      <c r="AL46" s="973">
        <f t="shared" ref="AL46:BB46" si="81">SUM(AL16,AL23,AL30,AL37,AL44)</f>
        <v>6.0534898891063275E-2</v>
      </c>
      <c r="AM46" s="973">
        <f t="shared" si="81"/>
        <v>9.0802348336594917E-3</v>
      </c>
      <c r="AN46" s="973">
        <f t="shared" si="81"/>
        <v>6.4755381604696668E-2</v>
      </c>
      <c r="AO46" s="973">
        <f t="shared" si="81"/>
        <v>0</v>
      </c>
      <c r="AP46" s="973">
        <f t="shared" si="81"/>
        <v>0</v>
      </c>
      <c r="AQ46" s="973">
        <f t="shared" si="81"/>
        <v>4.7691527143581942E-2</v>
      </c>
      <c r="AR46" s="973">
        <f t="shared" si="81"/>
        <v>1.0219612959338987E-3</v>
      </c>
      <c r="AS46" s="973">
        <f t="shared" si="81"/>
        <v>8.7596682508619891E-3</v>
      </c>
      <c r="AT46" s="973">
        <f t="shared" si="81"/>
        <v>2.0234833659491195E-2</v>
      </c>
      <c r="AU46" s="973">
        <f t="shared" si="81"/>
        <v>0</v>
      </c>
      <c r="AV46" s="973">
        <f t="shared" si="81"/>
        <v>0</v>
      </c>
      <c r="AW46" s="973">
        <f t="shared" si="81"/>
        <v>0</v>
      </c>
      <c r="AX46" s="973">
        <f t="shared" si="81"/>
        <v>0</v>
      </c>
      <c r="AY46" s="973">
        <f t="shared" si="81"/>
        <v>0</v>
      </c>
      <c r="AZ46" s="973">
        <f t="shared" si="81"/>
        <v>0</v>
      </c>
      <c r="BA46" s="973">
        <f t="shared" si="81"/>
        <v>0</v>
      </c>
      <c r="BB46" s="973">
        <f t="shared" si="81"/>
        <v>0</v>
      </c>
      <c r="BC46" s="974"/>
      <c r="BD46" s="973">
        <f t="shared" ref="BD46:BT46" si="82">SUM(BD16,BD23,BD30,BD37,BD44)</f>
        <v>7.6647097195042396E-2</v>
      </c>
      <c r="BE46" s="973">
        <f t="shared" si="82"/>
        <v>7.6647097195042396E-2</v>
      </c>
      <c r="BF46" s="973">
        <f t="shared" si="82"/>
        <v>3.6790606653620356E-2</v>
      </c>
      <c r="BG46" s="973">
        <f t="shared" si="82"/>
        <v>0.12820968985352549</v>
      </c>
      <c r="BH46" s="973">
        <f t="shared" si="82"/>
        <v>1.4988765673697181E-2</v>
      </c>
      <c r="BI46" s="973">
        <f t="shared" si="82"/>
        <v>1.7628832354859753E-2</v>
      </c>
      <c r="BJ46" s="973">
        <f t="shared" si="82"/>
        <v>0</v>
      </c>
      <c r="BK46" s="973">
        <f t="shared" si="82"/>
        <v>4.5401174168297462E-2</v>
      </c>
      <c r="BL46" s="973">
        <f t="shared" si="82"/>
        <v>0</v>
      </c>
      <c r="BM46" s="973">
        <f t="shared" si="82"/>
        <v>0</v>
      </c>
      <c r="BN46" s="973">
        <f t="shared" si="82"/>
        <v>0</v>
      </c>
      <c r="BO46" s="973">
        <f t="shared" si="82"/>
        <v>0</v>
      </c>
      <c r="BP46" s="973">
        <f t="shared" si="82"/>
        <v>0</v>
      </c>
      <c r="BQ46" s="973">
        <f t="shared" si="82"/>
        <v>0</v>
      </c>
      <c r="BR46" s="973">
        <f t="shared" si="82"/>
        <v>0</v>
      </c>
      <c r="BS46" s="973">
        <f t="shared" si="82"/>
        <v>0</v>
      </c>
      <c r="BT46" s="973">
        <f t="shared" si="82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1.7873571549370634E-2</v>
      </c>
      <c r="CD46" s="609">
        <f t="shared" si="78"/>
        <v>0</v>
      </c>
      <c r="CE46" s="523">
        <f t="shared" si="78"/>
        <v>0</v>
      </c>
      <c r="CF46" s="524">
        <f t="shared" si="78"/>
        <v>0</v>
      </c>
      <c r="CG46" s="524">
        <f t="shared" si="78"/>
        <v>0</v>
      </c>
      <c r="CH46" s="524">
        <f t="shared" si="78"/>
        <v>0</v>
      </c>
      <c r="CI46" s="524">
        <f t="shared" si="78"/>
        <v>0</v>
      </c>
      <c r="CJ46" s="524">
        <f t="shared" si="78"/>
        <v>0</v>
      </c>
      <c r="CK46" s="525">
        <f t="shared" si="78"/>
        <v>0</v>
      </c>
      <c r="CL46" s="525">
        <f t="shared" si="78"/>
        <v>0</v>
      </c>
      <c r="CM46" s="525">
        <f t="shared" si="78"/>
        <v>0</v>
      </c>
      <c r="CN46" s="524">
        <f t="shared" si="78"/>
        <v>1.4988765673697181E-2</v>
      </c>
      <c r="CO46" s="524">
        <f t="shared" si="78"/>
        <v>1.7628832354859753E-2</v>
      </c>
      <c r="CP46" s="524">
        <f t="shared" si="78"/>
        <v>3.6790606653620356E-2</v>
      </c>
      <c r="CQ46" s="524">
        <f t="shared" si="78"/>
        <v>4.5401174168297462E-2</v>
      </c>
      <c r="CR46" s="524">
        <f t="shared" si="78"/>
        <v>7.6647097195042396E-2</v>
      </c>
      <c r="CS46" s="523">
        <f t="shared" si="78"/>
        <v>7.6647097195042396E-2</v>
      </c>
      <c r="CT46" s="610">
        <f t="shared" si="78"/>
        <v>0.12820968985352549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0.12820968985352549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874">
        <f t="shared" ref="BZ49:BZ85" si="83">IF(DL49&lt;3,"",(SUM(B49:R49)-MIN(B49:R49)-MAX(B49:R49))/(DL49-2))</f>
        <v>360</v>
      </c>
      <c r="CA49" s="874" t="str">
        <f t="shared" ref="CA49:CA85" si="84">IF(DM49&lt;3,"",(SUM(T49:AJ49)-MIN(T49:AJ49)-MAX(T49:AJ49))/(DM49-2))</f>
        <v/>
      </c>
      <c r="CB49" s="874" t="str">
        <f t="shared" ref="CB49:CB85" si="85">IF(DN49&lt;3,"",(SUM(AL49:BB49)-MIN(AL49:BB49)-MAX(AL49:BB49))/(DN49-2))</f>
        <v/>
      </c>
      <c r="CC49" s="875">
        <f t="shared" ref="CC49:CC85" si="86">IF(DO49&lt;3,"",(SUM(BD49:BT49)-MIN(BD49:BT49)-MAX(BD49:BT49))/(DO49-2))</f>
        <v>120</v>
      </c>
      <c r="CD49" s="506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7"/>
        <v/>
      </c>
      <c r="CF49" s="89" t="str">
        <f t="shared" si="87"/>
        <v/>
      </c>
      <c r="CG49" s="89" t="str">
        <f t="shared" si="87"/>
        <v/>
      </c>
      <c r="CH49" s="89" t="str">
        <f t="shared" si="87"/>
        <v/>
      </c>
      <c r="CI49" s="89" t="str">
        <f t="shared" si="87"/>
        <v/>
      </c>
      <c r="CJ49" s="89" t="str">
        <f t="shared" si="87"/>
        <v/>
      </c>
      <c r="CK49" s="153">
        <f t="shared" si="87"/>
        <v>80</v>
      </c>
      <c r="CL49" s="153">
        <f t="shared" si="87"/>
        <v>120</v>
      </c>
      <c r="CM49" s="153">
        <f t="shared" si="87"/>
        <v>120</v>
      </c>
      <c r="CN49" s="89">
        <f t="shared" si="87"/>
        <v>600</v>
      </c>
      <c r="CO49" s="89" t="str">
        <f t="shared" si="87"/>
        <v/>
      </c>
      <c r="CP49" s="89" t="str">
        <f t="shared" si="87"/>
        <v/>
      </c>
      <c r="CQ49" s="89" t="str">
        <f t="shared" si="87"/>
        <v/>
      </c>
      <c r="CR49" s="89" t="str">
        <f t="shared" si="87"/>
        <v/>
      </c>
      <c r="CS49" s="88" t="str">
        <f t="shared" si="87"/>
        <v/>
      </c>
      <c r="CT49" s="507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06">COUNT(B49:R49)</f>
        <v>3</v>
      </c>
      <c r="DM49" s="831">
        <f t="shared" ref="DM49:DM85" si="107">COUNT(T49:AJ49)</f>
        <v>1</v>
      </c>
      <c r="DN49" s="831">
        <f t="shared" ref="DN49:DN85" si="108">COUNT(AL49:BB49)</f>
        <v>2</v>
      </c>
      <c r="DO49" s="831">
        <f t="shared" ref="DO49:DO85" si="109">COUNT(BD49:BT49)</f>
        <v>4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10">950*$K$1</f>
        <v>950</v>
      </c>
      <c r="C50" s="983">
        <f t="shared" si="110"/>
        <v>950</v>
      </c>
      <c r="D50" s="983">
        <f t="shared" si="110"/>
        <v>950</v>
      </c>
      <c r="E50" s="983">
        <f t="shared" si="110"/>
        <v>950</v>
      </c>
      <c r="F50" s="983">
        <f t="shared" si="110"/>
        <v>950</v>
      </c>
      <c r="G50" s="983">
        <f t="shared" si="110"/>
        <v>950</v>
      </c>
      <c r="H50" s="983">
        <f t="shared" si="110"/>
        <v>950</v>
      </c>
      <c r="I50" s="983">
        <f t="shared" si="110"/>
        <v>950</v>
      </c>
      <c r="J50" s="983">
        <f t="shared" si="110"/>
        <v>950</v>
      </c>
      <c r="K50" s="983">
        <f t="shared" si="110"/>
        <v>950</v>
      </c>
      <c r="L50" s="983">
        <f t="shared" si="110"/>
        <v>950</v>
      </c>
      <c r="M50" s="983">
        <f t="shared" si="110"/>
        <v>950</v>
      </c>
      <c r="N50" s="983">
        <f t="shared" si="110"/>
        <v>950</v>
      </c>
      <c r="O50" s="983">
        <f t="shared" si="110"/>
        <v>950</v>
      </c>
      <c r="P50" s="983">
        <f t="shared" si="110"/>
        <v>950</v>
      </c>
      <c r="Q50" s="983">
        <f t="shared" si="110"/>
        <v>950</v>
      </c>
      <c r="R50" s="983">
        <f t="shared" si="110"/>
        <v>950</v>
      </c>
      <c r="S50" s="947"/>
      <c r="T50" s="983">
        <f t="shared" ref="T50:AJ50" si="111">950*$K$1</f>
        <v>950</v>
      </c>
      <c r="U50" s="983">
        <f t="shared" si="111"/>
        <v>950</v>
      </c>
      <c r="V50" s="983">
        <f t="shared" si="111"/>
        <v>950</v>
      </c>
      <c r="W50" s="983">
        <f t="shared" si="111"/>
        <v>950</v>
      </c>
      <c r="X50" s="983">
        <f t="shared" si="111"/>
        <v>950</v>
      </c>
      <c r="Y50" s="983">
        <v>950</v>
      </c>
      <c r="Z50" s="983">
        <f t="shared" si="111"/>
        <v>950</v>
      </c>
      <c r="AA50" s="983">
        <f t="shared" si="111"/>
        <v>950</v>
      </c>
      <c r="AB50" s="983">
        <f t="shared" si="111"/>
        <v>950</v>
      </c>
      <c r="AC50" s="983">
        <f t="shared" si="111"/>
        <v>950</v>
      </c>
      <c r="AD50" s="983">
        <f t="shared" si="111"/>
        <v>950</v>
      </c>
      <c r="AE50" s="983">
        <f t="shared" si="111"/>
        <v>950</v>
      </c>
      <c r="AF50" s="983">
        <f t="shared" si="111"/>
        <v>950</v>
      </c>
      <c r="AG50" s="983">
        <f t="shared" si="111"/>
        <v>950</v>
      </c>
      <c r="AH50" s="983">
        <f t="shared" si="111"/>
        <v>950</v>
      </c>
      <c r="AI50" s="983">
        <f t="shared" si="111"/>
        <v>950</v>
      </c>
      <c r="AJ50" s="983">
        <f t="shared" si="111"/>
        <v>950</v>
      </c>
      <c r="AK50" s="947"/>
      <c r="AL50" s="983">
        <f t="shared" ref="AL50:BB50" si="112">950*$K$1</f>
        <v>950</v>
      </c>
      <c r="AM50" s="983">
        <f t="shared" si="112"/>
        <v>950</v>
      </c>
      <c r="AN50" s="983">
        <f t="shared" si="112"/>
        <v>950</v>
      </c>
      <c r="AO50" s="983">
        <f t="shared" si="112"/>
        <v>950</v>
      </c>
      <c r="AP50" s="983">
        <f t="shared" si="112"/>
        <v>950</v>
      </c>
      <c r="AQ50" s="983">
        <f t="shared" si="112"/>
        <v>950</v>
      </c>
      <c r="AR50" s="983">
        <f t="shared" si="112"/>
        <v>950</v>
      </c>
      <c r="AS50" s="983">
        <f t="shared" si="112"/>
        <v>950</v>
      </c>
      <c r="AT50" s="983">
        <f t="shared" si="112"/>
        <v>950</v>
      </c>
      <c r="AU50" s="983">
        <f t="shared" si="112"/>
        <v>950</v>
      </c>
      <c r="AV50" s="983">
        <f t="shared" si="112"/>
        <v>950</v>
      </c>
      <c r="AW50" s="983">
        <f t="shared" si="112"/>
        <v>950</v>
      </c>
      <c r="AX50" s="983">
        <f t="shared" si="112"/>
        <v>950</v>
      </c>
      <c r="AY50" s="983">
        <f t="shared" si="112"/>
        <v>950</v>
      </c>
      <c r="AZ50" s="983">
        <f t="shared" si="112"/>
        <v>950</v>
      </c>
      <c r="BA50" s="983">
        <f t="shared" si="112"/>
        <v>950</v>
      </c>
      <c r="BB50" s="983">
        <f t="shared" si="112"/>
        <v>950</v>
      </c>
      <c r="BC50" s="947"/>
      <c r="BD50" s="983">
        <f t="shared" ref="BD50:BT50" si="113">950*$K$1</f>
        <v>950</v>
      </c>
      <c r="BE50" s="983">
        <f t="shared" si="113"/>
        <v>950</v>
      </c>
      <c r="BF50" s="983">
        <f t="shared" si="113"/>
        <v>950</v>
      </c>
      <c r="BG50" s="983">
        <f t="shared" si="113"/>
        <v>950</v>
      </c>
      <c r="BH50" s="983">
        <f t="shared" si="113"/>
        <v>950</v>
      </c>
      <c r="BI50" s="983">
        <f t="shared" si="113"/>
        <v>950</v>
      </c>
      <c r="BJ50" s="983">
        <f t="shared" si="113"/>
        <v>950</v>
      </c>
      <c r="BK50" s="983">
        <f t="shared" si="113"/>
        <v>950</v>
      </c>
      <c r="BL50" s="983">
        <f t="shared" si="113"/>
        <v>950</v>
      </c>
      <c r="BM50" s="983">
        <f t="shared" si="113"/>
        <v>950</v>
      </c>
      <c r="BN50" s="983">
        <f t="shared" si="113"/>
        <v>950</v>
      </c>
      <c r="BO50" s="983">
        <f t="shared" si="113"/>
        <v>950</v>
      </c>
      <c r="BP50" s="983">
        <f t="shared" si="113"/>
        <v>950</v>
      </c>
      <c r="BQ50" s="983">
        <f t="shared" si="113"/>
        <v>950</v>
      </c>
      <c r="BR50" s="983">
        <f t="shared" si="113"/>
        <v>950</v>
      </c>
      <c r="BS50" s="983">
        <f t="shared" si="113"/>
        <v>950</v>
      </c>
      <c r="BT50" s="983">
        <f t="shared" si="113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83"/>
        <v>950</v>
      </c>
      <c r="CA50" s="874">
        <f t="shared" si="84"/>
        <v>950</v>
      </c>
      <c r="CB50" s="874">
        <f t="shared" si="85"/>
        <v>950</v>
      </c>
      <c r="CC50" s="875">
        <f t="shared" si="86"/>
        <v>950</v>
      </c>
      <c r="CD50" s="506">
        <f t="shared" si="88"/>
        <v>950</v>
      </c>
      <c r="CE50" s="88">
        <f t="shared" si="88"/>
        <v>950</v>
      </c>
      <c r="CF50" s="89">
        <f t="shared" si="88"/>
        <v>950</v>
      </c>
      <c r="CG50" s="89">
        <f t="shared" si="88"/>
        <v>950</v>
      </c>
      <c r="CH50" s="89">
        <f t="shared" si="88"/>
        <v>950</v>
      </c>
      <c r="CI50" s="89">
        <f t="shared" si="88"/>
        <v>950</v>
      </c>
      <c r="CJ50" s="89">
        <f t="shared" si="88"/>
        <v>950</v>
      </c>
      <c r="CK50" s="153">
        <f t="shared" si="88"/>
        <v>950</v>
      </c>
      <c r="CL50" s="153">
        <f t="shared" si="88"/>
        <v>950</v>
      </c>
      <c r="CM50" s="153">
        <f t="shared" si="88"/>
        <v>950</v>
      </c>
      <c r="CN50" s="89">
        <f t="shared" si="88"/>
        <v>950</v>
      </c>
      <c r="CO50" s="89">
        <f t="shared" si="88"/>
        <v>950</v>
      </c>
      <c r="CP50" s="89">
        <f t="shared" si="88"/>
        <v>950</v>
      </c>
      <c r="CQ50" s="89">
        <f t="shared" si="88"/>
        <v>950</v>
      </c>
      <c r="CR50" s="89">
        <f t="shared" si="88"/>
        <v>950</v>
      </c>
      <c r="CS50" s="88">
        <f t="shared" si="88"/>
        <v>950</v>
      </c>
      <c r="CT50" s="507">
        <f t="shared" si="88"/>
        <v>950</v>
      </c>
      <c r="CU50" s="534">
        <f t="shared" si="89"/>
        <v>950</v>
      </c>
      <c r="CV50" s="535">
        <f t="shared" si="90"/>
        <v>950</v>
      </c>
      <c r="CW50" s="536">
        <f t="shared" si="91"/>
        <v>950</v>
      </c>
      <c r="CX50" s="536">
        <f t="shared" si="92"/>
        <v>950</v>
      </c>
      <c r="CY50" s="536">
        <f t="shared" si="93"/>
        <v>950</v>
      </c>
      <c r="CZ50" s="536">
        <f t="shared" si="94"/>
        <v>950</v>
      </c>
      <c r="DA50" s="536">
        <f t="shared" si="95"/>
        <v>950</v>
      </c>
      <c r="DB50" s="537">
        <f t="shared" si="96"/>
        <v>950</v>
      </c>
      <c r="DC50" s="537">
        <f t="shared" si="97"/>
        <v>950</v>
      </c>
      <c r="DD50" s="537">
        <f t="shared" si="98"/>
        <v>950</v>
      </c>
      <c r="DE50" s="536">
        <f t="shared" si="99"/>
        <v>950</v>
      </c>
      <c r="DF50" s="536">
        <f t="shared" si="100"/>
        <v>950</v>
      </c>
      <c r="DG50" s="536">
        <f t="shared" si="101"/>
        <v>950</v>
      </c>
      <c r="DH50" s="536">
        <f t="shared" si="102"/>
        <v>950</v>
      </c>
      <c r="DI50" s="536">
        <f t="shared" si="103"/>
        <v>950</v>
      </c>
      <c r="DJ50" s="535">
        <f t="shared" si="104"/>
        <v>950</v>
      </c>
      <c r="DK50" s="534">
        <f t="shared" si="105"/>
        <v>950</v>
      </c>
      <c r="DL50" s="876">
        <f t="shared" si="106"/>
        <v>17</v>
      </c>
      <c r="DM50" s="831">
        <f t="shared" si="107"/>
        <v>17</v>
      </c>
      <c r="DN50" s="831">
        <f t="shared" si="108"/>
        <v>17</v>
      </c>
      <c r="DO50" s="831">
        <f t="shared" si="109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/>
      <c r="BW51" s="670"/>
      <c r="BX51" s="670"/>
      <c r="BY51" s="670"/>
      <c r="BZ51" s="874">
        <f t="shared" si="83"/>
        <v>180</v>
      </c>
      <c r="CA51" s="874" t="str">
        <f t="shared" si="84"/>
        <v/>
      </c>
      <c r="CB51" s="874" t="str">
        <f t="shared" si="85"/>
        <v/>
      </c>
      <c r="CC51" s="875">
        <f t="shared" si="86"/>
        <v>74</v>
      </c>
      <c r="CD51" s="506" t="str">
        <f t="shared" si="88"/>
        <v/>
      </c>
      <c r="CE51" s="88" t="str">
        <f t="shared" si="88"/>
        <v/>
      </c>
      <c r="CF51" s="89" t="str">
        <f t="shared" si="88"/>
        <v/>
      </c>
      <c r="CG51" s="89" t="str">
        <f t="shared" si="88"/>
        <v/>
      </c>
      <c r="CH51" s="89" t="str">
        <f t="shared" si="88"/>
        <v/>
      </c>
      <c r="CI51" s="89" t="str">
        <f t="shared" si="88"/>
        <v/>
      </c>
      <c r="CJ51" s="89" t="str">
        <f t="shared" si="88"/>
        <v/>
      </c>
      <c r="CK51" s="153">
        <f t="shared" si="88"/>
        <v>0</v>
      </c>
      <c r="CL51" s="153">
        <f t="shared" si="88"/>
        <v>48</v>
      </c>
      <c r="CM51" s="153">
        <f t="shared" si="88"/>
        <v>100</v>
      </c>
      <c r="CN51" s="89">
        <f t="shared" si="88"/>
        <v>500</v>
      </c>
      <c r="CO51" s="89" t="str">
        <f t="shared" si="88"/>
        <v/>
      </c>
      <c r="CP51" s="89" t="str">
        <f t="shared" si="88"/>
        <v/>
      </c>
      <c r="CQ51" s="89" t="str">
        <f t="shared" si="88"/>
        <v/>
      </c>
      <c r="CR51" s="89" t="str">
        <f t="shared" si="88"/>
        <v/>
      </c>
      <c r="CS51" s="88" t="str">
        <f t="shared" si="88"/>
        <v/>
      </c>
      <c r="CT51" s="507" t="str">
        <f t="shared" si="88"/>
        <v/>
      </c>
      <c r="CU51" s="534" t="str">
        <f t="shared" si="89"/>
        <v/>
      </c>
      <c r="CV51" s="535" t="str">
        <f t="shared" si="90"/>
        <v/>
      </c>
      <c r="CW51" s="536" t="str">
        <f t="shared" si="91"/>
        <v/>
      </c>
      <c r="CX51" s="536" t="str">
        <f t="shared" si="92"/>
        <v/>
      </c>
      <c r="CY51" s="536" t="str">
        <f t="shared" si="93"/>
        <v/>
      </c>
      <c r="CZ51" s="536" t="str">
        <f t="shared" si="94"/>
        <v/>
      </c>
      <c r="DA51" s="536" t="str">
        <f t="shared" si="95"/>
        <v/>
      </c>
      <c r="DB51" s="537">
        <f t="shared" si="96"/>
        <v>0</v>
      </c>
      <c r="DC51" s="537">
        <f t="shared" si="97"/>
        <v>48</v>
      </c>
      <c r="DD51" s="537">
        <f t="shared" si="98"/>
        <v>100</v>
      </c>
      <c r="DE51" s="536">
        <f t="shared" si="99"/>
        <v>500</v>
      </c>
      <c r="DF51" s="536" t="str">
        <f t="shared" si="100"/>
        <v/>
      </c>
      <c r="DG51" s="536" t="str">
        <f t="shared" si="101"/>
        <v/>
      </c>
      <c r="DH51" s="536" t="str">
        <f t="shared" si="102"/>
        <v/>
      </c>
      <c r="DI51" s="536" t="str">
        <f t="shared" si="103"/>
        <v/>
      </c>
      <c r="DJ51" s="535" t="str">
        <f t="shared" si="104"/>
        <v/>
      </c>
      <c r="DK51" s="534" t="str">
        <f t="shared" si="105"/>
        <v/>
      </c>
      <c r="DL51" s="876">
        <f t="shared" si="106"/>
        <v>3</v>
      </c>
      <c r="DM51" s="831">
        <f t="shared" si="107"/>
        <v>1</v>
      </c>
      <c r="DN51" s="831">
        <f t="shared" si="108"/>
        <v>2</v>
      </c>
      <c r="DO51" s="831">
        <f t="shared" si="109"/>
        <v>4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178</v>
      </c>
      <c r="B52" s="693"/>
      <c r="C52" s="693"/>
      <c r="D52" s="693"/>
      <c r="E52" s="693">
        <v>10</v>
      </c>
      <c r="F52" s="693">
        <v>5</v>
      </c>
      <c r="G52" s="693"/>
      <c r="H52" s="693"/>
      <c r="I52" s="693">
        <v>2</v>
      </c>
      <c r="J52" s="693"/>
      <c r="K52" s="693"/>
      <c r="L52" s="693"/>
      <c r="M52" s="693"/>
      <c r="N52" s="693"/>
      <c r="O52" s="693"/>
      <c r="P52" s="693"/>
      <c r="Q52" s="693"/>
      <c r="R52" s="693"/>
      <c r="S52" s="947"/>
      <c r="T52" s="693"/>
      <c r="U52" s="693"/>
      <c r="V52" s="693"/>
      <c r="W52" s="693"/>
      <c r="X52" s="693"/>
      <c r="Y52" s="693"/>
      <c r="Z52" s="693">
        <v>10</v>
      </c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7"/>
      <c r="AL52" s="693"/>
      <c r="AM52" s="693"/>
      <c r="AN52" s="693"/>
      <c r="AO52" s="693">
        <v>15</v>
      </c>
      <c r="AP52" s="693">
        <v>5</v>
      </c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7"/>
      <c r="BD52" s="693"/>
      <c r="BE52" s="693"/>
      <c r="BF52" s="693"/>
      <c r="BG52" s="693"/>
      <c r="BH52" s="693"/>
      <c r="BI52" s="693">
        <v>50</v>
      </c>
      <c r="BJ52" s="693">
        <v>25</v>
      </c>
      <c r="BK52" s="693">
        <v>0</v>
      </c>
      <c r="BL52" s="693">
        <v>5</v>
      </c>
      <c r="BM52" s="693"/>
      <c r="BN52" s="693"/>
      <c r="BO52" s="693"/>
      <c r="BP52" s="693"/>
      <c r="BQ52" s="693"/>
      <c r="BR52" s="693"/>
      <c r="BS52" s="693"/>
      <c r="BT52" s="693"/>
      <c r="BU52" s="947"/>
      <c r="BV52" s="693"/>
      <c r="BW52" s="693"/>
      <c r="BX52" s="693"/>
      <c r="BY52" s="693"/>
      <c r="BZ52" s="874">
        <f t="shared" si="83"/>
        <v>5</v>
      </c>
      <c r="CA52" s="874" t="str">
        <f t="shared" si="84"/>
        <v/>
      </c>
      <c r="CB52" s="874" t="str">
        <f t="shared" si="85"/>
        <v/>
      </c>
      <c r="CC52" s="875">
        <f t="shared" si="86"/>
        <v>15</v>
      </c>
      <c r="CD52" s="506" t="str">
        <f t="shared" si="88"/>
        <v/>
      </c>
      <c r="CE52" s="88" t="str">
        <f t="shared" si="88"/>
        <v/>
      </c>
      <c r="CF52" s="89" t="str">
        <f t="shared" si="88"/>
        <v/>
      </c>
      <c r="CG52" s="89" t="str">
        <f t="shared" si="88"/>
        <v/>
      </c>
      <c r="CH52" s="89" t="str">
        <f t="shared" si="88"/>
        <v/>
      </c>
      <c r="CI52" s="89" t="str">
        <f t="shared" si="88"/>
        <v/>
      </c>
      <c r="CJ52" s="89" t="str">
        <f t="shared" si="88"/>
        <v/>
      </c>
      <c r="CK52" s="153">
        <f t="shared" si="88"/>
        <v>0</v>
      </c>
      <c r="CL52" s="153">
        <f t="shared" si="88"/>
        <v>5</v>
      </c>
      <c r="CM52" s="153">
        <f t="shared" si="88"/>
        <v>25</v>
      </c>
      <c r="CN52" s="89">
        <f t="shared" si="88"/>
        <v>50</v>
      </c>
      <c r="CO52" s="89" t="str">
        <f t="shared" si="88"/>
        <v/>
      </c>
      <c r="CP52" s="89" t="str">
        <f t="shared" si="88"/>
        <v/>
      </c>
      <c r="CQ52" s="89" t="str">
        <f t="shared" si="88"/>
        <v/>
      </c>
      <c r="CR52" s="89" t="str">
        <f t="shared" si="88"/>
        <v/>
      </c>
      <c r="CS52" s="88" t="str">
        <f t="shared" si="88"/>
        <v/>
      </c>
      <c r="CT52" s="507" t="str">
        <f t="shared" si="88"/>
        <v/>
      </c>
      <c r="CU52" s="534" t="str">
        <f t="shared" si="89"/>
        <v/>
      </c>
      <c r="CV52" s="535" t="str">
        <f t="shared" si="90"/>
        <v/>
      </c>
      <c r="CW52" s="536" t="str">
        <f t="shared" si="91"/>
        <v/>
      </c>
      <c r="CX52" s="536" t="str">
        <f t="shared" si="92"/>
        <v/>
      </c>
      <c r="CY52" s="536" t="str">
        <f t="shared" si="93"/>
        <v/>
      </c>
      <c r="CZ52" s="536" t="str">
        <f t="shared" si="94"/>
        <v/>
      </c>
      <c r="DA52" s="536" t="str">
        <f t="shared" si="95"/>
        <v/>
      </c>
      <c r="DB52" s="537">
        <f t="shared" si="96"/>
        <v>0</v>
      </c>
      <c r="DC52" s="537">
        <f t="shared" si="97"/>
        <v>5</v>
      </c>
      <c r="DD52" s="537">
        <f t="shared" si="98"/>
        <v>25</v>
      </c>
      <c r="DE52" s="536">
        <f t="shared" si="99"/>
        <v>50</v>
      </c>
      <c r="DF52" s="536" t="str">
        <f t="shared" si="100"/>
        <v/>
      </c>
      <c r="DG52" s="536" t="str">
        <f t="shared" si="101"/>
        <v/>
      </c>
      <c r="DH52" s="536" t="str">
        <f t="shared" si="102"/>
        <v/>
      </c>
      <c r="DI52" s="536" t="str">
        <f t="shared" si="103"/>
        <v/>
      </c>
      <c r="DJ52" s="535" t="str">
        <f t="shared" si="104"/>
        <v/>
      </c>
      <c r="DK52" s="534" t="str">
        <f t="shared" si="105"/>
        <v/>
      </c>
      <c r="DL52" s="876">
        <f t="shared" si="106"/>
        <v>3</v>
      </c>
      <c r="DM52" s="831">
        <f t="shared" si="107"/>
        <v>1</v>
      </c>
      <c r="DN52" s="831">
        <f t="shared" si="108"/>
        <v>2</v>
      </c>
      <c r="DO52" s="831">
        <f t="shared" si="109"/>
        <v>4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180</v>
      </c>
      <c r="B53" s="746" t="str">
        <f t="shared" ref="B53:R53" si="114">IF(B51="","",B51*B52)</f>
        <v/>
      </c>
      <c r="C53" s="746" t="str">
        <f t="shared" si="114"/>
        <v/>
      </c>
      <c r="D53" s="746" t="str">
        <f t="shared" si="114"/>
        <v/>
      </c>
      <c r="E53" s="746">
        <f t="shared" si="114"/>
        <v>520</v>
      </c>
      <c r="F53" s="746">
        <f t="shared" si="114"/>
        <v>900</v>
      </c>
      <c r="G53" s="746" t="str">
        <f t="shared" si="114"/>
        <v/>
      </c>
      <c r="H53" s="746" t="str">
        <f t="shared" si="114"/>
        <v/>
      </c>
      <c r="I53" s="746">
        <f t="shared" si="114"/>
        <v>600</v>
      </c>
      <c r="J53" s="746" t="str">
        <f t="shared" si="114"/>
        <v/>
      </c>
      <c r="K53" s="746" t="str">
        <f t="shared" si="114"/>
        <v/>
      </c>
      <c r="L53" s="746" t="str">
        <f t="shared" si="114"/>
        <v/>
      </c>
      <c r="M53" s="746" t="str">
        <f t="shared" si="114"/>
        <v/>
      </c>
      <c r="N53" s="746" t="str">
        <f t="shared" si="114"/>
        <v/>
      </c>
      <c r="O53" s="746" t="str">
        <f t="shared" si="114"/>
        <v/>
      </c>
      <c r="P53" s="746" t="str">
        <f t="shared" si="114"/>
        <v/>
      </c>
      <c r="Q53" s="746" t="str">
        <f t="shared" si="114"/>
        <v/>
      </c>
      <c r="R53" s="746" t="str">
        <f t="shared" si="114"/>
        <v/>
      </c>
      <c r="S53" s="752"/>
      <c r="T53" s="746" t="str">
        <f t="shared" ref="T53:AJ53" si="115">IF(T51="","",T51*T52)</f>
        <v/>
      </c>
      <c r="U53" s="746" t="str">
        <f t="shared" si="115"/>
        <v/>
      </c>
      <c r="V53" s="746" t="str">
        <f t="shared" si="115"/>
        <v/>
      </c>
      <c r="W53" s="746" t="str">
        <f t="shared" si="115"/>
        <v/>
      </c>
      <c r="X53" s="746" t="str">
        <f t="shared" si="115"/>
        <v/>
      </c>
      <c r="Y53" s="746" t="str">
        <f t="shared" si="115"/>
        <v/>
      </c>
      <c r="Z53" s="746">
        <f t="shared" si="115"/>
        <v>700</v>
      </c>
      <c r="AA53" s="746" t="str">
        <f t="shared" si="115"/>
        <v/>
      </c>
      <c r="AB53" s="746" t="str">
        <f t="shared" si="115"/>
        <v/>
      </c>
      <c r="AC53" s="746" t="str">
        <f t="shared" si="115"/>
        <v/>
      </c>
      <c r="AD53" s="746" t="str">
        <f t="shared" si="115"/>
        <v/>
      </c>
      <c r="AE53" s="746" t="str">
        <f t="shared" si="115"/>
        <v/>
      </c>
      <c r="AF53" s="746" t="str">
        <f t="shared" si="115"/>
        <v/>
      </c>
      <c r="AG53" s="746" t="str">
        <f t="shared" si="115"/>
        <v/>
      </c>
      <c r="AH53" s="746" t="str">
        <f t="shared" si="115"/>
        <v/>
      </c>
      <c r="AI53" s="746" t="str">
        <f t="shared" si="115"/>
        <v/>
      </c>
      <c r="AJ53" s="746" t="str">
        <f t="shared" si="115"/>
        <v/>
      </c>
      <c r="AK53" s="752"/>
      <c r="AL53" s="746" t="str">
        <f t="shared" ref="AL53:BB53" si="116">IF(AL51="","",AL51*AL52)</f>
        <v/>
      </c>
      <c r="AM53" s="746" t="str">
        <f t="shared" si="116"/>
        <v/>
      </c>
      <c r="AN53" s="746" t="str">
        <f t="shared" si="116"/>
        <v/>
      </c>
      <c r="AO53" s="746">
        <f t="shared" si="116"/>
        <v>2700</v>
      </c>
      <c r="AP53" s="746">
        <f t="shared" si="116"/>
        <v>2100</v>
      </c>
      <c r="AQ53" s="746" t="str">
        <f t="shared" si="116"/>
        <v/>
      </c>
      <c r="AR53" s="746" t="str">
        <f t="shared" si="116"/>
        <v/>
      </c>
      <c r="AS53" s="746" t="str">
        <f t="shared" si="116"/>
        <v/>
      </c>
      <c r="AT53" s="746" t="str">
        <f t="shared" si="116"/>
        <v/>
      </c>
      <c r="AU53" s="746" t="str">
        <f t="shared" si="116"/>
        <v/>
      </c>
      <c r="AV53" s="746" t="str">
        <f t="shared" si="116"/>
        <v/>
      </c>
      <c r="AW53" s="746" t="str">
        <f t="shared" si="116"/>
        <v/>
      </c>
      <c r="AX53" s="746" t="str">
        <f t="shared" si="116"/>
        <v/>
      </c>
      <c r="AY53" s="746" t="str">
        <f t="shared" si="116"/>
        <v/>
      </c>
      <c r="AZ53" s="746" t="str">
        <f t="shared" si="116"/>
        <v/>
      </c>
      <c r="BA53" s="746" t="str">
        <f t="shared" si="116"/>
        <v/>
      </c>
      <c r="BB53" s="746" t="str">
        <f t="shared" si="116"/>
        <v/>
      </c>
      <c r="BC53" s="752"/>
      <c r="BD53" s="746" t="str">
        <f t="shared" ref="BD53:BT53" si="117">IF(BD51="","",BD51*BD52)</f>
        <v/>
      </c>
      <c r="BE53" s="746" t="str">
        <f t="shared" si="117"/>
        <v/>
      </c>
      <c r="BF53" s="746" t="str">
        <f t="shared" si="117"/>
        <v/>
      </c>
      <c r="BG53" s="746" t="str">
        <f t="shared" si="117"/>
        <v/>
      </c>
      <c r="BH53" s="746" t="str">
        <f t="shared" si="117"/>
        <v/>
      </c>
      <c r="BI53" s="746">
        <f t="shared" si="117"/>
        <v>2400</v>
      </c>
      <c r="BJ53" s="746">
        <f t="shared" si="117"/>
        <v>2500</v>
      </c>
      <c r="BK53" s="746">
        <f t="shared" si="117"/>
        <v>0</v>
      </c>
      <c r="BL53" s="746">
        <f t="shared" si="117"/>
        <v>2500</v>
      </c>
      <c r="BM53" s="746" t="str">
        <f t="shared" si="117"/>
        <v/>
      </c>
      <c r="BN53" s="746" t="str">
        <f t="shared" si="117"/>
        <v/>
      </c>
      <c r="BO53" s="746" t="str">
        <f t="shared" si="117"/>
        <v/>
      </c>
      <c r="BP53" s="746" t="str">
        <f t="shared" si="117"/>
        <v/>
      </c>
      <c r="BQ53" s="746" t="str">
        <f t="shared" si="117"/>
        <v/>
      </c>
      <c r="BR53" s="746" t="str">
        <f t="shared" si="117"/>
        <v/>
      </c>
      <c r="BS53" s="746" t="str">
        <f t="shared" si="117"/>
        <v/>
      </c>
      <c r="BT53" s="746" t="str">
        <f t="shared" si="117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4">
        <f t="shared" si="83"/>
        <v>600</v>
      </c>
      <c r="CA53" s="874" t="str">
        <f t="shared" si="84"/>
        <v/>
      </c>
      <c r="CB53" s="874" t="str">
        <f t="shared" si="85"/>
        <v/>
      </c>
      <c r="CC53" s="875">
        <f t="shared" si="86"/>
        <v>2450</v>
      </c>
      <c r="CD53" s="506" t="str">
        <f t="shared" si="88"/>
        <v/>
      </c>
      <c r="CE53" s="88" t="str">
        <f t="shared" si="88"/>
        <v/>
      </c>
      <c r="CF53" s="89" t="str">
        <f t="shared" si="88"/>
        <v/>
      </c>
      <c r="CG53" s="89" t="str">
        <f t="shared" si="88"/>
        <v/>
      </c>
      <c r="CH53" s="89" t="str">
        <f t="shared" si="88"/>
        <v/>
      </c>
      <c r="CI53" s="89" t="str">
        <f t="shared" si="88"/>
        <v/>
      </c>
      <c r="CJ53" s="89" t="str">
        <f t="shared" si="88"/>
        <v/>
      </c>
      <c r="CK53" s="153">
        <f t="shared" si="88"/>
        <v>0</v>
      </c>
      <c r="CL53" s="153">
        <f t="shared" si="88"/>
        <v>2400</v>
      </c>
      <c r="CM53" s="153">
        <f t="shared" si="88"/>
        <v>2500</v>
      </c>
      <c r="CN53" s="89">
        <f t="shared" si="88"/>
        <v>2500</v>
      </c>
      <c r="CO53" s="89" t="str">
        <f t="shared" si="88"/>
        <v/>
      </c>
      <c r="CP53" s="89" t="str">
        <f t="shared" si="88"/>
        <v/>
      </c>
      <c r="CQ53" s="89" t="str">
        <f t="shared" si="88"/>
        <v/>
      </c>
      <c r="CR53" s="89" t="str">
        <f t="shared" si="88"/>
        <v/>
      </c>
      <c r="CS53" s="88" t="str">
        <f t="shared" si="88"/>
        <v/>
      </c>
      <c r="CT53" s="507" t="str">
        <f t="shared" si="88"/>
        <v/>
      </c>
      <c r="CU53" s="534" t="str">
        <f t="shared" si="89"/>
        <v/>
      </c>
      <c r="CV53" s="535" t="str">
        <f t="shared" si="90"/>
        <v/>
      </c>
      <c r="CW53" s="536" t="str">
        <f t="shared" si="91"/>
        <v/>
      </c>
      <c r="CX53" s="536" t="str">
        <f t="shared" si="92"/>
        <v/>
      </c>
      <c r="CY53" s="536" t="str">
        <f t="shared" si="93"/>
        <v/>
      </c>
      <c r="CZ53" s="536" t="str">
        <f t="shared" si="94"/>
        <v/>
      </c>
      <c r="DA53" s="536" t="str">
        <f t="shared" si="95"/>
        <v/>
      </c>
      <c r="DB53" s="537">
        <f t="shared" si="96"/>
        <v>0</v>
      </c>
      <c r="DC53" s="537">
        <f t="shared" si="97"/>
        <v>2400</v>
      </c>
      <c r="DD53" s="537">
        <f t="shared" si="98"/>
        <v>2500</v>
      </c>
      <c r="DE53" s="536">
        <f t="shared" si="99"/>
        <v>2500</v>
      </c>
      <c r="DF53" s="536" t="str">
        <f t="shared" si="100"/>
        <v/>
      </c>
      <c r="DG53" s="536" t="str">
        <f t="shared" si="101"/>
        <v/>
      </c>
      <c r="DH53" s="536" t="str">
        <f t="shared" si="102"/>
        <v/>
      </c>
      <c r="DI53" s="536" t="str">
        <f t="shared" si="103"/>
        <v/>
      </c>
      <c r="DJ53" s="535" t="str">
        <f t="shared" si="104"/>
        <v/>
      </c>
      <c r="DK53" s="534" t="str">
        <f t="shared" si="105"/>
        <v/>
      </c>
      <c r="DL53" s="876">
        <f t="shared" si="106"/>
        <v>3</v>
      </c>
      <c r="DM53" s="831">
        <f t="shared" si="107"/>
        <v>1</v>
      </c>
      <c r="DN53" s="831">
        <f t="shared" si="108"/>
        <v>2</v>
      </c>
      <c r="DO53" s="831">
        <f t="shared" si="109"/>
        <v>4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/>
      <c r="BW54" s="629"/>
      <c r="BX54" s="629"/>
      <c r="BY54" s="629"/>
      <c r="BZ54" s="874">
        <f t="shared" si="83"/>
        <v>0</v>
      </c>
      <c r="CA54" s="874" t="str">
        <f t="shared" si="84"/>
        <v/>
      </c>
      <c r="CB54" s="874">
        <f t="shared" si="85"/>
        <v>0</v>
      </c>
      <c r="CC54" s="875">
        <f t="shared" si="86"/>
        <v>0</v>
      </c>
      <c r="CD54" s="506" t="str">
        <f t="shared" si="88"/>
        <v/>
      </c>
      <c r="CE54" s="88" t="str">
        <f t="shared" si="88"/>
        <v/>
      </c>
      <c r="CF54" s="89" t="str">
        <f t="shared" si="88"/>
        <v/>
      </c>
      <c r="CG54" s="89" t="str">
        <f t="shared" si="88"/>
        <v/>
      </c>
      <c r="CH54" s="89" t="str">
        <f t="shared" si="88"/>
        <v/>
      </c>
      <c r="CI54" s="89" t="str">
        <f t="shared" si="88"/>
        <v/>
      </c>
      <c r="CJ54" s="89" t="str">
        <f t="shared" si="88"/>
        <v/>
      </c>
      <c r="CK54" s="153">
        <f t="shared" si="88"/>
        <v>0</v>
      </c>
      <c r="CL54" s="153">
        <f t="shared" si="88"/>
        <v>0</v>
      </c>
      <c r="CM54" s="153">
        <f t="shared" si="88"/>
        <v>0</v>
      </c>
      <c r="CN54" s="89">
        <f t="shared" si="88"/>
        <v>0</v>
      </c>
      <c r="CO54" s="89" t="str">
        <f t="shared" si="88"/>
        <v/>
      </c>
      <c r="CP54" s="89" t="str">
        <f t="shared" si="88"/>
        <v/>
      </c>
      <c r="CQ54" s="89" t="str">
        <f t="shared" si="88"/>
        <v/>
      </c>
      <c r="CR54" s="89" t="str">
        <f t="shared" si="88"/>
        <v/>
      </c>
      <c r="CS54" s="88" t="str">
        <f t="shared" si="88"/>
        <v/>
      </c>
      <c r="CT54" s="507" t="str">
        <f t="shared" si="88"/>
        <v/>
      </c>
      <c r="CU54" s="534" t="str">
        <f t="shared" si="89"/>
        <v/>
      </c>
      <c r="CV54" s="535" t="str">
        <f t="shared" si="90"/>
        <v/>
      </c>
      <c r="CW54" s="536" t="str">
        <f t="shared" si="91"/>
        <v/>
      </c>
      <c r="CX54" s="536" t="str">
        <f t="shared" si="92"/>
        <v/>
      </c>
      <c r="CY54" s="536" t="str">
        <f t="shared" si="93"/>
        <v/>
      </c>
      <c r="CZ54" s="536" t="str">
        <f t="shared" si="94"/>
        <v/>
      </c>
      <c r="DA54" s="536" t="str">
        <f t="shared" si="95"/>
        <v/>
      </c>
      <c r="DB54" s="537">
        <f t="shared" si="96"/>
        <v>0</v>
      </c>
      <c r="DC54" s="537">
        <f t="shared" si="97"/>
        <v>0</v>
      </c>
      <c r="DD54" s="537">
        <f t="shared" si="98"/>
        <v>0</v>
      </c>
      <c r="DE54" s="536">
        <f t="shared" si="99"/>
        <v>0</v>
      </c>
      <c r="DF54" s="536" t="str">
        <f t="shared" si="100"/>
        <v/>
      </c>
      <c r="DG54" s="536" t="str">
        <f t="shared" si="101"/>
        <v/>
      </c>
      <c r="DH54" s="536" t="str">
        <f t="shared" si="102"/>
        <v/>
      </c>
      <c r="DI54" s="536" t="str">
        <f t="shared" si="103"/>
        <v/>
      </c>
      <c r="DJ54" s="535" t="str">
        <f t="shared" si="104"/>
        <v/>
      </c>
      <c r="DK54" s="534" t="str">
        <f t="shared" si="105"/>
        <v/>
      </c>
      <c r="DL54" s="876">
        <f t="shared" si="106"/>
        <v>3</v>
      </c>
      <c r="DM54" s="831">
        <f t="shared" si="107"/>
        <v>2</v>
      </c>
      <c r="DN54" s="831">
        <f t="shared" si="108"/>
        <v>3</v>
      </c>
      <c r="DO54" s="831">
        <f t="shared" si="109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18">IF(B49="","",(B49-B51-B54)*B50/B$7/365/$G$1)</f>
        <v/>
      </c>
      <c r="C55" s="751" t="str">
        <f t="shared" si="118"/>
        <v/>
      </c>
      <c r="D55" s="751" t="str">
        <f t="shared" si="118"/>
        <v/>
      </c>
      <c r="E55" s="751">
        <f t="shared" si="118"/>
        <v>2.2309197651663405E-3</v>
      </c>
      <c r="F55" s="751">
        <f t="shared" si="118"/>
        <v>2.7886497064579255E-2</v>
      </c>
      <c r="G55" s="751" t="str">
        <f t="shared" si="118"/>
        <v/>
      </c>
      <c r="H55" s="751" t="str">
        <f t="shared" si="118"/>
        <v/>
      </c>
      <c r="I55" s="751">
        <f t="shared" si="118"/>
        <v>3.7181996086105673E-2</v>
      </c>
      <c r="J55" s="751" t="str">
        <f t="shared" si="118"/>
        <v/>
      </c>
      <c r="K55" s="751" t="str">
        <f t="shared" si="118"/>
        <v/>
      </c>
      <c r="L55" s="751" t="str">
        <f t="shared" si="118"/>
        <v/>
      </c>
      <c r="M55" s="751" t="str">
        <f t="shared" si="118"/>
        <v/>
      </c>
      <c r="N55" s="751" t="str">
        <f t="shared" si="118"/>
        <v/>
      </c>
      <c r="O55" s="751" t="str">
        <f t="shared" si="118"/>
        <v/>
      </c>
      <c r="P55" s="751" t="str">
        <f t="shared" si="118"/>
        <v/>
      </c>
      <c r="Q55" s="751" t="str">
        <f t="shared" si="118"/>
        <v/>
      </c>
      <c r="R55" s="751" t="str">
        <f t="shared" si="118"/>
        <v/>
      </c>
      <c r="S55" s="962"/>
      <c r="T55" s="751" t="str">
        <f t="shared" ref="T55:AJ55" si="119">IF(T49="","",(T49-T51-T54)*T50/T$7/365/$G$1)</f>
        <v/>
      </c>
      <c r="U55" s="751" t="str">
        <f t="shared" si="119"/>
        <v/>
      </c>
      <c r="V55" s="751" t="str">
        <f t="shared" si="119"/>
        <v/>
      </c>
      <c r="W55" s="751" t="str">
        <f t="shared" si="119"/>
        <v/>
      </c>
      <c r="X55" s="751" t="str">
        <f t="shared" si="119"/>
        <v/>
      </c>
      <c r="Y55" s="751" t="str">
        <f t="shared" si="119"/>
        <v/>
      </c>
      <c r="Z55" s="751">
        <f t="shared" si="119"/>
        <v>2.3017426148541607E-2</v>
      </c>
      <c r="AA55" s="751" t="str">
        <f t="shared" si="119"/>
        <v/>
      </c>
      <c r="AB55" s="751" t="str">
        <f t="shared" si="119"/>
        <v/>
      </c>
      <c r="AC55" s="751" t="str">
        <f t="shared" si="119"/>
        <v/>
      </c>
      <c r="AD55" s="751" t="str">
        <f t="shared" si="119"/>
        <v/>
      </c>
      <c r="AE55" s="751" t="str">
        <f t="shared" si="119"/>
        <v/>
      </c>
      <c r="AF55" s="751" t="str">
        <f t="shared" si="119"/>
        <v/>
      </c>
      <c r="AG55" s="751" t="str">
        <f t="shared" si="119"/>
        <v/>
      </c>
      <c r="AH55" s="751" t="str">
        <f t="shared" si="119"/>
        <v/>
      </c>
      <c r="AI55" s="751" t="str">
        <f t="shared" si="119"/>
        <v/>
      </c>
      <c r="AJ55" s="751" t="str">
        <f t="shared" si="119"/>
        <v/>
      </c>
      <c r="AK55" s="962"/>
      <c r="AL55" s="751" t="str">
        <f t="shared" ref="AL55:BB55" si="120">IF(AL49="","",(AL49-AL51-AL54)*AL50/AL$7/365/$G$1)</f>
        <v/>
      </c>
      <c r="AM55" s="751" t="str">
        <f t="shared" si="120"/>
        <v/>
      </c>
      <c r="AN55" s="751" t="str">
        <f t="shared" si="120"/>
        <v/>
      </c>
      <c r="AO55" s="751">
        <f t="shared" si="120"/>
        <v>4.4618395303326806E-2</v>
      </c>
      <c r="AP55" s="751">
        <f t="shared" si="120"/>
        <v>5.2054794520547946E-2</v>
      </c>
      <c r="AQ55" s="751" t="str">
        <f t="shared" si="120"/>
        <v/>
      </c>
      <c r="AR55" s="751" t="str">
        <f t="shared" si="120"/>
        <v/>
      </c>
      <c r="AS55" s="751" t="str">
        <f t="shared" si="120"/>
        <v/>
      </c>
      <c r="AT55" s="751" t="str">
        <f t="shared" si="120"/>
        <v/>
      </c>
      <c r="AU55" s="751" t="str">
        <f t="shared" si="120"/>
        <v/>
      </c>
      <c r="AV55" s="751" t="str">
        <f t="shared" si="120"/>
        <v/>
      </c>
      <c r="AW55" s="751" t="str">
        <f t="shared" si="120"/>
        <v/>
      </c>
      <c r="AX55" s="751" t="str">
        <f t="shared" si="120"/>
        <v/>
      </c>
      <c r="AY55" s="751" t="str">
        <f t="shared" si="120"/>
        <v/>
      </c>
      <c r="AZ55" s="751" t="str">
        <f t="shared" si="120"/>
        <v/>
      </c>
      <c r="BA55" s="751" t="str">
        <f t="shared" si="120"/>
        <v/>
      </c>
      <c r="BB55" s="751" t="str">
        <f t="shared" si="120"/>
        <v/>
      </c>
      <c r="BC55" s="962"/>
      <c r="BD55" s="751" t="str">
        <f t="shared" ref="BD55:BT55" si="121">IF(BD49="","",(BD49-BD51-BD54)*BD50/BD$7/365/$G$1)</f>
        <v/>
      </c>
      <c r="BE55" s="751" t="str">
        <f t="shared" si="121"/>
        <v/>
      </c>
      <c r="BF55" s="751" t="str">
        <f t="shared" si="121"/>
        <v/>
      </c>
      <c r="BG55" s="751" t="str">
        <f t="shared" si="121"/>
        <v/>
      </c>
      <c r="BH55" s="751" t="str">
        <f t="shared" si="121"/>
        <v/>
      </c>
      <c r="BI55" s="751">
        <f t="shared" si="121"/>
        <v>1.1154598825831702E-2</v>
      </c>
      <c r="BJ55" s="751">
        <f t="shared" si="121"/>
        <v>2.4787997390737118E-3</v>
      </c>
      <c r="BK55" s="751">
        <f t="shared" si="121"/>
        <v>9.9151989562948472E-3</v>
      </c>
      <c r="BL55" s="751">
        <f t="shared" si="121"/>
        <v>1.770571242195508E-2</v>
      </c>
      <c r="BM55" s="751" t="str">
        <f t="shared" si="121"/>
        <v/>
      </c>
      <c r="BN55" s="751" t="str">
        <f t="shared" si="121"/>
        <v/>
      </c>
      <c r="BO55" s="751" t="str">
        <f t="shared" si="121"/>
        <v/>
      </c>
      <c r="BP55" s="751" t="str">
        <f t="shared" si="121"/>
        <v/>
      </c>
      <c r="BQ55" s="751" t="str">
        <f t="shared" si="121"/>
        <v/>
      </c>
      <c r="BR55" s="751" t="str">
        <f t="shared" si="121"/>
        <v/>
      </c>
      <c r="BS55" s="751" t="str">
        <f t="shared" si="121"/>
        <v/>
      </c>
      <c r="BT55" s="751" t="str">
        <f t="shared" si="121"/>
        <v/>
      </c>
      <c r="BU55" s="962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3">
        <f t="shared" si="83"/>
        <v>2.7886497064579255E-2</v>
      </c>
      <c r="CA55" s="963" t="str">
        <f t="shared" si="84"/>
        <v/>
      </c>
      <c r="CB55" s="963" t="str">
        <f t="shared" si="85"/>
        <v/>
      </c>
      <c r="CC55" s="964">
        <f t="shared" si="86"/>
        <v>1.0534898891063276E-2</v>
      </c>
      <c r="CD55" s="609" t="str">
        <f t="shared" si="88"/>
        <v/>
      </c>
      <c r="CE55" s="523" t="str">
        <f t="shared" si="88"/>
        <v/>
      </c>
      <c r="CF55" s="524" t="str">
        <f t="shared" si="88"/>
        <v/>
      </c>
      <c r="CG55" s="524" t="str">
        <f t="shared" si="88"/>
        <v/>
      </c>
      <c r="CH55" s="524" t="str">
        <f t="shared" si="88"/>
        <v/>
      </c>
      <c r="CI55" s="524" t="str">
        <f t="shared" si="88"/>
        <v/>
      </c>
      <c r="CJ55" s="524" t="str">
        <f t="shared" si="88"/>
        <v/>
      </c>
      <c r="CK55" s="525">
        <f t="shared" si="88"/>
        <v>2.4787997390737118E-3</v>
      </c>
      <c r="CL55" s="525">
        <f t="shared" si="88"/>
        <v>9.9151989562948472E-3</v>
      </c>
      <c r="CM55" s="525">
        <f t="shared" si="88"/>
        <v>1.1154598825831702E-2</v>
      </c>
      <c r="CN55" s="524">
        <f t="shared" si="88"/>
        <v>1.770571242195508E-2</v>
      </c>
      <c r="CO55" s="524" t="str">
        <f t="shared" si="88"/>
        <v/>
      </c>
      <c r="CP55" s="524" t="str">
        <f t="shared" si="88"/>
        <v/>
      </c>
      <c r="CQ55" s="524" t="str">
        <f t="shared" si="88"/>
        <v/>
      </c>
      <c r="CR55" s="524" t="str">
        <f t="shared" si="88"/>
        <v/>
      </c>
      <c r="CS55" s="523" t="str">
        <f t="shared" si="88"/>
        <v/>
      </c>
      <c r="CT55" s="610" t="str">
        <f t="shared" si="88"/>
        <v/>
      </c>
      <c r="CU55" s="522" t="str">
        <f t="shared" si="89"/>
        <v/>
      </c>
      <c r="CV55" s="523" t="str">
        <f t="shared" si="90"/>
        <v/>
      </c>
      <c r="CW55" s="524" t="str">
        <f t="shared" si="91"/>
        <v/>
      </c>
      <c r="CX55" s="524" t="str">
        <f t="shared" si="92"/>
        <v/>
      </c>
      <c r="CY55" s="524" t="str">
        <f t="shared" si="93"/>
        <v/>
      </c>
      <c r="CZ55" s="524" t="str">
        <f t="shared" si="94"/>
        <v/>
      </c>
      <c r="DA55" s="524" t="str">
        <f t="shared" si="95"/>
        <v/>
      </c>
      <c r="DB55" s="525">
        <f t="shared" si="96"/>
        <v>2.4787997390737118E-3</v>
      </c>
      <c r="DC55" s="525">
        <f t="shared" si="97"/>
        <v>9.9151989562948472E-3</v>
      </c>
      <c r="DD55" s="525">
        <f t="shared" si="98"/>
        <v>1.1154598825831702E-2</v>
      </c>
      <c r="DE55" s="524">
        <f t="shared" si="99"/>
        <v>1.770571242195508E-2</v>
      </c>
      <c r="DF55" s="524" t="str">
        <f t="shared" si="100"/>
        <v/>
      </c>
      <c r="DG55" s="524" t="str">
        <f t="shared" si="101"/>
        <v/>
      </c>
      <c r="DH55" s="524" t="str">
        <f t="shared" si="102"/>
        <v/>
      </c>
      <c r="DI55" s="524" t="str">
        <f t="shared" si="103"/>
        <v/>
      </c>
      <c r="DJ55" s="523" t="str">
        <f t="shared" si="104"/>
        <v/>
      </c>
      <c r="DK55" s="522" t="str">
        <f t="shared" si="105"/>
        <v/>
      </c>
      <c r="DL55" s="876">
        <f t="shared" si="106"/>
        <v>3</v>
      </c>
      <c r="DM55" s="831">
        <f t="shared" si="107"/>
        <v>1</v>
      </c>
      <c r="DN55" s="831">
        <f t="shared" si="108"/>
        <v>2</v>
      </c>
      <c r="DO55" s="831">
        <f t="shared" si="109"/>
        <v>4</v>
      </c>
      <c r="DP55" s="965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83"/>
        <v/>
      </c>
      <c r="CA56" s="874" t="str">
        <f t="shared" si="84"/>
        <v/>
      </c>
      <c r="CB56" s="874" t="str">
        <f t="shared" si="85"/>
        <v/>
      </c>
      <c r="CC56" s="875" t="str">
        <f t="shared" si="86"/>
        <v/>
      </c>
      <c r="CD56" s="506" t="str">
        <f t="shared" si="88"/>
        <v/>
      </c>
      <c r="CE56" s="88" t="str">
        <f t="shared" si="88"/>
        <v/>
      </c>
      <c r="CF56" s="89" t="str">
        <f t="shared" si="88"/>
        <v/>
      </c>
      <c r="CG56" s="89" t="str">
        <f t="shared" si="88"/>
        <v/>
      </c>
      <c r="CH56" s="89" t="str">
        <f t="shared" si="88"/>
        <v/>
      </c>
      <c r="CI56" s="89" t="str">
        <f t="shared" si="88"/>
        <v/>
      </c>
      <c r="CJ56" s="89" t="str">
        <f t="shared" si="88"/>
        <v/>
      </c>
      <c r="CK56" s="153" t="str">
        <f t="shared" si="88"/>
        <v/>
      </c>
      <c r="CL56" s="153" t="str">
        <f t="shared" si="88"/>
        <v/>
      </c>
      <c r="CM56" s="153" t="str">
        <f t="shared" si="88"/>
        <v/>
      </c>
      <c r="CN56" s="89" t="str">
        <f t="shared" si="88"/>
        <v/>
      </c>
      <c r="CO56" s="89" t="str">
        <f t="shared" si="88"/>
        <v/>
      </c>
      <c r="CP56" s="89" t="str">
        <f t="shared" si="88"/>
        <v/>
      </c>
      <c r="CQ56" s="89" t="str">
        <f t="shared" si="88"/>
        <v/>
      </c>
      <c r="CR56" s="89" t="str">
        <f t="shared" si="88"/>
        <v/>
      </c>
      <c r="CS56" s="88" t="str">
        <f t="shared" si="88"/>
        <v/>
      </c>
      <c r="CT56" s="507" t="str">
        <f t="shared" si="88"/>
        <v/>
      </c>
      <c r="CU56" s="534" t="str">
        <f t="shared" si="89"/>
        <v/>
      </c>
      <c r="CV56" s="535" t="str">
        <f t="shared" si="90"/>
        <v/>
      </c>
      <c r="CW56" s="536" t="str">
        <f t="shared" si="91"/>
        <v/>
      </c>
      <c r="CX56" s="536" t="str">
        <f t="shared" si="92"/>
        <v/>
      </c>
      <c r="CY56" s="536" t="str">
        <f t="shared" si="93"/>
        <v/>
      </c>
      <c r="CZ56" s="536" t="str">
        <f t="shared" si="94"/>
        <v/>
      </c>
      <c r="DA56" s="536" t="str">
        <f t="shared" si="95"/>
        <v/>
      </c>
      <c r="DB56" s="537" t="str">
        <f t="shared" si="96"/>
        <v/>
      </c>
      <c r="DC56" s="537" t="str">
        <f t="shared" si="97"/>
        <v/>
      </c>
      <c r="DD56" s="537" t="str">
        <f t="shared" si="98"/>
        <v/>
      </c>
      <c r="DE56" s="536" t="str">
        <f t="shared" si="99"/>
        <v/>
      </c>
      <c r="DF56" s="536" t="str">
        <f t="shared" si="100"/>
        <v/>
      </c>
      <c r="DG56" s="536" t="str">
        <f t="shared" si="101"/>
        <v/>
      </c>
      <c r="DH56" s="536" t="str">
        <f t="shared" si="102"/>
        <v/>
      </c>
      <c r="DI56" s="536" t="str">
        <f t="shared" si="103"/>
        <v/>
      </c>
      <c r="DJ56" s="535" t="str">
        <f t="shared" si="104"/>
        <v/>
      </c>
      <c r="DK56" s="534" t="str">
        <f t="shared" si="105"/>
        <v/>
      </c>
      <c r="DL56" s="876">
        <f t="shared" si="106"/>
        <v>0</v>
      </c>
      <c r="DM56" s="831">
        <f t="shared" si="107"/>
        <v>0</v>
      </c>
      <c r="DN56" s="831">
        <f t="shared" si="108"/>
        <v>0</v>
      </c>
      <c r="DO56" s="831">
        <f t="shared" si="109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22">3090*$K$1</f>
        <v>3090</v>
      </c>
      <c r="C57" s="983">
        <f t="shared" si="122"/>
        <v>3090</v>
      </c>
      <c r="D57" s="983">
        <f t="shared" si="122"/>
        <v>3090</v>
      </c>
      <c r="E57" s="983">
        <f t="shared" si="122"/>
        <v>3090</v>
      </c>
      <c r="F57" s="983">
        <f t="shared" si="122"/>
        <v>3090</v>
      </c>
      <c r="G57" s="983">
        <f t="shared" si="122"/>
        <v>3090</v>
      </c>
      <c r="H57" s="983">
        <f t="shared" si="122"/>
        <v>3090</v>
      </c>
      <c r="I57" s="983">
        <f t="shared" si="122"/>
        <v>3090</v>
      </c>
      <c r="J57" s="983">
        <f t="shared" si="122"/>
        <v>3090</v>
      </c>
      <c r="K57" s="983">
        <f t="shared" si="122"/>
        <v>3090</v>
      </c>
      <c r="L57" s="983">
        <f t="shared" si="122"/>
        <v>3090</v>
      </c>
      <c r="M57" s="983">
        <f t="shared" si="122"/>
        <v>3090</v>
      </c>
      <c r="N57" s="983">
        <f t="shared" si="122"/>
        <v>3090</v>
      </c>
      <c r="O57" s="983">
        <f t="shared" si="122"/>
        <v>3090</v>
      </c>
      <c r="P57" s="983">
        <f t="shared" si="122"/>
        <v>3090</v>
      </c>
      <c r="Q57" s="983">
        <f t="shared" si="122"/>
        <v>3090</v>
      </c>
      <c r="R57" s="983">
        <f t="shared" si="122"/>
        <v>3090</v>
      </c>
      <c r="S57" s="947"/>
      <c r="T57" s="983">
        <f t="shared" ref="T57:AJ57" si="123">3090*$K$1</f>
        <v>3090</v>
      </c>
      <c r="U57" s="983">
        <f t="shared" si="123"/>
        <v>3090</v>
      </c>
      <c r="V57" s="983">
        <f t="shared" si="123"/>
        <v>3090</v>
      </c>
      <c r="W57" s="983">
        <f t="shared" si="123"/>
        <v>3090</v>
      </c>
      <c r="X57" s="983">
        <f t="shared" si="123"/>
        <v>3090</v>
      </c>
      <c r="Y57" s="983">
        <v>3090</v>
      </c>
      <c r="Z57" s="983">
        <f t="shared" si="123"/>
        <v>3090</v>
      </c>
      <c r="AA57" s="983">
        <f t="shared" si="123"/>
        <v>3090</v>
      </c>
      <c r="AB57" s="983">
        <f t="shared" si="123"/>
        <v>3090</v>
      </c>
      <c r="AC57" s="983">
        <f t="shared" si="123"/>
        <v>3090</v>
      </c>
      <c r="AD57" s="983">
        <f t="shared" si="123"/>
        <v>3090</v>
      </c>
      <c r="AE57" s="983">
        <f t="shared" si="123"/>
        <v>3090</v>
      </c>
      <c r="AF57" s="983">
        <f t="shared" si="123"/>
        <v>3090</v>
      </c>
      <c r="AG57" s="983">
        <f t="shared" si="123"/>
        <v>3090</v>
      </c>
      <c r="AH57" s="983">
        <f t="shared" si="123"/>
        <v>3090</v>
      </c>
      <c r="AI57" s="983">
        <f t="shared" si="123"/>
        <v>3090</v>
      </c>
      <c r="AJ57" s="983">
        <f t="shared" si="123"/>
        <v>3090</v>
      </c>
      <c r="AK57" s="947"/>
      <c r="AL57" s="983">
        <f t="shared" ref="AL57:BB57" si="124">3090*$K$1</f>
        <v>3090</v>
      </c>
      <c r="AM57" s="983">
        <v>3090</v>
      </c>
      <c r="AN57" s="983">
        <f t="shared" si="124"/>
        <v>3090</v>
      </c>
      <c r="AO57" s="983">
        <f t="shared" si="124"/>
        <v>3090</v>
      </c>
      <c r="AP57" s="983">
        <f t="shared" si="124"/>
        <v>3090</v>
      </c>
      <c r="AQ57" s="983">
        <f t="shared" si="124"/>
        <v>3090</v>
      </c>
      <c r="AR57" s="983">
        <f t="shared" si="124"/>
        <v>3090</v>
      </c>
      <c r="AS57" s="983">
        <f t="shared" si="124"/>
        <v>3090</v>
      </c>
      <c r="AT57" s="983">
        <f t="shared" si="124"/>
        <v>3090</v>
      </c>
      <c r="AU57" s="983">
        <f t="shared" si="124"/>
        <v>3090</v>
      </c>
      <c r="AV57" s="983">
        <f t="shared" si="124"/>
        <v>3090</v>
      </c>
      <c r="AW57" s="983">
        <f t="shared" si="124"/>
        <v>3090</v>
      </c>
      <c r="AX57" s="983">
        <f t="shared" si="124"/>
        <v>3090</v>
      </c>
      <c r="AY57" s="983">
        <f t="shared" si="124"/>
        <v>3090</v>
      </c>
      <c r="AZ57" s="983">
        <f t="shared" si="124"/>
        <v>3090</v>
      </c>
      <c r="BA57" s="983">
        <f t="shared" si="124"/>
        <v>3090</v>
      </c>
      <c r="BB57" s="983">
        <f t="shared" si="124"/>
        <v>3090</v>
      </c>
      <c r="BC57" s="947"/>
      <c r="BD57" s="983">
        <f t="shared" ref="BD57:BT57" si="125">3090*$K$1</f>
        <v>3090</v>
      </c>
      <c r="BE57" s="983">
        <f t="shared" si="125"/>
        <v>3090</v>
      </c>
      <c r="BF57" s="983">
        <f t="shared" si="125"/>
        <v>3090</v>
      </c>
      <c r="BG57" s="983">
        <f t="shared" si="125"/>
        <v>3090</v>
      </c>
      <c r="BH57" s="983">
        <f t="shared" si="125"/>
        <v>3090</v>
      </c>
      <c r="BI57" s="983">
        <f t="shared" si="125"/>
        <v>3090</v>
      </c>
      <c r="BJ57" s="983">
        <f t="shared" si="125"/>
        <v>3090</v>
      </c>
      <c r="BK57" s="983">
        <f t="shared" si="125"/>
        <v>3090</v>
      </c>
      <c r="BL57" s="983">
        <f t="shared" si="125"/>
        <v>3090</v>
      </c>
      <c r="BM57" s="983">
        <f t="shared" si="125"/>
        <v>3090</v>
      </c>
      <c r="BN57" s="983">
        <f t="shared" si="125"/>
        <v>3090</v>
      </c>
      <c r="BO57" s="983">
        <f t="shared" si="125"/>
        <v>3090</v>
      </c>
      <c r="BP57" s="983">
        <f t="shared" si="125"/>
        <v>3090</v>
      </c>
      <c r="BQ57" s="983">
        <f t="shared" si="125"/>
        <v>3090</v>
      </c>
      <c r="BR57" s="983">
        <f t="shared" si="125"/>
        <v>3090</v>
      </c>
      <c r="BS57" s="983">
        <f t="shared" si="125"/>
        <v>3090</v>
      </c>
      <c r="BT57" s="983">
        <f t="shared" si="125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83"/>
        <v>3090</v>
      </c>
      <c r="CA57" s="874">
        <f t="shared" si="84"/>
        <v>3090</v>
      </c>
      <c r="CB57" s="874">
        <f t="shared" si="85"/>
        <v>3090</v>
      </c>
      <c r="CC57" s="875">
        <f t="shared" si="86"/>
        <v>3090</v>
      </c>
      <c r="CD57" s="506">
        <f t="shared" si="88"/>
        <v>3090</v>
      </c>
      <c r="CE57" s="88">
        <f t="shared" si="88"/>
        <v>3090</v>
      </c>
      <c r="CF57" s="89">
        <f t="shared" si="88"/>
        <v>3090</v>
      </c>
      <c r="CG57" s="89">
        <f t="shared" si="88"/>
        <v>3090</v>
      </c>
      <c r="CH57" s="89">
        <f t="shared" si="88"/>
        <v>3090</v>
      </c>
      <c r="CI57" s="89">
        <f t="shared" si="88"/>
        <v>3090</v>
      </c>
      <c r="CJ57" s="89">
        <f t="shared" si="88"/>
        <v>3090</v>
      </c>
      <c r="CK57" s="153">
        <f t="shared" si="88"/>
        <v>3090</v>
      </c>
      <c r="CL57" s="153">
        <f t="shared" si="88"/>
        <v>3090</v>
      </c>
      <c r="CM57" s="153">
        <f t="shared" si="88"/>
        <v>3090</v>
      </c>
      <c r="CN57" s="89">
        <f t="shared" si="88"/>
        <v>3090</v>
      </c>
      <c r="CO57" s="89">
        <f t="shared" si="88"/>
        <v>3090</v>
      </c>
      <c r="CP57" s="89">
        <f t="shared" si="88"/>
        <v>3090</v>
      </c>
      <c r="CQ57" s="89">
        <f t="shared" si="88"/>
        <v>3090</v>
      </c>
      <c r="CR57" s="89">
        <f t="shared" si="88"/>
        <v>3090</v>
      </c>
      <c r="CS57" s="88">
        <f t="shared" si="88"/>
        <v>3090</v>
      </c>
      <c r="CT57" s="507">
        <f t="shared" si="88"/>
        <v>3090</v>
      </c>
      <c r="CU57" s="534">
        <f t="shared" si="89"/>
        <v>3090</v>
      </c>
      <c r="CV57" s="535">
        <f t="shared" si="90"/>
        <v>3090</v>
      </c>
      <c r="CW57" s="536">
        <f t="shared" si="91"/>
        <v>3090</v>
      </c>
      <c r="CX57" s="536">
        <f t="shared" si="92"/>
        <v>3090</v>
      </c>
      <c r="CY57" s="536">
        <f t="shared" si="93"/>
        <v>3090</v>
      </c>
      <c r="CZ57" s="536">
        <f t="shared" si="94"/>
        <v>3090</v>
      </c>
      <c r="DA57" s="536">
        <f t="shared" si="95"/>
        <v>3090</v>
      </c>
      <c r="DB57" s="537">
        <f t="shared" si="96"/>
        <v>3090</v>
      </c>
      <c r="DC57" s="537">
        <f t="shared" si="97"/>
        <v>3090</v>
      </c>
      <c r="DD57" s="537">
        <f t="shared" si="98"/>
        <v>3090</v>
      </c>
      <c r="DE57" s="536">
        <f t="shared" si="99"/>
        <v>3090</v>
      </c>
      <c r="DF57" s="536">
        <f t="shared" si="100"/>
        <v>3090</v>
      </c>
      <c r="DG57" s="536">
        <f t="shared" si="101"/>
        <v>3090</v>
      </c>
      <c r="DH57" s="536">
        <f t="shared" si="102"/>
        <v>3090</v>
      </c>
      <c r="DI57" s="536">
        <f t="shared" si="103"/>
        <v>3090</v>
      </c>
      <c r="DJ57" s="535">
        <f t="shared" si="104"/>
        <v>3090</v>
      </c>
      <c r="DK57" s="534">
        <f t="shared" si="105"/>
        <v>3090</v>
      </c>
      <c r="DL57" s="876">
        <f t="shared" si="106"/>
        <v>17</v>
      </c>
      <c r="DM57" s="831">
        <f t="shared" si="107"/>
        <v>17</v>
      </c>
      <c r="DN57" s="831">
        <f t="shared" si="108"/>
        <v>17</v>
      </c>
      <c r="DO57" s="831">
        <f t="shared" si="109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83"/>
        <v/>
      </c>
      <c r="CA58" s="874" t="str">
        <f t="shared" si="84"/>
        <v/>
      </c>
      <c r="CB58" s="874" t="str">
        <f t="shared" si="85"/>
        <v/>
      </c>
      <c r="CC58" s="875" t="str">
        <f t="shared" si="86"/>
        <v/>
      </c>
      <c r="CD58" s="506" t="str">
        <f t="shared" si="88"/>
        <v/>
      </c>
      <c r="CE58" s="88" t="str">
        <f t="shared" si="88"/>
        <v/>
      </c>
      <c r="CF58" s="89" t="str">
        <f t="shared" si="88"/>
        <v/>
      </c>
      <c r="CG58" s="89" t="str">
        <f t="shared" si="88"/>
        <v/>
      </c>
      <c r="CH58" s="89" t="str">
        <f t="shared" si="88"/>
        <v/>
      </c>
      <c r="CI58" s="89" t="str">
        <f t="shared" si="88"/>
        <v/>
      </c>
      <c r="CJ58" s="89" t="str">
        <f t="shared" si="88"/>
        <v/>
      </c>
      <c r="CK58" s="153" t="str">
        <f t="shared" si="88"/>
        <v/>
      </c>
      <c r="CL58" s="153" t="str">
        <f t="shared" si="88"/>
        <v/>
      </c>
      <c r="CM58" s="153" t="str">
        <f t="shared" si="88"/>
        <v/>
      </c>
      <c r="CN58" s="89" t="str">
        <f t="shared" si="88"/>
        <v/>
      </c>
      <c r="CO58" s="89" t="str">
        <f t="shared" si="88"/>
        <v/>
      </c>
      <c r="CP58" s="89" t="str">
        <f t="shared" si="88"/>
        <v/>
      </c>
      <c r="CQ58" s="89" t="str">
        <f t="shared" si="88"/>
        <v/>
      </c>
      <c r="CR58" s="89" t="str">
        <f t="shared" si="88"/>
        <v/>
      </c>
      <c r="CS58" s="88" t="str">
        <f t="shared" si="88"/>
        <v/>
      </c>
      <c r="CT58" s="507" t="str">
        <f t="shared" si="88"/>
        <v/>
      </c>
      <c r="CU58" s="534" t="str">
        <f t="shared" si="89"/>
        <v/>
      </c>
      <c r="CV58" s="535" t="str">
        <f t="shared" si="90"/>
        <v/>
      </c>
      <c r="CW58" s="536" t="str">
        <f t="shared" si="91"/>
        <v/>
      </c>
      <c r="CX58" s="536" t="str">
        <f t="shared" si="92"/>
        <v/>
      </c>
      <c r="CY58" s="536" t="str">
        <f t="shared" si="93"/>
        <v/>
      </c>
      <c r="CZ58" s="536" t="str">
        <f t="shared" si="94"/>
        <v/>
      </c>
      <c r="DA58" s="536" t="str">
        <f t="shared" si="95"/>
        <v/>
      </c>
      <c r="DB58" s="537" t="str">
        <f t="shared" si="96"/>
        <v/>
      </c>
      <c r="DC58" s="537" t="str">
        <f t="shared" si="97"/>
        <v/>
      </c>
      <c r="DD58" s="537" t="str">
        <f t="shared" si="98"/>
        <v/>
      </c>
      <c r="DE58" s="536" t="str">
        <f t="shared" si="99"/>
        <v/>
      </c>
      <c r="DF58" s="536" t="str">
        <f t="shared" si="100"/>
        <v/>
      </c>
      <c r="DG58" s="536" t="str">
        <f t="shared" si="101"/>
        <v/>
      </c>
      <c r="DH58" s="536" t="str">
        <f t="shared" si="102"/>
        <v/>
      </c>
      <c r="DI58" s="536" t="str">
        <f t="shared" si="103"/>
        <v/>
      </c>
      <c r="DJ58" s="535" t="str">
        <f t="shared" si="104"/>
        <v/>
      </c>
      <c r="DK58" s="534" t="str">
        <f t="shared" si="105"/>
        <v/>
      </c>
      <c r="DL58" s="876">
        <f t="shared" si="106"/>
        <v>0</v>
      </c>
      <c r="DM58" s="831">
        <f t="shared" si="107"/>
        <v>0</v>
      </c>
      <c r="DN58" s="831">
        <f t="shared" si="108"/>
        <v>0</v>
      </c>
      <c r="DO58" s="831">
        <f t="shared" si="109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83"/>
        <v/>
      </c>
      <c r="CA59" s="874" t="str">
        <f t="shared" si="84"/>
        <v/>
      </c>
      <c r="CB59" s="874" t="str">
        <f t="shared" si="85"/>
        <v/>
      </c>
      <c r="CC59" s="875" t="str">
        <f t="shared" si="86"/>
        <v/>
      </c>
      <c r="CD59" s="506" t="str">
        <f t="shared" si="88"/>
        <v/>
      </c>
      <c r="CE59" s="88" t="str">
        <f t="shared" si="88"/>
        <v/>
      </c>
      <c r="CF59" s="89" t="str">
        <f t="shared" si="88"/>
        <v/>
      </c>
      <c r="CG59" s="89" t="str">
        <f t="shared" si="88"/>
        <v/>
      </c>
      <c r="CH59" s="89" t="str">
        <f t="shared" si="88"/>
        <v/>
      </c>
      <c r="CI59" s="89" t="str">
        <f t="shared" si="88"/>
        <v/>
      </c>
      <c r="CJ59" s="89" t="str">
        <f t="shared" si="88"/>
        <v/>
      </c>
      <c r="CK59" s="153" t="str">
        <f t="shared" si="88"/>
        <v/>
      </c>
      <c r="CL59" s="153" t="str">
        <f t="shared" si="88"/>
        <v/>
      </c>
      <c r="CM59" s="153" t="str">
        <f t="shared" si="88"/>
        <v/>
      </c>
      <c r="CN59" s="89" t="str">
        <f t="shared" si="88"/>
        <v/>
      </c>
      <c r="CO59" s="89" t="str">
        <f t="shared" si="88"/>
        <v/>
      </c>
      <c r="CP59" s="89" t="str">
        <f t="shared" si="88"/>
        <v/>
      </c>
      <c r="CQ59" s="89" t="str">
        <f t="shared" si="88"/>
        <v/>
      </c>
      <c r="CR59" s="89" t="str">
        <f t="shared" si="88"/>
        <v/>
      </c>
      <c r="CS59" s="88" t="str">
        <f t="shared" si="88"/>
        <v/>
      </c>
      <c r="CT59" s="507" t="str">
        <f t="shared" si="88"/>
        <v/>
      </c>
      <c r="CU59" s="534" t="str">
        <f t="shared" si="89"/>
        <v/>
      </c>
      <c r="CV59" s="535" t="str">
        <f t="shared" si="90"/>
        <v/>
      </c>
      <c r="CW59" s="536" t="str">
        <f t="shared" si="91"/>
        <v/>
      </c>
      <c r="CX59" s="536" t="str">
        <f t="shared" si="92"/>
        <v/>
      </c>
      <c r="CY59" s="536" t="str">
        <f t="shared" si="93"/>
        <v/>
      </c>
      <c r="CZ59" s="536" t="str">
        <f t="shared" si="94"/>
        <v/>
      </c>
      <c r="DA59" s="536" t="str">
        <f t="shared" si="95"/>
        <v/>
      </c>
      <c r="DB59" s="537" t="str">
        <f t="shared" si="96"/>
        <v/>
      </c>
      <c r="DC59" s="537" t="str">
        <f t="shared" si="97"/>
        <v/>
      </c>
      <c r="DD59" s="537" t="str">
        <f t="shared" si="98"/>
        <v/>
      </c>
      <c r="DE59" s="536" t="str">
        <f t="shared" si="99"/>
        <v/>
      </c>
      <c r="DF59" s="536" t="str">
        <f t="shared" si="100"/>
        <v/>
      </c>
      <c r="DG59" s="536" t="str">
        <f t="shared" si="101"/>
        <v/>
      </c>
      <c r="DH59" s="536" t="str">
        <f t="shared" si="102"/>
        <v/>
      </c>
      <c r="DI59" s="536" t="str">
        <f t="shared" si="103"/>
        <v/>
      </c>
      <c r="DJ59" s="535" t="str">
        <f t="shared" si="104"/>
        <v/>
      </c>
      <c r="DK59" s="534" t="str">
        <f t="shared" si="105"/>
        <v/>
      </c>
      <c r="DL59" s="876">
        <f t="shared" si="106"/>
        <v>0</v>
      </c>
      <c r="DM59" s="831">
        <f t="shared" si="107"/>
        <v>0</v>
      </c>
      <c r="DN59" s="831">
        <f t="shared" si="108"/>
        <v>0</v>
      </c>
      <c r="DO59" s="831">
        <f t="shared" si="109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26">IF(B58="","",B58*B59)</f>
        <v/>
      </c>
      <c r="C60" s="746" t="str">
        <f t="shared" si="126"/>
        <v/>
      </c>
      <c r="D60" s="746" t="str">
        <f t="shared" si="126"/>
        <v/>
      </c>
      <c r="E60" s="746" t="str">
        <f t="shared" si="126"/>
        <v/>
      </c>
      <c r="F60" s="746" t="str">
        <f t="shared" si="126"/>
        <v/>
      </c>
      <c r="G60" s="746" t="str">
        <f t="shared" si="126"/>
        <v/>
      </c>
      <c r="H60" s="746" t="str">
        <f t="shared" si="126"/>
        <v/>
      </c>
      <c r="I60" s="746" t="str">
        <f t="shared" si="126"/>
        <v/>
      </c>
      <c r="J60" s="746" t="str">
        <f t="shared" si="126"/>
        <v/>
      </c>
      <c r="K60" s="746" t="str">
        <f t="shared" si="126"/>
        <v/>
      </c>
      <c r="L60" s="746" t="str">
        <f t="shared" si="126"/>
        <v/>
      </c>
      <c r="M60" s="746" t="str">
        <f t="shared" si="126"/>
        <v/>
      </c>
      <c r="N60" s="746" t="str">
        <f t="shared" si="126"/>
        <v/>
      </c>
      <c r="O60" s="746" t="str">
        <f t="shared" si="126"/>
        <v/>
      </c>
      <c r="P60" s="746" t="str">
        <f t="shared" si="126"/>
        <v/>
      </c>
      <c r="Q60" s="746" t="str">
        <f t="shared" si="126"/>
        <v/>
      </c>
      <c r="R60" s="746" t="str">
        <f t="shared" si="126"/>
        <v/>
      </c>
      <c r="S60" s="752"/>
      <c r="T60" s="746" t="str">
        <f t="shared" ref="T60:AJ60" si="127">IF(T58="","",T58*T59)</f>
        <v/>
      </c>
      <c r="U60" s="746" t="str">
        <f t="shared" si="127"/>
        <v/>
      </c>
      <c r="V60" s="746" t="str">
        <f t="shared" si="127"/>
        <v/>
      </c>
      <c r="W60" s="746" t="str">
        <f t="shared" si="127"/>
        <v/>
      </c>
      <c r="X60" s="746" t="str">
        <f t="shared" si="127"/>
        <v/>
      </c>
      <c r="Y60" s="746" t="str">
        <f t="shared" si="127"/>
        <v/>
      </c>
      <c r="Z60" s="746" t="str">
        <f t="shared" si="127"/>
        <v/>
      </c>
      <c r="AA60" s="746" t="str">
        <f t="shared" si="127"/>
        <v/>
      </c>
      <c r="AB60" s="746" t="str">
        <f t="shared" si="127"/>
        <v/>
      </c>
      <c r="AC60" s="746" t="str">
        <f t="shared" si="127"/>
        <v/>
      </c>
      <c r="AD60" s="746" t="str">
        <f t="shared" si="127"/>
        <v/>
      </c>
      <c r="AE60" s="746" t="str">
        <f t="shared" si="127"/>
        <v/>
      </c>
      <c r="AF60" s="746" t="str">
        <f t="shared" si="127"/>
        <v/>
      </c>
      <c r="AG60" s="746" t="str">
        <f t="shared" si="127"/>
        <v/>
      </c>
      <c r="AH60" s="746" t="str">
        <f t="shared" si="127"/>
        <v/>
      </c>
      <c r="AI60" s="746" t="str">
        <f t="shared" si="127"/>
        <v/>
      </c>
      <c r="AJ60" s="746" t="str">
        <f t="shared" si="127"/>
        <v/>
      </c>
      <c r="AK60" s="752"/>
      <c r="AL60" s="746" t="str">
        <f t="shared" ref="AL60:BB60" si="128">IF(AL58="","",AL58*AL59)</f>
        <v/>
      </c>
      <c r="AM60" s="746" t="str">
        <f t="shared" si="128"/>
        <v/>
      </c>
      <c r="AN60" s="746" t="str">
        <f t="shared" si="128"/>
        <v/>
      </c>
      <c r="AO60" s="746" t="str">
        <f t="shared" si="128"/>
        <v/>
      </c>
      <c r="AP60" s="746" t="str">
        <f t="shared" si="128"/>
        <v/>
      </c>
      <c r="AQ60" s="746" t="str">
        <f t="shared" si="128"/>
        <v/>
      </c>
      <c r="AR60" s="746" t="str">
        <f t="shared" si="128"/>
        <v/>
      </c>
      <c r="AS60" s="746" t="str">
        <f t="shared" si="128"/>
        <v/>
      </c>
      <c r="AT60" s="746" t="str">
        <f t="shared" si="128"/>
        <v/>
      </c>
      <c r="AU60" s="746" t="str">
        <f t="shared" si="128"/>
        <v/>
      </c>
      <c r="AV60" s="746" t="str">
        <f t="shared" si="128"/>
        <v/>
      </c>
      <c r="AW60" s="746" t="str">
        <f t="shared" si="128"/>
        <v/>
      </c>
      <c r="AX60" s="746" t="str">
        <f t="shared" si="128"/>
        <v/>
      </c>
      <c r="AY60" s="746" t="str">
        <f t="shared" si="128"/>
        <v/>
      </c>
      <c r="AZ60" s="746" t="str">
        <f t="shared" si="128"/>
        <v/>
      </c>
      <c r="BA60" s="746" t="str">
        <f t="shared" si="128"/>
        <v/>
      </c>
      <c r="BB60" s="746" t="str">
        <f t="shared" si="128"/>
        <v/>
      </c>
      <c r="BC60" s="752"/>
      <c r="BD60" s="746" t="str">
        <f t="shared" ref="BD60:BT60" si="129">IF(BD58="","",BD58*BD59)</f>
        <v/>
      </c>
      <c r="BE60" s="746" t="str">
        <f t="shared" si="129"/>
        <v/>
      </c>
      <c r="BF60" s="746" t="str">
        <f t="shared" si="129"/>
        <v/>
      </c>
      <c r="BG60" s="746" t="str">
        <f t="shared" si="129"/>
        <v/>
      </c>
      <c r="BH60" s="746" t="str">
        <f t="shared" si="129"/>
        <v/>
      </c>
      <c r="BI60" s="746" t="str">
        <f t="shared" si="129"/>
        <v/>
      </c>
      <c r="BJ60" s="746" t="str">
        <f t="shared" si="129"/>
        <v/>
      </c>
      <c r="BK60" s="746" t="str">
        <f t="shared" si="129"/>
        <v/>
      </c>
      <c r="BL60" s="746" t="str">
        <f t="shared" si="129"/>
        <v/>
      </c>
      <c r="BM60" s="746" t="str">
        <f t="shared" si="129"/>
        <v/>
      </c>
      <c r="BN60" s="746" t="str">
        <f t="shared" si="129"/>
        <v/>
      </c>
      <c r="BO60" s="746" t="str">
        <f t="shared" si="129"/>
        <v/>
      </c>
      <c r="BP60" s="746" t="str">
        <f t="shared" si="129"/>
        <v/>
      </c>
      <c r="BQ60" s="746" t="str">
        <f t="shared" si="129"/>
        <v/>
      </c>
      <c r="BR60" s="746" t="str">
        <f t="shared" si="129"/>
        <v/>
      </c>
      <c r="BS60" s="746" t="str">
        <f t="shared" si="129"/>
        <v/>
      </c>
      <c r="BT60" s="746" t="str">
        <f t="shared" si="129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83"/>
        <v/>
      </c>
      <c r="CA60" s="874" t="str">
        <f t="shared" si="84"/>
        <v/>
      </c>
      <c r="CB60" s="874" t="str">
        <f t="shared" si="85"/>
        <v/>
      </c>
      <c r="CC60" s="875" t="str">
        <f t="shared" si="86"/>
        <v/>
      </c>
      <c r="CD60" s="506" t="str">
        <f t="shared" si="88"/>
        <v/>
      </c>
      <c r="CE60" s="88" t="str">
        <f t="shared" si="88"/>
        <v/>
      </c>
      <c r="CF60" s="89" t="str">
        <f t="shared" si="88"/>
        <v/>
      </c>
      <c r="CG60" s="89" t="str">
        <f t="shared" si="88"/>
        <v/>
      </c>
      <c r="CH60" s="89" t="str">
        <f t="shared" si="88"/>
        <v/>
      </c>
      <c r="CI60" s="89" t="str">
        <f t="shared" si="88"/>
        <v/>
      </c>
      <c r="CJ60" s="89" t="str">
        <f t="shared" si="88"/>
        <v/>
      </c>
      <c r="CK60" s="153" t="str">
        <f t="shared" si="88"/>
        <v/>
      </c>
      <c r="CL60" s="153" t="str">
        <f t="shared" si="88"/>
        <v/>
      </c>
      <c r="CM60" s="153" t="str">
        <f t="shared" si="88"/>
        <v/>
      </c>
      <c r="CN60" s="89" t="str">
        <f t="shared" si="88"/>
        <v/>
      </c>
      <c r="CO60" s="89" t="str">
        <f t="shared" si="88"/>
        <v/>
      </c>
      <c r="CP60" s="89" t="str">
        <f t="shared" si="88"/>
        <v/>
      </c>
      <c r="CQ60" s="89" t="str">
        <f t="shared" si="88"/>
        <v/>
      </c>
      <c r="CR60" s="89" t="str">
        <f t="shared" si="88"/>
        <v/>
      </c>
      <c r="CS60" s="88" t="str">
        <f t="shared" si="88"/>
        <v/>
      </c>
      <c r="CT60" s="507" t="str">
        <f t="shared" si="88"/>
        <v/>
      </c>
      <c r="CU60" s="534" t="str">
        <f t="shared" si="89"/>
        <v/>
      </c>
      <c r="CV60" s="535" t="str">
        <f t="shared" si="90"/>
        <v/>
      </c>
      <c r="CW60" s="536" t="str">
        <f t="shared" si="91"/>
        <v/>
      </c>
      <c r="CX60" s="536" t="str">
        <f t="shared" si="92"/>
        <v/>
      </c>
      <c r="CY60" s="536" t="str">
        <f t="shared" si="93"/>
        <v/>
      </c>
      <c r="CZ60" s="536" t="str">
        <f t="shared" si="94"/>
        <v/>
      </c>
      <c r="DA60" s="536" t="str">
        <f t="shared" si="95"/>
        <v/>
      </c>
      <c r="DB60" s="537" t="str">
        <f t="shared" si="96"/>
        <v/>
      </c>
      <c r="DC60" s="537" t="str">
        <f t="shared" si="97"/>
        <v/>
      </c>
      <c r="DD60" s="537" t="str">
        <f t="shared" si="98"/>
        <v/>
      </c>
      <c r="DE60" s="536" t="str">
        <f t="shared" si="99"/>
        <v/>
      </c>
      <c r="DF60" s="536" t="str">
        <f t="shared" si="100"/>
        <v/>
      </c>
      <c r="DG60" s="536" t="str">
        <f t="shared" si="101"/>
        <v/>
      </c>
      <c r="DH60" s="536" t="str">
        <f t="shared" si="102"/>
        <v/>
      </c>
      <c r="DI60" s="536" t="str">
        <f t="shared" si="103"/>
        <v/>
      </c>
      <c r="DJ60" s="535" t="str">
        <f t="shared" si="104"/>
        <v/>
      </c>
      <c r="DK60" s="534" t="str">
        <f t="shared" si="105"/>
        <v/>
      </c>
      <c r="DL60" s="876">
        <f t="shared" si="106"/>
        <v>0</v>
      </c>
      <c r="DM60" s="831">
        <f t="shared" si="107"/>
        <v>0</v>
      </c>
      <c r="DN60" s="831">
        <f t="shared" si="108"/>
        <v>0</v>
      </c>
      <c r="DO60" s="831">
        <f t="shared" si="109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83"/>
        <v/>
      </c>
      <c r="CA61" s="874" t="str">
        <f t="shared" si="84"/>
        <v/>
      </c>
      <c r="CB61" s="874" t="str">
        <f t="shared" si="85"/>
        <v/>
      </c>
      <c r="CC61" s="875" t="str">
        <f t="shared" si="86"/>
        <v/>
      </c>
      <c r="CD61" s="506" t="str">
        <f t="shared" si="88"/>
        <v/>
      </c>
      <c r="CE61" s="88" t="str">
        <f t="shared" si="88"/>
        <v/>
      </c>
      <c r="CF61" s="89" t="str">
        <f t="shared" si="88"/>
        <v/>
      </c>
      <c r="CG61" s="89" t="str">
        <f t="shared" si="88"/>
        <v/>
      </c>
      <c r="CH61" s="89" t="str">
        <f t="shared" si="88"/>
        <v/>
      </c>
      <c r="CI61" s="89" t="str">
        <f t="shared" si="88"/>
        <v/>
      </c>
      <c r="CJ61" s="89" t="str">
        <f t="shared" si="88"/>
        <v/>
      </c>
      <c r="CK61" s="153" t="str">
        <f t="shared" si="88"/>
        <v/>
      </c>
      <c r="CL61" s="153" t="str">
        <f t="shared" si="88"/>
        <v/>
      </c>
      <c r="CM61" s="153" t="str">
        <f t="shared" si="88"/>
        <v/>
      </c>
      <c r="CN61" s="89" t="str">
        <f t="shared" si="88"/>
        <v/>
      </c>
      <c r="CO61" s="89" t="str">
        <f t="shared" si="88"/>
        <v/>
      </c>
      <c r="CP61" s="89" t="str">
        <f t="shared" si="88"/>
        <v/>
      </c>
      <c r="CQ61" s="89" t="str">
        <f t="shared" si="88"/>
        <v/>
      </c>
      <c r="CR61" s="89" t="str">
        <f t="shared" si="88"/>
        <v/>
      </c>
      <c r="CS61" s="88" t="str">
        <f t="shared" si="88"/>
        <v/>
      </c>
      <c r="CT61" s="507" t="str">
        <f t="shared" si="88"/>
        <v/>
      </c>
      <c r="CU61" s="534" t="str">
        <f t="shared" si="89"/>
        <v/>
      </c>
      <c r="CV61" s="535" t="str">
        <f t="shared" si="90"/>
        <v/>
      </c>
      <c r="CW61" s="536" t="str">
        <f t="shared" si="91"/>
        <v/>
      </c>
      <c r="CX61" s="536" t="str">
        <f t="shared" si="92"/>
        <v/>
      </c>
      <c r="CY61" s="536" t="str">
        <f t="shared" si="93"/>
        <v/>
      </c>
      <c r="CZ61" s="536" t="str">
        <f t="shared" si="94"/>
        <v/>
      </c>
      <c r="DA61" s="536" t="str">
        <f t="shared" si="95"/>
        <v/>
      </c>
      <c r="DB61" s="537" t="str">
        <f t="shared" si="96"/>
        <v/>
      </c>
      <c r="DC61" s="537" t="str">
        <f t="shared" si="97"/>
        <v/>
      </c>
      <c r="DD61" s="537" t="str">
        <f t="shared" si="98"/>
        <v/>
      </c>
      <c r="DE61" s="536" t="str">
        <f t="shared" si="99"/>
        <v/>
      </c>
      <c r="DF61" s="536" t="str">
        <f t="shared" si="100"/>
        <v/>
      </c>
      <c r="DG61" s="536" t="str">
        <f t="shared" si="101"/>
        <v/>
      </c>
      <c r="DH61" s="536" t="str">
        <f t="shared" si="102"/>
        <v/>
      </c>
      <c r="DI61" s="536" t="str">
        <f t="shared" si="103"/>
        <v/>
      </c>
      <c r="DJ61" s="535" t="str">
        <f t="shared" si="104"/>
        <v/>
      </c>
      <c r="DK61" s="534" t="str">
        <f t="shared" si="105"/>
        <v/>
      </c>
      <c r="DL61" s="876">
        <f t="shared" si="106"/>
        <v>0</v>
      </c>
      <c r="DM61" s="831">
        <f t="shared" si="107"/>
        <v>0</v>
      </c>
      <c r="DN61" s="831">
        <f t="shared" si="108"/>
        <v>0</v>
      </c>
      <c r="DO61" s="831">
        <f t="shared" si="109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30">IF(B56="","",(B56-B58-B61)*B57/B$7/365/$G$1)</f>
        <v/>
      </c>
      <c r="C62" s="751" t="str">
        <f t="shared" si="130"/>
        <v/>
      </c>
      <c r="D62" s="751" t="str">
        <f t="shared" si="130"/>
        <v/>
      </c>
      <c r="E62" s="751" t="str">
        <f t="shared" si="130"/>
        <v/>
      </c>
      <c r="F62" s="751" t="str">
        <f t="shared" si="130"/>
        <v/>
      </c>
      <c r="G62" s="751" t="str">
        <f t="shared" si="130"/>
        <v/>
      </c>
      <c r="H62" s="751" t="str">
        <f t="shared" si="130"/>
        <v/>
      </c>
      <c r="I62" s="751" t="str">
        <f t="shared" si="130"/>
        <v/>
      </c>
      <c r="J62" s="751" t="str">
        <f t="shared" si="130"/>
        <v/>
      </c>
      <c r="K62" s="751" t="str">
        <f t="shared" si="130"/>
        <v/>
      </c>
      <c r="L62" s="751" t="str">
        <f t="shared" si="130"/>
        <v/>
      </c>
      <c r="M62" s="751" t="str">
        <f t="shared" si="130"/>
        <v/>
      </c>
      <c r="N62" s="751" t="str">
        <f t="shared" si="130"/>
        <v/>
      </c>
      <c r="O62" s="751" t="str">
        <f t="shared" si="130"/>
        <v/>
      </c>
      <c r="P62" s="751" t="str">
        <f t="shared" si="130"/>
        <v/>
      </c>
      <c r="Q62" s="751" t="str">
        <f t="shared" si="130"/>
        <v/>
      </c>
      <c r="R62" s="751" t="str">
        <f t="shared" si="130"/>
        <v/>
      </c>
      <c r="S62" s="962"/>
      <c r="T62" s="751" t="str">
        <f t="shared" ref="T62:AJ62" si="131">IF(T56="","",(T56-T58-T61)*T57/T$7/365/$G$1)</f>
        <v/>
      </c>
      <c r="U62" s="751" t="str">
        <f t="shared" si="131"/>
        <v/>
      </c>
      <c r="V62" s="751" t="str">
        <f t="shared" si="131"/>
        <v/>
      </c>
      <c r="W62" s="751" t="str">
        <f t="shared" si="131"/>
        <v/>
      </c>
      <c r="X62" s="751" t="str">
        <f t="shared" si="131"/>
        <v/>
      </c>
      <c r="Y62" s="751" t="str">
        <f t="shared" si="131"/>
        <v/>
      </c>
      <c r="Z62" s="751" t="str">
        <f t="shared" si="131"/>
        <v/>
      </c>
      <c r="AA62" s="751" t="str">
        <f t="shared" si="131"/>
        <v/>
      </c>
      <c r="AB62" s="751" t="str">
        <f t="shared" si="131"/>
        <v/>
      </c>
      <c r="AC62" s="751" t="str">
        <f t="shared" si="131"/>
        <v/>
      </c>
      <c r="AD62" s="751" t="str">
        <f t="shared" si="131"/>
        <v/>
      </c>
      <c r="AE62" s="751" t="str">
        <f t="shared" si="131"/>
        <v/>
      </c>
      <c r="AF62" s="751" t="str">
        <f t="shared" si="131"/>
        <v/>
      </c>
      <c r="AG62" s="751" t="str">
        <f t="shared" si="131"/>
        <v/>
      </c>
      <c r="AH62" s="751" t="str">
        <f t="shared" si="131"/>
        <v/>
      </c>
      <c r="AI62" s="751" t="str">
        <f t="shared" si="131"/>
        <v/>
      </c>
      <c r="AJ62" s="751" t="str">
        <f t="shared" si="131"/>
        <v/>
      </c>
      <c r="AK62" s="962"/>
      <c r="AL62" s="751" t="str">
        <f t="shared" ref="AL62:BB62" si="132">IF(AL56="","",(AL56-AL58-AL61)*AL57/AL$7/365/$G$1)</f>
        <v/>
      </c>
      <c r="AM62" s="751" t="str">
        <f t="shared" si="132"/>
        <v/>
      </c>
      <c r="AN62" s="751" t="str">
        <f t="shared" si="132"/>
        <v/>
      </c>
      <c r="AO62" s="751" t="str">
        <f t="shared" si="132"/>
        <v/>
      </c>
      <c r="AP62" s="751" t="str">
        <f t="shared" si="132"/>
        <v/>
      </c>
      <c r="AQ62" s="751" t="str">
        <f t="shared" si="132"/>
        <v/>
      </c>
      <c r="AR62" s="751" t="str">
        <f t="shared" si="132"/>
        <v/>
      </c>
      <c r="AS62" s="751" t="str">
        <f t="shared" si="132"/>
        <v/>
      </c>
      <c r="AT62" s="751" t="str">
        <f t="shared" si="132"/>
        <v/>
      </c>
      <c r="AU62" s="751" t="str">
        <f t="shared" si="132"/>
        <v/>
      </c>
      <c r="AV62" s="751" t="str">
        <f t="shared" si="132"/>
        <v/>
      </c>
      <c r="AW62" s="751" t="str">
        <f t="shared" si="132"/>
        <v/>
      </c>
      <c r="AX62" s="751" t="str">
        <f t="shared" si="132"/>
        <v/>
      </c>
      <c r="AY62" s="751" t="str">
        <f t="shared" si="132"/>
        <v/>
      </c>
      <c r="AZ62" s="751" t="str">
        <f t="shared" si="132"/>
        <v/>
      </c>
      <c r="BA62" s="751" t="str">
        <f t="shared" si="132"/>
        <v/>
      </c>
      <c r="BB62" s="751" t="str">
        <f t="shared" si="132"/>
        <v/>
      </c>
      <c r="BC62" s="962"/>
      <c r="BD62" s="751" t="str">
        <f t="shared" ref="BD62:BT62" si="133">IF(BD56="","",(BD56-BD58-BD61)*BD57/BD$7/365/$G$1)</f>
        <v/>
      </c>
      <c r="BE62" s="751" t="str">
        <f t="shared" si="133"/>
        <v/>
      </c>
      <c r="BF62" s="751" t="str">
        <f t="shared" si="133"/>
        <v/>
      </c>
      <c r="BG62" s="751" t="str">
        <f t="shared" si="133"/>
        <v/>
      </c>
      <c r="BH62" s="751" t="str">
        <f t="shared" si="133"/>
        <v/>
      </c>
      <c r="BI62" s="751" t="str">
        <f t="shared" si="133"/>
        <v/>
      </c>
      <c r="BJ62" s="751" t="str">
        <f t="shared" si="133"/>
        <v/>
      </c>
      <c r="BK62" s="751" t="str">
        <f t="shared" si="133"/>
        <v/>
      </c>
      <c r="BL62" s="751" t="str">
        <f t="shared" si="133"/>
        <v/>
      </c>
      <c r="BM62" s="751" t="str">
        <f t="shared" si="133"/>
        <v/>
      </c>
      <c r="BN62" s="751" t="str">
        <f t="shared" si="133"/>
        <v/>
      </c>
      <c r="BO62" s="751" t="str">
        <f t="shared" si="133"/>
        <v/>
      </c>
      <c r="BP62" s="751" t="str">
        <f t="shared" si="133"/>
        <v/>
      </c>
      <c r="BQ62" s="751" t="str">
        <f t="shared" si="133"/>
        <v/>
      </c>
      <c r="BR62" s="751" t="str">
        <f t="shared" si="133"/>
        <v/>
      </c>
      <c r="BS62" s="751" t="str">
        <f t="shared" si="133"/>
        <v/>
      </c>
      <c r="BT62" s="751" t="str">
        <f t="shared" si="133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83"/>
        <v/>
      </c>
      <c r="CA62" s="963" t="str">
        <f t="shared" si="84"/>
        <v/>
      </c>
      <c r="CB62" s="963" t="str">
        <f t="shared" si="85"/>
        <v/>
      </c>
      <c r="CC62" s="964" t="str">
        <f t="shared" si="86"/>
        <v/>
      </c>
      <c r="CD62" s="609" t="str">
        <f t="shared" si="88"/>
        <v/>
      </c>
      <c r="CE62" s="523" t="str">
        <f t="shared" si="88"/>
        <v/>
      </c>
      <c r="CF62" s="524" t="str">
        <f t="shared" si="88"/>
        <v/>
      </c>
      <c r="CG62" s="524" t="str">
        <f t="shared" si="88"/>
        <v/>
      </c>
      <c r="CH62" s="524" t="str">
        <f t="shared" si="88"/>
        <v/>
      </c>
      <c r="CI62" s="524" t="str">
        <f t="shared" si="88"/>
        <v/>
      </c>
      <c r="CJ62" s="524" t="str">
        <f t="shared" si="88"/>
        <v/>
      </c>
      <c r="CK62" s="525" t="str">
        <f t="shared" si="88"/>
        <v/>
      </c>
      <c r="CL62" s="525" t="str">
        <f t="shared" si="88"/>
        <v/>
      </c>
      <c r="CM62" s="525" t="str">
        <f t="shared" si="88"/>
        <v/>
      </c>
      <c r="CN62" s="524" t="str">
        <f t="shared" si="88"/>
        <v/>
      </c>
      <c r="CO62" s="524" t="str">
        <f t="shared" si="88"/>
        <v/>
      </c>
      <c r="CP62" s="524" t="str">
        <f t="shared" si="88"/>
        <v/>
      </c>
      <c r="CQ62" s="524" t="str">
        <f t="shared" si="88"/>
        <v/>
      </c>
      <c r="CR62" s="524" t="str">
        <f t="shared" si="88"/>
        <v/>
      </c>
      <c r="CS62" s="523" t="str">
        <f t="shared" si="88"/>
        <v/>
      </c>
      <c r="CT62" s="610" t="str">
        <f t="shared" si="88"/>
        <v/>
      </c>
      <c r="CU62" s="522" t="str">
        <f t="shared" si="89"/>
        <v/>
      </c>
      <c r="CV62" s="523" t="str">
        <f t="shared" si="90"/>
        <v/>
      </c>
      <c r="CW62" s="524" t="str">
        <f t="shared" si="91"/>
        <v/>
      </c>
      <c r="CX62" s="524" t="str">
        <f t="shared" si="92"/>
        <v/>
      </c>
      <c r="CY62" s="524" t="str">
        <f t="shared" si="93"/>
        <v/>
      </c>
      <c r="CZ62" s="524" t="str">
        <f t="shared" si="94"/>
        <v/>
      </c>
      <c r="DA62" s="524" t="str">
        <f t="shared" si="95"/>
        <v/>
      </c>
      <c r="DB62" s="525" t="str">
        <f t="shared" si="96"/>
        <v/>
      </c>
      <c r="DC62" s="525" t="str">
        <f t="shared" si="97"/>
        <v/>
      </c>
      <c r="DD62" s="525" t="str">
        <f t="shared" si="98"/>
        <v/>
      </c>
      <c r="DE62" s="524" t="str">
        <f t="shared" si="99"/>
        <v/>
      </c>
      <c r="DF62" s="524" t="str">
        <f t="shared" si="100"/>
        <v/>
      </c>
      <c r="DG62" s="524" t="str">
        <f t="shared" si="101"/>
        <v/>
      </c>
      <c r="DH62" s="524" t="str">
        <f t="shared" si="102"/>
        <v/>
      </c>
      <c r="DI62" s="524" t="str">
        <f t="shared" si="103"/>
        <v/>
      </c>
      <c r="DJ62" s="523" t="str">
        <f t="shared" si="104"/>
        <v/>
      </c>
      <c r="DK62" s="522" t="str">
        <f t="shared" si="105"/>
        <v/>
      </c>
      <c r="DL62" s="876">
        <f t="shared" si="106"/>
        <v>0</v>
      </c>
      <c r="DM62" s="831">
        <f t="shared" si="107"/>
        <v>0</v>
      </c>
      <c r="DN62" s="831">
        <f t="shared" si="108"/>
        <v>0</v>
      </c>
      <c r="DO62" s="831">
        <f t="shared" si="109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83"/>
        <v/>
      </c>
      <c r="CA63" s="874" t="str">
        <f t="shared" si="84"/>
        <v/>
      </c>
      <c r="CB63" s="874" t="str">
        <f t="shared" si="85"/>
        <v/>
      </c>
      <c r="CC63" s="875" t="str">
        <f t="shared" si="86"/>
        <v/>
      </c>
      <c r="CD63" s="506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4"/>
        <v/>
      </c>
      <c r="CF63" s="89" t="str">
        <f t="shared" si="134"/>
        <v/>
      </c>
      <c r="CG63" s="89" t="str">
        <f t="shared" si="134"/>
        <v/>
      </c>
      <c r="CH63" s="89" t="str">
        <f t="shared" si="134"/>
        <v/>
      </c>
      <c r="CI63" s="89" t="str">
        <f t="shared" si="134"/>
        <v/>
      </c>
      <c r="CJ63" s="89" t="str">
        <f t="shared" si="134"/>
        <v/>
      </c>
      <c r="CK63" s="153" t="str">
        <f t="shared" si="134"/>
        <v/>
      </c>
      <c r="CL63" s="153" t="str">
        <f t="shared" si="134"/>
        <v/>
      </c>
      <c r="CM63" s="153" t="str">
        <f t="shared" si="134"/>
        <v/>
      </c>
      <c r="CN63" s="89" t="str">
        <f t="shared" si="134"/>
        <v/>
      </c>
      <c r="CO63" s="89" t="str">
        <f t="shared" si="134"/>
        <v/>
      </c>
      <c r="CP63" s="89" t="str">
        <f t="shared" si="134"/>
        <v/>
      </c>
      <c r="CQ63" s="89" t="str">
        <f t="shared" si="134"/>
        <v/>
      </c>
      <c r="CR63" s="89" t="str">
        <f t="shared" si="134"/>
        <v/>
      </c>
      <c r="CS63" s="88" t="str">
        <f t="shared" si="134"/>
        <v/>
      </c>
      <c r="CT63" s="507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9"/>
        <v/>
      </c>
      <c r="CV63" s="535" t="str">
        <f t="shared" si="90"/>
        <v/>
      </c>
      <c r="CW63" s="536" t="str">
        <f t="shared" si="91"/>
        <v/>
      </c>
      <c r="CX63" s="536" t="str">
        <f t="shared" si="92"/>
        <v/>
      </c>
      <c r="CY63" s="536" t="str">
        <f t="shared" si="93"/>
        <v/>
      </c>
      <c r="CZ63" s="536" t="str">
        <f t="shared" si="94"/>
        <v/>
      </c>
      <c r="DA63" s="536" t="str">
        <f t="shared" si="95"/>
        <v/>
      </c>
      <c r="DB63" s="537" t="str">
        <f t="shared" si="96"/>
        <v/>
      </c>
      <c r="DC63" s="537" t="str">
        <f t="shared" si="97"/>
        <v/>
      </c>
      <c r="DD63" s="537" t="str">
        <f t="shared" si="98"/>
        <v/>
      </c>
      <c r="DE63" s="536" t="str">
        <f t="shared" si="99"/>
        <v/>
      </c>
      <c r="DF63" s="536" t="str">
        <f t="shared" si="100"/>
        <v/>
      </c>
      <c r="DG63" s="536" t="str">
        <f t="shared" si="101"/>
        <v/>
      </c>
      <c r="DH63" s="536" t="str">
        <f t="shared" si="102"/>
        <v/>
      </c>
      <c r="DI63" s="536" t="str">
        <f t="shared" si="103"/>
        <v/>
      </c>
      <c r="DJ63" s="535" t="str">
        <f t="shared" si="104"/>
        <v/>
      </c>
      <c r="DK63" s="534" t="str">
        <f t="shared" si="105"/>
        <v/>
      </c>
      <c r="DL63" s="876">
        <f t="shared" si="106"/>
        <v>0</v>
      </c>
      <c r="DM63" s="831">
        <f t="shared" si="107"/>
        <v>0</v>
      </c>
      <c r="DN63" s="831">
        <f t="shared" si="108"/>
        <v>0</v>
      </c>
      <c r="DO63" s="831">
        <f t="shared" si="109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83"/>
        <v/>
      </c>
      <c r="CA64" s="874" t="str">
        <f t="shared" si="84"/>
        <v/>
      </c>
      <c r="CB64" s="874" t="str">
        <f t="shared" si="85"/>
        <v/>
      </c>
      <c r="CC64" s="875" t="str">
        <f t="shared" si="86"/>
        <v/>
      </c>
      <c r="CD64" s="506" t="str">
        <f t="shared" si="135"/>
        <v/>
      </c>
      <c r="CE64" s="88" t="str">
        <f t="shared" si="135"/>
        <v/>
      </c>
      <c r="CF64" s="89" t="str">
        <f t="shared" si="135"/>
        <v/>
      </c>
      <c r="CG64" s="89" t="str">
        <f t="shared" si="135"/>
        <v/>
      </c>
      <c r="CH64" s="89" t="str">
        <f t="shared" si="135"/>
        <v/>
      </c>
      <c r="CI64" s="89" t="str">
        <f t="shared" si="135"/>
        <v/>
      </c>
      <c r="CJ64" s="89" t="str">
        <f t="shared" si="135"/>
        <v/>
      </c>
      <c r="CK64" s="153" t="str">
        <f t="shared" si="135"/>
        <v/>
      </c>
      <c r="CL64" s="153" t="str">
        <f t="shared" si="135"/>
        <v/>
      </c>
      <c r="CM64" s="153" t="str">
        <f t="shared" si="135"/>
        <v/>
      </c>
      <c r="CN64" s="89" t="str">
        <f t="shared" si="135"/>
        <v/>
      </c>
      <c r="CO64" s="89" t="str">
        <f t="shared" si="135"/>
        <v/>
      </c>
      <c r="CP64" s="89" t="str">
        <f t="shared" si="135"/>
        <v/>
      </c>
      <c r="CQ64" s="89" t="str">
        <f t="shared" si="135"/>
        <v/>
      </c>
      <c r="CR64" s="89" t="str">
        <f t="shared" si="135"/>
        <v/>
      </c>
      <c r="CS64" s="88" t="str">
        <f t="shared" si="135"/>
        <v/>
      </c>
      <c r="CT64" s="507" t="str">
        <f t="shared" si="135"/>
        <v/>
      </c>
      <c r="CU64" s="534" t="str">
        <f t="shared" si="89"/>
        <v/>
      </c>
      <c r="CV64" s="535" t="str">
        <f t="shared" si="90"/>
        <v/>
      </c>
      <c r="CW64" s="536" t="str">
        <f t="shared" si="91"/>
        <v/>
      </c>
      <c r="CX64" s="536" t="str">
        <f t="shared" si="92"/>
        <v/>
      </c>
      <c r="CY64" s="536" t="str">
        <f t="shared" si="93"/>
        <v/>
      </c>
      <c r="CZ64" s="536" t="str">
        <f t="shared" si="94"/>
        <v/>
      </c>
      <c r="DA64" s="536" t="str">
        <f t="shared" si="95"/>
        <v/>
      </c>
      <c r="DB64" s="537" t="str">
        <f t="shared" si="96"/>
        <v/>
      </c>
      <c r="DC64" s="537" t="str">
        <f t="shared" si="97"/>
        <v/>
      </c>
      <c r="DD64" s="537" t="str">
        <f t="shared" si="98"/>
        <v/>
      </c>
      <c r="DE64" s="536" t="str">
        <f t="shared" si="99"/>
        <v/>
      </c>
      <c r="DF64" s="536" t="str">
        <f t="shared" si="100"/>
        <v/>
      </c>
      <c r="DG64" s="536" t="str">
        <f t="shared" si="101"/>
        <v/>
      </c>
      <c r="DH64" s="536" t="str">
        <f t="shared" si="102"/>
        <v/>
      </c>
      <c r="DI64" s="536" t="str">
        <f t="shared" si="103"/>
        <v/>
      </c>
      <c r="DJ64" s="535" t="str">
        <f t="shared" si="104"/>
        <v/>
      </c>
      <c r="DK64" s="534" t="str">
        <f t="shared" si="105"/>
        <v/>
      </c>
      <c r="DL64" s="876">
        <f t="shared" si="106"/>
        <v>0</v>
      </c>
      <c r="DM64" s="831">
        <f t="shared" si="107"/>
        <v>0</v>
      </c>
      <c r="DN64" s="831">
        <f t="shared" si="108"/>
        <v>0</v>
      </c>
      <c r="DO64" s="831">
        <f t="shared" si="109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83"/>
        <v/>
      </c>
      <c r="CA65" s="874" t="str">
        <f t="shared" si="84"/>
        <v/>
      </c>
      <c r="CB65" s="874" t="str">
        <f t="shared" si="85"/>
        <v/>
      </c>
      <c r="CC65" s="875" t="str">
        <f t="shared" si="86"/>
        <v/>
      </c>
      <c r="CD65" s="506" t="str">
        <f t="shared" si="135"/>
        <v/>
      </c>
      <c r="CE65" s="88" t="str">
        <f t="shared" si="135"/>
        <v/>
      </c>
      <c r="CF65" s="89" t="str">
        <f t="shared" si="135"/>
        <v/>
      </c>
      <c r="CG65" s="89" t="str">
        <f t="shared" si="135"/>
        <v/>
      </c>
      <c r="CH65" s="89" t="str">
        <f t="shared" si="135"/>
        <v/>
      </c>
      <c r="CI65" s="89" t="str">
        <f t="shared" si="135"/>
        <v/>
      </c>
      <c r="CJ65" s="89" t="str">
        <f t="shared" si="135"/>
        <v/>
      </c>
      <c r="CK65" s="153" t="str">
        <f t="shared" si="135"/>
        <v/>
      </c>
      <c r="CL65" s="153" t="str">
        <f t="shared" si="135"/>
        <v/>
      </c>
      <c r="CM65" s="153" t="str">
        <f t="shared" si="135"/>
        <v/>
      </c>
      <c r="CN65" s="89" t="str">
        <f t="shared" si="135"/>
        <v/>
      </c>
      <c r="CO65" s="89" t="str">
        <f t="shared" si="135"/>
        <v/>
      </c>
      <c r="CP65" s="89" t="str">
        <f t="shared" si="135"/>
        <v/>
      </c>
      <c r="CQ65" s="89" t="str">
        <f t="shared" si="135"/>
        <v/>
      </c>
      <c r="CR65" s="89" t="str">
        <f t="shared" si="135"/>
        <v/>
      </c>
      <c r="CS65" s="88" t="str">
        <f t="shared" si="135"/>
        <v/>
      </c>
      <c r="CT65" s="507" t="str">
        <f t="shared" si="135"/>
        <v/>
      </c>
      <c r="CU65" s="534" t="str">
        <f t="shared" si="89"/>
        <v/>
      </c>
      <c r="CV65" s="535" t="str">
        <f t="shared" si="90"/>
        <v/>
      </c>
      <c r="CW65" s="536" t="str">
        <f t="shared" si="91"/>
        <v/>
      </c>
      <c r="CX65" s="536" t="str">
        <f t="shared" si="92"/>
        <v/>
      </c>
      <c r="CY65" s="536" t="str">
        <f t="shared" si="93"/>
        <v/>
      </c>
      <c r="CZ65" s="536" t="str">
        <f t="shared" si="94"/>
        <v/>
      </c>
      <c r="DA65" s="536" t="str">
        <f t="shared" si="95"/>
        <v/>
      </c>
      <c r="DB65" s="537" t="str">
        <f t="shared" si="96"/>
        <v/>
      </c>
      <c r="DC65" s="537" t="str">
        <f t="shared" si="97"/>
        <v/>
      </c>
      <c r="DD65" s="537" t="str">
        <f t="shared" si="98"/>
        <v/>
      </c>
      <c r="DE65" s="536" t="str">
        <f t="shared" si="99"/>
        <v/>
      </c>
      <c r="DF65" s="536" t="str">
        <f t="shared" si="100"/>
        <v/>
      </c>
      <c r="DG65" s="536" t="str">
        <f t="shared" si="101"/>
        <v/>
      </c>
      <c r="DH65" s="536" t="str">
        <f t="shared" si="102"/>
        <v/>
      </c>
      <c r="DI65" s="536" t="str">
        <f t="shared" si="103"/>
        <v/>
      </c>
      <c r="DJ65" s="535" t="str">
        <f t="shared" si="104"/>
        <v/>
      </c>
      <c r="DK65" s="534" t="str">
        <f t="shared" si="105"/>
        <v/>
      </c>
      <c r="DL65" s="876">
        <f t="shared" si="106"/>
        <v>0</v>
      </c>
      <c r="DM65" s="831">
        <f t="shared" si="107"/>
        <v>0</v>
      </c>
      <c r="DN65" s="831">
        <f t="shared" si="108"/>
        <v>0</v>
      </c>
      <c r="DO65" s="831">
        <f t="shared" si="109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83"/>
        <v/>
      </c>
      <c r="CA66" s="874" t="str">
        <f t="shared" si="84"/>
        <v/>
      </c>
      <c r="CB66" s="874" t="str">
        <f t="shared" si="85"/>
        <v/>
      </c>
      <c r="CC66" s="875" t="str">
        <f t="shared" si="86"/>
        <v/>
      </c>
      <c r="CD66" s="506" t="str">
        <f t="shared" si="135"/>
        <v/>
      </c>
      <c r="CE66" s="88" t="str">
        <f t="shared" si="135"/>
        <v/>
      </c>
      <c r="CF66" s="89" t="str">
        <f t="shared" si="135"/>
        <v/>
      </c>
      <c r="CG66" s="89" t="str">
        <f t="shared" si="135"/>
        <v/>
      </c>
      <c r="CH66" s="89" t="str">
        <f t="shared" si="135"/>
        <v/>
      </c>
      <c r="CI66" s="89" t="str">
        <f t="shared" si="135"/>
        <v/>
      </c>
      <c r="CJ66" s="89" t="str">
        <f t="shared" si="135"/>
        <v/>
      </c>
      <c r="CK66" s="153" t="str">
        <f t="shared" si="135"/>
        <v/>
      </c>
      <c r="CL66" s="153" t="str">
        <f t="shared" si="135"/>
        <v/>
      </c>
      <c r="CM66" s="153" t="str">
        <f t="shared" si="135"/>
        <v/>
      </c>
      <c r="CN66" s="89" t="str">
        <f t="shared" si="135"/>
        <v/>
      </c>
      <c r="CO66" s="89" t="str">
        <f t="shared" si="135"/>
        <v/>
      </c>
      <c r="CP66" s="89" t="str">
        <f t="shared" si="135"/>
        <v/>
      </c>
      <c r="CQ66" s="89" t="str">
        <f t="shared" si="135"/>
        <v/>
      </c>
      <c r="CR66" s="89" t="str">
        <f t="shared" si="135"/>
        <v/>
      </c>
      <c r="CS66" s="88" t="str">
        <f t="shared" si="135"/>
        <v/>
      </c>
      <c r="CT66" s="507" t="str">
        <f t="shared" si="135"/>
        <v/>
      </c>
      <c r="CU66" s="534" t="str">
        <f t="shared" si="89"/>
        <v/>
      </c>
      <c r="CV66" s="535" t="str">
        <f t="shared" si="90"/>
        <v/>
      </c>
      <c r="CW66" s="536" t="str">
        <f t="shared" si="91"/>
        <v/>
      </c>
      <c r="CX66" s="536" t="str">
        <f t="shared" si="92"/>
        <v/>
      </c>
      <c r="CY66" s="536" t="str">
        <f t="shared" si="93"/>
        <v/>
      </c>
      <c r="CZ66" s="536" t="str">
        <f t="shared" si="94"/>
        <v/>
      </c>
      <c r="DA66" s="536" t="str">
        <f t="shared" si="95"/>
        <v/>
      </c>
      <c r="DB66" s="537" t="str">
        <f t="shared" si="96"/>
        <v/>
      </c>
      <c r="DC66" s="537" t="str">
        <f t="shared" si="97"/>
        <v/>
      </c>
      <c r="DD66" s="537" t="str">
        <f t="shared" si="98"/>
        <v/>
      </c>
      <c r="DE66" s="536" t="str">
        <f t="shared" si="99"/>
        <v/>
      </c>
      <c r="DF66" s="536" t="str">
        <f t="shared" si="100"/>
        <v/>
      </c>
      <c r="DG66" s="536" t="str">
        <f t="shared" si="101"/>
        <v/>
      </c>
      <c r="DH66" s="536" t="str">
        <f t="shared" si="102"/>
        <v/>
      </c>
      <c r="DI66" s="536" t="str">
        <f t="shared" si="103"/>
        <v/>
      </c>
      <c r="DJ66" s="535" t="str">
        <f t="shared" si="104"/>
        <v/>
      </c>
      <c r="DK66" s="534" t="str">
        <f t="shared" si="105"/>
        <v/>
      </c>
      <c r="DL66" s="876">
        <f t="shared" si="106"/>
        <v>0</v>
      </c>
      <c r="DM66" s="831">
        <f t="shared" si="107"/>
        <v>0</v>
      </c>
      <c r="DN66" s="831">
        <f t="shared" si="108"/>
        <v>0</v>
      </c>
      <c r="DO66" s="831">
        <f t="shared" si="109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36">IF(B65="","",B65*B66)</f>
        <v/>
      </c>
      <c r="C67" s="746" t="str">
        <f t="shared" si="136"/>
        <v/>
      </c>
      <c r="D67" s="746" t="str">
        <f t="shared" si="136"/>
        <v/>
      </c>
      <c r="E67" s="746" t="str">
        <f t="shared" si="136"/>
        <v/>
      </c>
      <c r="F67" s="746" t="str">
        <f t="shared" si="136"/>
        <v/>
      </c>
      <c r="G67" s="746" t="str">
        <f t="shared" si="136"/>
        <v/>
      </c>
      <c r="H67" s="746" t="str">
        <f t="shared" si="136"/>
        <v/>
      </c>
      <c r="I67" s="746" t="str">
        <f t="shared" si="136"/>
        <v/>
      </c>
      <c r="J67" s="746" t="str">
        <f t="shared" si="136"/>
        <v/>
      </c>
      <c r="K67" s="746" t="str">
        <f t="shared" si="136"/>
        <v/>
      </c>
      <c r="L67" s="746" t="str">
        <f t="shared" si="136"/>
        <v/>
      </c>
      <c r="M67" s="746" t="str">
        <f t="shared" si="136"/>
        <v/>
      </c>
      <c r="N67" s="746" t="str">
        <f t="shared" si="136"/>
        <v/>
      </c>
      <c r="O67" s="746" t="str">
        <f t="shared" si="136"/>
        <v/>
      </c>
      <c r="P67" s="746" t="str">
        <f t="shared" si="136"/>
        <v/>
      </c>
      <c r="Q67" s="746" t="str">
        <f t="shared" si="136"/>
        <v/>
      </c>
      <c r="R67" s="746" t="str">
        <f t="shared" si="136"/>
        <v/>
      </c>
      <c r="S67" s="752"/>
      <c r="T67" s="746" t="str">
        <f t="shared" ref="T67:AJ67" si="137">IF(T65="","",T65*T66)</f>
        <v/>
      </c>
      <c r="U67" s="746" t="str">
        <f t="shared" si="137"/>
        <v/>
      </c>
      <c r="V67" s="746" t="str">
        <f t="shared" si="137"/>
        <v/>
      </c>
      <c r="W67" s="746" t="str">
        <f t="shared" si="137"/>
        <v/>
      </c>
      <c r="X67" s="746" t="str">
        <f t="shared" si="137"/>
        <v/>
      </c>
      <c r="Y67" s="746" t="str">
        <f t="shared" si="137"/>
        <v/>
      </c>
      <c r="Z67" s="746" t="str">
        <f t="shared" si="137"/>
        <v/>
      </c>
      <c r="AA67" s="746" t="str">
        <f t="shared" si="137"/>
        <v/>
      </c>
      <c r="AB67" s="746" t="str">
        <f t="shared" si="137"/>
        <v/>
      </c>
      <c r="AC67" s="746" t="str">
        <f t="shared" si="137"/>
        <v/>
      </c>
      <c r="AD67" s="746" t="str">
        <f t="shared" si="137"/>
        <v/>
      </c>
      <c r="AE67" s="746" t="str">
        <f t="shared" si="137"/>
        <v/>
      </c>
      <c r="AF67" s="746" t="str">
        <f t="shared" si="137"/>
        <v/>
      </c>
      <c r="AG67" s="746" t="str">
        <f t="shared" si="137"/>
        <v/>
      </c>
      <c r="AH67" s="746" t="str">
        <f t="shared" si="137"/>
        <v/>
      </c>
      <c r="AI67" s="746" t="str">
        <f t="shared" si="137"/>
        <v/>
      </c>
      <c r="AJ67" s="746" t="str">
        <f t="shared" si="137"/>
        <v/>
      </c>
      <c r="AK67" s="752"/>
      <c r="AL67" s="746" t="str">
        <f t="shared" ref="AL67:BB67" si="138">IF(AL65="","",AL65*AL66)</f>
        <v/>
      </c>
      <c r="AM67" s="746" t="str">
        <f t="shared" si="138"/>
        <v/>
      </c>
      <c r="AN67" s="746" t="str">
        <f t="shared" si="138"/>
        <v/>
      </c>
      <c r="AO67" s="746" t="str">
        <f t="shared" si="138"/>
        <v/>
      </c>
      <c r="AP67" s="746" t="str">
        <f t="shared" si="138"/>
        <v/>
      </c>
      <c r="AQ67" s="746" t="str">
        <f t="shared" si="138"/>
        <v/>
      </c>
      <c r="AR67" s="746" t="str">
        <f t="shared" si="138"/>
        <v/>
      </c>
      <c r="AS67" s="746" t="str">
        <f t="shared" si="138"/>
        <v/>
      </c>
      <c r="AT67" s="746" t="str">
        <f t="shared" si="138"/>
        <v/>
      </c>
      <c r="AU67" s="746" t="str">
        <f t="shared" si="138"/>
        <v/>
      </c>
      <c r="AV67" s="746" t="str">
        <f t="shared" si="138"/>
        <v/>
      </c>
      <c r="AW67" s="746" t="str">
        <f t="shared" si="138"/>
        <v/>
      </c>
      <c r="AX67" s="746" t="str">
        <f t="shared" si="138"/>
        <v/>
      </c>
      <c r="AY67" s="746" t="str">
        <f t="shared" si="138"/>
        <v/>
      </c>
      <c r="AZ67" s="746" t="str">
        <f t="shared" si="138"/>
        <v/>
      </c>
      <c r="BA67" s="746" t="str">
        <f t="shared" si="138"/>
        <v/>
      </c>
      <c r="BB67" s="746" t="str">
        <f t="shared" si="138"/>
        <v/>
      </c>
      <c r="BC67" s="752"/>
      <c r="BD67" s="746" t="str">
        <f t="shared" ref="BD67:BT67" si="139">IF(BD65="","",BD65*BD66)</f>
        <v/>
      </c>
      <c r="BE67" s="746" t="str">
        <f t="shared" si="139"/>
        <v/>
      </c>
      <c r="BF67" s="746" t="str">
        <f t="shared" si="139"/>
        <v/>
      </c>
      <c r="BG67" s="746" t="str">
        <f t="shared" si="139"/>
        <v/>
      </c>
      <c r="BH67" s="746" t="str">
        <f t="shared" si="139"/>
        <v/>
      </c>
      <c r="BI67" s="746" t="str">
        <f t="shared" si="139"/>
        <v/>
      </c>
      <c r="BJ67" s="746" t="str">
        <f t="shared" si="139"/>
        <v/>
      </c>
      <c r="BK67" s="746" t="str">
        <f t="shared" si="139"/>
        <v/>
      </c>
      <c r="BL67" s="746" t="str">
        <f t="shared" si="139"/>
        <v/>
      </c>
      <c r="BM67" s="746" t="str">
        <f t="shared" si="139"/>
        <v/>
      </c>
      <c r="BN67" s="746" t="str">
        <f t="shared" si="139"/>
        <v/>
      </c>
      <c r="BO67" s="746" t="str">
        <f t="shared" si="139"/>
        <v/>
      </c>
      <c r="BP67" s="746" t="str">
        <f t="shared" si="139"/>
        <v/>
      </c>
      <c r="BQ67" s="746" t="str">
        <f t="shared" si="139"/>
        <v/>
      </c>
      <c r="BR67" s="746" t="str">
        <f t="shared" si="139"/>
        <v/>
      </c>
      <c r="BS67" s="746" t="str">
        <f t="shared" si="139"/>
        <v/>
      </c>
      <c r="BT67" s="746" t="str">
        <f t="shared" si="139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83"/>
        <v/>
      </c>
      <c r="CA67" s="874" t="str">
        <f t="shared" si="84"/>
        <v/>
      </c>
      <c r="CB67" s="874" t="str">
        <f t="shared" si="85"/>
        <v/>
      </c>
      <c r="CC67" s="875" t="str">
        <f t="shared" si="86"/>
        <v/>
      </c>
      <c r="CD67" s="506" t="str">
        <f t="shared" si="135"/>
        <v/>
      </c>
      <c r="CE67" s="88" t="str">
        <f t="shared" si="135"/>
        <v/>
      </c>
      <c r="CF67" s="89" t="str">
        <f t="shared" si="135"/>
        <v/>
      </c>
      <c r="CG67" s="89" t="str">
        <f t="shared" si="135"/>
        <v/>
      </c>
      <c r="CH67" s="89" t="str">
        <f t="shared" si="135"/>
        <v/>
      </c>
      <c r="CI67" s="89" t="str">
        <f t="shared" si="135"/>
        <v/>
      </c>
      <c r="CJ67" s="89" t="str">
        <f t="shared" si="135"/>
        <v/>
      </c>
      <c r="CK67" s="153" t="str">
        <f t="shared" si="135"/>
        <v/>
      </c>
      <c r="CL67" s="153" t="str">
        <f t="shared" si="135"/>
        <v/>
      </c>
      <c r="CM67" s="153" t="str">
        <f t="shared" si="135"/>
        <v/>
      </c>
      <c r="CN67" s="89" t="str">
        <f t="shared" si="135"/>
        <v/>
      </c>
      <c r="CO67" s="89" t="str">
        <f t="shared" si="135"/>
        <v/>
      </c>
      <c r="CP67" s="89" t="str">
        <f t="shared" si="135"/>
        <v/>
      </c>
      <c r="CQ67" s="89" t="str">
        <f t="shared" si="135"/>
        <v/>
      </c>
      <c r="CR67" s="89" t="str">
        <f t="shared" si="135"/>
        <v/>
      </c>
      <c r="CS67" s="88" t="str">
        <f t="shared" si="135"/>
        <v/>
      </c>
      <c r="CT67" s="507" t="str">
        <f t="shared" si="135"/>
        <v/>
      </c>
      <c r="CU67" s="534" t="str">
        <f t="shared" si="89"/>
        <v/>
      </c>
      <c r="CV67" s="535" t="str">
        <f t="shared" si="90"/>
        <v/>
      </c>
      <c r="CW67" s="536" t="str">
        <f t="shared" si="91"/>
        <v/>
      </c>
      <c r="CX67" s="536" t="str">
        <f t="shared" si="92"/>
        <v/>
      </c>
      <c r="CY67" s="536" t="str">
        <f t="shared" si="93"/>
        <v/>
      </c>
      <c r="CZ67" s="536" t="str">
        <f t="shared" si="94"/>
        <v/>
      </c>
      <c r="DA67" s="536" t="str">
        <f t="shared" si="95"/>
        <v/>
      </c>
      <c r="DB67" s="537" t="str">
        <f t="shared" si="96"/>
        <v/>
      </c>
      <c r="DC67" s="537" t="str">
        <f t="shared" si="97"/>
        <v/>
      </c>
      <c r="DD67" s="537" t="str">
        <f t="shared" si="98"/>
        <v/>
      </c>
      <c r="DE67" s="536" t="str">
        <f t="shared" si="99"/>
        <v/>
      </c>
      <c r="DF67" s="536" t="str">
        <f t="shared" si="100"/>
        <v/>
      </c>
      <c r="DG67" s="536" t="str">
        <f t="shared" si="101"/>
        <v/>
      </c>
      <c r="DH67" s="536" t="str">
        <f t="shared" si="102"/>
        <v/>
      </c>
      <c r="DI67" s="536" t="str">
        <f t="shared" si="103"/>
        <v/>
      </c>
      <c r="DJ67" s="535" t="str">
        <f t="shared" si="104"/>
        <v/>
      </c>
      <c r="DK67" s="534" t="str">
        <f t="shared" si="105"/>
        <v/>
      </c>
      <c r="DL67" s="876">
        <f t="shared" si="106"/>
        <v>0</v>
      </c>
      <c r="DM67" s="831">
        <f t="shared" si="107"/>
        <v>0</v>
      </c>
      <c r="DN67" s="831">
        <f t="shared" si="108"/>
        <v>0</v>
      </c>
      <c r="DO67" s="831">
        <f t="shared" si="109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83"/>
        <v/>
      </c>
      <c r="CA68" s="874" t="str">
        <f t="shared" si="84"/>
        <v/>
      </c>
      <c r="CB68" s="874" t="str">
        <f t="shared" si="85"/>
        <v/>
      </c>
      <c r="CC68" s="875" t="str">
        <f t="shared" si="86"/>
        <v/>
      </c>
      <c r="CD68" s="506" t="str">
        <f t="shared" si="135"/>
        <v/>
      </c>
      <c r="CE68" s="88" t="str">
        <f t="shared" si="135"/>
        <v/>
      </c>
      <c r="CF68" s="89" t="str">
        <f t="shared" si="135"/>
        <v/>
      </c>
      <c r="CG68" s="89" t="str">
        <f t="shared" si="135"/>
        <v/>
      </c>
      <c r="CH68" s="89" t="str">
        <f t="shared" si="135"/>
        <v/>
      </c>
      <c r="CI68" s="89" t="str">
        <f t="shared" si="135"/>
        <v/>
      </c>
      <c r="CJ68" s="89" t="str">
        <f t="shared" si="135"/>
        <v/>
      </c>
      <c r="CK68" s="153" t="str">
        <f t="shared" si="135"/>
        <v/>
      </c>
      <c r="CL68" s="153" t="str">
        <f t="shared" si="135"/>
        <v/>
      </c>
      <c r="CM68" s="153" t="str">
        <f t="shared" si="135"/>
        <v/>
      </c>
      <c r="CN68" s="89" t="str">
        <f t="shared" si="135"/>
        <v/>
      </c>
      <c r="CO68" s="89" t="str">
        <f t="shared" si="135"/>
        <v/>
      </c>
      <c r="CP68" s="89" t="str">
        <f t="shared" si="135"/>
        <v/>
      </c>
      <c r="CQ68" s="89" t="str">
        <f t="shared" si="135"/>
        <v/>
      </c>
      <c r="CR68" s="89" t="str">
        <f t="shared" si="135"/>
        <v/>
      </c>
      <c r="CS68" s="88" t="str">
        <f t="shared" si="135"/>
        <v/>
      </c>
      <c r="CT68" s="507" t="str">
        <f t="shared" si="135"/>
        <v/>
      </c>
      <c r="CU68" s="534" t="str">
        <f t="shared" si="89"/>
        <v/>
      </c>
      <c r="CV68" s="535" t="str">
        <f t="shared" si="90"/>
        <v/>
      </c>
      <c r="CW68" s="536" t="str">
        <f t="shared" si="91"/>
        <v/>
      </c>
      <c r="CX68" s="536" t="str">
        <f t="shared" si="92"/>
        <v/>
      </c>
      <c r="CY68" s="536" t="str">
        <f t="shared" si="93"/>
        <v/>
      </c>
      <c r="CZ68" s="536" t="str">
        <f t="shared" si="94"/>
        <v/>
      </c>
      <c r="DA68" s="536" t="str">
        <f t="shared" si="95"/>
        <v/>
      </c>
      <c r="DB68" s="537" t="str">
        <f t="shared" si="96"/>
        <v/>
      </c>
      <c r="DC68" s="537" t="str">
        <f t="shared" si="97"/>
        <v/>
      </c>
      <c r="DD68" s="537" t="str">
        <f t="shared" si="98"/>
        <v/>
      </c>
      <c r="DE68" s="536" t="str">
        <f t="shared" si="99"/>
        <v/>
      </c>
      <c r="DF68" s="536" t="str">
        <f t="shared" si="100"/>
        <v/>
      </c>
      <c r="DG68" s="536" t="str">
        <f t="shared" si="101"/>
        <v/>
      </c>
      <c r="DH68" s="536" t="str">
        <f t="shared" si="102"/>
        <v/>
      </c>
      <c r="DI68" s="536" t="str">
        <f t="shared" si="103"/>
        <v/>
      </c>
      <c r="DJ68" s="535" t="str">
        <f t="shared" si="104"/>
        <v/>
      </c>
      <c r="DK68" s="534" t="str">
        <f t="shared" si="105"/>
        <v/>
      </c>
      <c r="DL68" s="876">
        <f t="shared" si="106"/>
        <v>0</v>
      </c>
      <c r="DM68" s="831">
        <f t="shared" si="107"/>
        <v>0</v>
      </c>
      <c r="DN68" s="831">
        <f t="shared" si="108"/>
        <v>0</v>
      </c>
      <c r="DO68" s="831">
        <f t="shared" si="109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40">IF(B63="","",(B63-B65-B68)*B64/B$7/365/$G$1)</f>
        <v/>
      </c>
      <c r="C69" s="751" t="str">
        <f t="shared" si="140"/>
        <v/>
      </c>
      <c r="D69" s="751" t="str">
        <f t="shared" si="140"/>
        <v/>
      </c>
      <c r="E69" s="751" t="str">
        <f t="shared" si="140"/>
        <v/>
      </c>
      <c r="F69" s="751" t="str">
        <f t="shared" si="140"/>
        <v/>
      </c>
      <c r="G69" s="751" t="str">
        <f t="shared" si="140"/>
        <v/>
      </c>
      <c r="H69" s="751" t="str">
        <f t="shared" si="140"/>
        <v/>
      </c>
      <c r="I69" s="751" t="str">
        <f t="shared" si="140"/>
        <v/>
      </c>
      <c r="J69" s="751" t="str">
        <f t="shared" si="140"/>
        <v/>
      </c>
      <c r="K69" s="751" t="str">
        <f t="shared" si="140"/>
        <v/>
      </c>
      <c r="L69" s="751" t="str">
        <f t="shared" si="140"/>
        <v/>
      </c>
      <c r="M69" s="751" t="str">
        <f t="shared" si="140"/>
        <v/>
      </c>
      <c r="N69" s="751" t="str">
        <f t="shared" si="140"/>
        <v/>
      </c>
      <c r="O69" s="751" t="str">
        <f t="shared" si="140"/>
        <v/>
      </c>
      <c r="P69" s="751" t="str">
        <f t="shared" si="140"/>
        <v/>
      </c>
      <c r="Q69" s="751" t="str">
        <f t="shared" si="140"/>
        <v/>
      </c>
      <c r="R69" s="751" t="str">
        <f t="shared" si="140"/>
        <v/>
      </c>
      <c r="S69" s="962"/>
      <c r="T69" s="751" t="str">
        <f t="shared" ref="T69:AJ69" si="141">IF(T63="","",(T63-T65-T68)*T64/T$7/365/$G$1)</f>
        <v/>
      </c>
      <c r="U69" s="751" t="str">
        <f t="shared" si="141"/>
        <v/>
      </c>
      <c r="V69" s="751" t="str">
        <f t="shared" si="141"/>
        <v/>
      </c>
      <c r="W69" s="751" t="str">
        <f t="shared" si="141"/>
        <v/>
      </c>
      <c r="X69" s="751" t="str">
        <f t="shared" si="141"/>
        <v/>
      </c>
      <c r="Y69" s="751" t="str">
        <f t="shared" si="141"/>
        <v/>
      </c>
      <c r="Z69" s="751" t="str">
        <f t="shared" si="141"/>
        <v/>
      </c>
      <c r="AA69" s="751" t="str">
        <f t="shared" si="141"/>
        <v/>
      </c>
      <c r="AB69" s="751" t="str">
        <f t="shared" si="141"/>
        <v/>
      </c>
      <c r="AC69" s="751" t="str">
        <f t="shared" si="141"/>
        <v/>
      </c>
      <c r="AD69" s="751" t="str">
        <f t="shared" si="141"/>
        <v/>
      </c>
      <c r="AE69" s="751" t="str">
        <f t="shared" si="141"/>
        <v/>
      </c>
      <c r="AF69" s="751" t="str">
        <f t="shared" si="141"/>
        <v/>
      </c>
      <c r="AG69" s="751" t="str">
        <f t="shared" si="141"/>
        <v/>
      </c>
      <c r="AH69" s="751" t="str">
        <f t="shared" si="141"/>
        <v/>
      </c>
      <c r="AI69" s="751" t="str">
        <f t="shared" si="141"/>
        <v/>
      </c>
      <c r="AJ69" s="751" t="str">
        <f t="shared" si="141"/>
        <v/>
      </c>
      <c r="AK69" s="962"/>
      <c r="AL69" s="751" t="str">
        <f t="shared" ref="AL69:BB69" si="142">IF(AL63="","",(AL63-AL65-AL68)*AL64/AL$7/365/$G$1)</f>
        <v/>
      </c>
      <c r="AM69" s="751" t="str">
        <f t="shared" si="142"/>
        <v/>
      </c>
      <c r="AN69" s="751" t="str">
        <f t="shared" si="142"/>
        <v/>
      </c>
      <c r="AO69" s="751" t="str">
        <f t="shared" si="142"/>
        <v/>
      </c>
      <c r="AP69" s="751" t="str">
        <f t="shared" si="142"/>
        <v/>
      </c>
      <c r="AQ69" s="751" t="str">
        <f t="shared" si="142"/>
        <v/>
      </c>
      <c r="AR69" s="751" t="str">
        <f t="shared" si="142"/>
        <v/>
      </c>
      <c r="AS69" s="751" t="str">
        <f t="shared" si="142"/>
        <v/>
      </c>
      <c r="AT69" s="751" t="str">
        <f t="shared" si="142"/>
        <v/>
      </c>
      <c r="AU69" s="751" t="str">
        <f t="shared" si="142"/>
        <v/>
      </c>
      <c r="AV69" s="751" t="str">
        <f t="shared" si="142"/>
        <v/>
      </c>
      <c r="AW69" s="751" t="str">
        <f t="shared" si="142"/>
        <v/>
      </c>
      <c r="AX69" s="751" t="str">
        <f t="shared" si="142"/>
        <v/>
      </c>
      <c r="AY69" s="751" t="str">
        <f t="shared" si="142"/>
        <v/>
      </c>
      <c r="AZ69" s="751" t="str">
        <f t="shared" si="142"/>
        <v/>
      </c>
      <c r="BA69" s="751" t="str">
        <f t="shared" si="142"/>
        <v/>
      </c>
      <c r="BB69" s="751" t="str">
        <f t="shared" si="142"/>
        <v/>
      </c>
      <c r="BC69" s="962"/>
      <c r="BD69" s="751" t="str">
        <f t="shared" ref="BD69:BT69" si="143">IF(BD63="","",(BD63-BD65-BD68)*BD64/BD$7/365/$G$1)</f>
        <v/>
      </c>
      <c r="BE69" s="751" t="str">
        <f t="shared" si="143"/>
        <v/>
      </c>
      <c r="BF69" s="751" t="str">
        <f t="shared" si="143"/>
        <v/>
      </c>
      <c r="BG69" s="751" t="str">
        <f t="shared" si="143"/>
        <v/>
      </c>
      <c r="BH69" s="751" t="str">
        <f t="shared" si="143"/>
        <v/>
      </c>
      <c r="BI69" s="751" t="str">
        <f t="shared" si="143"/>
        <v/>
      </c>
      <c r="BJ69" s="751" t="str">
        <f t="shared" si="143"/>
        <v/>
      </c>
      <c r="BK69" s="751" t="str">
        <f t="shared" si="143"/>
        <v/>
      </c>
      <c r="BL69" s="751" t="str">
        <f t="shared" si="143"/>
        <v/>
      </c>
      <c r="BM69" s="751" t="str">
        <f t="shared" si="143"/>
        <v/>
      </c>
      <c r="BN69" s="751" t="str">
        <f t="shared" si="143"/>
        <v/>
      </c>
      <c r="BO69" s="751" t="str">
        <f t="shared" si="143"/>
        <v/>
      </c>
      <c r="BP69" s="751" t="str">
        <f t="shared" si="143"/>
        <v/>
      </c>
      <c r="BQ69" s="751" t="str">
        <f t="shared" si="143"/>
        <v/>
      </c>
      <c r="BR69" s="751" t="str">
        <f t="shared" si="143"/>
        <v/>
      </c>
      <c r="BS69" s="751" t="str">
        <f t="shared" si="143"/>
        <v/>
      </c>
      <c r="BT69" s="751" t="str">
        <f t="shared" si="143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83"/>
        <v/>
      </c>
      <c r="CA69" s="963" t="str">
        <f t="shared" si="84"/>
        <v/>
      </c>
      <c r="CB69" s="963" t="str">
        <f t="shared" si="85"/>
        <v/>
      </c>
      <c r="CC69" s="964" t="str">
        <f t="shared" si="86"/>
        <v/>
      </c>
      <c r="CD69" s="609" t="str">
        <f t="shared" si="135"/>
        <v/>
      </c>
      <c r="CE69" s="523" t="str">
        <f t="shared" si="135"/>
        <v/>
      </c>
      <c r="CF69" s="524" t="str">
        <f t="shared" si="135"/>
        <v/>
      </c>
      <c r="CG69" s="524" t="str">
        <f t="shared" si="135"/>
        <v/>
      </c>
      <c r="CH69" s="524" t="str">
        <f t="shared" si="135"/>
        <v/>
      </c>
      <c r="CI69" s="524" t="str">
        <f t="shared" si="135"/>
        <v/>
      </c>
      <c r="CJ69" s="524" t="str">
        <f t="shared" si="135"/>
        <v/>
      </c>
      <c r="CK69" s="525" t="str">
        <f t="shared" si="135"/>
        <v/>
      </c>
      <c r="CL69" s="525" t="str">
        <f t="shared" si="135"/>
        <v/>
      </c>
      <c r="CM69" s="525" t="str">
        <f t="shared" si="135"/>
        <v/>
      </c>
      <c r="CN69" s="524" t="str">
        <f t="shared" si="135"/>
        <v/>
      </c>
      <c r="CO69" s="524" t="str">
        <f t="shared" si="135"/>
        <v/>
      </c>
      <c r="CP69" s="524" t="str">
        <f t="shared" si="135"/>
        <v/>
      </c>
      <c r="CQ69" s="524" t="str">
        <f t="shared" si="135"/>
        <v/>
      </c>
      <c r="CR69" s="524" t="str">
        <f t="shared" si="135"/>
        <v/>
      </c>
      <c r="CS69" s="523" t="str">
        <f t="shared" si="135"/>
        <v/>
      </c>
      <c r="CT69" s="610" t="str">
        <f t="shared" si="135"/>
        <v/>
      </c>
      <c r="CU69" s="522" t="str">
        <f t="shared" si="89"/>
        <v/>
      </c>
      <c r="CV69" s="523" t="str">
        <f t="shared" si="90"/>
        <v/>
      </c>
      <c r="CW69" s="524" t="str">
        <f t="shared" si="91"/>
        <v/>
      </c>
      <c r="CX69" s="524" t="str">
        <f t="shared" si="92"/>
        <v/>
      </c>
      <c r="CY69" s="524" t="str">
        <f t="shared" si="93"/>
        <v/>
      </c>
      <c r="CZ69" s="524" t="str">
        <f t="shared" si="94"/>
        <v/>
      </c>
      <c r="DA69" s="524" t="str">
        <f t="shared" si="95"/>
        <v/>
      </c>
      <c r="DB69" s="525" t="str">
        <f t="shared" si="96"/>
        <v/>
      </c>
      <c r="DC69" s="525" t="str">
        <f t="shared" si="97"/>
        <v/>
      </c>
      <c r="DD69" s="525" t="str">
        <f t="shared" si="98"/>
        <v/>
      </c>
      <c r="DE69" s="524" t="str">
        <f t="shared" si="99"/>
        <v/>
      </c>
      <c r="DF69" s="524" t="str">
        <f t="shared" si="100"/>
        <v/>
      </c>
      <c r="DG69" s="524" t="str">
        <f t="shared" si="101"/>
        <v/>
      </c>
      <c r="DH69" s="524" t="str">
        <f t="shared" si="102"/>
        <v/>
      </c>
      <c r="DI69" s="524" t="str">
        <f t="shared" si="103"/>
        <v/>
      </c>
      <c r="DJ69" s="523" t="str">
        <f t="shared" si="104"/>
        <v/>
      </c>
      <c r="DK69" s="522" t="str">
        <f t="shared" si="105"/>
        <v/>
      </c>
      <c r="DL69" s="876">
        <f t="shared" si="106"/>
        <v>0</v>
      </c>
      <c r="DM69" s="831">
        <f t="shared" si="107"/>
        <v>0</v>
      </c>
      <c r="DN69" s="831">
        <f t="shared" si="108"/>
        <v>0</v>
      </c>
      <c r="DO69" s="831">
        <f t="shared" si="109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83"/>
        <v/>
      </c>
      <c r="CA70" s="874" t="str">
        <f t="shared" si="84"/>
        <v/>
      </c>
      <c r="CB70" s="874" t="str">
        <f t="shared" si="85"/>
        <v/>
      </c>
      <c r="CC70" s="875" t="str">
        <f t="shared" si="86"/>
        <v/>
      </c>
      <c r="CD70" s="506" t="str">
        <f t="shared" si="135"/>
        <v/>
      </c>
      <c r="CE70" s="88" t="str">
        <f t="shared" si="135"/>
        <v/>
      </c>
      <c r="CF70" s="89" t="str">
        <f t="shared" si="135"/>
        <v/>
      </c>
      <c r="CG70" s="89" t="str">
        <f t="shared" si="135"/>
        <v/>
      </c>
      <c r="CH70" s="89" t="str">
        <f t="shared" si="135"/>
        <v/>
      </c>
      <c r="CI70" s="89" t="str">
        <f t="shared" si="135"/>
        <v/>
      </c>
      <c r="CJ70" s="89" t="str">
        <f t="shared" si="135"/>
        <v/>
      </c>
      <c r="CK70" s="153" t="str">
        <f t="shared" si="135"/>
        <v/>
      </c>
      <c r="CL70" s="153" t="str">
        <f t="shared" si="135"/>
        <v/>
      </c>
      <c r="CM70" s="153" t="str">
        <f t="shared" si="135"/>
        <v/>
      </c>
      <c r="CN70" s="89" t="str">
        <f t="shared" si="135"/>
        <v/>
      </c>
      <c r="CO70" s="89" t="str">
        <f t="shared" si="135"/>
        <v/>
      </c>
      <c r="CP70" s="89" t="str">
        <f t="shared" si="135"/>
        <v/>
      </c>
      <c r="CQ70" s="89" t="str">
        <f t="shared" si="135"/>
        <v/>
      </c>
      <c r="CR70" s="89" t="str">
        <f t="shared" si="135"/>
        <v/>
      </c>
      <c r="CS70" s="88" t="str">
        <f t="shared" si="135"/>
        <v/>
      </c>
      <c r="CT70" s="507" t="str">
        <f t="shared" si="135"/>
        <v/>
      </c>
      <c r="CU70" s="534" t="str">
        <f t="shared" si="89"/>
        <v/>
      </c>
      <c r="CV70" s="535" t="str">
        <f t="shared" si="90"/>
        <v/>
      </c>
      <c r="CW70" s="536" t="str">
        <f t="shared" si="91"/>
        <v/>
      </c>
      <c r="CX70" s="536" t="str">
        <f t="shared" si="92"/>
        <v/>
      </c>
      <c r="CY70" s="536" t="str">
        <f t="shared" si="93"/>
        <v/>
      </c>
      <c r="CZ70" s="536" t="str">
        <f t="shared" si="94"/>
        <v/>
      </c>
      <c r="DA70" s="536" t="str">
        <f t="shared" si="95"/>
        <v/>
      </c>
      <c r="DB70" s="537" t="str">
        <f t="shared" si="96"/>
        <v/>
      </c>
      <c r="DC70" s="537" t="str">
        <f t="shared" si="97"/>
        <v/>
      </c>
      <c r="DD70" s="537" t="str">
        <f t="shared" si="98"/>
        <v/>
      </c>
      <c r="DE70" s="536" t="str">
        <f t="shared" si="99"/>
        <v/>
      </c>
      <c r="DF70" s="536" t="str">
        <f t="shared" si="100"/>
        <v/>
      </c>
      <c r="DG70" s="536" t="str">
        <f t="shared" si="101"/>
        <v/>
      </c>
      <c r="DH70" s="536" t="str">
        <f t="shared" si="102"/>
        <v/>
      </c>
      <c r="DI70" s="536" t="str">
        <f t="shared" si="103"/>
        <v/>
      </c>
      <c r="DJ70" s="535" t="str">
        <f t="shared" si="104"/>
        <v/>
      </c>
      <c r="DK70" s="534" t="str">
        <f t="shared" si="105"/>
        <v/>
      </c>
      <c r="DL70" s="876">
        <f t="shared" si="106"/>
        <v>0</v>
      </c>
      <c r="DM70" s="831">
        <f t="shared" si="107"/>
        <v>0</v>
      </c>
      <c r="DN70" s="831">
        <f t="shared" si="108"/>
        <v>0</v>
      </c>
      <c r="DO70" s="831">
        <f t="shared" si="109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83"/>
        <v/>
      </c>
      <c r="CA71" s="874" t="str">
        <f t="shared" si="84"/>
        <v/>
      </c>
      <c r="CB71" s="874" t="str">
        <f t="shared" si="85"/>
        <v/>
      </c>
      <c r="CC71" s="875" t="str">
        <f t="shared" si="86"/>
        <v/>
      </c>
      <c r="CD71" s="506" t="str">
        <f t="shared" si="135"/>
        <v/>
      </c>
      <c r="CE71" s="88" t="str">
        <f t="shared" si="135"/>
        <v/>
      </c>
      <c r="CF71" s="89" t="str">
        <f t="shared" si="135"/>
        <v/>
      </c>
      <c r="CG71" s="89" t="str">
        <f t="shared" si="135"/>
        <v/>
      </c>
      <c r="CH71" s="89" t="str">
        <f t="shared" si="135"/>
        <v/>
      </c>
      <c r="CI71" s="89" t="str">
        <f t="shared" si="135"/>
        <v/>
      </c>
      <c r="CJ71" s="89" t="str">
        <f t="shared" si="135"/>
        <v/>
      </c>
      <c r="CK71" s="153" t="str">
        <f t="shared" si="135"/>
        <v/>
      </c>
      <c r="CL71" s="153" t="str">
        <f t="shared" si="135"/>
        <v/>
      </c>
      <c r="CM71" s="153" t="str">
        <f t="shared" si="135"/>
        <v/>
      </c>
      <c r="CN71" s="89" t="str">
        <f t="shared" si="135"/>
        <v/>
      </c>
      <c r="CO71" s="89" t="str">
        <f t="shared" si="135"/>
        <v/>
      </c>
      <c r="CP71" s="89" t="str">
        <f t="shared" si="135"/>
        <v/>
      </c>
      <c r="CQ71" s="89" t="str">
        <f t="shared" si="135"/>
        <v/>
      </c>
      <c r="CR71" s="89" t="str">
        <f t="shared" si="135"/>
        <v/>
      </c>
      <c r="CS71" s="88" t="str">
        <f t="shared" si="135"/>
        <v/>
      </c>
      <c r="CT71" s="507" t="str">
        <f t="shared" si="135"/>
        <v/>
      </c>
      <c r="CU71" s="534" t="str">
        <f t="shared" si="89"/>
        <v/>
      </c>
      <c r="CV71" s="535" t="str">
        <f t="shared" si="90"/>
        <v/>
      </c>
      <c r="CW71" s="536" t="str">
        <f t="shared" si="91"/>
        <v/>
      </c>
      <c r="CX71" s="536" t="str">
        <f t="shared" si="92"/>
        <v/>
      </c>
      <c r="CY71" s="536" t="str">
        <f t="shared" si="93"/>
        <v/>
      </c>
      <c r="CZ71" s="536" t="str">
        <f t="shared" si="94"/>
        <v/>
      </c>
      <c r="DA71" s="536" t="str">
        <f t="shared" si="95"/>
        <v/>
      </c>
      <c r="DB71" s="537" t="str">
        <f t="shared" si="96"/>
        <v/>
      </c>
      <c r="DC71" s="537" t="str">
        <f t="shared" si="97"/>
        <v/>
      </c>
      <c r="DD71" s="537" t="str">
        <f t="shared" si="98"/>
        <v/>
      </c>
      <c r="DE71" s="536" t="str">
        <f t="shared" si="99"/>
        <v/>
      </c>
      <c r="DF71" s="536" t="str">
        <f t="shared" si="100"/>
        <v/>
      </c>
      <c r="DG71" s="536" t="str">
        <f t="shared" si="101"/>
        <v/>
      </c>
      <c r="DH71" s="536" t="str">
        <f t="shared" si="102"/>
        <v/>
      </c>
      <c r="DI71" s="536" t="str">
        <f t="shared" si="103"/>
        <v/>
      </c>
      <c r="DJ71" s="535" t="str">
        <f t="shared" si="104"/>
        <v/>
      </c>
      <c r="DK71" s="534" t="str">
        <f t="shared" si="105"/>
        <v/>
      </c>
      <c r="DL71" s="876">
        <f t="shared" si="106"/>
        <v>0</v>
      </c>
      <c r="DM71" s="831">
        <f t="shared" si="107"/>
        <v>0</v>
      </c>
      <c r="DN71" s="831">
        <f t="shared" si="108"/>
        <v>0</v>
      </c>
      <c r="DO71" s="831">
        <f t="shared" si="109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83"/>
        <v/>
      </c>
      <c r="CA72" s="874" t="str">
        <f t="shared" si="84"/>
        <v/>
      </c>
      <c r="CB72" s="874" t="str">
        <f t="shared" si="85"/>
        <v/>
      </c>
      <c r="CC72" s="875" t="str">
        <f t="shared" si="86"/>
        <v/>
      </c>
      <c r="CD72" s="506" t="str">
        <f t="shared" si="135"/>
        <v/>
      </c>
      <c r="CE72" s="88" t="str">
        <f t="shared" si="135"/>
        <v/>
      </c>
      <c r="CF72" s="89" t="str">
        <f t="shared" si="135"/>
        <v/>
      </c>
      <c r="CG72" s="89" t="str">
        <f t="shared" si="135"/>
        <v/>
      </c>
      <c r="CH72" s="89" t="str">
        <f t="shared" si="135"/>
        <v/>
      </c>
      <c r="CI72" s="89" t="str">
        <f t="shared" si="135"/>
        <v/>
      </c>
      <c r="CJ72" s="89" t="str">
        <f t="shared" si="135"/>
        <v/>
      </c>
      <c r="CK72" s="153" t="str">
        <f t="shared" si="135"/>
        <v/>
      </c>
      <c r="CL72" s="153" t="str">
        <f t="shared" si="135"/>
        <v/>
      </c>
      <c r="CM72" s="153" t="str">
        <f t="shared" si="135"/>
        <v/>
      </c>
      <c r="CN72" s="89" t="str">
        <f t="shared" si="135"/>
        <v/>
      </c>
      <c r="CO72" s="89" t="str">
        <f t="shared" si="135"/>
        <v/>
      </c>
      <c r="CP72" s="89" t="str">
        <f t="shared" si="135"/>
        <v/>
      </c>
      <c r="CQ72" s="89" t="str">
        <f t="shared" si="135"/>
        <v/>
      </c>
      <c r="CR72" s="89" t="str">
        <f t="shared" si="135"/>
        <v/>
      </c>
      <c r="CS72" s="88" t="str">
        <f t="shared" si="135"/>
        <v/>
      </c>
      <c r="CT72" s="507" t="str">
        <f t="shared" si="135"/>
        <v/>
      </c>
      <c r="CU72" s="534" t="str">
        <f t="shared" si="89"/>
        <v/>
      </c>
      <c r="CV72" s="535" t="str">
        <f t="shared" si="90"/>
        <v/>
      </c>
      <c r="CW72" s="536" t="str">
        <f t="shared" si="91"/>
        <v/>
      </c>
      <c r="CX72" s="536" t="str">
        <f t="shared" si="92"/>
        <v/>
      </c>
      <c r="CY72" s="536" t="str">
        <f t="shared" si="93"/>
        <v/>
      </c>
      <c r="CZ72" s="536" t="str">
        <f t="shared" si="94"/>
        <v/>
      </c>
      <c r="DA72" s="536" t="str">
        <f t="shared" si="95"/>
        <v/>
      </c>
      <c r="DB72" s="537" t="str">
        <f t="shared" si="96"/>
        <v/>
      </c>
      <c r="DC72" s="537" t="str">
        <f t="shared" si="97"/>
        <v/>
      </c>
      <c r="DD72" s="537" t="str">
        <f t="shared" si="98"/>
        <v/>
      </c>
      <c r="DE72" s="536" t="str">
        <f t="shared" si="99"/>
        <v/>
      </c>
      <c r="DF72" s="536" t="str">
        <f t="shared" si="100"/>
        <v/>
      </c>
      <c r="DG72" s="536" t="str">
        <f t="shared" si="101"/>
        <v/>
      </c>
      <c r="DH72" s="536" t="str">
        <f t="shared" si="102"/>
        <v/>
      </c>
      <c r="DI72" s="536" t="str">
        <f t="shared" si="103"/>
        <v/>
      </c>
      <c r="DJ72" s="535" t="str">
        <f t="shared" si="104"/>
        <v/>
      </c>
      <c r="DK72" s="534" t="str">
        <f t="shared" si="105"/>
        <v/>
      </c>
      <c r="DL72" s="876">
        <f t="shared" si="106"/>
        <v>0</v>
      </c>
      <c r="DM72" s="831">
        <f t="shared" si="107"/>
        <v>0</v>
      </c>
      <c r="DN72" s="831">
        <f t="shared" si="108"/>
        <v>0</v>
      </c>
      <c r="DO72" s="831">
        <f t="shared" si="109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83"/>
        <v/>
      </c>
      <c r="CA73" s="874" t="str">
        <f t="shared" si="84"/>
        <v/>
      </c>
      <c r="CB73" s="874" t="str">
        <f t="shared" si="85"/>
        <v/>
      </c>
      <c r="CC73" s="875" t="str">
        <f t="shared" si="86"/>
        <v/>
      </c>
      <c r="CD73" s="506" t="str">
        <f t="shared" si="135"/>
        <v/>
      </c>
      <c r="CE73" s="88" t="str">
        <f t="shared" si="135"/>
        <v/>
      </c>
      <c r="CF73" s="89" t="str">
        <f t="shared" si="135"/>
        <v/>
      </c>
      <c r="CG73" s="89" t="str">
        <f t="shared" si="135"/>
        <v/>
      </c>
      <c r="CH73" s="89" t="str">
        <f t="shared" si="135"/>
        <v/>
      </c>
      <c r="CI73" s="89" t="str">
        <f t="shared" si="135"/>
        <v/>
      </c>
      <c r="CJ73" s="89" t="str">
        <f t="shared" si="135"/>
        <v/>
      </c>
      <c r="CK73" s="153" t="str">
        <f t="shared" si="135"/>
        <v/>
      </c>
      <c r="CL73" s="153" t="str">
        <f t="shared" si="135"/>
        <v/>
      </c>
      <c r="CM73" s="153" t="str">
        <f t="shared" si="135"/>
        <v/>
      </c>
      <c r="CN73" s="89" t="str">
        <f t="shared" si="135"/>
        <v/>
      </c>
      <c r="CO73" s="89" t="str">
        <f t="shared" si="135"/>
        <v/>
      </c>
      <c r="CP73" s="89" t="str">
        <f t="shared" si="135"/>
        <v/>
      </c>
      <c r="CQ73" s="89" t="str">
        <f t="shared" si="135"/>
        <v/>
      </c>
      <c r="CR73" s="89" t="str">
        <f t="shared" si="135"/>
        <v/>
      </c>
      <c r="CS73" s="88" t="str">
        <f t="shared" si="135"/>
        <v/>
      </c>
      <c r="CT73" s="507" t="str">
        <f t="shared" si="135"/>
        <v/>
      </c>
      <c r="CU73" s="534" t="str">
        <f t="shared" si="89"/>
        <v/>
      </c>
      <c r="CV73" s="535" t="str">
        <f t="shared" si="90"/>
        <v/>
      </c>
      <c r="CW73" s="536" t="str">
        <f t="shared" si="91"/>
        <v/>
      </c>
      <c r="CX73" s="536" t="str">
        <f t="shared" si="92"/>
        <v/>
      </c>
      <c r="CY73" s="536" t="str">
        <f t="shared" si="93"/>
        <v/>
      </c>
      <c r="CZ73" s="536" t="str">
        <f t="shared" si="94"/>
        <v/>
      </c>
      <c r="DA73" s="536" t="str">
        <f t="shared" si="95"/>
        <v/>
      </c>
      <c r="DB73" s="537" t="str">
        <f t="shared" si="96"/>
        <v/>
      </c>
      <c r="DC73" s="537" t="str">
        <f t="shared" si="97"/>
        <v/>
      </c>
      <c r="DD73" s="537" t="str">
        <f t="shared" si="98"/>
        <v/>
      </c>
      <c r="DE73" s="536" t="str">
        <f t="shared" si="99"/>
        <v/>
      </c>
      <c r="DF73" s="536" t="str">
        <f t="shared" si="100"/>
        <v/>
      </c>
      <c r="DG73" s="536" t="str">
        <f t="shared" si="101"/>
        <v/>
      </c>
      <c r="DH73" s="536" t="str">
        <f t="shared" si="102"/>
        <v/>
      </c>
      <c r="DI73" s="536" t="str">
        <f t="shared" si="103"/>
        <v/>
      </c>
      <c r="DJ73" s="535" t="str">
        <f t="shared" si="104"/>
        <v/>
      </c>
      <c r="DK73" s="534" t="str">
        <f t="shared" si="105"/>
        <v/>
      </c>
      <c r="DL73" s="876">
        <f t="shared" si="106"/>
        <v>0</v>
      </c>
      <c r="DM73" s="831">
        <f t="shared" si="107"/>
        <v>0</v>
      </c>
      <c r="DN73" s="831">
        <f t="shared" si="108"/>
        <v>0</v>
      </c>
      <c r="DO73" s="831">
        <f t="shared" si="109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44">IF(B72="","",B72*B73)</f>
        <v/>
      </c>
      <c r="C74" s="746" t="str">
        <f t="shared" si="144"/>
        <v/>
      </c>
      <c r="D74" s="746" t="str">
        <f t="shared" si="144"/>
        <v/>
      </c>
      <c r="E74" s="746" t="str">
        <f t="shared" si="144"/>
        <v/>
      </c>
      <c r="F74" s="746" t="str">
        <f t="shared" si="144"/>
        <v/>
      </c>
      <c r="G74" s="746" t="str">
        <f t="shared" si="144"/>
        <v/>
      </c>
      <c r="H74" s="746" t="str">
        <f t="shared" si="144"/>
        <v/>
      </c>
      <c r="I74" s="746" t="str">
        <f t="shared" si="144"/>
        <v/>
      </c>
      <c r="J74" s="746" t="str">
        <f t="shared" si="144"/>
        <v/>
      </c>
      <c r="K74" s="746" t="str">
        <f t="shared" si="144"/>
        <v/>
      </c>
      <c r="L74" s="746" t="str">
        <f t="shared" si="144"/>
        <v/>
      </c>
      <c r="M74" s="746" t="str">
        <f t="shared" si="144"/>
        <v/>
      </c>
      <c r="N74" s="746" t="str">
        <f t="shared" si="144"/>
        <v/>
      </c>
      <c r="O74" s="746" t="str">
        <f t="shared" si="144"/>
        <v/>
      </c>
      <c r="P74" s="746" t="str">
        <f t="shared" si="144"/>
        <v/>
      </c>
      <c r="Q74" s="746" t="str">
        <f t="shared" si="144"/>
        <v/>
      </c>
      <c r="R74" s="746" t="str">
        <f t="shared" si="144"/>
        <v/>
      </c>
      <c r="S74" s="752"/>
      <c r="T74" s="746" t="str">
        <f t="shared" ref="T74:AJ74" si="145">IF(T72="","",T72*T73)</f>
        <v/>
      </c>
      <c r="U74" s="746" t="str">
        <f t="shared" si="145"/>
        <v/>
      </c>
      <c r="V74" s="746" t="str">
        <f t="shared" si="145"/>
        <v/>
      </c>
      <c r="W74" s="746" t="str">
        <f t="shared" si="145"/>
        <v/>
      </c>
      <c r="X74" s="746" t="str">
        <f t="shared" si="145"/>
        <v/>
      </c>
      <c r="Y74" s="746" t="str">
        <f t="shared" si="145"/>
        <v/>
      </c>
      <c r="Z74" s="746" t="str">
        <f t="shared" si="145"/>
        <v/>
      </c>
      <c r="AA74" s="746" t="str">
        <f t="shared" si="145"/>
        <v/>
      </c>
      <c r="AB74" s="746" t="str">
        <f t="shared" si="145"/>
        <v/>
      </c>
      <c r="AC74" s="746" t="str">
        <f t="shared" si="145"/>
        <v/>
      </c>
      <c r="AD74" s="746" t="str">
        <f t="shared" si="145"/>
        <v/>
      </c>
      <c r="AE74" s="746" t="str">
        <f t="shared" si="145"/>
        <v/>
      </c>
      <c r="AF74" s="746" t="str">
        <f t="shared" si="145"/>
        <v/>
      </c>
      <c r="AG74" s="746" t="str">
        <f t="shared" si="145"/>
        <v/>
      </c>
      <c r="AH74" s="746" t="str">
        <f t="shared" si="145"/>
        <v/>
      </c>
      <c r="AI74" s="746" t="str">
        <f t="shared" si="145"/>
        <v/>
      </c>
      <c r="AJ74" s="746" t="str">
        <f t="shared" si="145"/>
        <v/>
      </c>
      <c r="AK74" s="752"/>
      <c r="AL74" s="746" t="str">
        <f t="shared" ref="AL74:BB74" si="146">IF(AL72="","",AL72*AL73)</f>
        <v/>
      </c>
      <c r="AM74" s="746" t="str">
        <f t="shared" si="146"/>
        <v/>
      </c>
      <c r="AN74" s="746" t="str">
        <f t="shared" si="146"/>
        <v/>
      </c>
      <c r="AO74" s="746" t="str">
        <f t="shared" si="146"/>
        <v/>
      </c>
      <c r="AP74" s="746" t="str">
        <f t="shared" si="146"/>
        <v/>
      </c>
      <c r="AQ74" s="746" t="str">
        <f t="shared" si="146"/>
        <v/>
      </c>
      <c r="AR74" s="746" t="str">
        <f t="shared" si="146"/>
        <v/>
      </c>
      <c r="AS74" s="746" t="str">
        <f t="shared" si="146"/>
        <v/>
      </c>
      <c r="AT74" s="746" t="str">
        <f t="shared" si="146"/>
        <v/>
      </c>
      <c r="AU74" s="746" t="str">
        <f t="shared" si="146"/>
        <v/>
      </c>
      <c r="AV74" s="746" t="str">
        <f t="shared" si="146"/>
        <v/>
      </c>
      <c r="AW74" s="746" t="str">
        <f t="shared" si="146"/>
        <v/>
      </c>
      <c r="AX74" s="746" t="str">
        <f t="shared" si="146"/>
        <v/>
      </c>
      <c r="AY74" s="746" t="str">
        <f t="shared" si="146"/>
        <v/>
      </c>
      <c r="AZ74" s="746" t="str">
        <f t="shared" si="146"/>
        <v/>
      </c>
      <c r="BA74" s="746" t="str">
        <f t="shared" si="146"/>
        <v/>
      </c>
      <c r="BB74" s="746" t="str">
        <f t="shared" si="146"/>
        <v/>
      </c>
      <c r="BC74" s="752"/>
      <c r="BD74" s="746" t="str">
        <f t="shared" ref="BD74:BT74" si="147">IF(BD72="","",BD72*BD73)</f>
        <v/>
      </c>
      <c r="BE74" s="746" t="str">
        <f t="shared" si="147"/>
        <v/>
      </c>
      <c r="BF74" s="746" t="str">
        <f t="shared" si="147"/>
        <v/>
      </c>
      <c r="BG74" s="746" t="str">
        <f t="shared" si="147"/>
        <v/>
      </c>
      <c r="BH74" s="746" t="str">
        <f t="shared" si="147"/>
        <v/>
      </c>
      <c r="BI74" s="746" t="str">
        <f t="shared" si="147"/>
        <v/>
      </c>
      <c r="BJ74" s="746" t="str">
        <f t="shared" si="147"/>
        <v/>
      </c>
      <c r="BK74" s="746" t="str">
        <f t="shared" si="147"/>
        <v/>
      </c>
      <c r="BL74" s="746" t="str">
        <f t="shared" si="147"/>
        <v/>
      </c>
      <c r="BM74" s="746" t="str">
        <f t="shared" si="147"/>
        <v/>
      </c>
      <c r="BN74" s="746" t="str">
        <f t="shared" si="147"/>
        <v/>
      </c>
      <c r="BO74" s="746" t="str">
        <f t="shared" si="147"/>
        <v/>
      </c>
      <c r="BP74" s="746" t="str">
        <f t="shared" si="147"/>
        <v/>
      </c>
      <c r="BQ74" s="746" t="str">
        <f t="shared" si="147"/>
        <v/>
      </c>
      <c r="BR74" s="746" t="str">
        <f t="shared" si="147"/>
        <v/>
      </c>
      <c r="BS74" s="746" t="str">
        <f t="shared" si="147"/>
        <v/>
      </c>
      <c r="BT74" s="746" t="str">
        <f t="shared" si="147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83"/>
        <v/>
      </c>
      <c r="CA74" s="874" t="str">
        <f t="shared" si="84"/>
        <v/>
      </c>
      <c r="CB74" s="874" t="str">
        <f t="shared" si="85"/>
        <v/>
      </c>
      <c r="CC74" s="875" t="str">
        <f t="shared" si="86"/>
        <v/>
      </c>
      <c r="CD74" s="506" t="str">
        <f t="shared" si="135"/>
        <v/>
      </c>
      <c r="CE74" s="88" t="str">
        <f t="shared" si="135"/>
        <v/>
      </c>
      <c r="CF74" s="89" t="str">
        <f t="shared" si="135"/>
        <v/>
      </c>
      <c r="CG74" s="89" t="str">
        <f t="shared" si="135"/>
        <v/>
      </c>
      <c r="CH74" s="89" t="str">
        <f t="shared" si="135"/>
        <v/>
      </c>
      <c r="CI74" s="89" t="str">
        <f t="shared" si="135"/>
        <v/>
      </c>
      <c r="CJ74" s="89" t="str">
        <f t="shared" si="135"/>
        <v/>
      </c>
      <c r="CK74" s="153" t="str">
        <f t="shared" si="135"/>
        <v/>
      </c>
      <c r="CL74" s="153" t="str">
        <f t="shared" si="135"/>
        <v/>
      </c>
      <c r="CM74" s="153" t="str">
        <f t="shared" si="135"/>
        <v/>
      </c>
      <c r="CN74" s="89" t="str">
        <f t="shared" si="135"/>
        <v/>
      </c>
      <c r="CO74" s="89" t="str">
        <f t="shared" si="135"/>
        <v/>
      </c>
      <c r="CP74" s="89" t="str">
        <f t="shared" si="135"/>
        <v/>
      </c>
      <c r="CQ74" s="89" t="str">
        <f t="shared" si="135"/>
        <v/>
      </c>
      <c r="CR74" s="89" t="str">
        <f t="shared" si="135"/>
        <v/>
      </c>
      <c r="CS74" s="88" t="str">
        <f t="shared" si="135"/>
        <v/>
      </c>
      <c r="CT74" s="507" t="str">
        <f t="shared" si="135"/>
        <v/>
      </c>
      <c r="CU74" s="534" t="str">
        <f t="shared" si="89"/>
        <v/>
      </c>
      <c r="CV74" s="535" t="str">
        <f t="shared" si="90"/>
        <v/>
      </c>
      <c r="CW74" s="536" t="str">
        <f t="shared" si="91"/>
        <v/>
      </c>
      <c r="CX74" s="536" t="str">
        <f t="shared" si="92"/>
        <v/>
      </c>
      <c r="CY74" s="536" t="str">
        <f t="shared" si="93"/>
        <v/>
      </c>
      <c r="CZ74" s="536" t="str">
        <f t="shared" si="94"/>
        <v/>
      </c>
      <c r="DA74" s="536" t="str">
        <f t="shared" si="95"/>
        <v/>
      </c>
      <c r="DB74" s="537" t="str">
        <f t="shared" si="96"/>
        <v/>
      </c>
      <c r="DC74" s="537" t="str">
        <f t="shared" si="97"/>
        <v/>
      </c>
      <c r="DD74" s="537" t="str">
        <f t="shared" si="98"/>
        <v/>
      </c>
      <c r="DE74" s="536" t="str">
        <f t="shared" si="99"/>
        <v/>
      </c>
      <c r="DF74" s="536" t="str">
        <f t="shared" si="100"/>
        <v/>
      </c>
      <c r="DG74" s="536" t="str">
        <f t="shared" si="101"/>
        <v/>
      </c>
      <c r="DH74" s="536" t="str">
        <f t="shared" si="102"/>
        <v/>
      </c>
      <c r="DI74" s="536" t="str">
        <f t="shared" si="103"/>
        <v/>
      </c>
      <c r="DJ74" s="535" t="str">
        <f t="shared" si="104"/>
        <v/>
      </c>
      <c r="DK74" s="534" t="str">
        <f t="shared" si="105"/>
        <v/>
      </c>
      <c r="DL74" s="876">
        <f t="shared" si="106"/>
        <v>0</v>
      </c>
      <c r="DM74" s="831">
        <f t="shared" si="107"/>
        <v>0</v>
      </c>
      <c r="DN74" s="831">
        <f t="shared" si="108"/>
        <v>0</v>
      </c>
      <c r="DO74" s="831">
        <f t="shared" si="109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83"/>
        <v/>
      </c>
      <c r="CA75" s="874" t="str">
        <f t="shared" si="84"/>
        <v/>
      </c>
      <c r="CB75" s="874" t="str">
        <f t="shared" si="85"/>
        <v/>
      </c>
      <c r="CC75" s="875" t="str">
        <f t="shared" si="86"/>
        <v/>
      </c>
      <c r="CD75" s="506" t="str">
        <f t="shared" si="135"/>
        <v/>
      </c>
      <c r="CE75" s="88" t="str">
        <f t="shared" si="135"/>
        <v/>
      </c>
      <c r="CF75" s="89" t="str">
        <f t="shared" si="135"/>
        <v/>
      </c>
      <c r="CG75" s="89" t="str">
        <f t="shared" si="135"/>
        <v/>
      </c>
      <c r="CH75" s="89" t="str">
        <f t="shared" si="135"/>
        <v/>
      </c>
      <c r="CI75" s="89" t="str">
        <f t="shared" si="135"/>
        <v/>
      </c>
      <c r="CJ75" s="89" t="str">
        <f t="shared" si="135"/>
        <v/>
      </c>
      <c r="CK75" s="153" t="str">
        <f t="shared" si="135"/>
        <v/>
      </c>
      <c r="CL75" s="153" t="str">
        <f t="shared" si="135"/>
        <v/>
      </c>
      <c r="CM75" s="153" t="str">
        <f t="shared" si="135"/>
        <v/>
      </c>
      <c r="CN75" s="89" t="str">
        <f t="shared" si="135"/>
        <v/>
      </c>
      <c r="CO75" s="89" t="str">
        <f t="shared" si="135"/>
        <v/>
      </c>
      <c r="CP75" s="89" t="str">
        <f t="shared" si="135"/>
        <v/>
      </c>
      <c r="CQ75" s="89" t="str">
        <f t="shared" si="135"/>
        <v/>
      </c>
      <c r="CR75" s="89" t="str">
        <f t="shared" si="135"/>
        <v/>
      </c>
      <c r="CS75" s="88" t="str">
        <f t="shared" si="135"/>
        <v/>
      </c>
      <c r="CT75" s="507" t="str">
        <f t="shared" si="135"/>
        <v/>
      </c>
      <c r="CU75" s="534" t="str">
        <f t="shared" si="89"/>
        <v/>
      </c>
      <c r="CV75" s="535" t="str">
        <f t="shared" si="90"/>
        <v/>
      </c>
      <c r="CW75" s="536" t="str">
        <f t="shared" si="91"/>
        <v/>
      </c>
      <c r="CX75" s="536" t="str">
        <f t="shared" si="92"/>
        <v/>
      </c>
      <c r="CY75" s="536" t="str">
        <f t="shared" si="93"/>
        <v/>
      </c>
      <c r="CZ75" s="536" t="str">
        <f t="shared" si="94"/>
        <v/>
      </c>
      <c r="DA75" s="536" t="str">
        <f t="shared" si="95"/>
        <v/>
      </c>
      <c r="DB75" s="537" t="str">
        <f t="shared" si="96"/>
        <v/>
      </c>
      <c r="DC75" s="537" t="str">
        <f t="shared" si="97"/>
        <v/>
      </c>
      <c r="DD75" s="537" t="str">
        <f t="shared" si="98"/>
        <v/>
      </c>
      <c r="DE75" s="536" t="str">
        <f t="shared" si="99"/>
        <v/>
      </c>
      <c r="DF75" s="536" t="str">
        <f t="shared" si="100"/>
        <v/>
      </c>
      <c r="DG75" s="536" t="str">
        <f t="shared" si="101"/>
        <v/>
      </c>
      <c r="DH75" s="536" t="str">
        <f t="shared" si="102"/>
        <v/>
      </c>
      <c r="DI75" s="536" t="str">
        <f t="shared" si="103"/>
        <v/>
      </c>
      <c r="DJ75" s="535" t="str">
        <f t="shared" si="104"/>
        <v/>
      </c>
      <c r="DK75" s="534" t="str">
        <f t="shared" si="105"/>
        <v/>
      </c>
      <c r="DL75" s="876">
        <f t="shared" si="106"/>
        <v>0</v>
      </c>
      <c r="DM75" s="831">
        <f t="shared" si="107"/>
        <v>0</v>
      </c>
      <c r="DN75" s="831">
        <f t="shared" si="108"/>
        <v>0</v>
      </c>
      <c r="DO75" s="831">
        <f t="shared" si="109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48">IF(B70="","",(B70-B72-B75)*B71/B$7/365/$G$1)</f>
        <v/>
      </c>
      <c r="C76" s="751" t="str">
        <f t="shared" si="148"/>
        <v/>
      </c>
      <c r="D76" s="751" t="str">
        <f t="shared" si="148"/>
        <v/>
      </c>
      <c r="E76" s="751" t="str">
        <f t="shared" si="148"/>
        <v/>
      </c>
      <c r="F76" s="751" t="str">
        <f t="shared" si="148"/>
        <v/>
      </c>
      <c r="G76" s="751" t="str">
        <f t="shared" si="148"/>
        <v/>
      </c>
      <c r="H76" s="751" t="str">
        <f t="shared" si="148"/>
        <v/>
      </c>
      <c r="I76" s="751" t="str">
        <f t="shared" si="148"/>
        <v/>
      </c>
      <c r="J76" s="751" t="str">
        <f t="shared" si="148"/>
        <v/>
      </c>
      <c r="K76" s="751" t="str">
        <f t="shared" si="148"/>
        <v/>
      </c>
      <c r="L76" s="751" t="str">
        <f t="shared" si="148"/>
        <v/>
      </c>
      <c r="M76" s="751" t="str">
        <f t="shared" si="148"/>
        <v/>
      </c>
      <c r="N76" s="751" t="str">
        <f t="shared" si="148"/>
        <v/>
      </c>
      <c r="O76" s="751" t="str">
        <f t="shared" si="148"/>
        <v/>
      </c>
      <c r="P76" s="751" t="str">
        <f t="shared" si="148"/>
        <v/>
      </c>
      <c r="Q76" s="751" t="str">
        <f t="shared" si="148"/>
        <v/>
      </c>
      <c r="R76" s="751" t="str">
        <f t="shared" si="148"/>
        <v/>
      </c>
      <c r="S76" s="962"/>
      <c r="T76" s="751" t="str">
        <f t="shared" ref="T76:AJ76" si="149">IF(T70="","",(T70-T72-T75)*T71/T$7/365/$G$1)</f>
        <v/>
      </c>
      <c r="U76" s="751" t="str">
        <f t="shared" si="149"/>
        <v/>
      </c>
      <c r="V76" s="751" t="str">
        <f t="shared" si="149"/>
        <v/>
      </c>
      <c r="W76" s="751" t="str">
        <f t="shared" si="149"/>
        <v/>
      </c>
      <c r="X76" s="751" t="str">
        <f t="shared" si="149"/>
        <v/>
      </c>
      <c r="Y76" s="751" t="str">
        <f t="shared" si="149"/>
        <v/>
      </c>
      <c r="Z76" s="751" t="str">
        <f t="shared" si="149"/>
        <v/>
      </c>
      <c r="AA76" s="751" t="str">
        <f t="shared" si="149"/>
        <v/>
      </c>
      <c r="AB76" s="751" t="str">
        <f t="shared" si="149"/>
        <v/>
      </c>
      <c r="AC76" s="751" t="str">
        <f t="shared" si="149"/>
        <v/>
      </c>
      <c r="AD76" s="751" t="str">
        <f t="shared" si="149"/>
        <v/>
      </c>
      <c r="AE76" s="751" t="str">
        <f t="shared" si="149"/>
        <v/>
      </c>
      <c r="AF76" s="751" t="str">
        <f t="shared" si="149"/>
        <v/>
      </c>
      <c r="AG76" s="751" t="str">
        <f t="shared" si="149"/>
        <v/>
      </c>
      <c r="AH76" s="751" t="str">
        <f t="shared" si="149"/>
        <v/>
      </c>
      <c r="AI76" s="751" t="str">
        <f t="shared" si="149"/>
        <v/>
      </c>
      <c r="AJ76" s="751" t="str">
        <f t="shared" si="149"/>
        <v/>
      </c>
      <c r="AK76" s="962"/>
      <c r="AL76" s="751" t="str">
        <f t="shared" ref="AL76:BB76" si="150">IF(AL70="","",(AL70-AL72-AL75)*AL71/AL$7/365/$G$1)</f>
        <v/>
      </c>
      <c r="AM76" s="751" t="str">
        <f t="shared" si="150"/>
        <v/>
      </c>
      <c r="AN76" s="751" t="str">
        <f t="shared" si="150"/>
        <v/>
      </c>
      <c r="AO76" s="751" t="str">
        <f t="shared" si="150"/>
        <v/>
      </c>
      <c r="AP76" s="751" t="str">
        <f t="shared" si="150"/>
        <v/>
      </c>
      <c r="AQ76" s="751" t="str">
        <f t="shared" si="150"/>
        <v/>
      </c>
      <c r="AR76" s="751" t="str">
        <f t="shared" si="150"/>
        <v/>
      </c>
      <c r="AS76" s="751" t="str">
        <f t="shared" si="150"/>
        <v/>
      </c>
      <c r="AT76" s="751" t="str">
        <f t="shared" si="150"/>
        <v/>
      </c>
      <c r="AU76" s="751" t="str">
        <f t="shared" si="150"/>
        <v/>
      </c>
      <c r="AV76" s="751" t="str">
        <f t="shared" si="150"/>
        <v/>
      </c>
      <c r="AW76" s="751" t="str">
        <f t="shared" si="150"/>
        <v/>
      </c>
      <c r="AX76" s="751" t="str">
        <f t="shared" si="150"/>
        <v/>
      </c>
      <c r="AY76" s="751" t="str">
        <f t="shared" si="150"/>
        <v/>
      </c>
      <c r="AZ76" s="751" t="str">
        <f t="shared" si="150"/>
        <v/>
      </c>
      <c r="BA76" s="751" t="str">
        <f t="shared" si="150"/>
        <v/>
      </c>
      <c r="BB76" s="751" t="str">
        <f t="shared" si="150"/>
        <v/>
      </c>
      <c r="BC76" s="962"/>
      <c r="BD76" s="751" t="str">
        <f t="shared" ref="BD76:BT76" si="151">IF(BD70="","",(BD70-BD72-BD75)*BD71/BD$7/365/$G$1)</f>
        <v/>
      </c>
      <c r="BE76" s="751" t="str">
        <f t="shared" si="151"/>
        <v/>
      </c>
      <c r="BF76" s="751" t="str">
        <f t="shared" si="151"/>
        <v/>
      </c>
      <c r="BG76" s="751" t="str">
        <f t="shared" si="151"/>
        <v/>
      </c>
      <c r="BH76" s="751" t="str">
        <f t="shared" si="151"/>
        <v/>
      </c>
      <c r="BI76" s="751" t="str">
        <f t="shared" si="151"/>
        <v/>
      </c>
      <c r="BJ76" s="751" t="str">
        <f t="shared" si="151"/>
        <v/>
      </c>
      <c r="BK76" s="751" t="str">
        <f t="shared" si="151"/>
        <v/>
      </c>
      <c r="BL76" s="751" t="str">
        <f t="shared" si="151"/>
        <v/>
      </c>
      <c r="BM76" s="751" t="str">
        <f t="shared" si="151"/>
        <v/>
      </c>
      <c r="BN76" s="751" t="str">
        <f t="shared" si="151"/>
        <v/>
      </c>
      <c r="BO76" s="751" t="str">
        <f t="shared" si="151"/>
        <v/>
      </c>
      <c r="BP76" s="751" t="str">
        <f t="shared" si="151"/>
        <v/>
      </c>
      <c r="BQ76" s="751" t="str">
        <f t="shared" si="151"/>
        <v/>
      </c>
      <c r="BR76" s="751" t="str">
        <f t="shared" si="151"/>
        <v/>
      </c>
      <c r="BS76" s="751" t="str">
        <f t="shared" si="151"/>
        <v/>
      </c>
      <c r="BT76" s="751" t="str">
        <f t="shared" si="151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83"/>
        <v/>
      </c>
      <c r="CA76" s="963" t="str">
        <f t="shared" si="84"/>
        <v/>
      </c>
      <c r="CB76" s="963" t="str">
        <f t="shared" si="85"/>
        <v/>
      </c>
      <c r="CC76" s="964" t="str">
        <f t="shared" si="86"/>
        <v/>
      </c>
      <c r="CD76" s="609" t="str">
        <f t="shared" si="135"/>
        <v/>
      </c>
      <c r="CE76" s="523" t="str">
        <f t="shared" si="135"/>
        <v/>
      </c>
      <c r="CF76" s="524" t="str">
        <f t="shared" si="135"/>
        <v/>
      </c>
      <c r="CG76" s="524" t="str">
        <f t="shared" si="135"/>
        <v/>
      </c>
      <c r="CH76" s="524" t="str">
        <f t="shared" si="135"/>
        <v/>
      </c>
      <c r="CI76" s="524" t="str">
        <f t="shared" si="135"/>
        <v/>
      </c>
      <c r="CJ76" s="524" t="str">
        <f t="shared" si="135"/>
        <v/>
      </c>
      <c r="CK76" s="525" t="str">
        <f t="shared" si="135"/>
        <v/>
      </c>
      <c r="CL76" s="525" t="str">
        <f t="shared" si="135"/>
        <v/>
      </c>
      <c r="CM76" s="525" t="str">
        <f t="shared" si="135"/>
        <v/>
      </c>
      <c r="CN76" s="524" t="str">
        <f t="shared" si="135"/>
        <v/>
      </c>
      <c r="CO76" s="524" t="str">
        <f t="shared" si="135"/>
        <v/>
      </c>
      <c r="CP76" s="524" t="str">
        <f t="shared" si="135"/>
        <v/>
      </c>
      <c r="CQ76" s="524" t="str">
        <f t="shared" si="135"/>
        <v/>
      </c>
      <c r="CR76" s="524" t="str">
        <f t="shared" si="135"/>
        <v/>
      </c>
      <c r="CS76" s="523" t="str">
        <f t="shared" si="135"/>
        <v/>
      </c>
      <c r="CT76" s="610" t="str">
        <f t="shared" si="135"/>
        <v/>
      </c>
      <c r="CU76" s="522" t="str">
        <f t="shared" si="89"/>
        <v/>
      </c>
      <c r="CV76" s="523" t="str">
        <f t="shared" si="90"/>
        <v/>
      </c>
      <c r="CW76" s="524" t="str">
        <f t="shared" si="91"/>
        <v/>
      </c>
      <c r="CX76" s="524" t="str">
        <f t="shared" si="92"/>
        <v/>
      </c>
      <c r="CY76" s="524" t="str">
        <f t="shared" si="93"/>
        <v/>
      </c>
      <c r="CZ76" s="524" t="str">
        <f t="shared" si="94"/>
        <v/>
      </c>
      <c r="DA76" s="524" t="str">
        <f t="shared" si="95"/>
        <v/>
      </c>
      <c r="DB76" s="525" t="str">
        <f t="shared" si="96"/>
        <v/>
      </c>
      <c r="DC76" s="525" t="str">
        <f t="shared" si="97"/>
        <v/>
      </c>
      <c r="DD76" s="525" t="str">
        <f t="shared" si="98"/>
        <v/>
      </c>
      <c r="DE76" s="524" t="str">
        <f t="shared" si="99"/>
        <v/>
      </c>
      <c r="DF76" s="524" t="str">
        <f t="shared" si="100"/>
        <v/>
      </c>
      <c r="DG76" s="524" t="str">
        <f t="shared" si="101"/>
        <v/>
      </c>
      <c r="DH76" s="524" t="str">
        <f t="shared" si="102"/>
        <v/>
      </c>
      <c r="DI76" s="524" t="str">
        <f t="shared" si="103"/>
        <v/>
      </c>
      <c r="DJ76" s="523" t="str">
        <f t="shared" si="104"/>
        <v/>
      </c>
      <c r="DK76" s="522" t="str">
        <f t="shared" si="105"/>
        <v/>
      </c>
      <c r="DL76" s="876">
        <f t="shared" si="106"/>
        <v>0</v>
      </c>
      <c r="DM76" s="831">
        <f t="shared" si="107"/>
        <v>0</v>
      </c>
      <c r="DN76" s="831">
        <f t="shared" si="108"/>
        <v>0</v>
      </c>
      <c r="DO76" s="831">
        <f t="shared" si="109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83"/>
        <v/>
      </c>
      <c r="CA77" s="874" t="str">
        <f t="shared" si="84"/>
        <v/>
      </c>
      <c r="CB77" s="874" t="str">
        <f t="shared" si="85"/>
        <v/>
      </c>
      <c r="CC77" s="875" t="str">
        <f t="shared" si="86"/>
        <v/>
      </c>
      <c r="CD77" s="506" t="str">
        <f t="shared" si="135"/>
        <v/>
      </c>
      <c r="CE77" s="88" t="str">
        <f t="shared" si="135"/>
        <v/>
      </c>
      <c r="CF77" s="89" t="str">
        <f t="shared" si="135"/>
        <v/>
      </c>
      <c r="CG77" s="89" t="str">
        <f t="shared" si="135"/>
        <v/>
      </c>
      <c r="CH77" s="89" t="str">
        <f t="shared" si="135"/>
        <v/>
      </c>
      <c r="CI77" s="89" t="str">
        <f t="shared" si="135"/>
        <v/>
      </c>
      <c r="CJ77" s="89" t="str">
        <f t="shared" si="135"/>
        <v/>
      </c>
      <c r="CK77" s="153" t="str">
        <f t="shared" si="135"/>
        <v/>
      </c>
      <c r="CL77" s="153" t="str">
        <f t="shared" si="135"/>
        <v/>
      </c>
      <c r="CM77" s="153" t="str">
        <f t="shared" si="135"/>
        <v/>
      </c>
      <c r="CN77" s="89" t="str">
        <f t="shared" si="135"/>
        <v/>
      </c>
      <c r="CO77" s="89" t="str">
        <f t="shared" si="135"/>
        <v/>
      </c>
      <c r="CP77" s="89" t="str">
        <f t="shared" si="135"/>
        <v/>
      </c>
      <c r="CQ77" s="89" t="str">
        <f t="shared" si="135"/>
        <v/>
      </c>
      <c r="CR77" s="89" t="str">
        <f t="shared" si="135"/>
        <v/>
      </c>
      <c r="CS77" s="88" t="str">
        <f t="shared" si="135"/>
        <v/>
      </c>
      <c r="CT77" s="507" t="str">
        <f t="shared" si="135"/>
        <v/>
      </c>
      <c r="CU77" s="534" t="str">
        <f t="shared" si="89"/>
        <v/>
      </c>
      <c r="CV77" s="535" t="str">
        <f t="shared" si="90"/>
        <v/>
      </c>
      <c r="CW77" s="536" t="str">
        <f t="shared" si="91"/>
        <v/>
      </c>
      <c r="CX77" s="536" t="str">
        <f t="shared" si="92"/>
        <v/>
      </c>
      <c r="CY77" s="536" t="str">
        <f t="shared" si="93"/>
        <v/>
      </c>
      <c r="CZ77" s="536" t="str">
        <f t="shared" si="94"/>
        <v/>
      </c>
      <c r="DA77" s="536" t="str">
        <f t="shared" si="95"/>
        <v/>
      </c>
      <c r="DB77" s="537" t="str">
        <f t="shared" si="96"/>
        <v/>
      </c>
      <c r="DC77" s="537" t="str">
        <f t="shared" si="97"/>
        <v/>
      </c>
      <c r="DD77" s="537" t="str">
        <f t="shared" si="98"/>
        <v/>
      </c>
      <c r="DE77" s="536" t="str">
        <f t="shared" si="99"/>
        <v/>
      </c>
      <c r="DF77" s="536" t="str">
        <f t="shared" si="100"/>
        <v/>
      </c>
      <c r="DG77" s="536" t="str">
        <f t="shared" si="101"/>
        <v/>
      </c>
      <c r="DH77" s="536" t="str">
        <f t="shared" si="102"/>
        <v/>
      </c>
      <c r="DI77" s="536" t="str">
        <f t="shared" si="103"/>
        <v/>
      </c>
      <c r="DJ77" s="535" t="str">
        <f t="shared" si="104"/>
        <v/>
      </c>
      <c r="DK77" s="534" t="str">
        <f t="shared" si="105"/>
        <v/>
      </c>
      <c r="DL77" s="876">
        <f t="shared" si="106"/>
        <v>0</v>
      </c>
      <c r="DM77" s="831">
        <f t="shared" si="107"/>
        <v>0</v>
      </c>
      <c r="DN77" s="831">
        <f t="shared" si="108"/>
        <v>0</v>
      </c>
      <c r="DO77" s="831">
        <f t="shared" si="109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83"/>
        <v/>
      </c>
      <c r="CA78" s="874" t="str">
        <f t="shared" si="84"/>
        <v/>
      </c>
      <c r="CB78" s="874" t="str">
        <f t="shared" si="85"/>
        <v/>
      </c>
      <c r="CC78" s="875" t="str">
        <f t="shared" si="86"/>
        <v/>
      </c>
      <c r="CD78" s="506" t="str">
        <f t="shared" si="135"/>
        <v/>
      </c>
      <c r="CE78" s="88" t="str">
        <f t="shared" si="135"/>
        <v/>
      </c>
      <c r="CF78" s="89" t="str">
        <f t="shared" si="135"/>
        <v/>
      </c>
      <c r="CG78" s="89" t="str">
        <f t="shared" si="135"/>
        <v/>
      </c>
      <c r="CH78" s="89" t="str">
        <f t="shared" si="135"/>
        <v/>
      </c>
      <c r="CI78" s="89" t="str">
        <f t="shared" si="135"/>
        <v/>
      </c>
      <c r="CJ78" s="89" t="str">
        <f t="shared" si="135"/>
        <v/>
      </c>
      <c r="CK78" s="153" t="str">
        <f t="shared" si="135"/>
        <v/>
      </c>
      <c r="CL78" s="153" t="str">
        <f t="shared" si="135"/>
        <v/>
      </c>
      <c r="CM78" s="153" t="str">
        <f t="shared" si="135"/>
        <v/>
      </c>
      <c r="CN78" s="89" t="str">
        <f t="shared" si="135"/>
        <v/>
      </c>
      <c r="CO78" s="89" t="str">
        <f t="shared" si="135"/>
        <v/>
      </c>
      <c r="CP78" s="89" t="str">
        <f t="shared" si="135"/>
        <v/>
      </c>
      <c r="CQ78" s="89" t="str">
        <f t="shared" si="135"/>
        <v/>
      </c>
      <c r="CR78" s="89" t="str">
        <f t="shared" si="135"/>
        <v/>
      </c>
      <c r="CS78" s="88" t="str">
        <f t="shared" si="135"/>
        <v/>
      </c>
      <c r="CT78" s="507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9"/>
        <v/>
      </c>
      <c r="CV78" s="535" t="str">
        <f t="shared" si="90"/>
        <v/>
      </c>
      <c r="CW78" s="536" t="str">
        <f t="shared" si="91"/>
        <v/>
      </c>
      <c r="CX78" s="536" t="str">
        <f t="shared" si="92"/>
        <v/>
      </c>
      <c r="CY78" s="536" t="str">
        <f t="shared" si="93"/>
        <v/>
      </c>
      <c r="CZ78" s="536" t="str">
        <f t="shared" si="94"/>
        <v/>
      </c>
      <c r="DA78" s="536" t="str">
        <f t="shared" si="95"/>
        <v/>
      </c>
      <c r="DB78" s="537" t="str">
        <f t="shared" si="96"/>
        <v/>
      </c>
      <c r="DC78" s="537" t="str">
        <f t="shared" si="97"/>
        <v/>
      </c>
      <c r="DD78" s="537" t="str">
        <f t="shared" si="98"/>
        <v/>
      </c>
      <c r="DE78" s="536" t="str">
        <f t="shared" si="99"/>
        <v/>
      </c>
      <c r="DF78" s="536" t="str">
        <f t="shared" si="100"/>
        <v/>
      </c>
      <c r="DG78" s="536" t="str">
        <f t="shared" si="101"/>
        <v/>
      </c>
      <c r="DH78" s="536" t="str">
        <f t="shared" si="102"/>
        <v/>
      </c>
      <c r="DI78" s="536" t="str">
        <f t="shared" si="103"/>
        <v/>
      </c>
      <c r="DJ78" s="535" t="str">
        <f t="shared" si="104"/>
        <v/>
      </c>
      <c r="DK78" s="534" t="str">
        <f t="shared" si="105"/>
        <v/>
      </c>
      <c r="DL78" s="876">
        <f t="shared" si="106"/>
        <v>0</v>
      </c>
      <c r="DM78" s="831">
        <f t="shared" si="107"/>
        <v>0</v>
      </c>
      <c r="DN78" s="831">
        <f t="shared" si="108"/>
        <v>0</v>
      </c>
      <c r="DO78" s="831">
        <f t="shared" si="109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83"/>
        <v/>
      </c>
      <c r="CA79" s="874" t="str">
        <f t="shared" si="84"/>
        <v/>
      </c>
      <c r="CB79" s="874" t="str">
        <f t="shared" si="85"/>
        <v/>
      </c>
      <c r="CC79" s="875" t="str">
        <f t="shared" si="86"/>
        <v/>
      </c>
      <c r="CD79" s="506" t="str">
        <f t="shared" si="152"/>
        <v/>
      </c>
      <c r="CE79" s="88" t="str">
        <f t="shared" si="152"/>
        <v/>
      </c>
      <c r="CF79" s="89" t="str">
        <f t="shared" si="152"/>
        <v/>
      </c>
      <c r="CG79" s="89" t="str">
        <f t="shared" si="152"/>
        <v/>
      </c>
      <c r="CH79" s="89" t="str">
        <f t="shared" si="152"/>
        <v/>
      </c>
      <c r="CI79" s="89" t="str">
        <f t="shared" si="152"/>
        <v/>
      </c>
      <c r="CJ79" s="89" t="str">
        <f t="shared" si="152"/>
        <v/>
      </c>
      <c r="CK79" s="153" t="str">
        <f t="shared" si="152"/>
        <v/>
      </c>
      <c r="CL79" s="153" t="str">
        <f t="shared" si="152"/>
        <v/>
      </c>
      <c r="CM79" s="153" t="str">
        <f t="shared" si="152"/>
        <v/>
      </c>
      <c r="CN79" s="89" t="str">
        <f t="shared" si="152"/>
        <v/>
      </c>
      <c r="CO79" s="89" t="str">
        <f t="shared" si="152"/>
        <v/>
      </c>
      <c r="CP79" s="89" t="str">
        <f t="shared" si="152"/>
        <v/>
      </c>
      <c r="CQ79" s="89" t="str">
        <f t="shared" si="152"/>
        <v/>
      </c>
      <c r="CR79" s="89" t="str">
        <f t="shared" si="152"/>
        <v/>
      </c>
      <c r="CS79" s="88" t="str">
        <f t="shared" si="152"/>
        <v/>
      </c>
      <c r="CT79" s="507" t="str">
        <f t="shared" si="152"/>
        <v/>
      </c>
      <c r="CU79" s="534" t="str">
        <f t="shared" si="89"/>
        <v/>
      </c>
      <c r="CV79" s="535" t="str">
        <f t="shared" si="90"/>
        <v/>
      </c>
      <c r="CW79" s="536" t="str">
        <f t="shared" si="91"/>
        <v/>
      </c>
      <c r="CX79" s="536" t="str">
        <f t="shared" si="92"/>
        <v/>
      </c>
      <c r="CY79" s="536" t="str">
        <f t="shared" si="93"/>
        <v/>
      </c>
      <c r="CZ79" s="536" t="str">
        <f t="shared" si="94"/>
        <v/>
      </c>
      <c r="DA79" s="536" t="str">
        <f t="shared" si="95"/>
        <v/>
      </c>
      <c r="DB79" s="537" t="str">
        <f t="shared" si="96"/>
        <v/>
      </c>
      <c r="DC79" s="537" t="str">
        <f t="shared" si="97"/>
        <v/>
      </c>
      <c r="DD79" s="537" t="str">
        <f t="shared" si="98"/>
        <v/>
      </c>
      <c r="DE79" s="536" t="str">
        <f t="shared" si="99"/>
        <v/>
      </c>
      <c r="DF79" s="536" t="str">
        <f t="shared" si="100"/>
        <v/>
      </c>
      <c r="DG79" s="536" t="str">
        <f t="shared" si="101"/>
        <v/>
      </c>
      <c r="DH79" s="536" t="str">
        <f t="shared" si="102"/>
        <v/>
      </c>
      <c r="DI79" s="536" t="str">
        <f t="shared" si="103"/>
        <v/>
      </c>
      <c r="DJ79" s="535" t="str">
        <f t="shared" si="104"/>
        <v/>
      </c>
      <c r="DK79" s="534" t="str">
        <f t="shared" si="105"/>
        <v/>
      </c>
      <c r="DL79" s="876">
        <f t="shared" si="106"/>
        <v>0</v>
      </c>
      <c r="DM79" s="831">
        <f t="shared" si="107"/>
        <v>0</v>
      </c>
      <c r="DN79" s="831">
        <f t="shared" si="108"/>
        <v>0</v>
      </c>
      <c r="DO79" s="831">
        <f t="shared" si="109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83"/>
        <v/>
      </c>
      <c r="CA80" s="874" t="str">
        <f t="shared" si="84"/>
        <v/>
      </c>
      <c r="CB80" s="874" t="str">
        <f t="shared" si="85"/>
        <v/>
      </c>
      <c r="CC80" s="875" t="str">
        <f t="shared" si="86"/>
        <v/>
      </c>
      <c r="CD80" s="506" t="str">
        <f t="shared" si="152"/>
        <v/>
      </c>
      <c r="CE80" s="88" t="str">
        <f t="shared" si="152"/>
        <v/>
      </c>
      <c r="CF80" s="89" t="str">
        <f t="shared" si="152"/>
        <v/>
      </c>
      <c r="CG80" s="89" t="str">
        <f t="shared" si="152"/>
        <v/>
      </c>
      <c r="CH80" s="89" t="str">
        <f t="shared" si="152"/>
        <v/>
      </c>
      <c r="CI80" s="89" t="str">
        <f t="shared" si="152"/>
        <v/>
      </c>
      <c r="CJ80" s="89" t="str">
        <f t="shared" si="152"/>
        <v/>
      </c>
      <c r="CK80" s="153" t="str">
        <f t="shared" si="152"/>
        <v/>
      </c>
      <c r="CL80" s="153" t="str">
        <f t="shared" si="152"/>
        <v/>
      </c>
      <c r="CM80" s="153" t="str">
        <f t="shared" si="152"/>
        <v/>
      </c>
      <c r="CN80" s="89" t="str">
        <f t="shared" si="152"/>
        <v/>
      </c>
      <c r="CO80" s="89" t="str">
        <f t="shared" si="152"/>
        <v/>
      </c>
      <c r="CP80" s="89" t="str">
        <f t="shared" si="152"/>
        <v/>
      </c>
      <c r="CQ80" s="89" t="str">
        <f t="shared" si="152"/>
        <v/>
      </c>
      <c r="CR80" s="89" t="str">
        <f t="shared" si="152"/>
        <v/>
      </c>
      <c r="CS80" s="88" t="str">
        <f t="shared" si="152"/>
        <v/>
      </c>
      <c r="CT80" s="507" t="str">
        <f t="shared" si="152"/>
        <v/>
      </c>
      <c r="CU80" s="534" t="str">
        <f t="shared" si="89"/>
        <v/>
      </c>
      <c r="CV80" s="535" t="str">
        <f t="shared" si="90"/>
        <v/>
      </c>
      <c r="CW80" s="536" t="str">
        <f t="shared" si="91"/>
        <v/>
      </c>
      <c r="CX80" s="536" t="str">
        <f t="shared" si="92"/>
        <v/>
      </c>
      <c r="CY80" s="536" t="str">
        <f t="shared" si="93"/>
        <v/>
      </c>
      <c r="CZ80" s="536" t="str">
        <f t="shared" si="94"/>
        <v/>
      </c>
      <c r="DA80" s="536" t="str">
        <f t="shared" si="95"/>
        <v/>
      </c>
      <c r="DB80" s="537" t="str">
        <f t="shared" si="96"/>
        <v/>
      </c>
      <c r="DC80" s="537" t="str">
        <f t="shared" si="97"/>
        <v/>
      </c>
      <c r="DD80" s="537" t="str">
        <f t="shared" si="98"/>
        <v/>
      </c>
      <c r="DE80" s="536" t="str">
        <f t="shared" si="99"/>
        <v/>
      </c>
      <c r="DF80" s="536" t="str">
        <f t="shared" si="100"/>
        <v/>
      </c>
      <c r="DG80" s="536" t="str">
        <f t="shared" si="101"/>
        <v/>
      </c>
      <c r="DH80" s="536" t="str">
        <f t="shared" si="102"/>
        <v/>
      </c>
      <c r="DI80" s="536" t="str">
        <f t="shared" si="103"/>
        <v/>
      </c>
      <c r="DJ80" s="535" t="str">
        <f t="shared" si="104"/>
        <v/>
      </c>
      <c r="DK80" s="534" t="str">
        <f t="shared" si="105"/>
        <v/>
      </c>
      <c r="DL80" s="876">
        <f t="shared" si="106"/>
        <v>0</v>
      </c>
      <c r="DM80" s="831">
        <f t="shared" si="107"/>
        <v>0</v>
      </c>
      <c r="DN80" s="831">
        <f t="shared" si="108"/>
        <v>0</v>
      </c>
      <c r="DO80" s="831">
        <f t="shared" si="109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53">IF(B79="","",B79*B80)</f>
        <v/>
      </c>
      <c r="C81" s="746" t="str">
        <f t="shared" si="153"/>
        <v/>
      </c>
      <c r="D81" s="746" t="str">
        <f t="shared" si="153"/>
        <v/>
      </c>
      <c r="E81" s="746" t="str">
        <f t="shared" si="153"/>
        <v/>
      </c>
      <c r="F81" s="746" t="str">
        <f t="shared" si="153"/>
        <v/>
      </c>
      <c r="G81" s="746" t="str">
        <f t="shared" si="153"/>
        <v/>
      </c>
      <c r="H81" s="746" t="str">
        <f t="shared" si="153"/>
        <v/>
      </c>
      <c r="I81" s="746" t="str">
        <f t="shared" si="153"/>
        <v/>
      </c>
      <c r="J81" s="746" t="str">
        <f t="shared" si="153"/>
        <v/>
      </c>
      <c r="K81" s="746" t="str">
        <f t="shared" si="153"/>
        <v/>
      </c>
      <c r="L81" s="746" t="str">
        <f t="shared" si="153"/>
        <v/>
      </c>
      <c r="M81" s="746" t="str">
        <f t="shared" si="153"/>
        <v/>
      </c>
      <c r="N81" s="746" t="str">
        <f t="shared" si="153"/>
        <v/>
      </c>
      <c r="O81" s="746" t="str">
        <f t="shared" si="153"/>
        <v/>
      </c>
      <c r="P81" s="746" t="str">
        <f t="shared" si="153"/>
        <v/>
      </c>
      <c r="Q81" s="746" t="str">
        <f t="shared" si="153"/>
        <v/>
      </c>
      <c r="R81" s="746" t="str">
        <f t="shared" si="153"/>
        <v/>
      </c>
      <c r="S81" s="752"/>
      <c r="T81" s="746" t="str">
        <f t="shared" ref="T81:AJ81" si="154">IF(T79="","",T79*T80)</f>
        <v/>
      </c>
      <c r="U81" s="746" t="str">
        <f t="shared" si="154"/>
        <v/>
      </c>
      <c r="V81" s="746" t="str">
        <f t="shared" si="154"/>
        <v/>
      </c>
      <c r="W81" s="746" t="str">
        <f t="shared" si="154"/>
        <v/>
      </c>
      <c r="X81" s="746" t="str">
        <f t="shared" si="154"/>
        <v/>
      </c>
      <c r="Y81" s="746" t="str">
        <f t="shared" si="154"/>
        <v/>
      </c>
      <c r="Z81" s="746" t="str">
        <f t="shared" si="154"/>
        <v/>
      </c>
      <c r="AA81" s="746" t="str">
        <f t="shared" si="154"/>
        <v/>
      </c>
      <c r="AB81" s="746" t="str">
        <f t="shared" si="154"/>
        <v/>
      </c>
      <c r="AC81" s="746" t="str">
        <f t="shared" si="154"/>
        <v/>
      </c>
      <c r="AD81" s="746" t="str">
        <f t="shared" si="154"/>
        <v/>
      </c>
      <c r="AE81" s="746" t="str">
        <f t="shared" si="154"/>
        <v/>
      </c>
      <c r="AF81" s="746" t="str">
        <f t="shared" si="154"/>
        <v/>
      </c>
      <c r="AG81" s="746" t="str">
        <f t="shared" si="154"/>
        <v/>
      </c>
      <c r="AH81" s="746" t="str">
        <f t="shared" si="154"/>
        <v/>
      </c>
      <c r="AI81" s="746" t="str">
        <f t="shared" si="154"/>
        <v/>
      </c>
      <c r="AJ81" s="746" t="str">
        <f t="shared" si="154"/>
        <v/>
      </c>
      <c r="AK81" s="752"/>
      <c r="AL81" s="746" t="str">
        <f t="shared" ref="AL81:BB81" si="155">IF(AL79="","",AL79*AL80)</f>
        <v/>
      </c>
      <c r="AM81" s="746" t="str">
        <f t="shared" si="155"/>
        <v/>
      </c>
      <c r="AN81" s="746" t="str">
        <f t="shared" si="155"/>
        <v/>
      </c>
      <c r="AO81" s="746" t="str">
        <f t="shared" si="155"/>
        <v/>
      </c>
      <c r="AP81" s="746" t="str">
        <f t="shared" si="155"/>
        <v/>
      </c>
      <c r="AQ81" s="746" t="str">
        <f t="shared" si="155"/>
        <v/>
      </c>
      <c r="AR81" s="746" t="str">
        <f t="shared" si="155"/>
        <v/>
      </c>
      <c r="AS81" s="746" t="str">
        <f t="shared" si="155"/>
        <v/>
      </c>
      <c r="AT81" s="746" t="str">
        <f t="shared" si="155"/>
        <v/>
      </c>
      <c r="AU81" s="746" t="str">
        <f t="shared" si="155"/>
        <v/>
      </c>
      <c r="AV81" s="746" t="str">
        <f t="shared" si="155"/>
        <v/>
      </c>
      <c r="AW81" s="746" t="str">
        <f t="shared" si="155"/>
        <v/>
      </c>
      <c r="AX81" s="746" t="str">
        <f t="shared" si="155"/>
        <v/>
      </c>
      <c r="AY81" s="746" t="str">
        <f t="shared" si="155"/>
        <v/>
      </c>
      <c r="AZ81" s="746" t="str">
        <f t="shared" si="155"/>
        <v/>
      </c>
      <c r="BA81" s="746" t="str">
        <f t="shared" si="155"/>
        <v/>
      </c>
      <c r="BB81" s="746" t="str">
        <f t="shared" si="155"/>
        <v/>
      </c>
      <c r="BC81" s="752"/>
      <c r="BD81" s="746" t="str">
        <f t="shared" ref="BD81:BT81" si="156">IF(BD79="","",BD79*BD80)</f>
        <v/>
      </c>
      <c r="BE81" s="746" t="str">
        <f t="shared" si="156"/>
        <v/>
      </c>
      <c r="BF81" s="746" t="str">
        <f t="shared" si="156"/>
        <v/>
      </c>
      <c r="BG81" s="746" t="str">
        <f t="shared" si="156"/>
        <v/>
      </c>
      <c r="BH81" s="746" t="str">
        <f t="shared" si="156"/>
        <v/>
      </c>
      <c r="BI81" s="746" t="str">
        <f t="shared" si="156"/>
        <v/>
      </c>
      <c r="BJ81" s="746" t="str">
        <f t="shared" si="156"/>
        <v/>
      </c>
      <c r="BK81" s="746" t="str">
        <f t="shared" si="156"/>
        <v/>
      </c>
      <c r="BL81" s="746" t="str">
        <f t="shared" si="156"/>
        <v/>
      </c>
      <c r="BM81" s="746" t="str">
        <f t="shared" si="156"/>
        <v/>
      </c>
      <c r="BN81" s="746" t="str">
        <f t="shared" si="156"/>
        <v/>
      </c>
      <c r="BO81" s="746" t="str">
        <f t="shared" si="156"/>
        <v/>
      </c>
      <c r="BP81" s="746" t="str">
        <f t="shared" si="156"/>
        <v/>
      </c>
      <c r="BQ81" s="746" t="str">
        <f t="shared" si="156"/>
        <v/>
      </c>
      <c r="BR81" s="746" t="str">
        <f t="shared" si="156"/>
        <v/>
      </c>
      <c r="BS81" s="746" t="str">
        <f t="shared" si="156"/>
        <v/>
      </c>
      <c r="BT81" s="746" t="str">
        <f t="shared" si="156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83"/>
        <v/>
      </c>
      <c r="CA81" s="874" t="str">
        <f t="shared" si="84"/>
        <v/>
      </c>
      <c r="CB81" s="874" t="str">
        <f t="shared" si="85"/>
        <v/>
      </c>
      <c r="CC81" s="875" t="str">
        <f t="shared" si="86"/>
        <v/>
      </c>
      <c r="CD81" s="506" t="str">
        <f t="shared" si="152"/>
        <v/>
      </c>
      <c r="CE81" s="88" t="str">
        <f t="shared" si="152"/>
        <v/>
      </c>
      <c r="CF81" s="89" t="str">
        <f t="shared" si="152"/>
        <v/>
      </c>
      <c r="CG81" s="89" t="str">
        <f t="shared" si="152"/>
        <v/>
      </c>
      <c r="CH81" s="89" t="str">
        <f t="shared" si="152"/>
        <v/>
      </c>
      <c r="CI81" s="89" t="str">
        <f t="shared" si="152"/>
        <v/>
      </c>
      <c r="CJ81" s="89" t="str">
        <f t="shared" si="152"/>
        <v/>
      </c>
      <c r="CK81" s="153" t="str">
        <f t="shared" si="152"/>
        <v/>
      </c>
      <c r="CL81" s="153" t="str">
        <f t="shared" si="152"/>
        <v/>
      </c>
      <c r="CM81" s="153" t="str">
        <f t="shared" si="152"/>
        <v/>
      </c>
      <c r="CN81" s="89" t="str">
        <f t="shared" si="152"/>
        <v/>
      </c>
      <c r="CO81" s="89" t="str">
        <f t="shared" si="152"/>
        <v/>
      </c>
      <c r="CP81" s="89" t="str">
        <f t="shared" si="152"/>
        <v/>
      </c>
      <c r="CQ81" s="89" t="str">
        <f t="shared" si="152"/>
        <v/>
      </c>
      <c r="CR81" s="89" t="str">
        <f t="shared" si="152"/>
        <v/>
      </c>
      <c r="CS81" s="88" t="str">
        <f t="shared" si="152"/>
        <v/>
      </c>
      <c r="CT81" s="507" t="str">
        <f t="shared" si="152"/>
        <v/>
      </c>
      <c r="CU81" s="534" t="str">
        <f t="shared" si="89"/>
        <v/>
      </c>
      <c r="CV81" s="535" t="str">
        <f t="shared" si="90"/>
        <v/>
      </c>
      <c r="CW81" s="536" t="str">
        <f t="shared" si="91"/>
        <v/>
      </c>
      <c r="CX81" s="536" t="str">
        <f t="shared" si="92"/>
        <v/>
      </c>
      <c r="CY81" s="536" t="str">
        <f t="shared" si="93"/>
        <v/>
      </c>
      <c r="CZ81" s="536" t="str">
        <f t="shared" si="94"/>
        <v/>
      </c>
      <c r="DA81" s="536" t="str">
        <f t="shared" si="95"/>
        <v/>
      </c>
      <c r="DB81" s="537" t="str">
        <f t="shared" si="96"/>
        <v/>
      </c>
      <c r="DC81" s="537" t="str">
        <f t="shared" si="97"/>
        <v/>
      </c>
      <c r="DD81" s="537" t="str">
        <f t="shared" si="98"/>
        <v/>
      </c>
      <c r="DE81" s="536" t="str">
        <f t="shared" si="99"/>
        <v/>
      </c>
      <c r="DF81" s="536" t="str">
        <f t="shared" si="100"/>
        <v/>
      </c>
      <c r="DG81" s="536" t="str">
        <f t="shared" si="101"/>
        <v/>
      </c>
      <c r="DH81" s="536" t="str">
        <f t="shared" si="102"/>
        <v/>
      </c>
      <c r="DI81" s="536" t="str">
        <f t="shared" si="103"/>
        <v/>
      </c>
      <c r="DJ81" s="535" t="str">
        <f t="shared" si="104"/>
        <v/>
      </c>
      <c r="DK81" s="534" t="str">
        <f t="shared" si="105"/>
        <v/>
      </c>
      <c r="DL81" s="876">
        <f t="shared" si="106"/>
        <v>0</v>
      </c>
      <c r="DM81" s="831">
        <f t="shared" si="107"/>
        <v>0</v>
      </c>
      <c r="DN81" s="831">
        <f t="shared" si="108"/>
        <v>0</v>
      </c>
      <c r="DO81" s="831">
        <f t="shared" si="109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83"/>
        <v/>
      </c>
      <c r="CA82" s="874" t="str">
        <f t="shared" si="84"/>
        <v/>
      </c>
      <c r="CB82" s="874" t="str">
        <f t="shared" si="85"/>
        <v/>
      </c>
      <c r="CC82" s="875" t="str">
        <f t="shared" si="86"/>
        <v/>
      </c>
      <c r="CD82" s="506" t="str">
        <f t="shared" si="152"/>
        <v/>
      </c>
      <c r="CE82" s="88" t="str">
        <f t="shared" si="152"/>
        <v/>
      </c>
      <c r="CF82" s="89" t="str">
        <f t="shared" si="152"/>
        <v/>
      </c>
      <c r="CG82" s="89" t="str">
        <f t="shared" si="152"/>
        <v/>
      </c>
      <c r="CH82" s="89" t="str">
        <f t="shared" si="152"/>
        <v/>
      </c>
      <c r="CI82" s="89" t="str">
        <f t="shared" si="152"/>
        <v/>
      </c>
      <c r="CJ82" s="89" t="str">
        <f t="shared" si="152"/>
        <v/>
      </c>
      <c r="CK82" s="153" t="str">
        <f t="shared" si="152"/>
        <v/>
      </c>
      <c r="CL82" s="153" t="str">
        <f t="shared" si="152"/>
        <v/>
      </c>
      <c r="CM82" s="153" t="str">
        <f t="shared" si="152"/>
        <v/>
      </c>
      <c r="CN82" s="89" t="str">
        <f t="shared" si="152"/>
        <v/>
      </c>
      <c r="CO82" s="89" t="str">
        <f t="shared" si="152"/>
        <v/>
      </c>
      <c r="CP82" s="89" t="str">
        <f t="shared" si="152"/>
        <v/>
      </c>
      <c r="CQ82" s="89" t="str">
        <f t="shared" si="152"/>
        <v/>
      </c>
      <c r="CR82" s="89" t="str">
        <f t="shared" si="152"/>
        <v/>
      </c>
      <c r="CS82" s="88" t="str">
        <f t="shared" si="152"/>
        <v/>
      </c>
      <c r="CT82" s="507" t="str">
        <f t="shared" si="152"/>
        <v/>
      </c>
      <c r="CU82" s="534" t="str">
        <f t="shared" si="89"/>
        <v/>
      </c>
      <c r="CV82" s="535" t="str">
        <f t="shared" si="90"/>
        <v/>
      </c>
      <c r="CW82" s="536" t="str">
        <f t="shared" si="91"/>
        <v/>
      </c>
      <c r="CX82" s="536" t="str">
        <f t="shared" si="92"/>
        <v/>
      </c>
      <c r="CY82" s="536" t="str">
        <f t="shared" si="93"/>
        <v/>
      </c>
      <c r="CZ82" s="536" t="str">
        <f t="shared" si="94"/>
        <v/>
      </c>
      <c r="DA82" s="536" t="str">
        <f t="shared" si="95"/>
        <v/>
      </c>
      <c r="DB82" s="537" t="str">
        <f t="shared" si="96"/>
        <v/>
      </c>
      <c r="DC82" s="537" t="str">
        <f t="shared" si="97"/>
        <v/>
      </c>
      <c r="DD82" s="537" t="str">
        <f t="shared" si="98"/>
        <v/>
      </c>
      <c r="DE82" s="536" t="str">
        <f t="shared" si="99"/>
        <v/>
      </c>
      <c r="DF82" s="536" t="str">
        <f t="shared" si="100"/>
        <v/>
      </c>
      <c r="DG82" s="536" t="str">
        <f t="shared" si="101"/>
        <v/>
      </c>
      <c r="DH82" s="536" t="str">
        <f t="shared" si="102"/>
        <v/>
      </c>
      <c r="DI82" s="536" t="str">
        <f t="shared" si="103"/>
        <v/>
      </c>
      <c r="DJ82" s="535" t="str">
        <f t="shared" si="104"/>
        <v/>
      </c>
      <c r="DK82" s="534" t="str">
        <f t="shared" si="105"/>
        <v/>
      </c>
      <c r="DL82" s="876">
        <f t="shared" si="106"/>
        <v>0</v>
      </c>
      <c r="DM82" s="831">
        <f t="shared" si="107"/>
        <v>0</v>
      </c>
      <c r="DN82" s="831">
        <f t="shared" si="108"/>
        <v>0</v>
      </c>
      <c r="DO82" s="831">
        <f t="shared" si="109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57">IF(B77="","",(B77-B79-B82)*B78/B$7/365/$G$1)</f>
        <v/>
      </c>
      <c r="C83" s="751" t="str">
        <f t="shared" si="157"/>
        <v/>
      </c>
      <c r="D83" s="751" t="str">
        <f t="shared" si="157"/>
        <v/>
      </c>
      <c r="E83" s="751" t="str">
        <f t="shared" si="157"/>
        <v/>
      </c>
      <c r="F83" s="751" t="str">
        <f t="shared" si="157"/>
        <v/>
      </c>
      <c r="G83" s="751" t="str">
        <f t="shared" si="157"/>
        <v/>
      </c>
      <c r="H83" s="751" t="str">
        <f t="shared" si="157"/>
        <v/>
      </c>
      <c r="I83" s="751" t="str">
        <f t="shared" si="157"/>
        <v/>
      </c>
      <c r="J83" s="751" t="str">
        <f t="shared" si="157"/>
        <v/>
      </c>
      <c r="K83" s="751" t="str">
        <f t="shared" si="157"/>
        <v/>
      </c>
      <c r="L83" s="751" t="str">
        <f t="shared" si="157"/>
        <v/>
      </c>
      <c r="M83" s="751" t="str">
        <f t="shared" si="157"/>
        <v/>
      </c>
      <c r="N83" s="751" t="str">
        <f t="shared" si="157"/>
        <v/>
      </c>
      <c r="O83" s="751" t="str">
        <f t="shared" si="157"/>
        <v/>
      </c>
      <c r="P83" s="751" t="str">
        <f t="shared" si="157"/>
        <v/>
      </c>
      <c r="Q83" s="751" t="str">
        <f t="shared" si="157"/>
        <v/>
      </c>
      <c r="R83" s="751" t="str">
        <f t="shared" si="157"/>
        <v/>
      </c>
      <c r="S83" s="962"/>
      <c r="T83" s="751" t="str">
        <f t="shared" ref="T83:AJ83" si="158">IF(T77="","",(T77-T79-T82)*T78/T$7/365/$G$1)</f>
        <v/>
      </c>
      <c r="U83" s="751" t="str">
        <f t="shared" si="158"/>
        <v/>
      </c>
      <c r="V83" s="751" t="str">
        <f t="shared" si="158"/>
        <v/>
      </c>
      <c r="W83" s="751" t="str">
        <f t="shared" si="158"/>
        <v/>
      </c>
      <c r="X83" s="751" t="str">
        <f t="shared" si="158"/>
        <v/>
      </c>
      <c r="Y83" s="751" t="str">
        <f t="shared" si="158"/>
        <v/>
      </c>
      <c r="Z83" s="751" t="str">
        <f t="shared" si="158"/>
        <v/>
      </c>
      <c r="AA83" s="751" t="str">
        <f t="shared" si="158"/>
        <v/>
      </c>
      <c r="AB83" s="751" t="str">
        <f t="shared" si="158"/>
        <v/>
      </c>
      <c r="AC83" s="751" t="str">
        <f t="shared" si="158"/>
        <v/>
      </c>
      <c r="AD83" s="751" t="str">
        <f t="shared" si="158"/>
        <v/>
      </c>
      <c r="AE83" s="751" t="str">
        <f t="shared" si="158"/>
        <v/>
      </c>
      <c r="AF83" s="751" t="str">
        <f t="shared" si="158"/>
        <v/>
      </c>
      <c r="AG83" s="751" t="str">
        <f t="shared" si="158"/>
        <v/>
      </c>
      <c r="AH83" s="751" t="str">
        <f t="shared" si="158"/>
        <v/>
      </c>
      <c r="AI83" s="751" t="str">
        <f t="shared" si="158"/>
        <v/>
      </c>
      <c r="AJ83" s="751" t="str">
        <f t="shared" si="158"/>
        <v/>
      </c>
      <c r="AK83" s="962"/>
      <c r="AL83" s="751" t="str">
        <f t="shared" ref="AL83:BB83" si="159">IF(AL77="","",(AL77-AL79-AL82)*AL78/AL$7/365/$G$1)</f>
        <v/>
      </c>
      <c r="AM83" s="751" t="str">
        <f t="shared" si="159"/>
        <v/>
      </c>
      <c r="AN83" s="751" t="str">
        <f t="shared" si="159"/>
        <v/>
      </c>
      <c r="AO83" s="751" t="str">
        <f t="shared" si="159"/>
        <v/>
      </c>
      <c r="AP83" s="751" t="str">
        <f t="shared" si="159"/>
        <v/>
      </c>
      <c r="AQ83" s="751" t="str">
        <f t="shared" si="159"/>
        <v/>
      </c>
      <c r="AR83" s="751" t="str">
        <f t="shared" si="159"/>
        <v/>
      </c>
      <c r="AS83" s="751" t="str">
        <f t="shared" si="159"/>
        <v/>
      </c>
      <c r="AT83" s="751" t="str">
        <f t="shared" si="159"/>
        <v/>
      </c>
      <c r="AU83" s="751" t="str">
        <f t="shared" si="159"/>
        <v/>
      </c>
      <c r="AV83" s="751" t="str">
        <f t="shared" si="159"/>
        <v/>
      </c>
      <c r="AW83" s="751" t="str">
        <f t="shared" si="159"/>
        <v/>
      </c>
      <c r="AX83" s="751" t="str">
        <f t="shared" si="159"/>
        <v/>
      </c>
      <c r="AY83" s="751" t="str">
        <f t="shared" si="159"/>
        <v/>
      </c>
      <c r="AZ83" s="751" t="str">
        <f t="shared" si="159"/>
        <v/>
      </c>
      <c r="BA83" s="751" t="str">
        <f t="shared" si="159"/>
        <v/>
      </c>
      <c r="BB83" s="751" t="str">
        <f t="shared" si="159"/>
        <v/>
      </c>
      <c r="BC83" s="962"/>
      <c r="BD83" s="751" t="str">
        <f t="shared" ref="BD83:BT83" si="160">IF(BD77="","",(BD77-BD79-BD82)*BD78/BD$7/365/$G$1)</f>
        <v/>
      </c>
      <c r="BE83" s="751" t="str">
        <f t="shared" si="160"/>
        <v/>
      </c>
      <c r="BF83" s="751" t="str">
        <f t="shared" si="160"/>
        <v/>
      </c>
      <c r="BG83" s="751" t="str">
        <f t="shared" si="160"/>
        <v/>
      </c>
      <c r="BH83" s="751" t="str">
        <f t="shared" si="160"/>
        <v/>
      </c>
      <c r="BI83" s="751" t="str">
        <f t="shared" si="160"/>
        <v/>
      </c>
      <c r="BJ83" s="751" t="str">
        <f t="shared" si="160"/>
        <v/>
      </c>
      <c r="BK83" s="751" t="str">
        <f t="shared" si="160"/>
        <v/>
      </c>
      <c r="BL83" s="751" t="str">
        <f t="shared" si="160"/>
        <v/>
      </c>
      <c r="BM83" s="751" t="str">
        <f t="shared" si="160"/>
        <v/>
      </c>
      <c r="BN83" s="751" t="str">
        <f t="shared" si="160"/>
        <v/>
      </c>
      <c r="BO83" s="751" t="str">
        <f t="shared" si="160"/>
        <v/>
      </c>
      <c r="BP83" s="751" t="str">
        <f t="shared" si="160"/>
        <v/>
      </c>
      <c r="BQ83" s="751" t="str">
        <f t="shared" si="160"/>
        <v/>
      </c>
      <c r="BR83" s="751" t="str">
        <f t="shared" si="160"/>
        <v/>
      </c>
      <c r="BS83" s="751" t="str">
        <f t="shared" si="160"/>
        <v/>
      </c>
      <c r="BT83" s="751" t="str">
        <f t="shared" si="160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83"/>
        <v/>
      </c>
      <c r="CA83" s="963" t="str">
        <f t="shared" si="84"/>
        <v/>
      </c>
      <c r="CB83" s="963" t="str">
        <f t="shared" si="85"/>
        <v/>
      </c>
      <c r="CC83" s="964" t="str">
        <f t="shared" si="86"/>
        <v/>
      </c>
      <c r="CD83" s="609" t="str">
        <f t="shared" si="152"/>
        <v/>
      </c>
      <c r="CE83" s="523" t="str">
        <f t="shared" si="152"/>
        <v/>
      </c>
      <c r="CF83" s="524" t="str">
        <f t="shared" si="152"/>
        <v/>
      </c>
      <c r="CG83" s="524" t="str">
        <f t="shared" si="152"/>
        <v/>
      </c>
      <c r="CH83" s="524" t="str">
        <f t="shared" si="152"/>
        <v/>
      </c>
      <c r="CI83" s="524" t="str">
        <f t="shared" si="152"/>
        <v/>
      </c>
      <c r="CJ83" s="524" t="str">
        <f t="shared" si="152"/>
        <v/>
      </c>
      <c r="CK83" s="525" t="str">
        <f t="shared" si="152"/>
        <v/>
      </c>
      <c r="CL83" s="525" t="str">
        <f t="shared" si="152"/>
        <v/>
      </c>
      <c r="CM83" s="525" t="str">
        <f t="shared" si="152"/>
        <v/>
      </c>
      <c r="CN83" s="524" t="str">
        <f t="shared" si="152"/>
        <v/>
      </c>
      <c r="CO83" s="524" t="str">
        <f t="shared" si="152"/>
        <v/>
      </c>
      <c r="CP83" s="524" t="str">
        <f t="shared" si="152"/>
        <v/>
      </c>
      <c r="CQ83" s="524" t="str">
        <f t="shared" si="152"/>
        <v/>
      </c>
      <c r="CR83" s="524" t="str">
        <f t="shared" si="152"/>
        <v/>
      </c>
      <c r="CS83" s="523" t="str">
        <f t="shared" si="152"/>
        <v/>
      </c>
      <c r="CT83" s="610" t="str">
        <f t="shared" si="152"/>
        <v/>
      </c>
      <c r="CU83" s="522" t="str">
        <f t="shared" si="89"/>
        <v/>
      </c>
      <c r="CV83" s="523" t="str">
        <f t="shared" si="90"/>
        <v/>
      </c>
      <c r="CW83" s="524" t="str">
        <f t="shared" si="91"/>
        <v/>
      </c>
      <c r="CX83" s="524" t="str">
        <f t="shared" si="92"/>
        <v/>
      </c>
      <c r="CY83" s="524" t="str">
        <f t="shared" si="93"/>
        <v/>
      </c>
      <c r="CZ83" s="524" t="str">
        <f t="shared" si="94"/>
        <v/>
      </c>
      <c r="DA83" s="524" t="str">
        <f t="shared" si="95"/>
        <v/>
      </c>
      <c r="DB83" s="525" t="str">
        <f t="shared" si="96"/>
        <v/>
      </c>
      <c r="DC83" s="525" t="str">
        <f t="shared" si="97"/>
        <v/>
      </c>
      <c r="DD83" s="525" t="str">
        <f t="shared" si="98"/>
        <v/>
      </c>
      <c r="DE83" s="524" t="str">
        <f t="shared" si="99"/>
        <v/>
      </c>
      <c r="DF83" s="524" t="str">
        <f t="shared" si="100"/>
        <v/>
      </c>
      <c r="DG83" s="524" t="str">
        <f t="shared" si="101"/>
        <v/>
      </c>
      <c r="DH83" s="524" t="str">
        <f t="shared" si="102"/>
        <v/>
      </c>
      <c r="DI83" s="524" t="str">
        <f t="shared" si="103"/>
        <v/>
      </c>
      <c r="DJ83" s="523" t="str">
        <f t="shared" si="104"/>
        <v/>
      </c>
      <c r="DK83" s="522" t="str">
        <f t="shared" si="105"/>
        <v/>
      </c>
      <c r="DL83" s="876">
        <f t="shared" si="106"/>
        <v>0</v>
      </c>
      <c r="DM83" s="831">
        <f t="shared" si="107"/>
        <v>0</v>
      </c>
      <c r="DN83" s="831">
        <f t="shared" si="108"/>
        <v>0</v>
      </c>
      <c r="DO83" s="831">
        <f t="shared" si="109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61">SUM(B53,B60,B67,B74,B81)</f>
        <v>0</v>
      </c>
      <c r="C84" s="887">
        <f t="shared" si="161"/>
        <v>0</v>
      </c>
      <c r="D84" s="887">
        <f t="shared" si="161"/>
        <v>0</v>
      </c>
      <c r="E84" s="887">
        <f t="shared" si="161"/>
        <v>520</v>
      </c>
      <c r="F84" s="887">
        <f t="shared" si="161"/>
        <v>900</v>
      </c>
      <c r="G84" s="887">
        <f t="shared" si="161"/>
        <v>0</v>
      </c>
      <c r="H84" s="887">
        <f t="shared" si="161"/>
        <v>0</v>
      </c>
      <c r="I84" s="887">
        <f t="shared" si="161"/>
        <v>600</v>
      </c>
      <c r="J84" s="887">
        <f t="shared" si="161"/>
        <v>0</v>
      </c>
      <c r="K84" s="887">
        <f t="shared" si="161"/>
        <v>0</v>
      </c>
      <c r="L84" s="887">
        <f t="shared" si="161"/>
        <v>0</v>
      </c>
      <c r="M84" s="887">
        <f t="shared" si="161"/>
        <v>0</v>
      </c>
      <c r="N84" s="887">
        <f t="shared" si="161"/>
        <v>0</v>
      </c>
      <c r="O84" s="887">
        <f t="shared" si="161"/>
        <v>0</v>
      </c>
      <c r="P84" s="887">
        <f t="shared" si="161"/>
        <v>0</v>
      </c>
      <c r="Q84" s="887">
        <f t="shared" si="161"/>
        <v>0</v>
      </c>
      <c r="R84" s="887">
        <f t="shared" si="161"/>
        <v>0</v>
      </c>
      <c r="S84" s="970"/>
      <c r="T84" s="887">
        <f t="shared" ref="T84:AJ84" si="162">SUM(T53,T60,T67,T74,T81)</f>
        <v>0</v>
      </c>
      <c r="U84" s="887">
        <f t="shared" si="162"/>
        <v>0</v>
      </c>
      <c r="V84" s="887">
        <f t="shared" si="162"/>
        <v>0</v>
      </c>
      <c r="W84" s="887">
        <f t="shared" si="162"/>
        <v>0</v>
      </c>
      <c r="X84" s="887">
        <f t="shared" si="162"/>
        <v>0</v>
      </c>
      <c r="Y84" s="887">
        <f t="shared" si="162"/>
        <v>0</v>
      </c>
      <c r="Z84" s="887">
        <f t="shared" si="162"/>
        <v>700</v>
      </c>
      <c r="AA84" s="887">
        <f t="shared" si="162"/>
        <v>0</v>
      </c>
      <c r="AB84" s="887">
        <f t="shared" si="162"/>
        <v>0</v>
      </c>
      <c r="AC84" s="887">
        <f t="shared" si="162"/>
        <v>0</v>
      </c>
      <c r="AD84" s="887">
        <f t="shared" si="162"/>
        <v>0</v>
      </c>
      <c r="AE84" s="887">
        <f t="shared" si="162"/>
        <v>0</v>
      </c>
      <c r="AF84" s="887">
        <f t="shared" si="162"/>
        <v>0</v>
      </c>
      <c r="AG84" s="887">
        <f t="shared" si="162"/>
        <v>0</v>
      </c>
      <c r="AH84" s="887">
        <f t="shared" si="162"/>
        <v>0</v>
      </c>
      <c r="AI84" s="887">
        <f t="shared" si="162"/>
        <v>0</v>
      </c>
      <c r="AJ84" s="887">
        <f t="shared" si="162"/>
        <v>0</v>
      </c>
      <c r="AK84" s="970"/>
      <c r="AL84" s="887">
        <f t="shared" ref="AL84:BB84" si="163">SUM(AL53,AL60,AL67,AL74,AL81)</f>
        <v>0</v>
      </c>
      <c r="AM84" s="887">
        <f t="shared" si="163"/>
        <v>0</v>
      </c>
      <c r="AN84" s="887">
        <f t="shared" si="163"/>
        <v>0</v>
      </c>
      <c r="AO84" s="887">
        <f t="shared" si="163"/>
        <v>2700</v>
      </c>
      <c r="AP84" s="887">
        <f t="shared" si="163"/>
        <v>2100</v>
      </c>
      <c r="AQ84" s="887">
        <f t="shared" si="163"/>
        <v>0</v>
      </c>
      <c r="AR84" s="887">
        <f t="shared" si="163"/>
        <v>0</v>
      </c>
      <c r="AS84" s="887">
        <f t="shared" si="163"/>
        <v>0</v>
      </c>
      <c r="AT84" s="887">
        <f t="shared" si="163"/>
        <v>0</v>
      </c>
      <c r="AU84" s="887">
        <f t="shared" si="163"/>
        <v>0</v>
      </c>
      <c r="AV84" s="887">
        <f t="shared" si="163"/>
        <v>0</v>
      </c>
      <c r="AW84" s="887">
        <f t="shared" si="163"/>
        <v>0</v>
      </c>
      <c r="AX84" s="887">
        <f t="shared" si="163"/>
        <v>0</v>
      </c>
      <c r="AY84" s="887">
        <f t="shared" si="163"/>
        <v>0</v>
      </c>
      <c r="AZ84" s="887">
        <f t="shared" si="163"/>
        <v>0</v>
      </c>
      <c r="BA84" s="887">
        <f t="shared" si="163"/>
        <v>0</v>
      </c>
      <c r="BB84" s="887">
        <f t="shared" si="163"/>
        <v>0</v>
      </c>
      <c r="BC84" s="970"/>
      <c r="BD84" s="887">
        <f t="shared" ref="BD84:BT84" si="164">SUM(BD53,BD60,BD67,BD74,BD81)</f>
        <v>0</v>
      </c>
      <c r="BE84" s="887">
        <f t="shared" si="164"/>
        <v>0</v>
      </c>
      <c r="BF84" s="887">
        <f t="shared" si="164"/>
        <v>0</v>
      </c>
      <c r="BG84" s="887">
        <f t="shared" si="164"/>
        <v>0</v>
      </c>
      <c r="BH84" s="887">
        <f t="shared" si="164"/>
        <v>0</v>
      </c>
      <c r="BI84" s="887">
        <f t="shared" si="164"/>
        <v>2400</v>
      </c>
      <c r="BJ84" s="887">
        <f t="shared" si="164"/>
        <v>2500</v>
      </c>
      <c r="BK84" s="887">
        <f t="shared" si="164"/>
        <v>0</v>
      </c>
      <c r="BL84" s="887">
        <f t="shared" si="164"/>
        <v>2500</v>
      </c>
      <c r="BM84" s="887">
        <f t="shared" si="164"/>
        <v>0</v>
      </c>
      <c r="BN84" s="887">
        <f t="shared" si="164"/>
        <v>0</v>
      </c>
      <c r="BO84" s="887">
        <f t="shared" si="164"/>
        <v>0</v>
      </c>
      <c r="BP84" s="887">
        <f t="shared" si="164"/>
        <v>0</v>
      </c>
      <c r="BQ84" s="887">
        <f t="shared" si="164"/>
        <v>0</v>
      </c>
      <c r="BR84" s="887">
        <f t="shared" si="164"/>
        <v>0</v>
      </c>
      <c r="BS84" s="887">
        <f t="shared" si="164"/>
        <v>0</v>
      </c>
      <c r="BT84" s="887">
        <f t="shared" si="164"/>
        <v>0</v>
      </c>
      <c r="BU84" s="970"/>
      <c r="BV84" s="887">
        <f>SUM(BV53,BV60,BV67,BV74,BV81)</f>
        <v>0</v>
      </c>
      <c r="BW84" s="887">
        <f>SUM(BW53,BW60,BW67,BW74,BW81)</f>
        <v>0</v>
      </c>
      <c r="BX84" s="887">
        <f>SUM(BX53,BX60,BX67,BX74,BX81)</f>
        <v>0</v>
      </c>
      <c r="BY84" s="887">
        <f>SUM(BY53,BY60,BY67,BY74,BY81)</f>
        <v>0</v>
      </c>
      <c r="BZ84" s="874">
        <f t="shared" si="83"/>
        <v>74.666666666666671</v>
      </c>
      <c r="CA84" s="874">
        <f t="shared" si="84"/>
        <v>0</v>
      </c>
      <c r="CB84" s="874">
        <f t="shared" si="85"/>
        <v>140</v>
      </c>
      <c r="CC84" s="875">
        <f t="shared" si="86"/>
        <v>326.66666666666669</v>
      </c>
      <c r="CD84" s="506">
        <f t="shared" si="152"/>
        <v>0</v>
      </c>
      <c r="CE84" s="88">
        <f t="shared" si="152"/>
        <v>0</v>
      </c>
      <c r="CF84" s="89">
        <f t="shared" si="152"/>
        <v>0</v>
      </c>
      <c r="CG84" s="89">
        <f t="shared" si="152"/>
        <v>0</v>
      </c>
      <c r="CH84" s="89">
        <f t="shared" si="152"/>
        <v>0</v>
      </c>
      <c r="CI84" s="89">
        <f t="shared" si="152"/>
        <v>0</v>
      </c>
      <c r="CJ84" s="89">
        <f t="shared" si="152"/>
        <v>0</v>
      </c>
      <c r="CK84" s="153">
        <f t="shared" si="152"/>
        <v>0</v>
      </c>
      <c r="CL84" s="153">
        <f t="shared" si="152"/>
        <v>0</v>
      </c>
      <c r="CM84" s="153">
        <f t="shared" si="152"/>
        <v>0</v>
      </c>
      <c r="CN84" s="89">
        <f t="shared" si="152"/>
        <v>0</v>
      </c>
      <c r="CO84" s="89">
        <f t="shared" si="152"/>
        <v>0</v>
      </c>
      <c r="CP84" s="89">
        <f t="shared" si="152"/>
        <v>0</v>
      </c>
      <c r="CQ84" s="89">
        <f t="shared" si="152"/>
        <v>0</v>
      </c>
      <c r="CR84" s="89">
        <f t="shared" si="152"/>
        <v>2400</v>
      </c>
      <c r="CS84" s="88">
        <f t="shared" si="152"/>
        <v>2500</v>
      </c>
      <c r="CT84" s="507">
        <f t="shared" si="152"/>
        <v>2500</v>
      </c>
      <c r="CU84" s="534">
        <f t="shared" si="89"/>
        <v>0</v>
      </c>
      <c r="CV84" s="535">
        <f t="shared" si="90"/>
        <v>0</v>
      </c>
      <c r="CW84" s="536">
        <f t="shared" si="91"/>
        <v>0</v>
      </c>
      <c r="CX84" s="536">
        <f t="shared" si="92"/>
        <v>0</v>
      </c>
      <c r="CY84" s="536">
        <f t="shared" si="93"/>
        <v>0</v>
      </c>
      <c r="CZ84" s="536">
        <f t="shared" si="94"/>
        <v>0</v>
      </c>
      <c r="DA84" s="536">
        <f t="shared" si="95"/>
        <v>0</v>
      </c>
      <c r="DB84" s="537">
        <f t="shared" si="96"/>
        <v>0</v>
      </c>
      <c r="DC84" s="537">
        <f t="shared" si="97"/>
        <v>0</v>
      </c>
      <c r="DD84" s="537">
        <f t="shared" si="98"/>
        <v>0</v>
      </c>
      <c r="DE84" s="536">
        <f t="shared" si="99"/>
        <v>0</v>
      </c>
      <c r="DF84" s="536">
        <f t="shared" si="100"/>
        <v>0</v>
      </c>
      <c r="DG84" s="536">
        <f t="shared" si="101"/>
        <v>0</v>
      </c>
      <c r="DH84" s="536">
        <f t="shared" si="102"/>
        <v>0</v>
      </c>
      <c r="DI84" s="536">
        <f t="shared" si="103"/>
        <v>2400</v>
      </c>
      <c r="DJ84" s="535">
        <f t="shared" si="104"/>
        <v>2500</v>
      </c>
      <c r="DK84" s="534">
        <f t="shared" si="105"/>
        <v>2500</v>
      </c>
      <c r="DL84" s="876">
        <f t="shared" si="106"/>
        <v>17</v>
      </c>
      <c r="DM84" s="831">
        <f t="shared" si="107"/>
        <v>17</v>
      </c>
      <c r="DN84" s="831">
        <f t="shared" si="108"/>
        <v>17</v>
      </c>
      <c r="DO84" s="831">
        <f t="shared" si="109"/>
        <v>17</v>
      </c>
      <c r="DP84" s="971">
        <f>SUM(DP53,DP60,DP67,DP74,DP81)</f>
        <v>0</v>
      </c>
      <c r="DQ84" s="887">
        <f>SUM(DQ53,DQ60,DQ67,DQ74,DQ81)</f>
        <v>0</v>
      </c>
      <c r="DR84" s="887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65">SUM(B55,B62,B69,B76,B83)</f>
        <v>0</v>
      </c>
      <c r="C85" s="973">
        <f t="shared" si="165"/>
        <v>0</v>
      </c>
      <c r="D85" s="973">
        <f t="shared" si="165"/>
        <v>0</v>
      </c>
      <c r="E85" s="973">
        <f t="shared" si="165"/>
        <v>2.2309197651663405E-3</v>
      </c>
      <c r="F85" s="973">
        <f t="shared" si="165"/>
        <v>2.7886497064579255E-2</v>
      </c>
      <c r="G85" s="973">
        <f t="shared" si="165"/>
        <v>0</v>
      </c>
      <c r="H85" s="973">
        <f t="shared" si="165"/>
        <v>0</v>
      </c>
      <c r="I85" s="973">
        <f t="shared" si="165"/>
        <v>3.7181996086105673E-2</v>
      </c>
      <c r="J85" s="973">
        <f t="shared" si="165"/>
        <v>0</v>
      </c>
      <c r="K85" s="973">
        <f t="shared" si="165"/>
        <v>0</v>
      </c>
      <c r="L85" s="973">
        <f t="shared" si="165"/>
        <v>0</v>
      </c>
      <c r="M85" s="973">
        <f t="shared" si="165"/>
        <v>0</v>
      </c>
      <c r="N85" s="973">
        <f t="shared" si="165"/>
        <v>0</v>
      </c>
      <c r="O85" s="973">
        <f t="shared" si="165"/>
        <v>0</v>
      </c>
      <c r="P85" s="973">
        <f t="shared" si="165"/>
        <v>0</v>
      </c>
      <c r="Q85" s="973">
        <f t="shared" si="165"/>
        <v>0</v>
      </c>
      <c r="R85" s="973">
        <f t="shared" si="165"/>
        <v>0</v>
      </c>
      <c r="S85" s="974"/>
      <c r="T85" s="973">
        <f t="shared" ref="T85:AJ85" si="166">SUM(T55,T62,T69,T76,T83)</f>
        <v>0</v>
      </c>
      <c r="U85" s="973">
        <f t="shared" si="166"/>
        <v>0</v>
      </c>
      <c r="V85" s="973">
        <f t="shared" si="166"/>
        <v>0</v>
      </c>
      <c r="W85" s="973">
        <f t="shared" si="166"/>
        <v>0</v>
      </c>
      <c r="X85" s="973">
        <f t="shared" si="166"/>
        <v>0</v>
      </c>
      <c r="Y85" s="973">
        <f t="shared" si="166"/>
        <v>0</v>
      </c>
      <c r="Z85" s="973">
        <f t="shared" si="166"/>
        <v>2.3017426148541607E-2</v>
      </c>
      <c r="AA85" s="973">
        <f t="shared" si="166"/>
        <v>0</v>
      </c>
      <c r="AB85" s="973">
        <f t="shared" si="166"/>
        <v>0</v>
      </c>
      <c r="AC85" s="973">
        <f t="shared" si="166"/>
        <v>0</v>
      </c>
      <c r="AD85" s="973">
        <f t="shared" si="166"/>
        <v>0</v>
      </c>
      <c r="AE85" s="973">
        <f t="shared" si="166"/>
        <v>0</v>
      </c>
      <c r="AF85" s="973">
        <f t="shared" si="166"/>
        <v>0</v>
      </c>
      <c r="AG85" s="973">
        <f t="shared" si="166"/>
        <v>0</v>
      </c>
      <c r="AH85" s="973">
        <f t="shared" si="166"/>
        <v>0</v>
      </c>
      <c r="AI85" s="973">
        <f t="shared" si="166"/>
        <v>0</v>
      </c>
      <c r="AJ85" s="973">
        <f t="shared" si="166"/>
        <v>0</v>
      </c>
      <c r="AK85" s="974"/>
      <c r="AL85" s="973">
        <f t="shared" ref="AL85:BB85" si="167">SUM(AL55,AL62,AL69,AL76,AL83)</f>
        <v>0</v>
      </c>
      <c r="AM85" s="973">
        <f t="shared" si="167"/>
        <v>0</v>
      </c>
      <c r="AN85" s="973">
        <f t="shared" si="167"/>
        <v>0</v>
      </c>
      <c r="AO85" s="973">
        <f t="shared" si="167"/>
        <v>4.4618395303326806E-2</v>
      </c>
      <c r="AP85" s="973">
        <f t="shared" si="167"/>
        <v>5.2054794520547946E-2</v>
      </c>
      <c r="AQ85" s="973">
        <f t="shared" si="167"/>
        <v>0</v>
      </c>
      <c r="AR85" s="973">
        <f t="shared" si="167"/>
        <v>0</v>
      </c>
      <c r="AS85" s="973">
        <f t="shared" si="167"/>
        <v>0</v>
      </c>
      <c r="AT85" s="973">
        <f t="shared" si="167"/>
        <v>0</v>
      </c>
      <c r="AU85" s="973">
        <f t="shared" si="167"/>
        <v>0</v>
      </c>
      <c r="AV85" s="973">
        <f t="shared" si="167"/>
        <v>0</v>
      </c>
      <c r="AW85" s="973">
        <f t="shared" si="167"/>
        <v>0</v>
      </c>
      <c r="AX85" s="973">
        <f t="shared" si="167"/>
        <v>0</v>
      </c>
      <c r="AY85" s="973">
        <f t="shared" si="167"/>
        <v>0</v>
      </c>
      <c r="AZ85" s="973">
        <f t="shared" si="167"/>
        <v>0</v>
      </c>
      <c r="BA85" s="973">
        <f t="shared" si="167"/>
        <v>0</v>
      </c>
      <c r="BB85" s="973">
        <f t="shared" si="167"/>
        <v>0</v>
      </c>
      <c r="BC85" s="974"/>
      <c r="BD85" s="973">
        <f t="shared" ref="BD85:BT85" si="168">SUM(BD55,BD62,BD69,BD76,BD83)</f>
        <v>0</v>
      </c>
      <c r="BE85" s="973">
        <f t="shared" si="168"/>
        <v>0</v>
      </c>
      <c r="BF85" s="973">
        <f t="shared" si="168"/>
        <v>0</v>
      </c>
      <c r="BG85" s="973">
        <f t="shared" si="168"/>
        <v>0</v>
      </c>
      <c r="BH85" s="973">
        <f t="shared" si="168"/>
        <v>0</v>
      </c>
      <c r="BI85" s="973">
        <f t="shared" si="168"/>
        <v>1.1154598825831702E-2</v>
      </c>
      <c r="BJ85" s="973">
        <f t="shared" si="168"/>
        <v>2.4787997390737118E-3</v>
      </c>
      <c r="BK85" s="973">
        <f t="shared" si="168"/>
        <v>9.9151989562948472E-3</v>
      </c>
      <c r="BL85" s="973">
        <f t="shared" si="168"/>
        <v>1.770571242195508E-2</v>
      </c>
      <c r="BM85" s="973">
        <f t="shared" si="168"/>
        <v>0</v>
      </c>
      <c r="BN85" s="973">
        <f t="shared" si="168"/>
        <v>0</v>
      </c>
      <c r="BO85" s="973">
        <f t="shared" si="168"/>
        <v>0</v>
      </c>
      <c r="BP85" s="973">
        <f t="shared" si="168"/>
        <v>0</v>
      </c>
      <c r="BQ85" s="973">
        <f t="shared" si="168"/>
        <v>0</v>
      </c>
      <c r="BR85" s="973">
        <f t="shared" si="168"/>
        <v>0</v>
      </c>
      <c r="BS85" s="973">
        <f t="shared" si="168"/>
        <v>0</v>
      </c>
      <c r="BT85" s="973">
        <f t="shared" si="168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 t="shared" si="83"/>
        <v>2.0078277886497065E-3</v>
      </c>
      <c r="CA85" s="963">
        <f t="shared" si="84"/>
        <v>0</v>
      </c>
      <c r="CB85" s="963">
        <f t="shared" si="85"/>
        <v>2.9745596868884536E-3</v>
      </c>
      <c r="CC85" s="964">
        <f t="shared" si="86"/>
        <v>1.5699065014133508E-3</v>
      </c>
      <c r="CD85" s="609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9"/>
        <v>0</v>
      </c>
      <c r="CF85" s="524">
        <f t="shared" si="169"/>
        <v>0</v>
      </c>
      <c r="CG85" s="524">
        <f t="shared" si="169"/>
        <v>0</v>
      </c>
      <c r="CH85" s="524">
        <f t="shared" si="169"/>
        <v>0</v>
      </c>
      <c r="CI85" s="524">
        <f t="shared" si="169"/>
        <v>0</v>
      </c>
      <c r="CJ85" s="524">
        <f t="shared" si="169"/>
        <v>0</v>
      </c>
      <c r="CK85" s="525">
        <f t="shared" si="169"/>
        <v>0</v>
      </c>
      <c r="CL85" s="525">
        <f t="shared" si="169"/>
        <v>0</v>
      </c>
      <c r="CM85" s="525">
        <f t="shared" si="169"/>
        <v>0</v>
      </c>
      <c r="CN85" s="524">
        <f t="shared" si="169"/>
        <v>0</v>
      </c>
      <c r="CO85" s="524">
        <f t="shared" si="169"/>
        <v>0</v>
      </c>
      <c r="CP85" s="524">
        <f t="shared" si="169"/>
        <v>0</v>
      </c>
      <c r="CQ85" s="524">
        <f t="shared" si="169"/>
        <v>2.4787997390737118E-3</v>
      </c>
      <c r="CR85" s="524">
        <f t="shared" si="169"/>
        <v>9.9151989562948472E-3</v>
      </c>
      <c r="CS85" s="523">
        <f t="shared" si="169"/>
        <v>1.1154598825831702E-2</v>
      </c>
      <c r="CT85" s="610">
        <f t="shared" si="169"/>
        <v>1.770571242195508E-2</v>
      </c>
      <c r="CU85" s="522">
        <f t="shared" si="89"/>
        <v>0</v>
      </c>
      <c r="CV85" s="523">
        <f t="shared" si="90"/>
        <v>0</v>
      </c>
      <c r="CW85" s="524">
        <f t="shared" si="91"/>
        <v>0</v>
      </c>
      <c r="CX85" s="524">
        <f t="shared" si="92"/>
        <v>0</v>
      </c>
      <c r="CY85" s="524">
        <f t="shared" si="93"/>
        <v>0</v>
      </c>
      <c r="CZ85" s="524">
        <f t="shared" si="94"/>
        <v>0</v>
      </c>
      <c r="DA85" s="524">
        <f t="shared" si="95"/>
        <v>0</v>
      </c>
      <c r="DB85" s="525">
        <f t="shared" si="96"/>
        <v>0</v>
      </c>
      <c r="DC85" s="525">
        <f t="shared" si="97"/>
        <v>0</v>
      </c>
      <c r="DD85" s="525">
        <f t="shared" si="98"/>
        <v>0</v>
      </c>
      <c r="DE85" s="524">
        <f t="shared" si="99"/>
        <v>0</v>
      </c>
      <c r="DF85" s="524">
        <f t="shared" si="100"/>
        <v>0</v>
      </c>
      <c r="DG85" s="524">
        <f t="shared" si="101"/>
        <v>0</v>
      </c>
      <c r="DH85" s="524">
        <f t="shared" si="102"/>
        <v>2.4787997390737118E-3</v>
      </c>
      <c r="DI85" s="524">
        <f t="shared" si="103"/>
        <v>9.9151989562948472E-3</v>
      </c>
      <c r="DJ85" s="523">
        <f t="shared" si="104"/>
        <v>1.1154598825831702E-2</v>
      </c>
      <c r="DK85" s="522">
        <f t="shared" si="105"/>
        <v>1.770571242195508E-2</v>
      </c>
      <c r="DL85" s="876">
        <f t="shared" si="106"/>
        <v>17</v>
      </c>
      <c r="DM85" s="831">
        <f t="shared" si="107"/>
        <v>17</v>
      </c>
      <c r="DN85" s="831">
        <f t="shared" si="108"/>
        <v>17</v>
      </c>
      <c r="DO85" s="831">
        <f t="shared" si="109"/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9" customWidth="1"/>
    <col min="21" max="23" width="8.5" style="1479" customWidth="1"/>
    <col min="24" max="36" width="8.5" customWidth="1"/>
    <col min="37" max="37" width="2.1640625" customWidth="1"/>
    <col min="38" max="41" width="8.5" style="147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147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8"/>
      <c r="AM1" s="1478"/>
      <c r="AN1" s="1478"/>
      <c r="AO1" s="147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147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8"/>
      <c r="AM2" s="1478"/>
      <c r="AN2" s="1478"/>
      <c r="AO2" s="147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4" t="s">
        <v>734</v>
      </c>
      <c r="B10" s="664" t="s">
        <v>736</v>
      </c>
      <c r="C10" s="664" t="s">
        <v>736</v>
      </c>
      <c r="D10" s="664" t="s">
        <v>736</v>
      </c>
      <c r="E10" s="664" t="s">
        <v>736</v>
      </c>
      <c r="F10" s="664" t="s">
        <v>736</v>
      </c>
      <c r="G10" s="664" t="s">
        <v>736</v>
      </c>
      <c r="H10" s="664" t="s">
        <v>736</v>
      </c>
      <c r="I10" s="664" t="s">
        <v>736</v>
      </c>
      <c r="J10" s="664" t="s">
        <v>736</v>
      </c>
      <c r="K10" s="664" t="s">
        <v>736</v>
      </c>
      <c r="L10" s="664" t="s">
        <v>736</v>
      </c>
      <c r="M10" s="664" t="s">
        <v>736</v>
      </c>
      <c r="N10" s="664" t="s">
        <v>736</v>
      </c>
      <c r="O10" s="664" t="s">
        <v>736</v>
      </c>
      <c r="P10" s="664" t="s">
        <v>736</v>
      </c>
      <c r="Q10" s="664" t="s">
        <v>736</v>
      </c>
      <c r="R10" s="664" t="s">
        <v>736</v>
      </c>
      <c r="S10" s="993"/>
      <c r="T10" s="664" t="s">
        <v>736</v>
      </c>
      <c r="U10" s="664" t="s">
        <v>736</v>
      </c>
      <c r="V10" s="664" t="s">
        <v>736</v>
      </c>
      <c r="W10" s="664" t="s">
        <v>736</v>
      </c>
      <c r="X10" s="664" t="s">
        <v>736</v>
      </c>
      <c r="Y10" s="664" t="s">
        <v>736</v>
      </c>
      <c r="Z10" s="664" t="s">
        <v>736</v>
      </c>
      <c r="AA10" s="664" t="s">
        <v>736</v>
      </c>
      <c r="AB10" s="664" t="s">
        <v>736</v>
      </c>
      <c r="AC10" s="664" t="s">
        <v>736</v>
      </c>
      <c r="AD10" s="664" t="s">
        <v>736</v>
      </c>
      <c r="AE10" s="664" t="s">
        <v>736</v>
      </c>
      <c r="AF10" s="664" t="s">
        <v>736</v>
      </c>
      <c r="AG10" s="664" t="s">
        <v>736</v>
      </c>
      <c r="AH10" s="664" t="s">
        <v>736</v>
      </c>
      <c r="AI10" s="664" t="s">
        <v>736</v>
      </c>
      <c r="AJ10" s="664" t="s">
        <v>736</v>
      </c>
      <c r="AK10" s="993"/>
      <c r="AL10" s="664" t="s">
        <v>736</v>
      </c>
      <c r="AM10" s="664" t="s">
        <v>736</v>
      </c>
      <c r="AN10" s="664" t="s">
        <v>736</v>
      </c>
      <c r="AO10" s="664" t="s">
        <v>736</v>
      </c>
      <c r="AP10" s="664" t="s">
        <v>736</v>
      </c>
      <c r="AQ10" s="664" t="s">
        <v>736</v>
      </c>
      <c r="AR10" s="664" t="s">
        <v>736</v>
      </c>
      <c r="AS10" s="664" t="s">
        <v>736</v>
      </c>
      <c r="AT10" s="664" t="s">
        <v>736</v>
      </c>
      <c r="AU10" s="664" t="s">
        <v>736</v>
      </c>
      <c r="AV10" s="664" t="s">
        <v>736</v>
      </c>
      <c r="AW10" s="664" t="s">
        <v>736</v>
      </c>
      <c r="AX10" s="664" t="s">
        <v>736</v>
      </c>
      <c r="AY10" s="664" t="s">
        <v>736</v>
      </c>
      <c r="AZ10" s="664" t="s">
        <v>736</v>
      </c>
      <c r="BA10" s="664" t="s">
        <v>736</v>
      </c>
      <c r="BB10" s="664" t="s">
        <v>736</v>
      </c>
      <c r="BC10" s="993"/>
      <c r="BD10" s="664" t="s">
        <v>736</v>
      </c>
      <c r="BE10" s="664" t="s">
        <v>736</v>
      </c>
      <c r="BF10" s="664" t="s">
        <v>736</v>
      </c>
      <c r="BG10" s="664" t="s">
        <v>736</v>
      </c>
      <c r="BH10" s="664" t="s">
        <v>736</v>
      </c>
      <c r="BI10" s="664" t="s">
        <v>736</v>
      </c>
      <c r="BJ10" s="664" t="s">
        <v>736</v>
      </c>
      <c r="BK10" s="664" t="s">
        <v>736</v>
      </c>
      <c r="BL10" s="664" t="s">
        <v>736</v>
      </c>
      <c r="BM10" s="664" t="s">
        <v>736</v>
      </c>
      <c r="BN10" s="664" t="s">
        <v>736</v>
      </c>
      <c r="BO10" s="664" t="s">
        <v>736</v>
      </c>
      <c r="BP10" s="664" t="s">
        <v>736</v>
      </c>
      <c r="BQ10" s="664" t="s">
        <v>736</v>
      </c>
      <c r="BR10" s="664" t="s">
        <v>736</v>
      </c>
      <c r="BS10" s="664" t="s">
        <v>736</v>
      </c>
      <c r="BT10" s="664" t="s">
        <v>736</v>
      </c>
      <c r="BU10" s="993"/>
      <c r="BV10" s="664" t="s">
        <v>736</v>
      </c>
      <c r="BW10" s="664" t="s">
        <v>736</v>
      </c>
      <c r="BX10" s="664" t="s">
        <v>736</v>
      </c>
      <c r="BY10" s="664" t="s">
        <v>736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3" t="s">
        <v>1050</v>
      </c>
      <c r="B19" s="262" t="s">
        <v>735</v>
      </c>
      <c r="C19" s="262" t="s">
        <v>735</v>
      </c>
      <c r="D19" s="262" t="s">
        <v>735</v>
      </c>
      <c r="E19" s="262" t="s">
        <v>735</v>
      </c>
      <c r="F19" s="262" t="s">
        <v>735</v>
      </c>
      <c r="G19" s="262" t="s">
        <v>735</v>
      </c>
      <c r="H19" s="262" t="s">
        <v>735</v>
      </c>
      <c r="I19" s="262" t="s">
        <v>735</v>
      </c>
      <c r="J19" s="262" t="s">
        <v>735</v>
      </c>
      <c r="K19" s="262" t="s">
        <v>735</v>
      </c>
      <c r="L19" s="262" t="s">
        <v>735</v>
      </c>
      <c r="M19" s="262" t="s">
        <v>735</v>
      </c>
      <c r="N19" s="262" t="s">
        <v>735</v>
      </c>
      <c r="O19" s="262" t="s">
        <v>735</v>
      </c>
      <c r="P19" s="262" t="s">
        <v>735</v>
      </c>
      <c r="Q19" s="262" t="s">
        <v>735</v>
      </c>
      <c r="R19" s="262" t="s">
        <v>735</v>
      </c>
      <c r="S19" s="588"/>
      <c r="T19" s="262" t="s">
        <v>735</v>
      </c>
      <c r="U19" s="262" t="s">
        <v>735</v>
      </c>
      <c r="V19" s="262" t="s">
        <v>735</v>
      </c>
      <c r="W19" s="262" t="s">
        <v>735</v>
      </c>
      <c r="X19" s="262" t="s">
        <v>735</v>
      </c>
      <c r="Y19" s="262" t="s">
        <v>735</v>
      </c>
      <c r="Z19" s="262" t="s">
        <v>735</v>
      </c>
      <c r="AA19" s="262" t="s">
        <v>735</v>
      </c>
      <c r="AB19" s="262" t="s">
        <v>735</v>
      </c>
      <c r="AC19" s="262" t="s">
        <v>735</v>
      </c>
      <c r="AD19" s="262" t="s">
        <v>735</v>
      </c>
      <c r="AE19" s="262" t="s">
        <v>735</v>
      </c>
      <c r="AF19" s="262" t="s">
        <v>735</v>
      </c>
      <c r="AG19" s="262" t="s">
        <v>735</v>
      </c>
      <c r="AH19" s="262" t="s">
        <v>735</v>
      </c>
      <c r="AI19" s="262" t="s">
        <v>735</v>
      </c>
      <c r="AJ19" s="262" t="s">
        <v>735</v>
      </c>
      <c r="AK19" s="588"/>
      <c r="AL19" s="262" t="s">
        <v>735</v>
      </c>
      <c r="AM19" s="262" t="s">
        <v>735</v>
      </c>
      <c r="AN19" s="262" t="s">
        <v>735</v>
      </c>
      <c r="AO19" s="262" t="s">
        <v>735</v>
      </c>
      <c r="AP19" s="262" t="s">
        <v>735</v>
      </c>
      <c r="AQ19" s="262" t="s">
        <v>735</v>
      </c>
      <c r="AR19" s="262" t="s">
        <v>735</v>
      </c>
      <c r="AS19" s="262" t="s">
        <v>255</v>
      </c>
      <c r="AT19" s="262" t="s">
        <v>735</v>
      </c>
      <c r="AU19" s="262" t="s">
        <v>735</v>
      </c>
      <c r="AV19" s="262" t="s">
        <v>735</v>
      </c>
      <c r="AW19" s="262" t="s">
        <v>735</v>
      </c>
      <c r="AX19" s="262" t="s">
        <v>735</v>
      </c>
      <c r="AY19" s="262" t="s">
        <v>735</v>
      </c>
      <c r="AZ19" s="262" t="s">
        <v>735</v>
      </c>
      <c r="BA19" s="262" t="s">
        <v>735</v>
      </c>
      <c r="BB19" s="262" t="s">
        <v>735</v>
      </c>
      <c r="BC19" s="588"/>
      <c r="BD19" s="262" t="s">
        <v>735</v>
      </c>
      <c r="BE19" s="262" t="s">
        <v>735</v>
      </c>
      <c r="BF19" s="262" t="s">
        <v>735</v>
      </c>
      <c r="BG19" s="262" t="s">
        <v>735</v>
      </c>
      <c r="BH19" s="262" t="s">
        <v>735</v>
      </c>
      <c r="BI19" s="262" t="s">
        <v>735</v>
      </c>
      <c r="BJ19" s="262" t="s">
        <v>735</v>
      </c>
      <c r="BK19" s="262" t="s">
        <v>735</v>
      </c>
      <c r="BL19" s="262" t="s">
        <v>735</v>
      </c>
      <c r="BM19" s="262" t="s">
        <v>735</v>
      </c>
      <c r="BN19" s="262" t="s">
        <v>735</v>
      </c>
      <c r="BO19" s="262" t="s">
        <v>735</v>
      </c>
      <c r="BP19" s="262" t="s">
        <v>735</v>
      </c>
      <c r="BQ19" s="262" t="s">
        <v>735</v>
      </c>
      <c r="BR19" s="262" t="s">
        <v>735</v>
      </c>
      <c r="BS19" s="262" t="s">
        <v>735</v>
      </c>
      <c r="BT19" s="262" t="s">
        <v>735</v>
      </c>
      <c r="BU19" s="588"/>
      <c r="BV19" s="262" t="s">
        <v>735</v>
      </c>
      <c r="BW19" s="262" t="s">
        <v>735</v>
      </c>
      <c r="BX19" s="262" t="s">
        <v>735</v>
      </c>
      <c r="BY19" s="262" t="s">
        <v>735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2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3" t="s">
        <v>1025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3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2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3" t="s">
        <v>1054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6">
        <f>330*$K$1</f>
        <v>330</v>
      </c>
      <c r="C42" s="1546">
        <f t="shared" ref="C42:R42" si="164">330*$K$1</f>
        <v>330</v>
      </c>
      <c r="D42" s="1546">
        <f t="shared" si="164"/>
        <v>330</v>
      </c>
      <c r="E42" s="1546">
        <f t="shared" si="164"/>
        <v>330</v>
      </c>
      <c r="F42" s="1546">
        <f t="shared" si="164"/>
        <v>330</v>
      </c>
      <c r="G42" s="1546">
        <f t="shared" si="164"/>
        <v>330</v>
      </c>
      <c r="H42" s="1546">
        <f t="shared" si="164"/>
        <v>330</v>
      </c>
      <c r="I42" s="1546">
        <f t="shared" si="164"/>
        <v>330</v>
      </c>
      <c r="J42" s="1546">
        <f t="shared" si="164"/>
        <v>330</v>
      </c>
      <c r="K42" s="1546">
        <f t="shared" si="164"/>
        <v>330</v>
      </c>
      <c r="L42" s="1546">
        <f t="shared" si="164"/>
        <v>330</v>
      </c>
      <c r="M42" s="1546">
        <f t="shared" si="164"/>
        <v>330</v>
      </c>
      <c r="N42" s="1546">
        <f t="shared" si="164"/>
        <v>330</v>
      </c>
      <c r="O42" s="1546">
        <f t="shared" si="164"/>
        <v>330</v>
      </c>
      <c r="P42" s="1546">
        <f t="shared" si="164"/>
        <v>330</v>
      </c>
      <c r="Q42" s="1546">
        <f t="shared" si="164"/>
        <v>330</v>
      </c>
      <c r="R42" s="1546">
        <f t="shared" si="164"/>
        <v>330</v>
      </c>
      <c r="S42" s="741"/>
      <c r="T42" s="1546">
        <f>330*$K$1</f>
        <v>330</v>
      </c>
      <c r="U42" s="1546">
        <f t="shared" ref="U42:AJ42" si="165">330*$K$1</f>
        <v>330</v>
      </c>
      <c r="V42" s="1546">
        <f t="shared" si="165"/>
        <v>330</v>
      </c>
      <c r="W42" s="1546">
        <f t="shared" si="165"/>
        <v>330</v>
      </c>
      <c r="X42" s="1546">
        <f t="shared" si="165"/>
        <v>330</v>
      </c>
      <c r="Y42" s="1546">
        <f t="shared" si="165"/>
        <v>330</v>
      </c>
      <c r="Z42" s="1546">
        <f t="shared" si="165"/>
        <v>330</v>
      </c>
      <c r="AA42" s="1546">
        <f t="shared" si="165"/>
        <v>330</v>
      </c>
      <c r="AB42" s="1546">
        <f t="shared" si="165"/>
        <v>330</v>
      </c>
      <c r="AC42" s="1546">
        <f t="shared" si="165"/>
        <v>330</v>
      </c>
      <c r="AD42" s="1546">
        <f t="shared" si="165"/>
        <v>330</v>
      </c>
      <c r="AE42" s="1546">
        <f t="shared" si="165"/>
        <v>330</v>
      </c>
      <c r="AF42" s="1546">
        <f t="shared" si="165"/>
        <v>330</v>
      </c>
      <c r="AG42" s="1546">
        <f t="shared" si="165"/>
        <v>330</v>
      </c>
      <c r="AH42" s="1546">
        <f t="shared" si="165"/>
        <v>330</v>
      </c>
      <c r="AI42" s="1546">
        <f t="shared" si="165"/>
        <v>330</v>
      </c>
      <c r="AJ42" s="1546">
        <f t="shared" si="165"/>
        <v>330</v>
      </c>
      <c r="AK42" s="741"/>
      <c r="AL42" s="1546">
        <f>330*$K$1</f>
        <v>330</v>
      </c>
      <c r="AM42" s="1546">
        <f t="shared" ref="AM42:BB42" si="166">330*$K$1</f>
        <v>330</v>
      </c>
      <c r="AN42" s="1546">
        <f t="shared" si="166"/>
        <v>330</v>
      </c>
      <c r="AO42" s="1546">
        <f t="shared" si="166"/>
        <v>330</v>
      </c>
      <c r="AP42" s="1546">
        <f t="shared" si="166"/>
        <v>330</v>
      </c>
      <c r="AQ42" s="1546">
        <f t="shared" si="166"/>
        <v>330</v>
      </c>
      <c r="AR42" s="1546">
        <f t="shared" si="166"/>
        <v>330</v>
      </c>
      <c r="AS42" s="1546">
        <f t="shared" si="166"/>
        <v>330</v>
      </c>
      <c r="AT42" s="1546">
        <f t="shared" si="166"/>
        <v>330</v>
      </c>
      <c r="AU42" s="1546">
        <f t="shared" si="166"/>
        <v>330</v>
      </c>
      <c r="AV42" s="1546">
        <f t="shared" si="166"/>
        <v>330</v>
      </c>
      <c r="AW42" s="1546">
        <f t="shared" si="166"/>
        <v>330</v>
      </c>
      <c r="AX42" s="1546">
        <f t="shared" si="166"/>
        <v>330</v>
      </c>
      <c r="AY42" s="1546">
        <f t="shared" si="166"/>
        <v>330</v>
      </c>
      <c r="AZ42" s="1546">
        <f t="shared" si="166"/>
        <v>330</v>
      </c>
      <c r="BA42" s="1546">
        <f t="shared" si="166"/>
        <v>330</v>
      </c>
      <c r="BB42" s="1546">
        <f t="shared" si="166"/>
        <v>330</v>
      </c>
      <c r="BC42" s="741"/>
      <c r="BD42" s="1546">
        <f>330*$K$1</f>
        <v>330</v>
      </c>
      <c r="BE42" s="1546">
        <f t="shared" ref="BE42:BY42" si="167">330*$K$1</f>
        <v>330</v>
      </c>
      <c r="BF42" s="1546">
        <f t="shared" si="167"/>
        <v>330</v>
      </c>
      <c r="BG42" s="1546">
        <f t="shared" si="167"/>
        <v>330</v>
      </c>
      <c r="BH42" s="1546">
        <f t="shared" si="167"/>
        <v>330</v>
      </c>
      <c r="BI42" s="1546">
        <f t="shared" si="167"/>
        <v>330</v>
      </c>
      <c r="BJ42" s="1546">
        <f t="shared" si="167"/>
        <v>330</v>
      </c>
      <c r="BK42" s="1546">
        <f t="shared" si="167"/>
        <v>330</v>
      </c>
      <c r="BL42" s="1546">
        <f t="shared" si="167"/>
        <v>330</v>
      </c>
      <c r="BM42" s="1546">
        <f t="shared" si="167"/>
        <v>330</v>
      </c>
      <c r="BN42" s="1546">
        <f t="shared" si="167"/>
        <v>330</v>
      </c>
      <c r="BO42" s="1546">
        <f t="shared" si="167"/>
        <v>330</v>
      </c>
      <c r="BP42" s="1546">
        <f t="shared" si="167"/>
        <v>330</v>
      </c>
      <c r="BQ42" s="1546">
        <f t="shared" si="167"/>
        <v>330</v>
      </c>
      <c r="BR42" s="1546">
        <f t="shared" si="167"/>
        <v>330</v>
      </c>
      <c r="BS42" s="1546">
        <f t="shared" si="167"/>
        <v>330</v>
      </c>
      <c r="BT42" s="1546">
        <f t="shared" si="167"/>
        <v>330</v>
      </c>
      <c r="BU42" s="741"/>
      <c r="BV42" s="1546">
        <f t="shared" si="167"/>
        <v>330</v>
      </c>
      <c r="BW42" s="1546">
        <f t="shared" si="167"/>
        <v>330</v>
      </c>
      <c r="BX42" s="1546">
        <f t="shared" si="167"/>
        <v>330</v>
      </c>
      <c r="BY42" s="154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2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1185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1031</v>
      </c>
      <c r="BE46" s="941" t="s">
        <v>1031</v>
      </c>
      <c r="BF46" s="282" t="s">
        <v>1031</v>
      </c>
      <c r="BG46" s="941" t="s">
        <v>1043</v>
      </c>
      <c r="BH46" s="282"/>
      <c r="BI46" s="941"/>
      <c r="BJ46" s="282"/>
      <c r="BK46" s="941" t="s">
        <v>324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324</v>
      </c>
      <c r="BW46" s="282" t="s">
        <v>324</v>
      </c>
      <c r="BX46" s="941" t="s">
        <v>324</v>
      </c>
      <c r="BY46" s="282" t="s">
        <v>324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8" customFormat="1" ht="12.75" customHeight="1">
      <c r="A47" s="1715" t="s">
        <v>254</v>
      </c>
      <c r="B47" s="1727"/>
      <c r="C47" s="1700"/>
      <c r="D47" s="1727"/>
      <c r="E47" s="1700"/>
      <c r="F47" s="1727"/>
      <c r="G47" s="1700"/>
      <c r="H47" s="1727"/>
      <c r="I47" s="1700"/>
      <c r="J47" s="1727"/>
      <c r="K47" s="1700"/>
      <c r="L47" s="1727"/>
      <c r="M47" s="1700"/>
      <c r="N47" s="1727"/>
      <c r="O47" s="1700"/>
      <c r="P47" s="1727"/>
      <c r="Q47" s="1700"/>
      <c r="R47" s="1727"/>
      <c r="S47" s="1789"/>
      <c r="T47" s="1700"/>
      <c r="U47" s="1727"/>
      <c r="V47" s="1700"/>
      <c r="W47" s="1727"/>
      <c r="X47" s="1700"/>
      <c r="Y47" s="1727"/>
      <c r="Z47" s="1700"/>
      <c r="AA47" s="1727"/>
      <c r="AB47" s="1700"/>
      <c r="AC47" s="1727"/>
      <c r="AD47" s="758"/>
      <c r="AE47" s="1727"/>
      <c r="AF47" s="1700"/>
      <c r="AG47" s="1727"/>
      <c r="AH47" s="1700"/>
      <c r="AI47" s="1727"/>
      <c r="AJ47" s="1700"/>
      <c r="AK47" s="1789"/>
      <c r="AL47" s="1700"/>
      <c r="AM47" s="1727"/>
      <c r="AN47" s="1700"/>
      <c r="AO47" s="1727"/>
      <c r="AP47" s="1700"/>
      <c r="AQ47" s="1727"/>
      <c r="AR47" s="1700"/>
      <c r="AS47" s="1727"/>
      <c r="AT47" s="1700"/>
      <c r="AU47" s="1727"/>
      <c r="AV47" s="1700"/>
      <c r="AW47" s="1727"/>
      <c r="AX47" s="1700"/>
      <c r="AY47" s="1727"/>
      <c r="AZ47" s="1700"/>
      <c r="BA47" s="1727"/>
      <c r="BB47" s="1700"/>
      <c r="BC47" s="1789"/>
      <c r="BD47" s="1700">
        <v>2</v>
      </c>
      <c r="BE47" s="1700">
        <v>2</v>
      </c>
      <c r="BF47" s="1727">
        <v>2</v>
      </c>
      <c r="BG47" s="1700">
        <v>5</v>
      </c>
      <c r="BH47" s="1727"/>
      <c r="BI47" s="1700"/>
      <c r="BJ47" s="1727"/>
      <c r="BK47" s="1700">
        <v>0.5</v>
      </c>
      <c r="BL47" s="1727"/>
      <c r="BM47" s="1700"/>
      <c r="BN47" s="1727"/>
      <c r="BO47" s="1700"/>
      <c r="BP47" s="1727"/>
      <c r="BQ47" s="1700"/>
      <c r="BR47" s="1727"/>
      <c r="BS47" s="1700"/>
      <c r="BT47" s="1727"/>
      <c r="BU47" s="1789"/>
      <c r="BV47" s="1700"/>
      <c r="BW47" s="1727"/>
      <c r="BX47" s="1700"/>
      <c r="BY47" s="1727">
        <v>2</v>
      </c>
      <c r="BZ47" s="1720" t="str">
        <f>IF(DL47&lt;3,"",(SUM(B47:R47)-MIN(B47:R47)-MAX(B47:R47))/(DL47-2))</f>
        <v/>
      </c>
      <c r="CA47" s="1720" t="str">
        <f>IF(DM47&lt;3,"",(SUM(T47:AJ47)-MIN(T47:AJ47)-MAX(T47:AJ47))/(DM47-2))</f>
        <v/>
      </c>
      <c r="CB47" s="1720" t="str">
        <f>IF(DN47&lt;3,"",(SUM(AL47:BB47)-MIN(AL47:BB47)-MAX(AL47:BB47))/(DN47-2))</f>
        <v/>
      </c>
      <c r="CC47" s="1721">
        <f>IF(DO47&lt;3,"",(SUM(BD47:BT47)-MIN(BD47:BT47)-MAX(BD47:BT47))/(DO47-2))</f>
        <v>2</v>
      </c>
      <c r="CD47" s="172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0" t="str">
        <f t="shared" si="176"/>
        <v/>
      </c>
      <c r="CF47" s="1591" t="str">
        <f t="shared" si="176"/>
        <v/>
      </c>
      <c r="CG47" s="1591" t="str">
        <f t="shared" si="176"/>
        <v/>
      </c>
      <c r="CH47" s="1591" t="str">
        <f t="shared" si="176"/>
        <v/>
      </c>
      <c r="CI47" s="1591" t="str">
        <f t="shared" si="176"/>
        <v/>
      </c>
      <c r="CJ47" s="1591">
        <f t="shared" si="176"/>
        <v>0.5</v>
      </c>
      <c r="CK47" s="1592">
        <f t="shared" si="176"/>
        <v>2</v>
      </c>
      <c r="CL47" s="1592">
        <f t="shared" si="176"/>
        <v>2</v>
      </c>
      <c r="CM47" s="1592">
        <f t="shared" si="176"/>
        <v>2</v>
      </c>
      <c r="CN47" s="1591">
        <f t="shared" si="176"/>
        <v>5</v>
      </c>
      <c r="CO47" s="1591" t="str">
        <f t="shared" si="176"/>
        <v/>
      </c>
      <c r="CP47" s="1591" t="str">
        <f t="shared" si="176"/>
        <v/>
      </c>
      <c r="CQ47" s="1591" t="str">
        <f t="shared" si="176"/>
        <v/>
      </c>
      <c r="CR47" s="1591" t="str">
        <f t="shared" si="176"/>
        <v/>
      </c>
      <c r="CS47" s="1590" t="str">
        <f t="shared" si="176"/>
        <v/>
      </c>
      <c r="CT47" s="172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9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9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9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4">
        <f t="shared" ref="DL47:DL54" si="195">COUNT(B47:R47)</f>
        <v>0</v>
      </c>
      <c r="DM47" s="1725">
        <f t="shared" ref="DM47:DM54" si="196">COUNT(T47:AJ47)</f>
        <v>0</v>
      </c>
      <c r="DN47" s="1725">
        <f t="shared" ref="DN47:DN54" si="197">COUNT(AL47:BB47)</f>
        <v>0</v>
      </c>
      <c r="DO47" s="1725">
        <f t="shared" ref="DO47:DO54" si="198">COUNT(BD47:BT47)</f>
        <v>5</v>
      </c>
      <c r="DP47" s="1790"/>
      <c r="DQ47" s="1753"/>
      <c r="DR47" s="1753"/>
      <c r="DS47" s="1791"/>
      <c r="DU47" s="1729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2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8" customFormat="1" ht="12.75" customHeight="1">
      <c r="A53" s="1718" t="s">
        <v>275</v>
      </c>
      <c r="B53" s="1709"/>
      <c r="C53" s="1716"/>
      <c r="D53" s="1709"/>
      <c r="E53" s="1716"/>
      <c r="F53" s="1709"/>
      <c r="G53" s="1716"/>
      <c r="H53" s="1709"/>
      <c r="I53" s="1716"/>
      <c r="J53" s="1709"/>
      <c r="K53" s="1716"/>
      <c r="L53" s="1709"/>
      <c r="M53" s="1716"/>
      <c r="N53" s="1709"/>
      <c r="O53" s="1716"/>
      <c r="P53" s="1709"/>
      <c r="Q53" s="1716"/>
      <c r="R53" s="1709"/>
      <c r="S53" s="1719"/>
      <c r="T53" s="1716"/>
      <c r="U53" s="1709"/>
      <c r="V53" s="1716"/>
      <c r="W53" s="1709"/>
      <c r="X53" s="1716"/>
      <c r="Y53" s="1709"/>
      <c r="Z53" s="1716"/>
      <c r="AA53" s="1709"/>
      <c r="AB53" s="1716"/>
      <c r="AC53" s="1709"/>
      <c r="AD53" s="1716"/>
      <c r="AE53" s="1709"/>
      <c r="AF53" s="1716"/>
      <c r="AG53" s="1709"/>
      <c r="AH53" s="1716"/>
      <c r="AI53" s="1709"/>
      <c r="AJ53" s="1716"/>
      <c r="AK53" s="1719"/>
      <c r="AL53" s="1716"/>
      <c r="AM53" s="1709"/>
      <c r="AN53" s="1716"/>
      <c r="AO53" s="1709"/>
      <c r="AP53" s="1716"/>
      <c r="AQ53" s="1709"/>
      <c r="AR53" s="1716"/>
      <c r="AS53" s="1709"/>
      <c r="AT53" s="1716"/>
      <c r="AU53" s="1709"/>
      <c r="AV53" s="1716"/>
      <c r="AW53" s="1709"/>
      <c r="AX53" s="1716"/>
      <c r="AY53" s="1709"/>
      <c r="AZ53" s="1716"/>
      <c r="BA53" s="1709"/>
      <c r="BB53" s="1716"/>
      <c r="BC53" s="1719"/>
      <c r="BD53" s="1716">
        <v>5</v>
      </c>
      <c r="BE53" s="1716">
        <v>6</v>
      </c>
      <c r="BF53" s="1709">
        <v>5</v>
      </c>
      <c r="BG53" s="1716">
        <v>6</v>
      </c>
      <c r="BH53" s="1709"/>
      <c r="BI53" s="1716"/>
      <c r="BJ53" s="1709"/>
      <c r="BK53" s="1716">
        <v>1</v>
      </c>
      <c r="BL53" s="1709"/>
      <c r="BM53" s="1716"/>
      <c r="BN53" s="1709"/>
      <c r="BO53" s="1716"/>
      <c r="BP53" s="1709"/>
      <c r="BQ53" s="1716"/>
      <c r="BR53" s="1709"/>
      <c r="BS53" s="1716"/>
      <c r="BT53" s="1709"/>
      <c r="BU53" s="1719"/>
      <c r="BV53" s="1716"/>
      <c r="BW53" s="1709"/>
      <c r="BX53" s="1716"/>
      <c r="BY53" s="1709">
        <v>5</v>
      </c>
      <c r="BZ53" s="1720" t="str">
        <f>IF(DL53&lt;3,"",(SUM(B53:R53)-MIN(B53:R53)-MAX(B53:R53))/(DL53-2))</f>
        <v/>
      </c>
      <c r="CA53" s="1720" t="str">
        <f>IF(DM53&lt;3,"",(SUM(T53:AJ53)-MIN(T53:AJ53)-MAX(T53:AJ53))/(DM53-2))</f>
        <v/>
      </c>
      <c r="CB53" s="1720" t="str">
        <f>IF(DN53&lt;3,"",(SUM(AL53:BB53)-MIN(AL53:BB53)-MAX(AL53:BB53))/(DN53-2))</f>
        <v/>
      </c>
      <c r="CC53" s="1721">
        <f>IF(DO53&lt;3,"",(SUM(BD53:BT53)-MIN(BD53:BT53)-MAX(BD53:BT53))/(DO53-2))</f>
        <v>5.333333333333333</v>
      </c>
      <c r="CD53" s="1722" t="str">
        <f t="shared" si="203"/>
        <v/>
      </c>
      <c r="CE53" s="1590" t="str">
        <f t="shared" si="177"/>
        <v/>
      </c>
      <c r="CF53" s="1591" t="str">
        <f t="shared" si="177"/>
        <v/>
      </c>
      <c r="CG53" s="1591" t="str">
        <f t="shared" si="177"/>
        <v/>
      </c>
      <c r="CH53" s="1591" t="str">
        <f t="shared" si="177"/>
        <v/>
      </c>
      <c r="CI53" s="1591" t="str">
        <f t="shared" si="177"/>
        <v/>
      </c>
      <c r="CJ53" s="1591">
        <f t="shared" si="177"/>
        <v>1</v>
      </c>
      <c r="CK53" s="1592">
        <f t="shared" si="177"/>
        <v>5</v>
      </c>
      <c r="CL53" s="1592">
        <f t="shared" si="177"/>
        <v>5</v>
      </c>
      <c r="CM53" s="1592">
        <f t="shared" si="177"/>
        <v>6</v>
      </c>
      <c r="CN53" s="1591">
        <f t="shared" si="177"/>
        <v>6</v>
      </c>
      <c r="CO53" s="1591" t="str">
        <f t="shared" si="177"/>
        <v/>
      </c>
      <c r="CP53" s="1591" t="str">
        <f t="shared" si="177"/>
        <v/>
      </c>
      <c r="CQ53" s="1591" t="str">
        <f t="shared" si="177"/>
        <v/>
      </c>
      <c r="CR53" s="1591" t="str">
        <f t="shared" si="177"/>
        <v/>
      </c>
      <c r="CS53" s="1590" t="str">
        <f t="shared" si="177"/>
        <v/>
      </c>
      <c r="CT53" s="1723" t="str">
        <f t="shared" si="177"/>
        <v/>
      </c>
      <c r="CU53" s="1687" t="str">
        <f t="shared" si="178"/>
        <v/>
      </c>
      <c r="CV53" s="1688" t="str">
        <f t="shared" si="179"/>
        <v/>
      </c>
      <c r="CW53" s="1689" t="str">
        <f t="shared" si="180"/>
        <v/>
      </c>
      <c r="CX53" s="1689" t="str">
        <f t="shared" si="181"/>
        <v/>
      </c>
      <c r="CY53" s="1689" t="str">
        <f t="shared" si="182"/>
        <v/>
      </c>
      <c r="CZ53" s="1689" t="str">
        <f t="shared" si="183"/>
        <v/>
      </c>
      <c r="DA53" s="1689">
        <f t="shared" si="184"/>
        <v>1</v>
      </c>
      <c r="DB53" s="1690">
        <f t="shared" si="185"/>
        <v>5</v>
      </c>
      <c r="DC53" s="1690">
        <f t="shared" si="186"/>
        <v>5</v>
      </c>
      <c r="DD53" s="1690">
        <f t="shared" si="187"/>
        <v>6</v>
      </c>
      <c r="DE53" s="1689">
        <f t="shared" si="188"/>
        <v>6</v>
      </c>
      <c r="DF53" s="1689" t="str">
        <f t="shared" si="189"/>
        <v/>
      </c>
      <c r="DG53" s="1689" t="str">
        <f t="shared" si="190"/>
        <v/>
      </c>
      <c r="DH53" s="1689" t="str">
        <f t="shared" si="191"/>
        <v/>
      </c>
      <c r="DI53" s="1689" t="str">
        <f t="shared" si="192"/>
        <v/>
      </c>
      <c r="DJ53" s="1688" t="str">
        <f t="shared" si="193"/>
        <v/>
      </c>
      <c r="DK53" s="1687" t="str">
        <f t="shared" si="194"/>
        <v/>
      </c>
      <c r="DL53" s="1724">
        <f t="shared" si="195"/>
        <v>0</v>
      </c>
      <c r="DM53" s="1725">
        <f t="shared" si="196"/>
        <v>0</v>
      </c>
      <c r="DN53" s="1725">
        <f t="shared" si="197"/>
        <v>0</v>
      </c>
      <c r="DO53" s="1725">
        <f t="shared" si="198"/>
        <v>5</v>
      </c>
      <c r="DP53" s="1726"/>
      <c r="DQ53" s="1727"/>
      <c r="DR53" s="1727"/>
      <c r="DS53" s="1728"/>
      <c r="DU53" s="1729"/>
    </row>
    <row r="54" spans="1:125" ht="12.75" customHeight="1">
      <c r="A54" s="873" t="s">
        <v>273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9" customFormat="1" ht="12.75" customHeight="1">
      <c r="A55" s="992" t="s">
        <v>1174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9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9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9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9" customFormat="1" ht="12.75" customHeight="1">
      <c r="A59" s="997" t="s">
        <v>255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2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8" customFormat="1" ht="12.75" customHeight="1">
      <c r="A62" s="1718" t="s">
        <v>275</v>
      </c>
      <c r="B62" s="1709"/>
      <c r="C62" s="1716"/>
      <c r="D62" s="1709"/>
      <c r="E62" s="1716"/>
      <c r="F62" s="1709"/>
      <c r="G62" s="1716"/>
      <c r="H62" s="1709"/>
      <c r="I62" s="1716"/>
      <c r="J62" s="1709">
        <v>2</v>
      </c>
      <c r="K62" s="1716"/>
      <c r="L62" s="1709"/>
      <c r="M62" s="1716"/>
      <c r="N62" s="1709"/>
      <c r="O62" s="1716"/>
      <c r="P62" s="1709"/>
      <c r="Q62" s="1716"/>
      <c r="R62" s="1709"/>
      <c r="S62" s="1719"/>
      <c r="T62" s="1716"/>
      <c r="U62" s="1709"/>
      <c r="V62" s="1716"/>
      <c r="W62" s="1709"/>
      <c r="X62" s="1716"/>
      <c r="Y62" s="1709"/>
      <c r="Z62" s="1716"/>
      <c r="AA62" s="1709"/>
      <c r="AB62" s="1716"/>
      <c r="AC62" s="1709"/>
      <c r="AD62" s="1716"/>
      <c r="AE62" s="1709"/>
      <c r="AF62" s="1716"/>
      <c r="AG62" s="1709"/>
      <c r="AH62" s="1716"/>
      <c r="AI62" s="1709"/>
      <c r="AJ62" s="1716"/>
      <c r="AK62" s="1719"/>
      <c r="AL62" s="1716">
        <v>2</v>
      </c>
      <c r="AM62" s="1709"/>
      <c r="AN62" s="1716"/>
      <c r="AO62" s="1709"/>
      <c r="AP62" s="1716"/>
      <c r="AQ62" s="1709"/>
      <c r="AR62" s="1716"/>
      <c r="AS62" s="1709"/>
      <c r="AT62" s="1716"/>
      <c r="AU62" s="1709"/>
      <c r="AV62" s="1716"/>
      <c r="AW62" s="1709"/>
      <c r="AX62" s="1716"/>
      <c r="AY62" s="1709"/>
      <c r="AZ62" s="1716"/>
      <c r="BA62" s="1709"/>
      <c r="BB62" s="1716"/>
      <c r="BC62" s="1719"/>
      <c r="BD62" s="1716"/>
      <c r="BE62" s="1716"/>
      <c r="BF62" s="1709"/>
      <c r="BG62" s="1716"/>
      <c r="BH62" s="1709"/>
      <c r="BI62" s="1716"/>
      <c r="BJ62" s="1709"/>
      <c r="BK62" s="1716"/>
      <c r="BL62" s="1709"/>
      <c r="BM62" s="1716"/>
      <c r="BN62" s="1709"/>
      <c r="BO62" s="1716"/>
      <c r="BP62" s="1709"/>
      <c r="BQ62" s="1716"/>
      <c r="BR62" s="1709"/>
      <c r="BS62" s="1716"/>
      <c r="BT62" s="1709"/>
      <c r="BU62" s="1719"/>
      <c r="BV62" s="1716"/>
      <c r="BW62" s="1709"/>
      <c r="BX62" s="1716"/>
      <c r="BY62" s="1709"/>
      <c r="BZ62" s="1720" t="str">
        <f>IF(DL62&lt;3,"",(SUM(B62:R62)-MIN(B62:R62)-MAX(B62:R62))/(DL62-2))</f>
        <v/>
      </c>
      <c r="CA62" s="1720" t="str">
        <f>IF(DM62&lt;3,"",(SUM(T62:AJ62)-MIN(T62:AJ62)-MAX(T62:AJ62))/(DM62-2))</f>
        <v/>
      </c>
      <c r="CB62" s="1720" t="str">
        <f>IF(DN62&lt;3,"",(SUM(AL62:BB62)-MIN(AL62:BB62)-MAX(AL62:BB62))/(DN62-2))</f>
        <v/>
      </c>
      <c r="CC62" s="1721" t="str">
        <f>IF(DO62&lt;3,"",(SUM(BD62:BT62)-MIN(BD62:BT62)-MAX(BD62:BT62))/(DO62-2))</f>
        <v/>
      </c>
      <c r="CD62" s="1722" t="str">
        <f t="shared" si="220"/>
        <v/>
      </c>
      <c r="CE62" s="1590" t="str">
        <f t="shared" si="220"/>
        <v/>
      </c>
      <c r="CF62" s="1591" t="str">
        <f t="shared" si="220"/>
        <v/>
      </c>
      <c r="CG62" s="1591" t="str">
        <f t="shared" si="220"/>
        <v/>
      </c>
      <c r="CH62" s="1591" t="str">
        <f t="shared" si="220"/>
        <v/>
      </c>
      <c r="CI62" s="1591" t="str">
        <f t="shared" si="220"/>
        <v/>
      </c>
      <c r="CJ62" s="1591" t="str">
        <f t="shared" si="220"/>
        <v/>
      </c>
      <c r="CK62" s="1592" t="str">
        <f t="shared" si="220"/>
        <v/>
      </c>
      <c r="CL62" s="1592" t="str">
        <f t="shared" si="220"/>
        <v/>
      </c>
      <c r="CM62" s="1592" t="str">
        <f t="shared" si="220"/>
        <v/>
      </c>
      <c r="CN62" s="1591" t="str">
        <f t="shared" si="220"/>
        <v/>
      </c>
      <c r="CO62" s="1591" t="str">
        <f t="shared" si="220"/>
        <v/>
      </c>
      <c r="CP62" s="1591" t="str">
        <f t="shared" si="220"/>
        <v/>
      </c>
      <c r="CQ62" s="1591" t="str">
        <f t="shared" si="220"/>
        <v/>
      </c>
      <c r="CR62" s="1591" t="str">
        <f t="shared" si="220"/>
        <v/>
      </c>
      <c r="CS62" s="1590" t="str">
        <f t="shared" si="220"/>
        <v/>
      </c>
      <c r="CT62" s="1723" t="str">
        <f t="shared" si="220"/>
        <v/>
      </c>
      <c r="CU62" s="1687" t="str">
        <f t="shared" si="221"/>
        <v/>
      </c>
      <c r="CV62" s="1688" t="str">
        <f t="shared" si="221"/>
        <v/>
      </c>
      <c r="CW62" s="1689" t="str">
        <f t="shared" si="221"/>
        <v/>
      </c>
      <c r="CX62" s="1689" t="str">
        <f t="shared" si="221"/>
        <v/>
      </c>
      <c r="CY62" s="1689" t="str">
        <f t="shared" si="221"/>
        <v/>
      </c>
      <c r="CZ62" s="1689" t="str">
        <f t="shared" si="221"/>
        <v/>
      </c>
      <c r="DA62" s="1689" t="str">
        <f t="shared" si="221"/>
        <v/>
      </c>
      <c r="DB62" s="1690" t="str">
        <f t="shared" si="221"/>
        <v/>
      </c>
      <c r="DC62" s="1690" t="str">
        <f t="shared" si="221"/>
        <v/>
      </c>
      <c r="DD62" s="1690" t="str">
        <f t="shared" si="221"/>
        <v/>
      </c>
      <c r="DE62" s="1689" t="str">
        <f t="shared" si="221"/>
        <v/>
      </c>
      <c r="DF62" s="1689" t="str">
        <f t="shared" si="221"/>
        <v/>
      </c>
      <c r="DG62" s="1689" t="str">
        <f t="shared" si="221"/>
        <v/>
      </c>
      <c r="DH62" s="1689" t="str">
        <f t="shared" si="221"/>
        <v/>
      </c>
      <c r="DI62" s="1689" t="str">
        <f t="shared" si="221"/>
        <v/>
      </c>
      <c r="DJ62" s="1688" t="str">
        <f t="shared" si="221"/>
        <v/>
      </c>
      <c r="DK62" s="1687" t="str">
        <f t="shared" si="222"/>
        <v/>
      </c>
      <c r="DL62" s="1724">
        <f t="shared" si="223"/>
        <v>1</v>
      </c>
      <c r="DM62" s="1725">
        <f t="shared" si="224"/>
        <v>0</v>
      </c>
      <c r="DN62" s="1725">
        <f t="shared" si="225"/>
        <v>1</v>
      </c>
      <c r="DO62" s="1725">
        <f t="shared" si="226"/>
        <v>0</v>
      </c>
      <c r="DP62" s="1726"/>
      <c r="DQ62" s="1727"/>
      <c r="DR62" s="1727"/>
      <c r="DS62" s="1728"/>
      <c r="DU62" s="1729"/>
    </row>
    <row r="63" spans="1:125" s="1569" customFormat="1" ht="12.75" customHeight="1">
      <c r="A63" s="873" t="s">
        <v>273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1175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269</v>
      </c>
      <c r="BW64" s="282" t="s">
        <v>269</v>
      </c>
      <c r="BX64" s="941" t="s">
        <v>269</v>
      </c>
      <c r="BY64" s="282" t="s">
        <v>269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8" customFormat="1" ht="12.75" customHeight="1">
      <c r="A66" s="1715" t="s">
        <v>270</v>
      </c>
      <c r="B66" s="1727"/>
      <c r="C66" s="1792"/>
      <c r="D66" s="1727"/>
      <c r="E66" s="1792"/>
      <c r="F66" s="1727"/>
      <c r="G66" s="1792"/>
      <c r="H66" s="1727"/>
      <c r="I66" s="1792"/>
      <c r="J66" s="1727"/>
      <c r="K66" s="1792"/>
      <c r="L66" s="1727"/>
      <c r="M66" s="1792"/>
      <c r="N66" s="1727"/>
      <c r="O66" s="1792"/>
      <c r="P66" s="1727"/>
      <c r="Q66" s="1792"/>
      <c r="R66" s="1727"/>
      <c r="S66" s="1789"/>
      <c r="T66" s="1792"/>
      <c r="U66" s="1727"/>
      <c r="V66" s="1792"/>
      <c r="W66" s="1727"/>
      <c r="X66" s="1792">
        <v>1</v>
      </c>
      <c r="Y66" s="1727"/>
      <c r="Z66" s="1792"/>
      <c r="AA66" s="1727"/>
      <c r="AB66" s="1792"/>
      <c r="AC66" s="1727"/>
      <c r="AD66" s="758"/>
      <c r="AE66" s="1727"/>
      <c r="AF66" s="1792"/>
      <c r="AG66" s="1727"/>
      <c r="AH66" s="1792"/>
      <c r="AI66" s="1727"/>
      <c r="AJ66" s="1792"/>
      <c r="AK66" s="1789"/>
      <c r="AL66" s="1792"/>
      <c r="AM66" s="1727"/>
      <c r="AN66" s="1792">
        <v>3</v>
      </c>
      <c r="AO66" s="1727"/>
      <c r="AP66" s="1792"/>
      <c r="AQ66" s="1727"/>
      <c r="AR66" s="1792"/>
      <c r="AS66" s="1727"/>
      <c r="AT66" s="1792"/>
      <c r="AU66" s="1727"/>
      <c r="AV66" s="1792"/>
      <c r="AW66" s="1727"/>
      <c r="AX66" s="1792"/>
      <c r="AY66" s="1727"/>
      <c r="AZ66" s="1792"/>
      <c r="BA66" s="1727"/>
      <c r="BB66" s="1792"/>
      <c r="BC66" s="1789"/>
      <c r="BD66" s="1792">
        <v>4</v>
      </c>
      <c r="BE66" s="1792">
        <v>1</v>
      </c>
      <c r="BF66" s="1727"/>
      <c r="BG66" s="1792">
        <v>2</v>
      </c>
      <c r="BH66" s="1727">
        <v>1</v>
      </c>
      <c r="BI66" s="1792">
        <v>1</v>
      </c>
      <c r="BJ66" s="1727"/>
      <c r="BK66" s="1792"/>
      <c r="BL66" s="1727"/>
      <c r="BM66" s="1792"/>
      <c r="BN66" s="1727"/>
      <c r="BO66" s="1792"/>
      <c r="BP66" s="1727"/>
      <c r="BQ66" s="1792"/>
      <c r="BR66" s="1727"/>
      <c r="BS66" s="1792"/>
      <c r="BT66" s="1727"/>
      <c r="BU66" s="1789"/>
      <c r="BV66" s="1792"/>
      <c r="BW66" s="1727"/>
      <c r="BX66" s="1792"/>
      <c r="BY66" s="1727">
        <v>1</v>
      </c>
      <c r="BZ66" s="1720" t="str">
        <f t="shared" ref="BZ66:BZ67" si="266">IF(DL66&lt;3,"",(SUM(B66:R66)-MIN(B66:R66)-MAX(B66:R66))/(DL66-2))</f>
        <v/>
      </c>
      <c r="CA66" s="1720" t="str">
        <f t="shared" ref="CA66:CA67" si="267">IF(DM66&lt;3,"",(SUM(T66:AJ66)-MIN(T66:AJ66)-MAX(T66:AJ66))/(DM66-2))</f>
        <v/>
      </c>
      <c r="CB66" s="1720" t="str">
        <f t="shared" ref="CB66:CB67" si="268">IF(DN66&lt;3,"",(SUM(AL66:BB66)-MIN(AL66:BB66)-MAX(AL66:BB66))/(DN66-2))</f>
        <v/>
      </c>
      <c r="CC66" s="1721">
        <f t="shared" ref="CC66:CC67" si="269">IF(DO66&lt;3,"",(SUM(BD66:BT66)-MIN(BD66:BT66)-MAX(BD66:BT66))/(DO66-2))</f>
        <v>1.3333333333333333</v>
      </c>
      <c r="CD66" s="172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90" t="str">
        <f t="shared" si="244"/>
        <v/>
      </c>
      <c r="CF66" s="1591" t="str">
        <f t="shared" si="244"/>
        <v/>
      </c>
      <c r="CG66" s="1591" t="str">
        <f t="shared" si="244"/>
        <v/>
      </c>
      <c r="CH66" s="1591" t="str">
        <f t="shared" si="244"/>
        <v/>
      </c>
      <c r="CI66" s="1591" t="str">
        <f t="shared" si="244"/>
        <v/>
      </c>
      <c r="CJ66" s="1591">
        <f t="shared" si="244"/>
        <v>1</v>
      </c>
      <c r="CK66" s="1592">
        <f t="shared" si="244"/>
        <v>1</v>
      </c>
      <c r="CL66" s="1592">
        <f t="shared" si="244"/>
        <v>1</v>
      </c>
      <c r="CM66" s="1592">
        <f t="shared" si="244"/>
        <v>2</v>
      </c>
      <c r="CN66" s="1591">
        <f t="shared" si="244"/>
        <v>4</v>
      </c>
      <c r="CO66" s="1591" t="str">
        <f t="shared" si="244"/>
        <v/>
      </c>
      <c r="CP66" s="1591" t="str">
        <f t="shared" si="244"/>
        <v/>
      </c>
      <c r="CQ66" s="1591" t="str">
        <f t="shared" si="244"/>
        <v/>
      </c>
      <c r="CR66" s="1591" t="str">
        <f t="shared" si="244"/>
        <v/>
      </c>
      <c r="CS66" s="1590" t="str">
        <f t="shared" si="244"/>
        <v/>
      </c>
      <c r="CT66" s="1723" t="str">
        <f t="shared" si="244"/>
        <v/>
      </c>
      <c r="CU66" s="1687" t="str">
        <f t="shared" si="245"/>
        <v/>
      </c>
      <c r="CV66" s="1688" t="str">
        <f t="shared" si="246"/>
        <v/>
      </c>
      <c r="CW66" s="1689" t="str">
        <f t="shared" si="247"/>
        <v/>
      </c>
      <c r="CX66" s="1689" t="str">
        <f t="shared" si="248"/>
        <v/>
      </c>
      <c r="CY66" s="1689" t="str">
        <f t="shared" si="249"/>
        <v/>
      </c>
      <c r="CZ66" s="1689" t="str">
        <f t="shared" si="250"/>
        <v/>
      </c>
      <c r="DA66" s="1689">
        <f t="shared" si="251"/>
        <v>1</v>
      </c>
      <c r="DB66" s="1690">
        <f t="shared" si="252"/>
        <v>1</v>
      </c>
      <c r="DC66" s="1690">
        <f t="shared" si="253"/>
        <v>1</v>
      </c>
      <c r="DD66" s="1690">
        <f t="shared" si="254"/>
        <v>2</v>
      </c>
      <c r="DE66" s="1689">
        <f t="shared" si="255"/>
        <v>4</v>
      </c>
      <c r="DF66" s="1689" t="str">
        <f t="shared" si="256"/>
        <v/>
      </c>
      <c r="DG66" s="1689" t="str">
        <f t="shared" si="257"/>
        <v/>
      </c>
      <c r="DH66" s="1689" t="str">
        <f t="shared" si="258"/>
        <v/>
      </c>
      <c r="DI66" s="1689" t="str">
        <f t="shared" si="259"/>
        <v/>
      </c>
      <c r="DJ66" s="1688" t="str">
        <f t="shared" si="260"/>
        <v/>
      </c>
      <c r="DK66" s="1687" t="str">
        <f t="shared" si="261"/>
        <v/>
      </c>
      <c r="DL66" s="1724">
        <f t="shared" si="262"/>
        <v>0</v>
      </c>
      <c r="DM66" s="1725">
        <f t="shared" si="263"/>
        <v>1</v>
      </c>
      <c r="DN66" s="1725">
        <f t="shared" si="264"/>
        <v>1</v>
      </c>
      <c r="DO66" s="1725">
        <f t="shared" si="265"/>
        <v>5</v>
      </c>
      <c r="DP66" s="1790"/>
      <c r="DQ66" s="1753"/>
      <c r="DR66" s="1753"/>
      <c r="DS66" s="1791"/>
      <c r="DU66" s="1729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2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8" customFormat="1" ht="12.75" customHeight="1">
      <c r="A71" s="1718" t="s">
        <v>275</v>
      </c>
      <c r="B71" s="1709"/>
      <c r="C71" s="1716"/>
      <c r="D71" s="1709"/>
      <c r="E71" s="1716"/>
      <c r="F71" s="1709"/>
      <c r="G71" s="1716"/>
      <c r="H71" s="1709"/>
      <c r="I71" s="1716"/>
      <c r="J71" s="1709"/>
      <c r="K71" s="1716"/>
      <c r="L71" s="1709"/>
      <c r="M71" s="1716"/>
      <c r="N71" s="1709"/>
      <c r="O71" s="1716"/>
      <c r="P71" s="1709"/>
      <c r="Q71" s="1716"/>
      <c r="R71" s="1709"/>
      <c r="S71" s="1719"/>
      <c r="T71" s="1716"/>
      <c r="U71" s="1709"/>
      <c r="V71" s="1716"/>
      <c r="W71" s="1709"/>
      <c r="X71" s="1716">
        <v>5</v>
      </c>
      <c r="Y71" s="1709"/>
      <c r="Z71" s="1716"/>
      <c r="AA71" s="1709"/>
      <c r="AB71" s="1716"/>
      <c r="AC71" s="1709"/>
      <c r="AD71" s="1716"/>
      <c r="AE71" s="1709"/>
      <c r="AF71" s="1716"/>
      <c r="AG71" s="1709"/>
      <c r="AH71" s="1716"/>
      <c r="AI71" s="1709"/>
      <c r="AJ71" s="1716"/>
      <c r="AK71" s="1719"/>
      <c r="AL71" s="1716"/>
      <c r="AM71" s="1709"/>
      <c r="AN71" s="1716"/>
      <c r="AO71" s="1709"/>
      <c r="AP71" s="1716"/>
      <c r="AQ71" s="1709"/>
      <c r="AR71" s="1716"/>
      <c r="AS71" s="1709"/>
      <c r="AT71" s="1716"/>
      <c r="AU71" s="1709"/>
      <c r="AV71" s="1716"/>
      <c r="AW71" s="1709"/>
      <c r="AX71" s="1716"/>
      <c r="AY71" s="1709"/>
      <c r="AZ71" s="1716"/>
      <c r="BA71" s="1709"/>
      <c r="BB71" s="1716"/>
      <c r="BC71" s="1719"/>
      <c r="BD71" s="1716">
        <v>4.5</v>
      </c>
      <c r="BE71" s="1716">
        <v>4.5</v>
      </c>
      <c r="BF71" s="1709"/>
      <c r="BG71" s="1716">
        <v>4.5999999999999996</v>
      </c>
      <c r="BH71" s="1709">
        <v>4.84</v>
      </c>
      <c r="BI71" s="1716">
        <v>5.4</v>
      </c>
      <c r="BJ71" s="1709"/>
      <c r="BK71" s="1716"/>
      <c r="BL71" s="1709"/>
      <c r="BM71" s="1716"/>
      <c r="BN71" s="1709"/>
      <c r="BO71" s="1716"/>
      <c r="BP71" s="1709"/>
      <c r="BQ71" s="1716"/>
      <c r="BR71" s="1709"/>
      <c r="BS71" s="1716"/>
      <c r="BT71" s="1709"/>
      <c r="BU71" s="1719"/>
      <c r="BV71" s="1716"/>
      <c r="BW71" s="1709"/>
      <c r="BX71" s="1716"/>
      <c r="BY71" s="1709">
        <v>4.5999999999999996</v>
      </c>
      <c r="BZ71" s="1720" t="str">
        <f>IF(DL71&lt;3,"",(SUM(B71:R71)-MIN(B71:R71)-MAX(B71:R71))/(DL71-2))</f>
        <v/>
      </c>
      <c r="CA71" s="1720" t="str">
        <f>IF(DM71&lt;3,"",(SUM(T71:AJ71)-MIN(T71:AJ71)-MAX(T71:AJ71))/(DM71-2))</f>
        <v/>
      </c>
      <c r="CB71" s="1720" t="str">
        <f>IF(DN71&lt;3,"",(SUM(AL71:BB71)-MIN(AL71:BB71)-MAX(AL71:BB71))/(DN71-2))</f>
        <v/>
      </c>
      <c r="CC71" s="1721">
        <f>IF(DO71&lt;3,"",(SUM(BD71:BT71)-MIN(BD71:BT71)-MAX(BD71:BT71))/(DO71-2))</f>
        <v>4.6466666666666656</v>
      </c>
      <c r="CD71" s="1722" t="str">
        <f t="shared" si="270"/>
        <v/>
      </c>
      <c r="CE71" s="1590" t="str">
        <f t="shared" si="244"/>
        <v/>
      </c>
      <c r="CF71" s="1591" t="str">
        <f t="shared" si="244"/>
        <v/>
      </c>
      <c r="CG71" s="1591" t="str">
        <f t="shared" si="244"/>
        <v/>
      </c>
      <c r="CH71" s="1591" t="str">
        <f t="shared" si="244"/>
        <v/>
      </c>
      <c r="CI71" s="1591" t="str">
        <f t="shared" si="244"/>
        <v/>
      </c>
      <c r="CJ71" s="1591">
        <f t="shared" si="244"/>
        <v>4.5</v>
      </c>
      <c r="CK71" s="1592">
        <f t="shared" si="244"/>
        <v>4.5</v>
      </c>
      <c r="CL71" s="1592">
        <f t="shared" si="244"/>
        <v>4.5999999999999996</v>
      </c>
      <c r="CM71" s="1592">
        <f t="shared" si="244"/>
        <v>4.84</v>
      </c>
      <c r="CN71" s="1591">
        <f t="shared" si="244"/>
        <v>5.4</v>
      </c>
      <c r="CO71" s="1591" t="str">
        <f t="shared" si="244"/>
        <v/>
      </c>
      <c r="CP71" s="1591" t="str">
        <f t="shared" si="244"/>
        <v/>
      </c>
      <c r="CQ71" s="1591" t="str">
        <f t="shared" si="244"/>
        <v/>
      </c>
      <c r="CR71" s="1591" t="str">
        <f t="shared" si="244"/>
        <v/>
      </c>
      <c r="CS71" s="1590" t="str">
        <f t="shared" si="244"/>
        <v/>
      </c>
      <c r="CT71" s="1723" t="str">
        <f t="shared" si="244"/>
        <v/>
      </c>
      <c r="CU71" s="1687" t="str">
        <f t="shared" si="245"/>
        <v/>
      </c>
      <c r="CV71" s="1688" t="str">
        <f t="shared" si="246"/>
        <v/>
      </c>
      <c r="CW71" s="1689" t="str">
        <f t="shared" si="247"/>
        <v/>
      </c>
      <c r="CX71" s="1689" t="str">
        <f t="shared" si="248"/>
        <v/>
      </c>
      <c r="CY71" s="1689" t="str">
        <f t="shared" si="249"/>
        <v/>
      </c>
      <c r="CZ71" s="1689" t="str">
        <f t="shared" si="250"/>
        <v/>
      </c>
      <c r="DA71" s="1689">
        <f t="shared" si="251"/>
        <v>4.5</v>
      </c>
      <c r="DB71" s="1690">
        <f t="shared" si="252"/>
        <v>4.5</v>
      </c>
      <c r="DC71" s="1690">
        <f t="shared" si="253"/>
        <v>4.5999999999999996</v>
      </c>
      <c r="DD71" s="1690">
        <f t="shared" si="254"/>
        <v>4.84</v>
      </c>
      <c r="DE71" s="1689">
        <f t="shared" si="255"/>
        <v>5.4</v>
      </c>
      <c r="DF71" s="1689" t="str">
        <f t="shared" si="256"/>
        <v/>
      </c>
      <c r="DG71" s="1689" t="str">
        <f t="shared" si="257"/>
        <v/>
      </c>
      <c r="DH71" s="1689" t="str">
        <f t="shared" si="258"/>
        <v/>
      </c>
      <c r="DI71" s="1689" t="str">
        <f t="shared" si="259"/>
        <v/>
      </c>
      <c r="DJ71" s="1688" t="str">
        <f t="shared" si="260"/>
        <v/>
      </c>
      <c r="DK71" s="1687" t="str">
        <f t="shared" si="261"/>
        <v/>
      </c>
      <c r="DL71" s="1724">
        <f t="shared" si="262"/>
        <v>0</v>
      </c>
      <c r="DM71" s="1725">
        <f t="shared" si="263"/>
        <v>1</v>
      </c>
      <c r="DN71" s="1725">
        <f t="shared" si="264"/>
        <v>0</v>
      </c>
      <c r="DO71" s="1725">
        <f t="shared" si="265"/>
        <v>5</v>
      </c>
      <c r="DP71" s="1726"/>
      <c r="DQ71" s="1727"/>
      <c r="DR71" s="1727"/>
      <c r="DS71" s="1728"/>
      <c r="DU71" s="1729"/>
    </row>
    <row r="72" spans="1:125" ht="12.75" customHeight="1">
      <c r="A72" s="873" t="s">
        <v>273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9" customFormat="1" ht="12.75" customHeight="1">
      <c r="A73" s="992" t="s">
        <v>1183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9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9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9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9" customFormat="1" ht="12.75" customHeight="1">
      <c r="A77" s="997" t="s">
        <v>255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2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9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9" customFormat="1" ht="12.75" customHeight="1">
      <c r="A81" s="873" t="s">
        <v>273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1182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2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2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8"/>
      <c r="U93" s="1478"/>
      <c r="V93" s="1478"/>
      <c r="W93" s="147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8"/>
      <c r="AM93" s="1478"/>
      <c r="AN93" s="1478"/>
      <c r="AO93" s="147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8"/>
      <c r="U94" s="1478"/>
      <c r="V94" s="1478"/>
      <c r="W94" s="147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8"/>
      <c r="AM94" s="1478"/>
      <c r="AN94" s="1478"/>
      <c r="AO94" s="147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8"/>
      <c r="U95" s="1478"/>
      <c r="V95" s="1478"/>
      <c r="W95" s="147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8"/>
      <c r="AM95" s="1478"/>
      <c r="AN95" s="1478"/>
      <c r="AO95" s="147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8"/>
      <c r="U96" s="1478"/>
      <c r="V96" s="1478"/>
      <c r="W96" s="147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8"/>
      <c r="AM96" s="1478"/>
      <c r="AN96" s="1478"/>
      <c r="AO96" s="147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8"/>
      <c r="U97" s="1478"/>
      <c r="V97" s="1478"/>
      <c r="W97" s="147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8"/>
      <c r="AM97" s="1478"/>
      <c r="AN97" s="1478"/>
      <c r="AO97" s="147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8"/>
      <c r="U98" s="1478"/>
      <c r="V98" s="1478"/>
      <c r="W98" s="147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8"/>
      <c r="AM98" s="1478"/>
      <c r="AN98" s="1478"/>
      <c r="AO98" s="147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8"/>
      <c r="U99" s="1478"/>
      <c r="V99" s="1478"/>
      <c r="W99" s="147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8"/>
      <c r="AM99" s="1478"/>
      <c r="AN99" s="1478"/>
      <c r="AO99" s="147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8"/>
      <c r="U100" s="1478"/>
      <c r="V100" s="1478"/>
      <c r="W100" s="147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8"/>
      <c r="AM100" s="1478"/>
      <c r="AN100" s="1478"/>
      <c r="AO100" s="147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8"/>
      <c r="U101" s="1478"/>
      <c r="V101" s="1478"/>
      <c r="W101" s="147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8"/>
      <c r="AM101" s="1478"/>
      <c r="AN101" s="1478"/>
      <c r="AO101" s="147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8"/>
      <c r="U102" s="1478"/>
      <c r="V102" s="1478"/>
      <c r="W102" s="147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8"/>
      <c r="AM102" s="1478"/>
      <c r="AN102" s="1478"/>
      <c r="AO102" s="147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8"/>
      <c r="U103" s="1478"/>
      <c r="V103" s="1478"/>
      <c r="W103" s="147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8"/>
      <c r="AM103" s="1478"/>
      <c r="AN103" s="1478"/>
      <c r="AO103" s="147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8"/>
      <c r="U104" s="1478"/>
      <c r="V104" s="1478"/>
      <c r="W104" s="147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8"/>
      <c r="AM104" s="1478"/>
      <c r="AN104" s="1478"/>
      <c r="AO104" s="147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8"/>
      <c r="U105" s="1478"/>
      <c r="V105" s="1478"/>
      <c r="W105" s="147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8"/>
      <c r="AM105" s="1478"/>
      <c r="AN105" s="1478"/>
      <c r="AO105" s="147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8"/>
      <c r="U106" s="1478"/>
      <c r="V106" s="1478"/>
      <c r="W106" s="147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8"/>
      <c r="AM106" s="1478"/>
      <c r="AN106" s="1478"/>
      <c r="AO106" s="147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8"/>
      <c r="U107" s="1478"/>
      <c r="V107" s="1478"/>
      <c r="W107" s="147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8"/>
      <c r="AM107" s="1478"/>
      <c r="AN107" s="1478"/>
      <c r="AO107" s="147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40" activePane="bottomRight" state="frozen"/>
      <selection pane="topRight" activeCell="B1" sqref="B1"/>
      <selection pane="bottomLeft" activeCell="A8" sqref="A8"/>
      <selection pane="bottomRight" activeCell="M641" sqref="M641:P64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6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0" t="s">
        <v>705</v>
      </c>
      <c r="N1" s="1421"/>
      <c r="O1" s="1421"/>
      <c r="P1" s="1422">
        <f>Data!$G$1</f>
        <v>2100</v>
      </c>
      <c r="Q1" s="1423" t="str">
        <f>Data!$H$1</f>
        <v>kcal</v>
      </c>
      <c r="R1" s="27"/>
      <c r="S1" s="27"/>
      <c r="T1" s="27"/>
      <c r="U1" s="1758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31" t="s">
        <v>711</v>
      </c>
      <c r="O2" s="1432">
        <f>[1]ExpFactors!$F$1</f>
        <v>1</v>
      </c>
      <c r="P2" s="1024"/>
      <c r="Q2" s="44"/>
      <c r="R2" s="44"/>
      <c r="S2" s="44"/>
      <c r="T2" s="44"/>
      <c r="U2" s="1244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9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0.96031474233529024</v>
      </c>
      <c r="D10" s="1043">
        <f>SUM(D11:D19)</f>
        <v>0.97209817351598171</v>
      </c>
      <c r="E10" s="1043">
        <f>SUM(E11:E19)</f>
        <v>1.0474343697905342</v>
      </c>
      <c r="F10" s="1043">
        <f>SUM(F11:F19)</f>
        <v>1.086016177429876</v>
      </c>
      <c r="G10" s="1042"/>
      <c r="H10" s="1044"/>
      <c r="I10" s="1044"/>
      <c r="J10" s="1044"/>
      <c r="K10" s="1044"/>
      <c r="L10" s="1042"/>
      <c r="M10" s="1043">
        <f>SUM(M11:M19)</f>
        <v>0.14564742335290268</v>
      </c>
      <c r="N10" s="1043">
        <f>SUM(N11:N19)</f>
        <v>0.17482583170254401</v>
      </c>
      <c r="O10" s="1043">
        <f>SUM(O11:O19)</f>
        <v>0.28906776835543957</v>
      </c>
      <c r="P10" s="1043">
        <f>SUM(P11:P19)</f>
        <v>0.77849132420091305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684</v>
      </c>
      <c r="B11" s="41"/>
      <c r="C11" s="529">
        <f>SUM(C831:C834)</f>
        <v>0.1769406392694064</v>
      </c>
      <c r="D11" s="529">
        <f t="shared" ref="D11:F11" si="0">SUM(D831:D834)</f>
        <v>0.47845727332028704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2.8946510110893671E-2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685</v>
      </c>
      <c r="B12" s="41"/>
      <c r="C12" s="529">
        <f>SUM(C829:C830,C835:C848)</f>
        <v>4.2196673189823869E-2</v>
      </c>
      <c r="D12" s="529">
        <f t="shared" ref="D12:F12" si="1">SUM(D829:D830,D835:D848)</f>
        <v>9.2597847358121321E-2</v>
      </c>
      <c r="E12" s="529">
        <f t="shared" si="1"/>
        <v>0.13998695368558381</v>
      </c>
      <c r="F12" s="529">
        <f t="shared" si="1"/>
        <v>9.9367253750815385E-2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2.3605675146771036E-2</v>
      </c>
      <c r="N12" s="529">
        <f>SUM(N829:N830,N835:N836,N841:N842,N844:N848)</f>
        <v>0</v>
      </c>
      <c r="O12" s="529">
        <f>SUM(O829:O830,O835:O836,O841:O842,O844:O848)</f>
        <v>0.12937595129375953</v>
      </c>
      <c r="P12" s="529">
        <f>SUM(P829:P830,P835:P836,P841:P842,P844:P848)</f>
        <v>0.46679712981082844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686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687</v>
      </c>
      <c r="B17" s="41"/>
      <c r="C17" s="1683">
        <f>SUM(C860:C886)</f>
        <v>2.0564253098499675E-2</v>
      </c>
      <c r="D17" s="529">
        <f t="shared" ref="D17:F17" si="3">SUM(D860:D886)</f>
        <v>3.0292889758643179E-2</v>
      </c>
      <c r="E17" s="1683">
        <f t="shared" si="3"/>
        <v>0.10272175110531276</v>
      </c>
      <c r="F17" s="1683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7" t="s">
        <v>130</v>
      </c>
      <c r="B20" s="1052"/>
      <c r="C20" s="1053">
        <f>SUM(C21:C30)</f>
        <v>870</v>
      </c>
      <c r="D20" s="1053">
        <f>SUM(D21:D30)</f>
        <v>1310</v>
      </c>
      <c r="E20" s="1053">
        <f>SUM(E21:E30)</f>
        <v>4386</v>
      </c>
      <c r="F20" s="1053">
        <f>SUM(F21:F30)</f>
        <v>48040</v>
      </c>
      <c r="G20" s="1052"/>
      <c r="H20" s="1054"/>
      <c r="I20" s="1054"/>
      <c r="J20" s="1054"/>
      <c r="K20" s="1054"/>
      <c r="L20" s="1052"/>
      <c r="M20" s="1053">
        <f>SUM(M21:M30)</f>
        <v>42</v>
      </c>
      <c r="N20" s="1053">
        <f>SUM(N21:N30)</f>
        <v>34</v>
      </c>
      <c r="O20" s="1053">
        <f>SUM(O21:O30)</f>
        <v>-396</v>
      </c>
      <c r="P20" s="1053">
        <f>SUM(P21:P30)</f>
        <v>-2390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110</v>
      </c>
      <c r="D21" s="1055">
        <f>SUM(D930:D959)</f>
        <v>190</v>
      </c>
      <c r="E21" s="1055">
        <f>SUM(E930:E959)</f>
        <v>866</v>
      </c>
      <c r="F21" s="1055">
        <f>SUM(F930:F959)</f>
        <v>10250</v>
      </c>
      <c r="G21" s="1052"/>
      <c r="H21" s="1054"/>
      <c r="I21" s="1054"/>
      <c r="J21" s="1054"/>
      <c r="K21" s="1054"/>
      <c r="L21" s="1052"/>
      <c r="M21" s="1055">
        <f>SUM(M930:M959)</f>
        <v>-110</v>
      </c>
      <c r="N21" s="1055">
        <f>SUM(N930:N959)</f>
        <v>-190</v>
      </c>
      <c r="O21" s="1055">
        <f>SUM(O930:O959)</f>
        <v>-716</v>
      </c>
      <c r="P21" s="1055">
        <f>SUM(P930:P959)</f>
        <v>-2450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760</v>
      </c>
      <c r="D24" s="1055">
        <f>SUM(D964:D967)</f>
        <v>1120</v>
      </c>
      <c r="E24" s="1055">
        <f>SUM(E964:E967)</f>
        <v>1600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224</v>
      </c>
      <c r="O24" s="1055">
        <f>SUM(O964:O967)</f>
        <v>320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7" t="s">
        <v>139</v>
      </c>
      <c r="B31" s="1052"/>
      <c r="C31" s="1053">
        <f>SUM(C32:C41)</f>
        <v>596.976</v>
      </c>
      <c r="D31" s="1053">
        <f>SUM(D32:D41)</f>
        <v>594.44000000000005</v>
      </c>
      <c r="E31" s="1053">
        <f>SUM(E32:E41)</f>
        <v>1515.8</v>
      </c>
      <c r="F31" s="1053">
        <f>SUM(F32:F41)</f>
        <v>3372</v>
      </c>
      <c r="G31" s="1052"/>
      <c r="H31" s="1054"/>
      <c r="I31" s="1054"/>
      <c r="J31" s="1054"/>
      <c r="K31" s="1054"/>
      <c r="L31" s="1052"/>
      <c r="M31" s="1053">
        <f>SUM(M32:M41)</f>
        <v>-36</v>
      </c>
      <c r="N31" s="1053">
        <f>SUM(N32:N41)</f>
        <v>0</v>
      </c>
      <c r="O31" s="1053">
        <f>SUM(O32:O41)</f>
        <v>4</v>
      </c>
      <c r="P31" s="1053">
        <f>SUM(P32:P41)</f>
        <v>-284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71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71">
        <f>SUM(C$988:C$990)</f>
        <v>320.976</v>
      </c>
      <c r="D33" s="1771">
        <f t="shared" ref="D33:F33" si="4">SUM(D$988:D$990)</f>
        <v>474.44000000000005</v>
      </c>
      <c r="E33" s="1771">
        <f t="shared" si="4"/>
        <v>1479.8</v>
      </c>
      <c r="F33" s="1771">
        <f t="shared" si="4"/>
        <v>3372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71">
        <f t="shared" ref="C33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71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71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71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71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71">
        <f t="shared" si="6"/>
        <v>0</v>
      </c>
      <c r="D39" s="1771">
        <f t="shared" si="6"/>
        <v>0</v>
      </c>
      <c r="E39" s="1771">
        <f t="shared" si="6"/>
        <v>0</v>
      </c>
      <c r="F39" s="1771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71">
        <f t="shared" si="6"/>
        <v>0</v>
      </c>
      <c r="D40" s="1771">
        <f t="shared" si="6"/>
        <v>0</v>
      </c>
      <c r="E40" s="1771">
        <f t="shared" si="6"/>
        <v>0</v>
      </c>
      <c r="F40" s="1771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71">
        <f t="shared" si="6"/>
        <v>0</v>
      </c>
      <c r="D41" s="1771">
        <f t="shared" si="6"/>
        <v>0</v>
      </c>
      <c r="E41" s="1771">
        <f t="shared" si="6"/>
        <v>0</v>
      </c>
      <c r="F41" s="1771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0.31724137931034485</v>
      </c>
      <c r="D42" s="1050">
        <f>D32/D20</f>
        <v>9.1603053435114504E-2</v>
      </c>
      <c r="E42" s="1050">
        <f>E32/E20</f>
        <v>8.2079343365253077E-3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273.024</v>
      </c>
      <c r="D43" s="1070">
        <f>D20-D31</f>
        <v>715.56</v>
      </c>
      <c r="E43" s="1070">
        <f>E20-E31</f>
        <v>2870.2</v>
      </c>
      <c r="F43" s="1070">
        <f>F20-F31</f>
        <v>44668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9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0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9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0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1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0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 t="str">
        <f>IF(SUM(C238)&gt;0,(C236-H241-SUM(C241)*(H241=""))*'Exp factors'!C$23,"")</f>
        <v/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0.6</v>
      </c>
      <c r="D239" s="991">
        <f>IF(Data!BW239="","",Data!BW239)</f>
        <v>0.6</v>
      </c>
      <c r="E239" s="991">
        <f>IF(Data!BX239="","",Data!BX239)</f>
        <v>0.72</v>
      </c>
      <c r="F239" s="991">
        <f>IF(Data!BY239="","",Data!BY239)</f>
        <v>1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 t="str">
        <f>IF(SUM(C238)=0,"",C238*C239)</f>
        <v/>
      </c>
      <c r="D240" s="1105">
        <f>IF(SUM(D238)=0,"",D238*D239)</f>
        <v>120</v>
      </c>
      <c r="E240" s="1105">
        <f>IF(SUM(E238)=0,"",E238*E239)</f>
        <v>216</v>
      </c>
      <c r="F240" s="1105">
        <f>IF(SUM(F238)=0,"",F238*F239)</f>
        <v>950</v>
      </c>
      <c r="G240" s="1086"/>
      <c r="H240" s="958" t="str">
        <f>IF(H238="","",H238*C239)</f>
        <v/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 t="str">
        <f>IF(H240="","",SUM(H240)-SUM(C240))</f>
        <v/>
      </c>
      <c r="N240" s="746">
        <f>IF(I240="","",SUM(I240)-SUM(D240))</f>
        <v>-120</v>
      </c>
      <c r="O240" s="746">
        <f>IF(J240="","",SUM(J240)-SUM(E240))</f>
        <v>-216</v>
      </c>
      <c r="P240" s="746">
        <f>IF(K240="","",SUM(K240)-SUM(F240))</f>
        <v>-950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0.14799412915851273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 t="str">
        <f>IF(H238="","",(C236-H238-H241-SUM(C241)*(H241=""))*C237/H$46/365/$P$1)</f>
        <v/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 t="str">
        <f>IF(H242="","",SUM(H242)-SUM(C242))</f>
        <v/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100</v>
      </c>
      <c r="D243" s="991">
        <f>IF(Data!BW243="","",Data!BW243)</f>
        <v>150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2.8946510110893671E-2</v>
      </c>
      <c r="D249" s="1132">
        <f>IF(D243="","",(D243-SUM(D245)-SUM(D248))*D244/D$46/365/$P$1)</f>
        <v>4.631441617742988E-2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5.7893020221787342E-2</v>
      </c>
      <c r="I249" s="751">
        <f>IF(I245="","",(D243-I245-I248-SUM(D248)*(I248=""))*D244/I$46/365/$P$1)</f>
        <v>7.5260926288323551E-2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2.8946510110893671E-2</v>
      </c>
      <c r="N249" s="1133">
        <f>IF(I249="","",SUM(I249)-SUM(D249))</f>
        <v>2.8946510110893671E-2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2</v>
      </c>
      <c r="D339" s="991">
        <f>IF(Data!BW339="","",Data!BW339)</f>
        <v>3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50</v>
      </c>
      <c r="D342" s="1128">
        <f>IF(D339="","",D339*D341)</f>
        <v>75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0</v>
      </c>
      <c r="E344" s="991">
        <f>IF(Data!BX344="","",Data!BX344)</f>
        <v>150</v>
      </c>
      <c r="F344" s="991">
        <f>IF(Data!BY344="","",Data!BY344)</f>
        <v>600</v>
      </c>
      <c r="G344" s="1085"/>
      <c r="H344" s="954">
        <f>IF(SUM(C344)&gt;0,(C342-H347-SUM(C347)*(H347=""))*'Exp factors'!C$23,"")</f>
        <v>0</v>
      </c>
      <c r="I344" s="954" t="str">
        <f>IF(SUM(D344)&gt;0,(D342-I347-SUM(D347)*(I347=""))*'Exp factors'!D$23,"")</f>
        <v/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 t="str">
        <f>IF(SUM(D344)=0,"",D344*D345)</f>
        <v/>
      </c>
      <c r="E346" s="1105">
        <f>IF(SUM(E344)=0,"",E344*E345)</f>
        <v>240</v>
      </c>
      <c r="F346" s="1105">
        <f>IF(SUM(F344)=0,"",F344*F345)</f>
        <v>960</v>
      </c>
      <c r="G346" s="1088"/>
      <c r="H346" s="958">
        <f>IF(H344="","",H344*C345)</f>
        <v>0</v>
      </c>
      <c r="I346" s="958" t="str">
        <f>IF(I344="","",I344*D345)</f>
        <v/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 t="str">
        <f>IF(I346="","",SUM(I346)-SUM(D346))</f>
        <v/>
      </c>
      <c r="O346" s="1105">
        <f>IF(J346="","",SUM(J346)-SUM(E346))</f>
        <v>-240</v>
      </c>
      <c r="P346" s="1105">
        <f>IF(K346="","",SUM(K346)-SUM(F346))</f>
        <v>-960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2.3605675146771036E-2</v>
      </c>
      <c r="D348" s="1132">
        <f>IF(D342="","",(D342-SUM(D344)-SUM(D347))*D343/D$46/365/$P$1)</f>
        <v>7.0817025440313111E-2</v>
      </c>
      <c r="E348" s="1132">
        <f>IF(E342="","",(E342-SUM(E344)-SUM(E347))*E343/E$46/365/$P$1)</f>
        <v>8.3931289410741461E-2</v>
      </c>
      <c r="F348" s="1132">
        <f>IF(F342="","",(F342-SUM(F344)-SUM(F347))*F343/F$46/365/$P$1)</f>
        <v>1.8884540117416831E-2</v>
      </c>
      <c r="G348" s="1097"/>
      <c r="H348" s="751">
        <f>IF(H344="","",(C342-H344-H347-SUM(C347)*(H347=""))*C343/H$46/365/$P$1)</f>
        <v>4.7211350293542072E-2</v>
      </c>
      <c r="I348" s="751" t="str">
        <f>IF(I344="","",(D342-I344-I347-SUM(D347)*(I347=""))*D343/I$46/365/$P$1)</f>
        <v/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2.3605675146771036E-2</v>
      </c>
      <c r="N348" s="1133" t="str">
        <f>IF(I348="","",SUM(I348)-SUM(D348))</f>
        <v/>
      </c>
      <c r="O348" s="1133">
        <f>IF(J348="","",SUM(J348)-SUM(E348))</f>
        <v>0.12589693411611222</v>
      </c>
      <c r="P348" s="1133">
        <f>IF(K348="","",SUM(K348)-SUM(F348))</f>
        <v>0.45322896281800396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Vegetabl: no. local mseseas</v>
      </c>
      <c r="B349" s="1085"/>
      <c r="C349" s="991" t="str">
        <f>IF(Data!BV349="","",Data!BV349)</f>
        <v/>
      </c>
      <c r="D349" s="991">
        <f>IF(Data!BW349="","",Data!BW349)</f>
        <v>25</v>
      </c>
      <c r="E349" s="991">
        <f>IF(Data!BX349="","",Data!BX349)</f>
        <v>100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 t="str">
        <f>IF(Data!BV351="","",Data!BV351)</f>
        <v/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 t="str">
        <f>IF(C349="","",C349*C351)</f>
        <v/>
      </c>
      <c r="D352" s="1128">
        <f>IF(D349="","",D349*D351)</f>
        <v>12.5</v>
      </c>
      <c r="E352" s="1128">
        <f>IF(E349="","",E349*E351)</f>
        <v>50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 t="str">
        <f>IF(Data!BV354="","",Data!BV354)</f>
        <v/>
      </c>
      <c r="D354" s="991">
        <f>IF(Data!BW354="","",Data!BW354)</f>
        <v>0</v>
      </c>
      <c r="E354" s="991">
        <f>IF(Data!BX354="","",Data!BX354)</f>
        <v>50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 t="str">
        <f>IF(Data!BV355="","",Data!BV355)</f>
        <v/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50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-50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>
        <f>IF(D352="","",(D352-SUM(D354)-SUM(D357))*D353/D$46/365/$P$1)</f>
        <v>9.784735812133074E-4</v>
      </c>
      <c r="E358" s="1132">
        <f>IF(E352="","",(E352-SUM(E354)-SUM(E357))*E353/E$46/365/$P$1)</f>
        <v>0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3.4790171776473144E-3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3.4790171776473144E-3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 t="str">
        <f>IF(Data!BX391="","",Data!BX391)</f>
        <v/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 t="str">
        <f>IF(SUM(E391)=0,"",E391*E392)</f>
        <v/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44">
        <f>IF(C450="","",C449*C450*C451)</f>
        <v>240</v>
      </c>
      <c r="D452" s="1744">
        <f>IF(D450="","",D449*D450*D451)</f>
        <v>120</v>
      </c>
      <c r="E452" s="1744">
        <f>IF(E450="","",E449*E450*E451)</f>
        <v>40</v>
      </c>
      <c r="F452" s="1744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>
        <f>IF(C452="","",C452*C453/C$46/365/$P$1)</f>
        <v>0.14090019569471623</v>
      </c>
      <c r="D454" s="1403">
        <f>IF(D452="","",D452*D453/D$46/365/$P$1)</f>
        <v>7.0450097847358117E-2</v>
      </c>
      <c r="E454" s="1403">
        <f>IF(E452="","",E452*E453/E$46/365/$P$1)</f>
        <v>2.0874103065883887E-2</v>
      </c>
      <c r="F454" s="1403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7" customFormat="1" ht="15.75" customHeight="1">
      <c r="A455" s="1751" t="s">
        <v>272</v>
      </c>
      <c r="B455" s="1752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52"/>
      <c r="H455" s="1753"/>
      <c r="I455" s="1753"/>
      <c r="J455" s="1753"/>
      <c r="K455" s="1753"/>
      <c r="L455" s="1752"/>
      <c r="M455" s="1753"/>
      <c r="N455" s="1753"/>
      <c r="O455" s="1753"/>
      <c r="P455" s="1753"/>
      <c r="Q455" s="1754"/>
      <c r="R455" s="1755"/>
      <c r="S455" s="1725"/>
      <c r="T455" s="1725"/>
      <c r="U455" s="883">
        <v>456</v>
      </c>
      <c r="V455" s="1756"/>
    </row>
    <row r="456" spans="1:22" ht="15.75" customHeight="1">
      <c r="A456" s="1106" t="s">
        <v>273</v>
      </c>
      <c r="B456" s="1085"/>
      <c r="C456" s="1744">
        <f>IF(C455="","",C450*C451*C455)</f>
        <v>276</v>
      </c>
      <c r="D456" s="1744">
        <f>IF(D455="","",D450*D451*D455)</f>
        <v>120</v>
      </c>
      <c r="E456" s="1744">
        <f>IF(E455="","",E450*E451*E455)</f>
        <v>36</v>
      </c>
      <c r="F456" s="1744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1178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44" t="str">
        <f>IF(C459="","",C458*C459*C460)</f>
        <v/>
      </c>
      <c r="D461" s="1744" t="str">
        <f>IF(D459="","",D458*D459*D460)</f>
        <v/>
      </c>
      <c r="E461" s="1744" t="str">
        <f>IF(E459="","",E458*E459*E460)</f>
        <v/>
      </c>
      <c r="F461" s="1744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7" customFormat="1" ht="15.75" customHeight="1">
      <c r="A464" s="1751" t="s">
        <v>272</v>
      </c>
      <c r="B464" s="1752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52"/>
      <c r="H464" s="1753"/>
      <c r="I464" s="1753"/>
      <c r="J464" s="1753"/>
      <c r="K464" s="1753"/>
      <c r="L464" s="1752"/>
      <c r="M464" s="1753"/>
      <c r="N464" s="1753"/>
      <c r="O464" s="1753"/>
      <c r="P464" s="1753"/>
      <c r="Q464" s="1114"/>
      <c r="R464" s="1755"/>
      <c r="S464" s="1725"/>
      <c r="T464" s="1725"/>
      <c r="U464" s="883">
        <v>465</v>
      </c>
      <c r="V464" s="1756"/>
    </row>
    <row r="465" spans="1:22" ht="15.75" customHeight="1">
      <c r="A465" s="1106" t="s">
        <v>273</v>
      </c>
      <c r="B465" s="1097"/>
      <c r="C465" s="1744" t="str">
        <f>IF(C464="","",C459*C460*C464)</f>
        <v/>
      </c>
      <c r="D465" s="1744" t="str">
        <f>IF(D464="","",D459*D460*D464)</f>
        <v/>
      </c>
      <c r="E465" s="1744" t="str">
        <f>IF(E464="","",E459*E460*E464)</f>
        <v/>
      </c>
      <c r="F465" s="174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1178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5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4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46">
        <f>IF(C468="","",C467*C468*C469)</f>
        <v>0</v>
      </c>
      <c r="D470" s="1746">
        <f>IF(D468="","",D467*D468*D469)</f>
        <v>0</v>
      </c>
      <c r="E470" s="1746">
        <f>IF(E468="","",E467*E468*E469)</f>
        <v>60</v>
      </c>
      <c r="F470" s="1746">
        <f>IF(F468="","",F467*F468*F469)</f>
        <v>60</v>
      </c>
      <c r="G470" s="1085"/>
      <c r="H470" s="1746">
        <f>IF(H$46=0,"",SUM($D467)*H468*H469)</f>
        <v>0</v>
      </c>
      <c r="I470" s="1746">
        <f>IF(I$46=0,"",SUM($D467)*I468*I469)</f>
        <v>0</v>
      </c>
      <c r="J470" s="1746">
        <f>IF(J$46=0,"",SUM($D467)*J468*J469)</f>
        <v>0</v>
      </c>
      <c r="K470" s="1746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7">
        <f>IF(C470="","",C470*C471/C$46/365/$P$1)</f>
        <v>0</v>
      </c>
      <c r="D472" s="1747">
        <f>IF(D470="","",D470*D471/D$46/365/$P$1)</f>
        <v>0</v>
      </c>
      <c r="E472" s="1747">
        <f>IF(E470="","",E470*E471/E$46/365/$P$1)</f>
        <v>3.0789302022178732E-2</v>
      </c>
      <c r="F472" s="1747">
        <f>IF(F470="","",F470*F471/F$46/365/$P$1)</f>
        <v>2.7710371819960861E-2</v>
      </c>
      <c r="G472" s="1107"/>
      <c r="H472" s="1747">
        <f>IF(H$46=0,"",H470*SUM($D471)/H$46/365/$P$1)</f>
        <v>0</v>
      </c>
      <c r="I472" s="1747">
        <f>IF(I$46=0,"",I470*SUM($D471)/I$46/365/$P$1)</f>
        <v>0</v>
      </c>
      <c r="J472" s="1747">
        <f>IF(J$46=0,"",J470*SUM($D471)/J$46/365/$P$1)</f>
        <v>0</v>
      </c>
      <c r="K472" s="1747">
        <f>IF(K$46=0,"",K470*SUM($D471)/K$46/365/$P$1)</f>
        <v>0</v>
      </c>
      <c r="L472" s="1107"/>
      <c r="M472" s="1779" t="str">
        <f>IF(SUM(H472)=SUM(C472),"",SUM(H472)-SUM(C472))</f>
        <v/>
      </c>
      <c r="N472" s="1779" t="str">
        <f>IF(SUM(I472)=SUM(D472),"",SUM(I472)-SUM(D472))</f>
        <v/>
      </c>
      <c r="O472" s="1779">
        <f>IF(SUM(J472)=SUM(E472),"",SUM(J472)-SUM(E472))</f>
        <v>-3.0789302022178732E-2</v>
      </c>
      <c r="P472" s="1779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7" customFormat="1" ht="15.75" customHeight="1">
      <c r="A473" s="1751" t="s">
        <v>275</v>
      </c>
      <c r="B473" s="1752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52"/>
      <c r="H473" s="949"/>
      <c r="I473" s="949"/>
      <c r="J473" s="949"/>
      <c r="K473" s="949"/>
      <c r="L473" s="1752"/>
      <c r="M473" s="1753"/>
      <c r="N473" s="1753"/>
      <c r="O473" s="1753"/>
      <c r="P473" s="1753"/>
      <c r="Q473" s="1114"/>
      <c r="R473" s="1755"/>
      <c r="S473" s="1725"/>
      <c r="T473" s="1725"/>
      <c r="U473" s="883">
        <v>474</v>
      </c>
      <c r="V473" s="1756"/>
    </row>
    <row r="474" spans="1:22" ht="15.75" customHeight="1">
      <c r="A474" s="1106" t="s">
        <v>273</v>
      </c>
      <c r="B474" s="1085"/>
      <c r="C474" s="1746" t="str">
        <f>IF(C473="","",C468*C469*C473)</f>
        <v/>
      </c>
      <c r="D474" s="1746" t="str">
        <f>IF(D473="","",D470*D473)</f>
        <v/>
      </c>
      <c r="E474" s="1746">
        <f t="shared" ref="E474:F474" si="13">IF(E473="","",E470*E473)</f>
        <v>300</v>
      </c>
      <c r="F474" s="1746">
        <f t="shared" si="13"/>
        <v>300</v>
      </c>
      <c r="G474" s="1159"/>
      <c r="H474" s="1746">
        <f>IF(H$46=0,"",IF($D473="",H470*'Exp factors'!$H$52,H470*$D473/$D467))</f>
        <v>0</v>
      </c>
      <c r="I474" s="1746">
        <f>IF(I$46=0,"",IF($D473="",I470*'Exp factors'!$H$52,I470*$D473/$D467))</f>
        <v>0</v>
      </c>
      <c r="J474" s="1746">
        <f>IF(J$46=0,"",IF($D473="",J470*'Exp factors'!$H$52,J470*$D473/$D467))</f>
        <v>0</v>
      </c>
      <c r="K474" s="1746">
        <f>IF(K$46=0,"",IF($D473="",K470*'Exp factors'!$H$52,K470*$D473/$D467))</f>
        <v>0</v>
      </c>
      <c r="L474" s="1159"/>
      <c r="M474" s="1780" t="str">
        <f>IF(SUM(H474)=SUM(C474),"",SUM(H474)-SUM(C474))</f>
        <v/>
      </c>
      <c r="N474" s="1780" t="str">
        <f>IF(SUM(I474)=SUM(D474),"",SUM(I474)-SUM(D474))</f>
        <v/>
      </c>
      <c r="O474" s="1780">
        <f>IF(SUM(J474)=SUM(E474),"",SUM(J474)-SUM(E474))</f>
        <v>-300</v>
      </c>
      <c r="P474" s="1780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8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49" t="str">
        <f>IF(C477="","",C476*C477*C478)</f>
        <v/>
      </c>
      <c r="D479" s="1749" t="str">
        <f>IF(D477="","",D476*D477*D478)</f>
        <v/>
      </c>
      <c r="E479" s="1749" t="str">
        <f>IF(E477="","",E476*E477*E478)</f>
        <v/>
      </c>
      <c r="F479" s="1749" t="str">
        <f>IF(F477="","",F476*F477*F478)</f>
        <v/>
      </c>
      <c r="G479" s="1112"/>
      <c r="H479" s="1749">
        <f>IF(H$46=0,"",SUM($D476)*H477*H478)</f>
        <v>0</v>
      </c>
      <c r="I479" s="1749">
        <f>IF(I$46=0,"",SUM($D476)*I477*I478)</f>
        <v>0</v>
      </c>
      <c r="J479" s="1749">
        <f>IF(J$46=0,"",SUM($D476)*J477*J478)</f>
        <v>0</v>
      </c>
      <c r="K479" s="1749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50" t="str">
        <f>IF(C479="","",C479*C480/C$46/365/$P$1)</f>
        <v/>
      </c>
      <c r="D481" s="1750" t="str">
        <f>IF(D479="","",D479*D480/D$46/365/$P$1)</f>
        <v/>
      </c>
      <c r="E481" s="1750" t="str">
        <f>IF(E479="","",E479*E480/E$46/365/$P$1)</f>
        <v/>
      </c>
      <c r="F481" s="1750" t="str">
        <f>IF(F479="","",F479*F480/F$46/365/$P$1)</f>
        <v/>
      </c>
      <c r="G481" s="1097"/>
      <c r="H481" s="1750">
        <f>IF(H$46=0,"",H479*SUM($D480)/H$46/365/$P$1)</f>
        <v>0</v>
      </c>
      <c r="I481" s="1750">
        <f>IF(I$46=0,"",I479*SUM($D480)/I$46/365/$P$1)</f>
        <v>0</v>
      </c>
      <c r="J481" s="1750">
        <f>IF(J$46=0,"",J479*SUM($D480)/J$46/365/$P$1)</f>
        <v>0</v>
      </c>
      <c r="K481" s="1750">
        <f>IF(K$46=0,"",K479*SUM($D480)/K$46/365/$P$1)</f>
        <v>0</v>
      </c>
      <c r="L481" s="1097"/>
      <c r="M481" s="1781" t="str">
        <f>IF(SUM(H481)=SUM(C481),"",SUM(H481)-SUM(C481))</f>
        <v/>
      </c>
      <c r="N481" s="1781" t="str">
        <f>IF(SUM(I481)=SUM(D481),"",SUM(I481)-SUM(D481))</f>
        <v/>
      </c>
      <c r="O481" s="1781" t="str">
        <f>IF(SUM(J481)=SUM(E481),"",SUM(J481)-SUM(E481))</f>
        <v/>
      </c>
      <c r="P481" s="1781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7" customFormat="1" ht="15.75" customHeight="1">
      <c r="A482" s="1751" t="s">
        <v>272</v>
      </c>
      <c r="B482" s="1752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52"/>
      <c r="H482" s="949"/>
      <c r="I482" s="949"/>
      <c r="J482" s="949"/>
      <c r="K482" s="949"/>
      <c r="L482" s="1752"/>
      <c r="M482" s="1753"/>
      <c r="N482" s="1753"/>
      <c r="O482" s="1753"/>
      <c r="P482" s="1753"/>
      <c r="Q482" s="1114"/>
      <c r="R482" s="1755"/>
      <c r="S482" s="1725"/>
      <c r="T482" s="1725"/>
      <c r="U482" s="883">
        <v>483</v>
      </c>
      <c r="V482" s="1756"/>
    </row>
    <row r="483" spans="1:22" ht="15.75" customHeight="1">
      <c r="A483" s="1106" t="s">
        <v>273</v>
      </c>
      <c r="B483" s="1085"/>
      <c r="C483" s="1749" t="str">
        <f>IF(C482="","",C477*C478*C482)</f>
        <v/>
      </c>
      <c r="D483" s="1749" t="str">
        <f>IF(D482="","",D477*D478*D482)</f>
        <v/>
      </c>
      <c r="E483" s="1749" t="str">
        <f>IF(E482="","",E477*E478*E482)</f>
        <v/>
      </c>
      <c r="F483" s="1749" t="str">
        <f>IF(F482="","",F477*F478*F482)</f>
        <v/>
      </c>
      <c r="G483" s="1112"/>
      <c r="H483" s="1749">
        <f>IF(H$46=0,"",IF($D482="",H479*'Exp factors'!$H$54,H479*$D482/$D476))</f>
        <v>0</v>
      </c>
      <c r="I483" s="1749">
        <f>IF(I$46=0,"",IF($D482="",I479*'Exp factors'!$H$54,I479*$D482/$D476))</f>
        <v>0</v>
      </c>
      <c r="J483" s="1749">
        <f>IF(J$46=0,"",IF($D482="",J479*'Exp factors'!$H$54,J479*$D482/$D476))</f>
        <v>0</v>
      </c>
      <c r="K483" s="1749">
        <f>IF(K$46=0,"",IF($D482="",K479*'Exp factors'!$H$54,K479*$D482/$D476))</f>
        <v>0</v>
      </c>
      <c r="L483" s="1112"/>
      <c r="M483" s="1782" t="str">
        <f>IF(SUM(H483)=SUM(C483),"",SUM(H483)-SUM(C483))</f>
        <v/>
      </c>
      <c r="N483" s="1782" t="str">
        <f>IF(SUM(I483)=SUM(D483),"",SUM(I483)-SUM(D483))</f>
        <v/>
      </c>
      <c r="O483" s="1782" t="str">
        <f>IF(SUM(J483)=SUM(E483),"",SUM(J483)-SUM(E483))</f>
        <v/>
      </c>
      <c r="P483" s="1782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8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49" t="str">
        <f>IF(C486="","",C485*C486*C487)</f>
        <v/>
      </c>
      <c r="D488" s="1749" t="str">
        <f>IF(D486="","",D485*D486*D487)</f>
        <v/>
      </c>
      <c r="E488" s="1749" t="str">
        <f>IF(E486="","",E485*E486*E487)</f>
        <v/>
      </c>
      <c r="F488" s="1749" t="str">
        <f>IF(F486="","",F485*F486*F487)</f>
        <v/>
      </c>
      <c r="G488" s="1112"/>
      <c r="H488" s="1749">
        <f>IF(H$46=0,"",SUM($D485)*H486*H487)</f>
        <v>0</v>
      </c>
      <c r="I488" s="1749">
        <f>IF(I$46=0,"",SUM($D485)*I486*I487)</f>
        <v>0</v>
      </c>
      <c r="J488" s="1749">
        <f>IF(J$46=0,"",SUM($D485)*J486*J487)</f>
        <v>0</v>
      </c>
      <c r="K488" s="1749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50" t="str">
        <f>IF(C488="","",C488*C489/C$46/365/$P$1)</f>
        <v/>
      </c>
      <c r="D490" s="1750" t="str">
        <f>IF(D488="","",D488*D489/D$46/365/$P$1)</f>
        <v/>
      </c>
      <c r="E490" s="1750" t="str">
        <f>IF(E488="","",E488*E489/E$46/365/$P$1)</f>
        <v/>
      </c>
      <c r="F490" s="1750" t="str">
        <f>IF(F488="","",F488*F489/F$46/365/$P$1)</f>
        <v/>
      </c>
      <c r="G490" s="1097"/>
      <c r="H490" s="1750">
        <f>IF(H$46=0,"",H488*SUM($D489)/H$46/365/$P$1)</f>
        <v>0</v>
      </c>
      <c r="I490" s="1750">
        <f>IF(I$46=0,"",I488*SUM($D489)/I$46/365/$P$1)</f>
        <v>0</v>
      </c>
      <c r="J490" s="1750">
        <f>IF(J$46=0,"",J488*SUM($D489)/J$46/365/$P$1)</f>
        <v>0</v>
      </c>
      <c r="K490" s="1750">
        <f>IF(K$46=0,"",K488*SUM($D489)/K$46/365/$P$1)</f>
        <v>0</v>
      </c>
      <c r="L490" s="1097"/>
      <c r="M490" s="1781" t="str">
        <f>IF(SUM(H490)=SUM(C490),"",SUM(H490)-SUM(C490))</f>
        <v/>
      </c>
      <c r="N490" s="1781" t="str">
        <f>IF(SUM(I490)=SUM(D490),"",SUM(I490)-SUM(D490))</f>
        <v/>
      </c>
      <c r="O490" s="1781" t="str">
        <f>IF(SUM(J490)=SUM(E490),"",SUM(J490)-SUM(E490))</f>
        <v/>
      </c>
      <c r="P490" s="1781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7" customFormat="1" ht="15.75" customHeight="1">
      <c r="A491" s="1751" t="s">
        <v>272</v>
      </c>
      <c r="B491" s="1752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52"/>
      <c r="H491" s="949"/>
      <c r="I491" s="949"/>
      <c r="J491" s="949"/>
      <c r="K491" s="949"/>
      <c r="L491" s="1752"/>
      <c r="M491" s="1753"/>
      <c r="N491" s="1753"/>
      <c r="O491" s="1753"/>
      <c r="P491" s="1753"/>
      <c r="Q491" s="1114"/>
      <c r="R491" s="1755"/>
      <c r="S491" s="1725"/>
      <c r="T491" s="1725"/>
      <c r="U491" s="883">
        <v>492</v>
      </c>
      <c r="V491" s="1756"/>
    </row>
    <row r="492" spans="1:22" ht="15.75" customHeight="1">
      <c r="A492" s="1106" t="s">
        <v>273</v>
      </c>
      <c r="B492" s="1085"/>
      <c r="C492" s="1749" t="str">
        <f>IF(C491="","",C486*C487*C491)</f>
        <v/>
      </c>
      <c r="D492" s="1749" t="str">
        <f>IF(D491="","",D486*D487*D491)</f>
        <v/>
      </c>
      <c r="E492" s="1749" t="str">
        <f>IF(E491="","",E486*E487*E491)</f>
        <v/>
      </c>
      <c r="F492" s="1749" t="str">
        <f>IF(F491="","",F486*F487*F491)</f>
        <v/>
      </c>
      <c r="G492" s="1112"/>
      <c r="H492" s="1749">
        <f>IF(H$46=0,"",IF($D491="",H488*'Exp factors'!$H$50,H488*$D491/$D485))</f>
        <v>0</v>
      </c>
      <c r="I492" s="1749">
        <f>IF(I$46=0,"",IF($D491="",I488*'Exp factors'!$H$50,I488*$D491/$D485))</f>
        <v>0</v>
      </c>
      <c r="J492" s="1749">
        <f>IF(J$46=0,"",IF($D491="",J488*'Exp factors'!$H$50,J488*$D491/$D485))</f>
        <v>0</v>
      </c>
      <c r="K492" s="1749">
        <f>IF(K$46=0,"",IF($D491="",K488*'Exp factors'!$H$50,K488*$D491/$D485))</f>
        <v>0</v>
      </c>
      <c r="L492" s="1112"/>
      <c r="M492" s="1782" t="str">
        <f>IF(SUM(H492)=SUM(C492),"",SUM(H492)-SUM(C492))</f>
        <v/>
      </c>
      <c r="N492" s="1782" t="str">
        <f>IF(SUM(I492)=SUM(D492),"",SUM(I492)-SUM(D492))</f>
        <v/>
      </c>
      <c r="O492" s="1782" t="str">
        <f>IF(SUM(J492)=SUM(E492),"",SUM(J492)-SUM(E492))</f>
        <v/>
      </c>
      <c r="P492" s="1782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5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46" t="str">
        <f>IF(C495="","",C494*C495*C496)</f>
        <v/>
      </c>
      <c r="D497" s="1746">
        <f>IF(D495="","",D494*D495*D496)</f>
        <v>8.3999999999999986</v>
      </c>
      <c r="E497" s="1746">
        <f>IF(E495="","",E494*E495*E496)</f>
        <v>8.3999999999999986</v>
      </c>
      <c r="F497" s="1746">
        <f>IF(F495="","",F494*F495*F496)</f>
        <v>33.599999999999994</v>
      </c>
      <c r="G497" s="1112"/>
      <c r="H497" s="1746">
        <f>IF(H$46=0,"",SUM($D494)*H495*H496)</f>
        <v>0</v>
      </c>
      <c r="I497" s="1746">
        <f>IF(I$46=0,"",SUM($D494)*I495*I496)</f>
        <v>0</v>
      </c>
      <c r="J497" s="1746">
        <f>IF(J$46=0,"",SUM($D494)*J495*J496)</f>
        <v>0</v>
      </c>
      <c r="K497" s="1746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7" t="str">
        <f>IF(C497="","",C497*C498/C$46/365/$P$1)</f>
        <v/>
      </c>
      <c r="D499" s="1747">
        <f>IF(D497="","",D497*D498/D$46/365/$P$1)</f>
        <v>3.6164383561643827E-3</v>
      </c>
      <c r="E499" s="1747">
        <f>IF(E497="","",E497*E498/E$46/365/$P$1)</f>
        <v>3.2146118721461184E-3</v>
      </c>
      <c r="F499" s="1747">
        <f>IF(F497="","",F497*F498/F$46/365/$P$1)</f>
        <v>1.1572602739726025E-2</v>
      </c>
      <c r="G499" s="1097"/>
      <c r="H499" s="1747">
        <f>IF(H$46=0,"",H497*SUM($D498)/H$46/365/$P$1)</f>
        <v>0</v>
      </c>
      <c r="I499" s="1747">
        <f>IF(I$46=0,"",I497*SUM($D498)/I$46/365/$P$1)</f>
        <v>0</v>
      </c>
      <c r="J499" s="1747">
        <f>IF(J$46=0,"",J497*SUM($D498)/J$46/365/$P$1)</f>
        <v>0</v>
      </c>
      <c r="K499" s="1747">
        <f>IF(K$46=0,"",K497*SUM($D498)/K$46/365/$P$1)</f>
        <v>0</v>
      </c>
      <c r="L499" s="1097"/>
      <c r="M499" s="1779" t="str">
        <f>IF(SUM(H499)=SUM(C499),"",SUM(H499)-SUM(C499))</f>
        <v/>
      </c>
      <c r="N499" s="1779">
        <f>IF(SUM(I499)=SUM(D499),"",SUM(I499)-SUM(D499))</f>
        <v>-3.6164383561643827E-3</v>
      </c>
      <c r="O499" s="1779">
        <f>IF(SUM(J499)=SUM(E499),"",SUM(J499)-SUM(E499))</f>
        <v>-3.2146118721461184E-3</v>
      </c>
      <c r="P499" s="1779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7" customFormat="1" ht="15.75" customHeight="1">
      <c r="A500" s="1751" t="s">
        <v>272</v>
      </c>
      <c r="B500" s="1762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52"/>
      <c r="H500" s="949"/>
      <c r="I500" s="949"/>
      <c r="J500" s="949"/>
      <c r="K500" s="949"/>
      <c r="L500" s="1752"/>
      <c r="M500" s="1753"/>
      <c r="N500" s="1753"/>
      <c r="O500" s="1753"/>
      <c r="P500" s="1753"/>
      <c r="Q500" s="1114"/>
      <c r="R500" s="1755"/>
      <c r="S500" s="1725"/>
      <c r="T500" s="1725"/>
      <c r="U500" s="883">
        <v>501</v>
      </c>
      <c r="V500" s="1756"/>
    </row>
    <row r="501" spans="1:22" ht="15.75" customHeight="1">
      <c r="A501" s="1106" t="s">
        <v>273</v>
      </c>
      <c r="B501" s="1088"/>
      <c r="C501" s="1746" t="str">
        <f>IF(C500="","",C495*C496*C500)</f>
        <v/>
      </c>
      <c r="D501" s="1746">
        <f t="shared" ref="D501:F501" si="14">IF(D500="","",D495*D496*D500)</f>
        <v>72</v>
      </c>
      <c r="E501" s="1746">
        <f t="shared" si="14"/>
        <v>72</v>
      </c>
      <c r="F501" s="1746">
        <f t="shared" si="14"/>
        <v>288</v>
      </c>
      <c r="G501" s="1112"/>
      <c r="H501" s="1746">
        <f>IF(H$46=0,"",IF($D500="",H497*'Exp factors'!$H$51,H497*$D500/$D494))</f>
        <v>0</v>
      </c>
      <c r="I501" s="1746">
        <f>IF(I$46=0,"",IF($D500="",I497*'Exp factors'!$H$51,I497*$D500/$D494))</f>
        <v>0</v>
      </c>
      <c r="J501" s="1746">
        <f>IF(J$46=0,"",IF($D500="",J497*'Exp factors'!$H$51,J497*$D500/$D494))</f>
        <v>0</v>
      </c>
      <c r="K501" s="1746">
        <f>IF(K$46=0,"",IF($D500="",K497*'Exp factors'!$H$51,K497*$D500/$D494))</f>
        <v>0</v>
      </c>
      <c r="L501" s="1112"/>
      <c r="M501" s="1780" t="str">
        <f>IF(SUM(H501)=SUM(C501),"",SUM(H501)-SUM(C501))</f>
        <v/>
      </c>
      <c r="N501" s="1780">
        <f>IF(SUM(I501)=SUM(D501),"",SUM(I501)-SUM(D501))</f>
        <v>-72</v>
      </c>
      <c r="O501" s="1780">
        <f>IF(SUM(J501)=SUM(E501),"",SUM(J501)-SUM(E501))</f>
        <v>-72</v>
      </c>
      <c r="P501" s="1780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3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7" t="str">
        <f>IF(SUM(C502)=0,"",C502*C503*C504/C$46/365/$P$1)</f>
        <v/>
      </c>
      <c r="D505" s="1747" t="str">
        <f>IF(SUM(D502)=0,"",D502*D503*D504/D$46/365/$P$1)</f>
        <v/>
      </c>
      <c r="E505" s="1747" t="str">
        <f>IF(SUM(E502)=0,"",E502*E503*E504/E$46/365/$P$1)</f>
        <v/>
      </c>
      <c r="F505" s="1747">
        <f>IF(SUM(F502)=0,"",F502*F503*F504/F$46/365/$P$1)</f>
        <v>8.923679060665362E-3</v>
      </c>
      <c r="G505" s="1097"/>
      <c r="H505" s="1747">
        <f>IF(H$46=0,"",H502*H503*SUM($D504)/H$46/365/$P$1)</f>
        <v>0</v>
      </c>
      <c r="I505" s="1747">
        <f>IF(I$46=0,"",I502*I503*SUM($D504)/I$46/365/$P$1)</f>
        <v>0</v>
      </c>
      <c r="J505" s="1747">
        <f>IF(J$46=0,"",J502*J503*SUM($D504)/J$46/365/$P$1)</f>
        <v>0</v>
      </c>
      <c r="K505" s="1747">
        <f>IF(K$46=0,"",K502*K503*SUM($D504)/K$46/365/$P$1)</f>
        <v>0</v>
      </c>
      <c r="L505" s="1097"/>
      <c r="M505" s="1779" t="str">
        <f>IF(SUM(H505)=SUM(C505),"",SUM(H505)-SUM(C505))</f>
        <v/>
      </c>
      <c r="N505" s="1779" t="str">
        <f>IF(SUM(I505)=SUM(D505),"",SUM(I505)-SUM(D505))</f>
        <v/>
      </c>
      <c r="O505" s="1779" t="str">
        <f>IF(SUM(J505)=SUM(E505),"",SUM(J505)-SUM(E505))</f>
        <v/>
      </c>
      <c r="P505" s="1779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46" t="str">
        <f>IF(C506="","",C502*C503*C506)</f>
        <v/>
      </c>
      <c r="D507" s="1746" t="str">
        <f>IF(D506="","",D502*D503*D506)</f>
        <v/>
      </c>
      <c r="E507" s="1746" t="str">
        <f>IF(E506="","",E502*E503*E506)</f>
        <v/>
      </c>
      <c r="F507" s="1746">
        <f>IF(F506="","",F502*F503*F506)</f>
        <v>60</v>
      </c>
      <c r="G507" s="1085"/>
      <c r="H507" s="1746">
        <f>IF(H$46=0,"",IF($D506="",H502*H503*'Exp factors'!$H$61,H502*H503*$D506))</f>
        <v>0</v>
      </c>
      <c r="I507" s="1746">
        <f>IF(I$46=0,"",IF($D506="",I502*I503*'Exp factors'!$H$61,I502*I503*$D506))</f>
        <v>0</v>
      </c>
      <c r="J507" s="1746">
        <f>IF(J$46=0,"",IF($D506="",J502*J503*'Exp factors'!$H$61,J502*J503*$D506))</f>
        <v>0</v>
      </c>
      <c r="K507" s="1746">
        <f>IF(K$46=0,"",IF($D506="",K502*K503*'Exp factors'!$H$61,K502*K503*$D506))</f>
        <v>0</v>
      </c>
      <c r="L507" s="1085"/>
      <c r="M507" s="1780" t="str">
        <f>IF(SUM(H507)=SUM(C507),"",SUM(H507)-SUM(C507))</f>
        <v/>
      </c>
      <c r="N507" s="1780" t="str">
        <f>IF(SUM(I507)=SUM(D507),"",SUM(I507)-SUM(D507))</f>
        <v/>
      </c>
      <c r="O507" s="1780" t="str">
        <f>IF(SUM(J507)=SUM(E507),"",SUM(J507)-SUM(E507))</f>
        <v/>
      </c>
      <c r="P507" s="1780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4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5">
        <f>IF(SUM(C508)=0,"",C508*C509*C510/C$46/365/$P$1)</f>
        <v>1.4090019569471624E-3</v>
      </c>
      <c r="D511" s="1765">
        <f>IF(SUM(D508)=0,"",D508*D509*D510/D$46/365/$P$1)</f>
        <v>2.6092628832354858E-3</v>
      </c>
      <c r="E511" s="1765">
        <f>IF(SUM(E508)=0,"",E508*E509*E510/E$46/365/$P$1)</f>
        <v>8.1177067478437354E-3</v>
      </c>
      <c r="F511" s="1765">
        <f>IF(SUM(F508)=0,"",F508*F509*F510/F$46/365/$P$1)</f>
        <v>1.2524461839530331E-2</v>
      </c>
      <c r="G511" s="1097"/>
      <c r="H511" s="1765">
        <f>IF(H$46=0,"",H508*H509*SUM($D510)/H$46/365/$P$1)</f>
        <v>0</v>
      </c>
      <c r="I511" s="1765">
        <f>IF(I$46=0,"",I508*I509*SUM($D510)/I$46/365/$P$1)</f>
        <v>0</v>
      </c>
      <c r="J511" s="1765">
        <f>IF(J$46=0,"",J508*J509*SUM($D510)/J$46/365/$P$1)</f>
        <v>0</v>
      </c>
      <c r="K511" s="1765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66">
        <f>IF(C512="","",C508*C509*C512)</f>
        <v>35.856000000000009</v>
      </c>
      <c r="D513" s="1766">
        <f>IF(D512="","",D508*D509*D512)</f>
        <v>40</v>
      </c>
      <c r="E513" s="1766">
        <f>IF(E512="","",E508*E509*E512)</f>
        <v>98</v>
      </c>
      <c r="F513" s="1766">
        <f>IF(F512="","",F508*F509*F512)</f>
        <v>156</v>
      </c>
      <c r="G513" s="1085"/>
      <c r="H513" s="1766">
        <f>IF(H$46=0,"",IF($D512="",H508*H509*'Exp factors'!$H$62,H508*H509*$D512))</f>
        <v>0</v>
      </c>
      <c r="I513" s="1766">
        <f>IF(I$46=0,"",IF($D512="",I508*I509*'Exp factors'!$H$62,I508*I509*$D512))</f>
        <v>0</v>
      </c>
      <c r="J513" s="1766">
        <f>IF(J$46=0,"",IF($D512="",J508*J509*'Exp factors'!$H$62,J508*J509*$D512))</f>
        <v>0</v>
      </c>
      <c r="K513" s="1766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4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5">
        <f>IF(SUM(C514)=0,"",C514*C515*C516/C$46/365/$P$1)</f>
        <v>3.5225048923679067E-3</v>
      </c>
      <c r="D517" s="1765">
        <f>IF(SUM(D514)=0,"",D514*D515*D516/D$46/365/$P$1)</f>
        <v>7.0450097847358133E-3</v>
      </c>
      <c r="E517" s="1765">
        <f>IF(SUM(E514)=0,"",E514*E515*E516/E$46/365/$P$1)</f>
        <v>2.3483365949119372E-2</v>
      </c>
      <c r="F517" s="1765">
        <f>IF(SUM(F514)=0,"",F514*F515*F516/F$46/365/$P$1)</f>
        <v>7.0450097847358117E-2</v>
      </c>
      <c r="G517" s="1097"/>
      <c r="H517" s="1765">
        <f>IF(H$46=0,"",H514*H515*SUM($D516)/H$46/365/$P$1)</f>
        <v>0</v>
      </c>
      <c r="I517" s="1765">
        <f>IF(I$46=0,"",I514*I515*SUM($D516)/I$46/365/$P$1)</f>
        <v>0</v>
      </c>
      <c r="J517" s="1765">
        <f>IF(J$46=0,"",J514*J515*SUM($D516)/J$46/365/$P$1)</f>
        <v>0</v>
      </c>
      <c r="K517" s="1765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66">
        <f>IF(C518="","",C514*C515*C518)</f>
        <v>31.920000000000005</v>
      </c>
      <c r="D519" s="1766">
        <f>IF(D518="","",D514*D515*D518)</f>
        <v>63.840000000000011</v>
      </c>
      <c r="E519" s="1766">
        <f>IF(E518="","",E514*E515*E518)</f>
        <v>239.4</v>
      </c>
      <c r="F519" s="1766">
        <f>IF(F518="","",F514*F515*F518)</f>
        <v>600</v>
      </c>
      <c r="G519" s="1085"/>
      <c r="H519" s="1766">
        <f>IF(H$46=0,"",IF($D518="",H514*H515*'Exp factors'!$H$53,H514*H515*$D518))</f>
        <v>0</v>
      </c>
      <c r="I519" s="1766">
        <f>IF(I$46=0,"",IF($D518="",I514*I515*'Exp factors'!$H$53,I514*I515*$D518))</f>
        <v>0</v>
      </c>
      <c r="J519" s="1766">
        <f>IF(J$46=0,"",IF($D518="",J514*J515*'Exp factors'!$H$53,J514*J515*$D518))</f>
        <v>0</v>
      </c>
      <c r="K519" s="1766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9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7" t="str">
        <f>IF(SUM(C520)=0,"",C520*C521*C522/C$46/365/$P$1)</f>
        <v/>
      </c>
      <c r="D523" s="1747" t="str">
        <f>IF(SUM(D520)=0,"",D520*D521*D522/D$46/365/$P$1)</f>
        <v/>
      </c>
      <c r="E523" s="1747" t="str">
        <f>IF(SUM(E520)=0,"",E520*E521*E522/E$46/365/$P$1)</f>
        <v/>
      </c>
      <c r="F523" s="1747">
        <f>IF(SUM(F520)=0,"",F520*F521*F522/F$46/365/$P$1)</f>
        <v>1.0019569471624264E-3</v>
      </c>
      <c r="G523" s="1097"/>
      <c r="H523" s="1747">
        <f>IF(H$46=0,"",H520*H521*SUM($D522)/H$46/365/$P$1)</f>
        <v>0</v>
      </c>
      <c r="I523" s="1747">
        <f>IF(I$46=0,"",I520*I521*SUM($D522)/I$46/365/$P$1)</f>
        <v>0</v>
      </c>
      <c r="J523" s="1747">
        <f>IF(J$46=0,"",J520*J521*SUM($D522)/J$46/365/$P$1)</f>
        <v>0</v>
      </c>
      <c r="K523" s="1747">
        <f>IF(K$46=0,"",K520*K521*SUM($D522)/K$46/365/$P$1)</f>
        <v>0</v>
      </c>
      <c r="L523" s="1097"/>
      <c r="M523" s="1779" t="str">
        <f>IF(SUM(H523)=SUM(C523),"",SUM(H523)-SUM(C523))</f>
        <v/>
      </c>
      <c r="N523" s="1779" t="str">
        <f>IF(SUM(I523)=SUM(D523),"",SUM(I523)-SUM(D523))</f>
        <v/>
      </c>
      <c r="O523" s="1779" t="str">
        <f>IF(SUM(J523)=SUM(E523),"",SUM(J523)-SUM(E523))</f>
        <v/>
      </c>
      <c r="P523" s="1779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46" t="str">
        <f>IF(C524="","",C520*C521*C524)</f>
        <v/>
      </c>
      <c r="D525" s="1746" t="str">
        <f>IF(D524="","",D520*D521*D524)</f>
        <v/>
      </c>
      <c r="E525" s="1746" t="str">
        <f>IF(E524="","",E520*E521*E524)</f>
        <v/>
      </c>
      <c r="F525" s="1746">
        <f>IF(F524="","",F520*F521*F524)</f>
        <v>264</v>
      </c>
      <c r="G525" s="1085"/>
      <c r="H525" s="1746">
        <f>IF(H$46=0,"",IF($D524="",H520*H521*'Exp factors'!$H$44,H520*H521*$D524))</f>
        <v>0</v>
      </c>
      <c r="I525" s="1746">
        <f>IF(I$46=0,"",IF($D524="",I520*I521*'Exp factors'!$H$44,I520*I521*$D524))</f>
        <v>0</v>
      </c>
      <c r="J525" s="1746">
        <f>IF(J$46=0,"",IF($D524="",J520*J521*'Exp factors'!$H$44,J520*J521*$D524))</f>
        <v>0</v>
      </c>
      <c r="K525" s="1746">
        <f>IF(K$46=0,"",IF($D524="",K520*K521*'Exp factors'!$H$44,K520*K521*$D524))</f>
        <v>0</v>
      </c>
      <c r="L525" s="1085"/>
      <c r="M525" s="1780" t="str">
        <f>IF(SUM(H525)=SUM(C525),"",SUM(H525)-SUM(C525))</f>
        <v/>
      </c>
      <c r="N525" s="1780" t="str">
        <f>IF(SUM(I525)=SUM(D525),"",SUM(I525)-SUM(D525))</f>
        <v/>
      </c>
      <c r="O525" s="1780" t="str">
        <f>IF(SUM(J525)=SUM(E525),"",SUM(J525)-SUM(E525))</f>
        <v/>
      </c>
      <c r="P525" s="1780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9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7" t="str">
        <f>IF(SUM(C527)=0,"",C527*C528/C$46/365/$P$1)</f>
        <v/>
      </c>
      <c r="D529" s="1747" t="str">
        <f>IF(SUM(D527)=0,"",D527*D528/D$46/365/$P$1)</f>
        <v/>
      </c>
      <c r="E529" s="1747" t="str">
        <f>IF(SUM(E527)=0,"",E527*E528/E$46/365/$P$1)</f>
        <v/>
      </c>
      <c r="F529" s="1747" t="str">
        <f>IF(SUM(F527)=0,"",F527*F528/F$46/365/$P$1)</f>
        <v/>
      </c>
      <c r="G529" s="1085"/>
      <c r="H529" s="1747">
        <f>IF(H$46=0,"",H527*SUM($D528)/H$46/365/$P$1)</f>
        <v>0</v>
      </c>
      <c r="I529" s="1747">
        <f>IF(I$46=0,"",I527*SUM($D528)/I$46/365/$P$1)</f>
        <v>0</v>
      </c>
      <c r="J529" s="1747">
        <f>IF(J$46=0,"",J527*SUM($D528)/J$46/365/$P$1)</f>
        <v>0</v>
      </c>
      <c r="K529" s="1747">
        <f>IF(K$46=0,"",K527*SUM($D528)/K$46/365/$P$1)</f>
        <v>0</v>
      </c>
      <c r="L529" s="1085"/>
      <c r="M529" s="1779" t="str">
        <f>IF(SUM(H529)=SUM(C529),"",SUM(H529)-SUM(C529))</f>
        <v/>
      </c>
      <c r="N529" s="1779" t="str">
        <f>IF(SUM(I529)=SUM(D529),"",SUM(I529)-SUM(D529))</f>
        <v/>
      </c>
      <c r="O529" s="1779" t="str">
        <f>IF(SUM(J529)=SUM(E529),"",SUM(J529)-SUM(E529))</f>
        <v/>
      </c>
      <c r="P529" s="1779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46" t="str">
        <f>IF(C530="","",C527*C530)</f>
        <v/>
      </c>
      <c r="D531" s="1746" t="str">
        <f>IF(D530="","",D527*D530)</f>
        <v/>
      </c>
      <c r="E531" s="1746" t="str">
        <f>IF(E530="","",E527*E530)</f>
        <v/>
      </c>
      <c r="F531" s="1746" t="str">
        <f>IF(F530="","",F527*F530)</f>
        <v/>
      </c>
      <c r="G531" s="1085"/>
      <c r="H531" s="1746">
        <f>IF(H$46=0,"",IF($D530="",H527*'Exp factors'!$H$45,H527*$D530))</f>
        <v>0</v>
      </c>
      <c r="I531" s="1746">
        <f>IF(I$46=0,"",IF($D530="",I527*'Exp factors'!$H$45,I527*$D530))</f>
        <v>0</v>
      </c>
      <c r="J531" s="1746">
        <f>IF(J$46=0,"",IF($D530="",J527*'Exp factors'!$H$45,J527*$D530))</f>
        <v>0</v>
      </c>
      <c r="K531" s="1746">
        <f>IF(K$46=0,"",IF($D530="",K527*'Exp factors'!$H$45,K527*$D530))</f>
        <v>0</v>
      </c>
      <c r="L531" s="1085"/>
      <c r="M531" s="1780" t="str">
        <f>IF(SUM(H531)=SUM(C531),"",SUM(H531)-SUM(C531))</f>
        <v/>
      </c>
      <c r="N531" s="1780" t="str">
        <f>IF(SUM(I531)=SUM(D531),"",SUM(I531)-SUM(D531))</f>
        <v/>
      </c>
      <c r="O531" s="1780" t="str">
        <f>IF(SUM(J531)=SUM(E531),"",SUM(J531)-SUM(E531))</f>
        <v/>
      </c>
      <c r="P531" s="1780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9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7" t="str">
        <f>IF(SUM(C533)=0,"",C533*C534/C$46/365/$P$1)</f>
        <v/>
      </c>
      <c r="D535" s="1747" t="str">
        <f>IF(SUM(D533)=0,"",D533*D534/D$46/365/$P$1)</f>
        <v/>
      </c>
      <c r="E535" s="1747">
        <f>IF(SUM(E533)=0,"",E533*E534/E$46/365/$P$1)</f>
        <v>3.7312459230267451E-3</v>
      </c>
      <c r="F535" s="1747" t="str">
        <f>IF(SUM(F533)=0,"",F533*F534/F$46/365/$P$1)</f>
        <v/>
      </c>
      <c r="G535" s="1085"/>
      <c r="H535" s="1747">
        <f>IF(H$46=0,"",H533*SUM($D534)/H$46/365/$P$1)</f>
        <v>0</v>
      </c>
      <c r="I535" s="1747">
        <f>IF(I$46=0,"",I533*SUM($D534)/I$46/365/$P$1)</f>
        <v>0</v>
      </c>
      <c r="J535" s="1747">
        <f>IF(J$46=0,"",J533*SUM($D534)/J$46/365/$P$1)</f>
        <v>0</v>
      </c>
      <c r="K535" s="1747">
        <f>IF(K$46=0,"",K533*SUM($D534)/K$46/365/$P$1)</f>
        <v>0</v>
      </c>
      <c r="L535" s="1085"/>
      <c r="M535" s="1779" t="str">
        <f>IF(SUM(H535)=SUM(C535),"",SUM(H535)-SUM(C535))</f>
        <v/>
      </c>
      <c r="N535" s="1779" t="str">
        <f>IF(SUM(I535)=SUM(D535),"",SUM(I535)-SUM(D535))</f>
        <v/>
      </c>
      <c r="O535" s="1779">
        <f>IF(SUM(J535)=SUM(E535),"",SUM(J535)-SUM(E535))</f>
        <v>-3.7312459230267451E-3</v>
      </c>
      <c r="P535" s="1779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46" t="str">
        <f>IF(C536="","",C533*C536)</f>
        <v/>
      </c>
      <c r="D537" s="1746" t="str">
        <f>IF(D536="","",D533*D536)</f>
        <v/>
      </c>
      <c r="E537" s="1746">
        <f>IF(E536="","",E533*E536)</f>
        <v>90</v>
      </c>
      <c r="F537" s="1746" t="str">
        <f>IF(F536="","",F533*F536)</f>
        <v/>
      </c>
      <c r="G537" s="1085"/>
      <c r="H537" s="1746">
        <f>IF(H$46=0,"",IF($D536="",H533*'Exp factors'!$H$46,H533*$D536))</f>
        <v>0</v>
      </c>
      <c r="I537" s="1746">
        <f>IF(I$46=0,"",IF($D536="",I533*'Exp factors'!$H$46,I533*$D536))</f>
        <v>0</v>
      </c>
      <c r="J537" s="1746">
        <f>IF(J$46=0,"",IF($D536="",J533*'Exp factors'!$H$46,J533*$D536))</f>
        <v>0</v>
      </c>
      <c r="K537" s="1746">
        <f>IF(K$46=0,"",IF($D536="",K533*'Exp factors'!$H$46,K533*$D536))</f>
        <v>0</v>
      </c>
      <c r="L537" s="1085"/>
      <c r="M537" s="1780" t="str">
        <f>IF(SUM(H537)=SUM(C537),"",SUM(H537)-SUM(C537))</f>
        <v/>
      </c>
      <c r="N537" s="1780" t="str">
        <f>IF(SUM(I537)=SUM(D537),"",SUM(I537)-SUM(D537))</f>
        <v/>
      </c>
      <c r="O537" s="1780">
        <f>IF(SUM(J537)=SUM(E537),"",SUM(J537)-SUM(E537))</f>
        <v>-90</v>
      </c>
      <c r="P537" s="1780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9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7" t="str">
        <f>IF(SUM(C538)=0,"",C538*C539*C540/C$46/365/$P$1)</f>
        <v/>
      </c>
      <c r="D541" s="1747" t="str">
        <f>IF(SUM(D538)=0,"",D538*D539*D540/D$46/365/$P$1)</f>
        <v/>
      </c>
      <c r="E541" s="1747" t="str">
        <f>IF(SUM(E538)=0,"",E538*E539*E540/E$46/365/$P$1)</f>
        <v/>
      </c>
      <c r="F541" s="1747" t="str">
        <f>IF(SUM(F538)=0,"",F538*F539*F540/F$46/365/$P$1)</f>
        <v/>
      </c>
      <c r="G541" s="1085"/>
      <c r="H541" s="1747">
        <f>IF(H$46=0,"",H538*H539*SUM($D540)/H$46/365/$P$1)</f>
        <v>0</v>
      </c>
      <c r="I541" s="1747">
        <f>IF(I$46=0,"",I538*I539*SUM($D540)/I$46/365/$P$1)</f>
        <v>0</v>
      </c>
      <c r="J541" s="1747">
        <f>IF(J$46=0,"",J538*J539*SUM($D540)/J$46/365/$P$1)</f>
        <v>0</v>
      </c>
      <c r="K541" s="1747">
        <f>IF(K$46=0,"",K538*K539*SUM($D540)/K$46/365/$P$1)</f>
        <v>0</v>
      </c>
      <c r="L541" s="1085"/>
      <c r="M541" s="1779" t="str">
        <f>IF(SUM(H541)=SUM(C541),"",SUM(H541)-SUM(C541))</f>
        <v/>
      </c>
      <c r="N541" s="1779" t="str">
        <f>IF(SUM(I541)=SUM(D541),"",SUM(I541)-SUM(D541))</f>
        <v/>
      </c>
      <c r="O541" s="1779" t="str">
        <f>IF(SUM(J541)=SUM(E541),"",SUM(J541)-SUM(E541))</f>
        <v/>
      </c>
      <c r="P541" s="1779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46" t="str">
        <f>IF(C542="","",C538*C539*C542)</f>
        <v/>
      </c>
      <c r="D543" s="1746" t="str">
        <f>IF(D542="","",D538*D539*D542)</f>
        <v/>
      </c>
      <c r="E543" s="1746" t="str">
        <f>IF(E542="","",E538*E539*E542)</f>
        <v/>
      </c>
      <c r="F543" s="1746" t="str">
        <f>IF(F542="","",F538*F539*F542)</f>
        <v/>
      </c>
      <c r="G543" s="1085"/>
      <c r="H543" s="1746">
        <f>IF(H$46=0,"",IF($D542="",H538*H539*'Exp factors'!$H$47,H538*H539*$D542))</f>
        <v>0</v>
      </c>
      <c r="I543" s="1746">
        <f>IF(I$46=0,"",IF($D542="",I538*I539*'Exp factors'!$H$47,I538*I539*$D542))</f>
        <v>0</v>
      </c>
      <c r="J543" s="1746">
        <f>IF(J$46=0,"",IF($D542="",J538*J539*'Exp factors'!$H$47,J538*J539*$D542))</f>
        <v>0</v>
      </c>
      <c r="K543" s="1746">
        <f>IF(K$46=0,"",IF($D542="",K538*K539*'Exp factors'!$H$47,K538*K539*$D542))</f>
        <v>0</v>
      </c>
      <c r="L543" s="1085"/>
      <c r="M543" s="1780" t="str">
        <f>IF(SUM(H543)=SUM(C543),"",SUM(H543)-SUM(C543))</f>
        <v/>
      </c>
      <c r="N543" s="1780" t="str">
        <f>IF(SUM(I543)=SUM(D543),"",SUM(I543)-SUM(D543))</f>
        <v/>
      </c>
      <c r="O543" s="1780" t="str">
        <f>IF(SUM(J543)=SUM(E543),"",SUM(J543)-SUM(E543))</f>
        <v/>
      </c>
      <c r="P543" s="1780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70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50" t="str">
        <f>IF(SUM(C545)=0,"",C545*C546/C$46/365/$P$1)</f>
        <v/>
      </c>
      <c r="D547" s="1750" t="str">
        <f>IF(SUM(D545)=0,"",D545*D546/D$46/365/$P$1)</f>
        <v/>
      </c>
      <c r="E547" s="1750" t="str">
        <f>IF(SUM(E545)=0,"",E545*E546/E$46/365/$P$1)</f>
        <v/>
      </c>
      <c r="F547" s="1750" t="str">
        <f>IF(SUM(F545)=0,"",F545*F546/F$46/365/$P$1)</f>
        <v/>
      </c>
      <c r="G547" s="1085"/>
      <c r="H547" s="1750">
        <f>IF(H$46=0,"",H545*SUM($D546)/H$46/365/$P$1)</f>
        <v>0</v>
      </c>
      <c r="I547" s="1750">
        <f>IF(I$46=0,"",I545*SUM($D546)/I$46/365/$P$1)</f>
        <v>0</v>
      </c>
      <c r="J547" s="1750">
        <f>IF(J$46=0,"",J545*SUM($D546)/J$46/365/$P$1)</f>
        <v>0</v>
      </c>
      <c r="K547" s="1750">
        <f>IF(K$46=0,"",K545*SUM($D546)/K$46/365/$P$1)</f>
        <v>0</v>
      </c>
      <c r="L547" s="1085"/>
      <c r="M547" s="1781" t="str">
        <f>IF(SUM(H547)=SUM(C547),"",SUM(H547)-SUM(C547))</f>
        <v/>
      </c>
      <c r="N547" s="1781" t="str">
        <f>IF(SUM(I547)=SUM(D547),"",SUM(I547)-SUM(D547))</f>
        <v/>
      </c>
      <c r="O547" s="1781" t="str">
        <f>IF(SUM(J547)=SUM(E547),"",SUM(J547)-SUM(E547))</f>
        <v/>
      </c>
      <c r="P547" s="1781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49" t="str">
        <f>IF(C548="","",C545*C548)</f>
        <v/>
      </c>
      <c r="D549" s="1749" t="str">
        <f>IF(D548="","",D545*D548)</f>
        <v/>
      </c>
      <c r="E549" s="1749" t="str">
        <f>IF(E548="","",E545*E548)</f>
        <v/>
      </c>
      <c r="F549" s="1749" t="str">
        <f>IF(F548="","",F545*F548)</f>
        <v/>
      </c>
      <c r="G549" s="1085"/>
      <c r="H549" s="1749">
        <f>IF(H$46=0,"",IF($D548="",H545*'Exp factors'!$H$48,H545*$D548))</f>
        <v>0</v>
      </c>
      <c r="I549" s="1749">
        <f>IF(I$46=0,"",IF($D548="",I545*'Exp factors'!$H$48,I545*$D548))</f>
        <v>0</v>
      </c>
      <c r="J549" s="1749">
        <f>IF(J$46=0,"",IF($D548="",J545*'Exp factors'!$H$48,J545*$D548))</f>
        <v>0</v>
      </c>
      <c r="K549" s="1749">
        <f>IF(K$46=0,"",IF($D548="",K545*'Exp factors'!$H$48,K545*$D548))</f>
        <v>0</v>
      </c>
      <c r="L549" s="1085"/>
      <c r="M549" s="1782" t="str">
        <f>IF(SUM(H549)=SUM(C549),"",SUM(H549)-SUM(C549))</f>
        <v/>
      </c>
      <c r="N549" s="1782" t="str">
        <f>IF(SUM(I549)=SUM(D549),"",SUM(I549)-SUM(D549))</f>
        <v/>
      </c>
      <c r="O549" s="1782" t="str">
        <f>IF(SUM(J549)=SUM(E549),"",SUM(J549)-SUM(E549))</f>
        <v/>
      </c>
      <c r="P549" s="1782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9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7" t="str">
        <f>IF(SUM(C551)=0,"",C551*C552/C$46/365/$P$1)</f>
        <v/>
      </c>
      <c r="D553" s="1747" t="str">
        <f>IF(SUM(D551)=0,"",D551*D552/D$46/365/$P$1)</f>
        <v/>
      </c>
      <c r="E553" s="1747" t="str">
        <f>IF(SUM(E551)=0,"",E551*E552/E$46/365/$P$1)</f>
        <v/>
      </c>
      <c r="F553" s="1747" t="str">
        <f>IF(SUM(F551)=0,"",F551*F552/F$46/365/$P$1)</f>
        <v/>
      </c>
      <c r="G553" s="1085"/>
      <c r="H553" s="1747">
        <f>IF(H$46=0,"",H551*SUM($D552)/H$46/365/$P$1)</f>
        <v>0</v>
      </c>
      <c r="I553" s="1747">
        <f>IF(I$46=0,"",I551*SUM($D552)/I$46/365/$P$1)</f>
        <v>0</v>
      </c>
      <c r="J553" s="1747">
        <f>IF(J$46=0,"",J551*SUM($D552)/J$46/365/$P$1)</f>
        <v>0</v>
      </c>
      <c r="K553" s="1747">
        <f>IF(K$46=0,"",K551*SUM($D552)/K$46/365/$P$1)</f>
        <v>0</v>
      </c>
      <c r="L553" s="1085"/>
      <c r="M553" s="1779" t="str">
        <f>IF(SUM(H553)=SUM(C553),"",SUM(H553)-SUM(C553))</f>
        <v/>
      </c>
      <c r="N553" s="1779" t="str">
        <f>IF(SUM(I553)=SUM(D553),"",SUM(I553)-SUM(D553))</f>
        <v/>
      </c>
      <c r="O553" s="1779" t="str">
        <f>IF(SUM(J553)=SUM(E553),"",SUM(J553)-SUM(E553))</f>
        <v/>
      </c>
      <c r="P553" s="1779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46" t="str">
        <f>IF(C554="","",C551*C554)</f>
        <v/>
      </c>
      <c r="D555" s="1746" t="str">
        <f>IF(D554="","",D551*D554)</f>
        <v/>
      </c>
      <c r="E555" s="1746" t="str">
        <f>IF(E554="","",E551*E554)</f>
        <v/>
      </c>
      <c r="F555" s="1746" t="str">
        <f>IF(F554="","",F551*F554)</f>
        <v/>
      </c>
      <c r="G555" s="1085"/>
      <c r="H555" s="1746">
        <f>IF(H$46=0,"",IF($D554="",H551*'Exp factors'!$H$49,H551*$D554))</f>
        <v>0</v>
      </c>
      <c r="I555" s="1746">
        <f>IF(I$46=0,"",IF($D554="",I551*'Exp factors'!$H$49,I551*$D554))</f>
        <v>0</v>
      </c>
      <c r="J555" s="1746">
        <f>IF(J$46=0,"",IF($D554="",J551*'Exp factors'!$H$49,J551*$D554))</f>
        <v>0</v>
      </c>
      <c r="K555" s="1746">
        <f>IF(K$46=0,"",IF($D554="",K551*'Exp factors'!$H$49,K551*$D554))</f>
        <v>0</v>
      </c>
      <c r="L555" s="1085"/>
      <c r="M555" s="1780" t="str">
        <f>IF(SUM(H555)=SUM(C555),"",SUM(H555)-SUM(C555))</f>
        <v/>
      </c>
      <c r="N555" s="1780" t="str">
        <f>IF(SUM(I555)=SUM(D555),"",SUM(I555)-SUM(D555))</f>
        <v/>
      </c>
      <c r="O555" s="1780" t="str">
        <f>IF(SUM(J555)=SUM(E555),"",SUM(J555)-SUM(E555))</f>
        <v/>
      </c>
      <c r="P555" s="1780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9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7">
        <f>IF(SUM(C557)=0,"",C557*C558/C$46/365/$P$1)</f>
        <v>2.609262883235486E-4</v>
      </c>
      <c r="D559" s="1747">
        <f>IF(SUM(D557)=0,"",D557*D558/D$46/365/$P$1)</f>
        <v>6.5231572080887146E-4</v>
      </c>
      <c r="E559" s="1747" t="str">
        <f>IF(SUM(E557)=0,"",E557*E558/E$46/365/$P$1)</f>
        <v/>
      </c>
      <c r="F559" s="1747" t="str">
        <f>IF(SUM(F557)=0,"",F557*F558/F$46/365/$P$1)</f>
        <v/>
      </c>
      <c r="G559" s="1085"/>
      <c r="H559" s="1747">
        <f>IF(H$46=0,"",H557*SUM($D558)/H$46/365/$P$1)</f>
        <v>0</v>
      </c>
      <c r="I559" s="1747">
        <f>IF(I$46=0,"",I557*SUM($D558)/I$46/365/$P$1)</f>
        <v>0</v>
      </c>
      <c r="J559" s="1747">
        <f>IF(J$46=0,"",J557*SUM($D558)/J$46/365/$P$1)</f>
        <v>0</v>
      </c>
      <c r="K559" s="1747">
        <f>IF(K$46=0,"",K557*SUM($D558)/K$46/365/$P$1)</f>
        <v>0</v>
      </c>
      <c r="L559" s="1085"/>
      <c r="M559" s="1779">
        <f>IF(SUM(H559)=SUM(C559),"",SUM(H559)-SUM(C559))</f>
        <v>-2.609262883235486E-4</v>
      </c>
      <c r="N559" s="1779">
        <f>IF(SUM(I559)=SUM(D559),"",SUM(I559)-SUM(D559))</f>
        <v>-6.5231572080887146E-4</v>
      </c>
      <c r="O559" s="1779" t="str">
        <f>IF(SUM(J559)=SUM(E559),"",SUM(J559)-SUM(E559))</f>
        <v/>
      </c>
      <c r="P559" s="1779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46">
        <f>IF(C560="","",C557*C560)</f>
        <v>25.2</v>
      </c>
      <c r="D561" s="1746">
        <f>IF(D560="","",D557*D560)</f>
        <v>62.599999999999994</v>
      </c>
      <c r="E561" s="1746" t="str">
        <f>IF(E560="","",E557*E560)</f>
        <v/>
      </c>
      <c r="F561" s="1746" t="str">
        <f>IF(F560="","",F557*F560)</f>
        <v/>
      </c>
      <c r="G561" s="1085"/>
      <c r="H561" s="1746">
        <f>IF(H$46=0,"",IF($D560="",H557*'Exp factors'!$H$55,H557*$D560))</f>
        <v>0</v>
      </c>
      <c r="I561" s="1746">
        <f>IF(I$46=0,"",IF($D560="",I557*'Exp factors'!$H$55,I557*$D560))</f>
        <v>0</v>
      </c>
      <c r="J561" s="1746">
        <f>IF(J$46=0,"",IF($D560="",J557*'Exp factors'!$H$55,J557*$D560))</f>
        <v>0</v>
      </c>
      <c r="K561" s="1746">
        <f>IF(K$46=0,"",IF($D560="",K557*'Exp factors'!$H$55,K557*$D560))</f>
        <v>0</v>
      </c>
      <c r="L561" s="1085"/>
      <c r="M561" s="1780">
        <f>IF(SUM(H561)=SUM(C561),"",SUM(H561)-SUM(C561))</f>
        <v>-25.2</v>
      </c>
      <c r="N561" s="1780">
        <f>IF(SUM(I561)=SUM(D561),"",SUM(I561)-SUM(D561))</f>
        <v>-62.599999999999994</v>
      </c>
      <c r="O561" s="1780" t="str">
        <f>IF(SUM(J561)=SUM(E561),"",SUM(J561)-SUM(E561))</f>
        <v/>
      </c>
      <c r="P561" s="1780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70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50" t="str">
        <f>IF(SUM(C563)=0,"",C563*C564/C$46/365/$P$1)</f>
        <v/>
      </c>
      <c r="D565" s="1750" t="str">
        <f>IF(SUM(D563)=0,"",D563*D564/D$46/365/$P$1)</f>
        <v/>
      </c>
      <c r="E565" s="1750" t="str">
        <f>IF(SUM(E563)=0,"",E563*E564/E$46/365/$P$1)</f>
        <v/>
      </c>
      <c r="F565" s="1750" t="str">
        <f>IF(SUM(F563)=0,"",F563*F564/F$46/365/$P$1)</f>
        <v/>
      </c>
      <c r="G565" s="1085"/>
      <c r="H565" s="1750">
        <f>IF(H$46=0,"",H563*SUM($D564)/H$46/365/$P$1)</f>
        <v>0</v>
      </c>
      <c r="I565" s="1750">
        <f>IF(I$46=0,"",I563*SUM($D564)/I$46/365/$P$1)</f>
        <v>0</v>
      </c>
      <c r="J565" s="1750">
        <f>IF(J$46=0,"",J563*SUM($D564)/J$46/365/$P$1)</f>
        <v>0</v>
      </c>
      <c r="K565" s="1750">
        <f>IF(K$46=0,"",K563*SUM($D564)/K$46/365/$P$1)</f>
        <v>0</v>
      </c>
      <c r="L565" s="1085"/>
      <c r="M565" s="1781" t="str">
        <f>IF(SUM(H565)=SUM(C565),"",SUM(H565)-SUM(C565))</f>
        <v/>
      </c>
      <c r="N565" s="1781" t="str">
        <f>IF(SUM(I565)=SUM(D565),"",SUM(I565)-SUM(D565))</f>
        <v/>
      </c>
      <c r="O565" s="1781" t="str">
        <f>IF(SUM(J565)=SUM(E565),"",SUM(J565)-SUM(E565))</f>
        <v/>
      </c>
      <c r="P565" s="1781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749" t="str">
        <f>IF(C566="","",C563*C566)</f>
        <v/>
      </c>
      <c r="D567" s="1749" t="str">
        <f>IF(D566="","",D563*D566)</f>
        <v/>
      </c>
      <c r="E567" s="1749" t="str">
        <f>IF(E566="","",E563*E566)</f>
        <v/>
      </c>
      <c r="F567" s="1749" t="str">
        <f>IF(F566="","",F563*F566)</f>
        <v/>
      </c>
      <c r="G567" s="1085"/>
      <c r="H567" s="1749">
        <f>IF(H$46=0,"",IF($D566="",H563*'Exp factors'!$H$56,H563*$D566))</f>
        <v>0</v>
      </c>
      <c r="I567" s="1749">
        <f>IF(I$46=0,"",IF($D566="",I563*'Exp factors'!$H$56,I563*$D566))</f>
        <v>0</v>
      </c>
      <c r="J567" s="1749">
        <f>IF(J$46=0,"",IF($D566="",J563*'Exp factors'!$H$56,J563*$D566))</f>
        <v>0</v>
      </c>
      <c r="K567" s="1749">
        <f>IF(K$46=0,"",IF($D566="",K563*'Exp factors'!$H$56,K563*$D566))</f>
        <v>0</v>
      </c>
      <c r="L567" s="1085"/>
      <c r="M567" s="1782" t="str">
        <f>IF(SUM(H567)=SUM(C567),"",SUM(H567)-SUM(C567))</f>
        <v/>
      </c>
      <c r="N567" s="1782" t="str">
        <f>IF(SUM(I567)=SUM(D567),"",SUM(I567)-SUM(D567))</f>
        <v/>
      </c>
      <c r="O567" s="1782" t="str">
        <f>IF(SUM(J567)=SUM(E567),"",SUM(J567)-SUM(E567))</f>
        <v/>
      </c>
      <c r="P567" s="1782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70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50" t="str">
        <f>IF(SUM(C569)=0,"",C569*C570/C$46/365/$P$1)</f>
        <v/>
      </c>
      <c r="D571" s="1750" t="str">
        <f>IF(SUM(D569)=0,"",D569*D570/D$46/365/$P$1)</f>
        <v/>
      </c>
      <c r="E571" s="1750" t="str">
        <f>IF(SUM(E569)=0,"",E569*E570/E$46/365/$P$1)</f>
        <v/>
      </c>
      <c r="F571" s="1750" t="str">
        <f>IF(SUM(F569)=0,"",F569*F570/F$46/365/$P$1)</f>
        <v/>
      </c>
      <c r="G571" s="1085"/>
      <c r="H571" s="1750">
        <f>IF(H$46=0,"",H569*SUM($D570)/H$46/365/$P$1)</f>
        <v>0</v>
      </c>
      <c r="I571" s="1750">
        <f>IF(I$46=0,"",I569*SUM($D570)/I$46/365/$P$1)</f>
        <v>0</v>
      </c>
      <c r="J571" s="1750">
        <f>IF(J$46=0,"",J569*SUM($D570)/J$46/365/$P$1)</f>
        <v>0</v>
      </c>
      <c r="K571" s="1750">
        <f>IF(K$46=0,"",K569*SUM($D570)/K$46/365/$P$1)</f>
        <v>0</v>
      </c>
      <c r="L571" s="1085"/>
      <c r="M571" s="1781" t="str">
        <f>IF(SUM(H571)=SUM(C571),"",SUM(H571)-SUM(C571))</f>
        <v/>
      </c>
      <c r="N571" s="1781" t="str">
        <f>IF(SUM(I571)=SUM(D571),"",SUM(I571)-SUM(D571))</f>
        <v/>
      </c>
      <c r="O571" s="1781" t="str">
        <f>IF(SUM(J571)=SUM(E571),"",SUM(J571)-SUM(E571))</f>
        <v/>
      </c>
      <c r="P571" s="1781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749" t="str">
        <f>IF(C572="","",C569*C572)</f>
        <v/>
      </c>
      <c r="D573" s="1749" t="str">
        <f>IF(D572="","",D569*D572)</f>
        <v/>
      </c>
      <c r="E573" s="1749" t="str">
        <f>IF(E572="","",E569*E572)</f>
        <v/>
      </c>
      <c r="F573" s="1749" t="str">
        <f>IF(F572="","",F569*F572)</f>
        <v/>
      </c>
      <c r="G573" s="1085"/>
      <c r="H573" s="1749">
        <f>IF(H$46=0,"",IF($D572="",H569*'Exp factors'!$H$57,H569*$D572))</f>
        <v>0</v>
      </c>
      <c r="I573" s="1749">
        <f>IF(I$46=0,"",IF($D572="",I569*'Exp factors'!$H$57,I569*$D572))</f>
        <v>0</v>
      </c>
      <c r="J573" s="1749">
        <f>IF(J$46=0,"",IF($D572="",J569*'Exp factors'!$H$57,J569*$D572))</f>
        <v>0</v>
      </c>
      <c r="K573" s="1749">
        <f>IF(K$46=0,"",IF($D572="",K569*'Exp factors'!$H$57,K569*$D572))</f>
        <v>0</v>
      </c>
      <c r="L573" s="1085"/>
      <c r="M573" s="1782" t="str">
        <f>IF(SUM(H573)=SUM(C573),"",SUM(H573)-SUM(C573))</f>
        <v/>
      </c>
      <c r="N573" s="1782" t="str">
        <f>IF(SUM(I573)=SUM(D573),"",SUM(I573)-SUM(D573))</f>
        <v/>
      </c>
      <c r="O573" s="1782" t="str">
        <f>IF(SUM(J573)=SUM(E573),"",SUM(J573)-SUM(E573))</f>
        <v/>
      </c>
      <c r="P573" s="1782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9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7" t="str">
        <f>IF(SUM(C574)=0,"",C574*C575*C576/C$46/365/$P$1)</f>
        <v/>
      </c>
      <c r="D577" s="1747" t="str">
        <f>IF(SUM(D574)=0,"",D574*D575*D576/D$46/365/$P$1)</f>
        <v/>
      </c>
      <c r="E577" s="1747" t="str">
        <f>IF(SUM(E574)=0,"",E574*E575*E576/E$46/365/$P$1)</f>
        <v/>
      </c>
      <c r="F577" s="1747" t="str">
        <f>IF(SUM(F574)=0,"",F574*F575*F576/F$46/365/$P$1)</f>
        <v/>
      </c>
      <c r="G577" s="1085"/>
      <c r="H577" s="1747">
        <f>IF(H$46=0,"",H574*H575*SUM($D576)/H$46/365/$P$1)</f>
        <v>0</v>
      </c>
      <c r="I577" s="1747">
        <f>IF(I$46=0,"",I574*I575*SUM($D576)/I$46/365/$P$1)</f>
        <v>0</v>
      </c>
      <c r="J577" s="1747">
        <f>IF(J$46=0,"",J574*J575*SUM($D576)/J$46/365/$P$1)</f>
        <v>0</v>
      </c>
      <c r="K577" s="1747">
        <f>IF(K$46=0,"",K574*K575*SUM($D576)/K$46/365/$P$1)</f>
        <v>0</v>
      </c>
      <c r="L577" s="1085"/>
      <c r="M577" s="1779" t="str">
        <f>IF(SUM(H577)=SUM(C577),"",SUM(H577)-SUM(C577))</f>
        <v/>
      </c>
      <c r="N577" s="1779" t="str">
        <f>IF(SUM(I577)=SUM(D577),"",SUM(I577)-SUM(D577))</f>
        <v/>
      </c>
      <c r="O577" s="1779" t="str">
        <f>IF(SUM(J577)=SUM(E577),"",SUM(J577)-SUM(E577))</f>
        <v/>
      </c>
      <c r="P577" s="1779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746" t="str">
        <f>IF(C578="","",C574*C575*C578)</f>
        <v/>
      </c>
      <c r="D579" s="1746" t="str">
        <f>IF(D578="","",D574*D575*D578)</f>
        <v/>
      </c>
      <c r="E579" s="1746" t="str">
        <f>IF(E578="","",E574*E575*E578)</f>
        <v/>
      </c>
      <c r="F579" s="1746" t="str">
        <f>IF(F578="","",F574*F575*F578)</f>
        <v/>
      </c>
      <c r="G579" s="1085"/>
      <c r="H579" s="1746">
        <f>IF(H$46=0,"",IF($D578="",H574*H575*'Exp factors'!$H$58,H574*H575*$D578))</f>
        <v>0</v>
      </c>
      <c r="I579" s="1746">
        <f>IF(I$46=0,"",IF($D578="",I574*I575*'Exp factors'!$H$58,I574*I575*$D578))</f>
        <v>0</v>
      </c>
      <c r="J579" s="1746">
        <f>IF(J$46=0,"",IF($D578="",J574*J575*'Exp factors'!$H$58,J574*J575*$D578))</f>
        <v>0</v>
      </c>
      <c r="K579" s="1746">
        <f>IF(K$46=0,"",IF($D578="",K574*K575*'Exp factors'!$H$58,K574*K575*$D578))</f>
        <v>0</v>
      </c>
      <c r="L579" s="1085"/>
      <c r="M579" s="1780" t="str">
        <f>IF(SUM(H579)=SUM(C579),"",SUM(H579)-SUM(C579))</f>
        <v/>
      </c>
      <c r="N579" s="1780" t="str">
        <f>IF(SUM(I579)=SUM(D579),"",SUM(I579)-SUM(D579))</f>
        <v/>
      </c>
      <c r="O579" s="1780" t="str">
        <f>IF(SUM(J579)=SUM(E579),"",SUM(J579)-SUM(E579))</f>
        <v/>
      </c>
      <c r="P579" s="1780" t="str">
        <f>IF(SUM(K579)=SUM(F579),"",SUM(K579)-SUM(F579))</f>
        <v/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9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7" t="str">
        <f>IF(SUM(C580)=0,"",C580*C581*C582/C$46/365/$P$1)</f>
        <v/>
      </c>
      <c r="D583" s="1747">
        <f>IF(SUM(D580)=0,"",D580*D581*D582/D$46/365/$P$1)</f>
        <v>9.980430528375734E-4</v>
      </c>
      <c r="E583" s="1747" t="str">
        <f>IF(SUM(E580)=0,"",E580*E581*E582/E$46/365/$P$1)</f>
        <v/>
      </c>
      <c r="F583" s="1747" t="str">
        <f>IF(SUM(F580)=0,"",F580*F581*F582/F$46/365/$P$1)</f>
        <v/>
      </c>
      <c r="G583" s="1085"/>
      <c r="H583" s="1747">
        <f>IF(H$46=0,"",H580*H581*SUM($D582)/H$46/365/$P$1)</f>
        <v>0</v>
      </c>
      <c r="I583" s="1747">
        <f>IF(I$46=0,"",I580*I581*SUM($D582)/I$46/365/$P$1)</f>
        <v>0</v>
      </c>
      <c r="J583" s="1747">
        <f>IF(J$46=0,"",J580*J581*SUM($D582)/J$46/365/$P$1)</f>
        <v>0</v>
      </c>
      <c r="K583" s="1747">
        <f>IF(K$46=0,"",K580*K581*SUM($D582)/K$46/365/$P$1)</f>
        <v>0</v>
      </c>
      <c r="L583" s="1085"/>
      <c r="M583" s="1779" t="str">
        <f>IF(SUM(H583)=SUM(C583),"",SUM(H583)-SUM(C583))</f>
        <v/>
      </c>
      <c r="N583" s="1779">
        <f>IF(SUM(I583)=SUM(D583),"",SUM(I583)-SUM(D583))</f>
        <v>-9.980430528375734E-4</v>
      </c>
      <c r="O583" s="1779" t="str">
        <f>IF(SUM(J583)=SUM(E583),"",SUM(J583)-SUM(E583))</f>
        <v/>
      </c>
      <c r="P583" s="1779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746" t="str">
        <f>IF(C584="","",C580*C581*C584)</f>
        <v/>
      </c>
      <c r="D585" s="1746">
        <f>IF(D584="","",D580*D581*D584)</f>
        <v>8</v>
      </c>
      <c r="E585" s="1746" t="str">
        <f>IF(E584="","",E580*E581*E584)</f>
        <v/>
      </c>
      <c r="F585" s="1746" t="str">
        <f>IF(F584="","",F580*F581*F584)</f>
        <v/>
      </c>
      <c r="G585" s="1085"/>
      <c r="H585" s="1746">
        <f>IF(H$46=0,"",IF($D584="",H580*H581*'Exp factors'!$H$59,H580*H581*$D584))</f>
        <v>0</v>
      </c>
      <c r="I585" s="1746">
        <f>IF(I$46=0,"",IF($D584="",I580*I581*'Exp factors'!$H$59,I580*I581*$D584))</f>
        <v>0</v>
      </c>
      <c r="J585" s="1746">
        <f>IF(J$46=0,"",IF($D584="",J580*J581*'Exp factors'!$H$59,J580*J581*$D584))</f>
        <v>0</v>
      </c>
      <c r="K585" s="1746">
        <f>IF(K$46=0,"",IF($D584="",K580*K581*'Exp factors'!$H$59,K580*K581*$D584))</f>
        <v>0</v>
      </c>
      <c r="L585" s="1085"/>
      <c r="M585" s="1780" t="str">
        <f>IF(SUM(H585)=SUM(C585),"",SUM(H585)-SUM(C585))</f>
        <v/>
      </c>
      <c r="N585" s="1780">
        <f>IF(SUM(I585)=SUM(D585),"",SUM(I585)-SUM(D585))</f>
        <v>-8</v>
      </c>
      <c r="O585" s="1780" t="str">
        <f>IF(SUM(J585)=SUM(E585),"",SUM(J585)-SUM(E585))</f>
        <v/>
      </c>
      <c r="P585" s="1780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9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7" t="str">
        <f>IF(SUM(C586)=0,"",C586*C587*C588/C$46/365/$P$1)</f>
        <v/>
      </c>
      <c r="D589" s="1747" t="str">
        <f>IF(SUM(D586)=0,"",D586*D587*D588/D$46/365/$P$1)</f>
        <v/>
      </c>
      <c r="E589" s="1747" t="str">
        <f>IF(SUM(E586)=0,"",E586*E587*E588/E$46/365/$P$1)</f>
        <v/>
      </c>
      <c r="F589" s="1747" t="str">
        <f>IF(SUM(F586)=0,"",F586*F587*F588/F$46/365/$P$1)</f>
        <v/>
      </c>
      <c r="G589" s="1085"/>
      <c r="H589" s="1747">
        <f>IF(H$46=0,"",H586*H587*SUM($D588)/H$46/365/$P$1)</f>
        <v>0</v>
      </c>
      <c r="I589" s="1747">
        <f>IF(I$46=0,"",I586*I587*SUM($D588)/I$46/365/$P$1)</f>
        <v>0</v>
      </c>
      <c r="J589" s="1747">
        <f>IF(J$46=0,"",J586*J587*SUM($D588)/J$46/365/$P$1)</f>
        <v>0</v>
      </c>
      <c r="K589" s="1747">
        <f>IF(K$46=0,"",K586*K587*SUM($D588)/K$46/365/$P$1)</f>
        <v>0</v>
      </c>
      <c r="L589" s="1085"/>
      <c r="M589" s="1779" t="str">
        <f>IF(SUM(H589)=SUM(C589),"",SUM(H589)-SUM(C589))</f>
        <v/>
      </c>
      <c r="N589" s="1779" t="str">
        <f>IF(SUM(I589)=SUM(D589),"",SUM(I589)-SUM(D589))</f>
        <v/>
      </c>
      <c r="O589" s="1779" t="str">
        <f>IF(SUM(J589)=SUM(E589),"",SUM(J589)-SUM(E589))</f>
        <v/>
      </c>
      <c r="P589" s="1779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746" t="str">
        <f>IF(C590="","",C586*C587*C590)</f>
        <v/>
      </c>
      <c r="D591" s="1746" t="str">
        <f>IF(D590="","",D586*D587*D590)</f>
        <v/>
      </c>
      <c r="E591" s="1746" t="str">
        <f>IF(E590="","",E586*E587*E590)</f>
        <v/>
      </c>
      <c r="F591" s="1746" t="str">
        <f>IF(F590="","",F586*F587*F590)</f>
        <v/>
      </c>
      <c r="G591" s="1085"/>
      <c r="H591" s="1746">
        <f>IF(H$46=0,"",IF($D590="",H586*H587*'Exp factors'!$H$60,H586*H587*$D590))</f>
        <v>0</v>
      </c>
      <c r="I591" s="1746">
        <f>IF(I$46=0,"",IF($D590="",I586*I587*'Exp factors'!$H$60,I586*I587*$D590))</f>
        <v>0</v>
      </c>
      <c r="J591" s="1746">
        <f>IF(J$46=0,"",IF($D590="",J586*J587*'Exp factors'!$H$60,J586*J587*$D590))</f>
        <v>0</v>
      </c>
      <c r="K591" s="1746">
        <f>IF(K$46=0,"",IF($D590="",K586*K587*'Exp factors'!$H$60,K586*K587*$D590))</f>
        <v>0</v>
      </c>
      <c r="L591" s="1085"/>
      <c r="M591" s="1780" t="str">
        <f>IF(SUM(H591)=SUM(C591),"",SUM(H591)-SUM(C591))</f>
        <v/>
      </c>
      <c r="N591" s="1780" t="str">
        <f>IF(SUM(I591)=SUM(D591),"",SUM(I591)-SUM(D591))</f>
        <v/>
      </c>
      <c r="O591" s="1780" t="str">
        <f>IF(SUM(J591)=SUM(E591),"",SUM(J591)-SUM(E591))</f>
        <v/>
      </c>
      <c r="P591" s="1780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5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7">
        <f>IF(C593="","",C593*C594*C595/C$46/365/$P$1)</f>
        <v>1.2915851272015657E-3</v>
      </c>
      <c r="D596" s="1747">
        <f>IF(D593="","",D593*D594*D595/D$46/365/$P$1)</f>
        <v>1.2915851272015657E-3</v>
      </c>
      <c r="E596" s="1747">
        <f>IF(E593="","",E593*E594*E595/E$46/365/$P$1)</f>
        <v>3.7312459230267451E-3</v>
      </c>
      <c r="F596" s="1747">
        <f>IF(F593="","",F593*F594*F595/F$46/365/$P$1)</f>
        <v>6.4579256360078278E-3</v>
      </c>
      <c r="G596" s="1097"/>
      <c r="H596" s="1747">
        <f>IF(H$46=0,"",H593*H594*SUM($D595)/H$46/365/$P$1)</f>
        <v>0</v>
      </c>
      <c r="I596" s="1747">
        <f>IF(I$46=0,"",I593*I594*SUM($D595)/I$46/365/$P$1)</f>
        <v>0</v>
      </c>
      <c r="J596" s="1747">
        <f>IF(J$46=0,"",J593*J594*SUM($D595)/J$46/365/$P$1)</f>
        <v>0</v>
      </c>
      <c r="K596" s="1747">
        <f>IF(K$46=0,"",K593*K594*SUM($D595)/K$46/365/$P$1)</f>
        <v>0</v>
      </c>
      <c r="L596" s="1097"/>
      <c r="M596" s="1779">
        <f>IF(SUM(H596)=SUM(C596),"",SUM(H596)-SUM(C596))</f>
        <v>-1.2915851272015657E-3</v>
      </c>
      <c r="N596" s="1779">
        <f>IF(SUM(I596)=SUM(D596),"",SUM(I596)-SUM(D596))</f>
        <v>-1.2915851272015657E-3</v>
      </c>
      <c r="O596" s="1779">
        <f>IF(SUM(J596)=SUM(E596),"",SUM(J596)-SUM(E596))</f>
        <v>-3.7312459230267451E-3</v>
      </c>
      <c r="P596" s="1779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746">
        <f>IF(C597="","",C593*C594*C597)</f>
        <v>48</v>
      </c>
      <c r="D598" s="1746">
        <f>IF(D597="","",D593*D594*D597)</f>
        <v>48</v>
      </c>
      <c r="E598" s="1746">
        <f>IF(E597="","",E593*E594*E597)</f>
        <v>156</v>
      </c>
      <c r="F598" s="1746">
        <f>IF(F597="","",F593*F594*F597)</f>
        <v>300</v>
      </c>
      <c r="G598" s="1085"/>
      <c r="H598" s="1783">
        <f>IF(H$46=0,"",H593*H594*SUM($D597))</f>
        <v>0</v>
      </c>
      <c r="I598" s="1783">
        <f>IF(I$46=0,"",I593*I594*SUM($D597))</f>
        <v>0</v>
      </c>
      <c r="J598" s="1783">
        <f>IF(J$46=0,"",J593*J594*SUM($D597))</f>
        <v>0</v>
      </c>
      <c r="K598" s="1783">
        <f>IF(K$46=0,"",K593*K594*SUM($D597))</f>
        <v>0</v>
      </c>
      <c r="L598" s="1085"/>
      <c r="M598" s="1780">
        <f>IF(SUM(H598)=SUM(C598),"",SUM(H598)-SUM(C598))</f>
        <v>-48</v>
      </c>
      <c r="N598" s="1780">
        <f>IF(SUM(I598)=SUM(D598),"",SUM(I598)-SUM(D598))</f>
        <v>-48</v>
      </c>
      <c r="O598" s="1780">
        <f>IF(SUM(J598)=SUM(E598),"",SUM(J598)-SUM(E598))</f>
        <v>-156</v>
      </c>
      <c r="P598" s="1780">
        <f>IF(SUM(K598)=SUM(F598),"",SUM(K598)-SUM(F598))</f>
        <v>-300</v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5" t="str">
        <f>IF(Data!A599="","",Data!A599)</f>
        <v>Fresh fish purchase - unit</v>
      </c>
      <c r="B599" s="1085"/>
      <c r="C599" s="1746"/>
      <c r="D599" s="1746"/>
      <c r="E599" s="1746"/>
      <c r="F599" s="1746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7" t="str">
        <f>IF(C600="","",C600*C601/C$46/365/$P$1)</f>
        <v/>
      </c>
      <c r="D602" s="1747" t="str">
        <f>IF(D600="","",D600*D601/D$46/365/$P$1)</f>
        <v/>
      </c>
      <c r="E602" s="1747" t="str">
        <f>IF(E600="","",E600*E601/E$46/365/$P$1)</f>
        <v/>
      </c>
      <c r="F602" s="1747">
        <f>IF(F600="","",F600*F601/F$46/365/$P$1)</f>
        <v>1.2393998695368558E-2</v>
      </c>
      <c r="G602" s="1085"/>
      <c r="H602" s="1747">
        <f>IF(OR(H$46=0,H600=""),"",H600*SUM($D601)/H$46/365/$P$1)</f>
        <v>0</v>
      </c>
      <c r="I602" s="1747">
        <f>IF(OR(I$46=0,I600=""),"",I600*SUM($D601)/I$46/365/$P$1)</f>
        <v>0</v>
      </c>
      <c r="J602" s="1747">
        <f>IF(OR(J$46=0,J600=""),"",J600*SUM($D601)/J$46/365/$P$1)</f>
        <v>0</v>
      </c>
      <c r="K602" s="1747">
        <f>IF(OR(K$46=0,K600=""),"",K600*SUM($D601)/K$46/365/$P$1)</f>
        <v>0</v>
      </c>
      <c r="L602" s="1085"/>
      <c r="M602" s="1779" t="str">
        <f>IF(SUM(H602)=SUM(C602),"",SUM(H602)-SUM(C602))</f>
        <v/>
      </c>
      <c r="N602" s="1779" t="str">
        <f>IF(SUM(I602)=SUM(D602),"",SUM(I602)-SUM(D602))</f>
        <v/>
      </c>
      <c r="O602" s="1779" t="str">
        <f>IF(SUM(J602)=SUM(E602),"",SUM(J602)-SUM(E602))</f>
        <v/>
      </c>
      <c r="P602" s="1779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746" t="str">
        <f>IF(C603="","",C600*C603)</f>
        <v/>
      </c>
      <c r="D604" s="1746" t="str">
        <f>IF(D603="","",D600*D603)</f>
        <v/>
      </c>
      <c r="E604" s="1746" t="str">
        <f>IF(E603="","",E600*E603)</f>
        <v/>
      </c>
      <c r="F604" s="1746">
        <f>IF(F603="","",F600*F603)</f>
        <v>400</v>
      </c>
      <c r="G604" s="1085"/>
      <c r="H604" s="1746">
        <f>IF(H$46=0,"",IF($D603="",H600*[1]ExpFactors!$H$63,H600*$D603))</f>
        <v>0</v>
      </c>
      <c r="I604" s="1746">
        <f>IF(I$46=0,"",IF($D603="",I600*[1]ExpFactors!$H$63,I600*$D603))</f>
        <v>0</v>
      </c>
      <c r="J604" s="1746">
        <f>IF(J$46=0,"",IF($D603="",J600*[1]ExpFactors!$H$63,J600*$D603))</f>
        <v>0</v>
      </c>
      <c r="K604" s="1746">
        <f>IF(K$46=0,"",IF($D603="",K600*[1]ExpFactors!$H$63,K600*$D603))</f>
        <v>0</v>
      </c>
      <c r="L604" s="1085"/>
      <c r="M604" s="1780" t="str">
        <f>IF(SUM(H604)=SUM(C604),"",SUM(H604)-SUM(C604))</f>
        <v/>
      </c>
      <c r="N604" s="1780" t="str">
        <f>IF(SUM(I604)=SUM(D604),"",SUM(I604)-SUM(D604))</f>
        <v/>
      </c>
      <c r="O604" s="1780" t="str">
        <f>IF(SUM(J604)=SUM(E604),"",SUM(J604)-SUM(E604))</f>
        <v/>
      </c>
      <c r="P604" s="1780">
        <f>IF(SUM(K604)=SUM(F604),"",SUM(K604)-SUM(F604))</f>
        <v>-400</v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7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5">
        <f>IF(C606="","",C606*C607/C$46/365/$P$1)</f>
        <v>3.0234833659491191E-3</v>
      </c>
      <c r="D608" s="1765">
        <f>IF(D606="","",D606*D607/D$46/365/$P$1)</f>
        <v>3.0234833659491191E-3</v>
      </c>
      <c r="E608" s="1765">
        <f>IF(E606="","",E606*E607/E$46/365/$P$1)</f>
        <v>1.3437703848662753E-2</v>
      </c>
      <c r="F608" s="1765">
        <f>IF(F606="","",F606*F607/F$46/365/$P$1)</f>
        <v>2.9025440313111547E-2</v>
      </c>
      <c r="G608" s="1085"/>
      <c r="H608" s="1765">
        <f>IF(OR(H$46=0,H606=""),"",H606*SUM($D607)/H$46/365/$P$1)</f>
        <v>0</v>
      </c>
      <c r="I608" s="1765">
        <f>IF(OR(I$46=0,I606=""),"",I606*SUM($D607)/I$46/365/$P$1)</f>
        <v>0</v>
      </c>
      <c r="J608" s="1765">
        <f>IF(OR(J$46=0,J606=""),"",J606*SUM($D607)/J$46/365/$P$1)</f>
        <v>0</v>
      </c>
      <c r="K608" s="1765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66">
        <f>IF(C609="","",C606*C609)</f>
        <v>60</v>
      </c>
      <c r="D610" s="1766">
        <f>IF(D609="","",D606*D609)</f>
        <v>60</v>
      </c>
      <c r="E610" s="1766">
        <f>IF(E609="","",E606*E609)</f>
        <v>300</v>
      </c>
      <c r="F610" s="1766">
        <f>IF(F609="","",F606*F609)</f>
        <v>720</v>
      </c>
      <c r="G610" s="1085"/>
      <c r="H610" s="1766">
        <f>IF(H$46=0,"",IF($D609="",H606*[1]ExpFactors!$H$64,H606*$D609))</f>
        <v>0</v>
      </c>
      <c r="I610" s="1766">
        <f>IF(I$46=0,"",IF($D609="",I606*[1]ExpFactors!$H$64,I606*$D609))</f>
        <v>0</v>
      </c>
      <c r="J610" s="1766">
        <f>IF(J$46=0,"",IF($D609="",J606*[1]ExpFactors!$H$64,J606*$D609))</f>
        <v>0</v>
      </c>
      <c r="K610" s="1766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7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5" t="str">
        <f>IF(OR(H$46=0,H611=""),"",H611*SUM($D613)/H$46/365/$P$1)</f>
        <v/>
      </c>
      <c r="I614" s="1765" t="str">
        <f>IF(OR(I$46=0,I611=""),"",I611*SUM($D613)/I$46/365/$P$1)</f>
        <v/>
      </c>
      <c r="J614" s="1765" t="str">
        <f>IF(OR(J$46=0,J611=""),"",J611*SUM($D613)/J$46/365/$P$1)</f>
        <v/>
      </c>
      <c r="K614" s="1765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6">
        <f>IF(H$46=0,"",IF($D615="",H611*[1]ExpFactors!$H$68,H611*$D615))</f>
        <v>0</v>
      </c>
      <c r="I616" s="1766">
        <f>IF(I$46=0,"",IF($D615="",I611*[1]ExpFactors!$H$68,I611*$D615))</f>
        <v>0</v>
      </c>
      <c r="J616" s="1766">
        <f>IF(J$46=0,"",IF($D615="",J611*[1]ExpFactors!$H$68,J611*$D615))</f>
        <v>0</v>
      </c>
      <c r="K616" s="1766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5" t="str">
        <f>IF(Data!A617="","",Data!A617)</f>
        <v>Groundnuts (dried) purchase - unit</v>
      </c>
      <c r="B617" s="1085"/>
      <c r="C617" s="1746"/>
      <c r="D617" s="1746"/>
      <c r="E617" s="1746"/>
      <c r="F617" s="1746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7" t="str">
        <f>IF(C618="","",C618*C619/C$46/365/$P$1)</f>
        <v/>
      </c>
      <c r="D620" s="1747" t="str">
        <f>IF(D618="","",D618*D619/D$46/365/$P$1)</f>
        <v/>
      </c>
      <c r="E620" s="1747" t="str">
        <f>IF(E618="","",E618*E619/E$46/365/$P$1)</f>
        <v/>
      </c>
      <c r="F620" s="1747" t="str">
        <f>IF(F618="","",F618*F619/F$46/365/$P$1)</f>
        <v/>
      </c>
      <c r="G620" s="1085"/>
      <c r="H620" s="1747">
        <f>IF(OR(H$46=0,H618=""),"",H618*SUM($D619)/H$46/365/$P$1)</f>
        <v>0</v>
      </c>
      <c r="I620" s="1747">
        <f>IF(OR(I$46=0,I618=""),"",I618*SUM($D619)/I$46/365/$P$1)</f>
        <v>0</v>
      </c>
      <c r="J620" s="1747">
        <f>IF(OR(J$46=0,J618=""),"",J618*SUM($D619)/J$46/365/$P$1)</f>
        <v>0</v>
      </c>
      <c r="K620" s="1747">
        <f>IF(OR(K$46=0,K618=""),"",K618*SUM($D619)/K$46/365/$P$1)</f>
        <v>0</v>
      </c>
      <c r="L620" s="1085"/>
      <c r="M620" s="1779" t="str">
        <f>IF(SUM(H620)=SUM(C620),"",SUM(H620)-SUM(C620))</f>
        <v/>
      </c>
      <c r="N620" s="1779" t="str">
        <f>IF(SUM(I620)=SUM(D620),"",SUM(I620)-SUM(D620))</f>
        <v/>
      </c>
      <c r="O620" s="1779" t="str">
        <f>IF(SUM(J620)=SUM(E620),"",SUM(J620)-SUM(E620))</f>
        <v/>
      </c>
      <c r="P620" s="1779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746" t="str">
        <f>IF(C621="","",C618*C621)</f>
        <v/>
      </c>
      <c r="D622" s="1746" t="str">
        <f>IF(D621="","",D618*D621)</f>
        <v/>
      </c>
      <c r="E622" s="1746" t="str">
        <f>IF(E621="","",E618*E621)</f>
        <v/>
      </c>
      <c r="F622" s="1746" t="str">
        <f>IF(F621="","",F618*F621)</f>
        <v/>
      </c>
      <c r="G622" s="1085"/>
      <c r="H622" s="1746">
        <f>IF(H$46=0,"",IF($D621="",H618*[1]ExpFactors!$H$43,H618*$D621))</f>
        <v>0</v>
      </c>
      <c r="I622" s="1746">
        <f>IF(I$46=0,"",IF($D621="",I618*[1]ExpFactors!$H$43,I618*$D621))</f>
        <v>0</v>
      </c>
      <c r="J622" s="1746">
        <f>IF(J$46=0,"",IF($D621="",J618*[1]ExpFactors!$H$43,J618*$D621))</f>
        <v>0</v>
      </c>
      <c r="K622" s="1746">
        <f>IF(K$46=0,"",IF($D621="",K618*[1]ExpFactors!$H$43,K618*$D621))</f>
        <v>0</v>
      </c>
      <c r="L622" s="1085"/>
      <c r="M622" s="1780" t="str">
        <f>IF(SUM(H622)=SUM(C622),"",SUM(H622)-SUM(C622))</f>
        <v/>
      </c>
      <c r="N622" s="1780" t="str">
        <f>IF(SUM(I622)=SUM(D622),"",SUM(I622)-SUM(D622))</f>
        <v/>
      </c>
      <c r="O622" s="1780" t="str">
        <f>IF(SUM(J622)=SUM(E622),"",SUM(J622)-SUM(E622))</f>
        <v/>
      </c>
      <c r="P622" s="1780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5" t="str">
        <f>IF(Data!A623="","",Data!A623)</f>
        <v>Beans purchase - unit</v>
      </c>
      <c r="B623" s="1085"/>
      <c r="C623" s="1746"/>
      <c r="D623" s="1746"/>
      <c r="E623" s="1746"/>
      <c r="F623" s="1746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7">
        <f>IF(C624="","",C624*C625/C$46/365/$P$1)</f>
        <v>1.1056751467710372E-2</v>
      </c>
      <c r="D626" s="1747">
        <f>IF(D624="","",D624*D625/D$46/365/$P$1)</f>
        <v>1.1056751467710372E-2</v>
      </c>
      <c r="E626" s="1747">
        <f>IF(E624="","",E624*E625/E$46/365/$P$1)</f>
        <v>1.6216568819308545E-2</v>
      </c>
      <c r="F626" s="1747" t="str">
        <f>IF(F624="","",F624*F625/F$46/365/$P$1)</f>
        <v/>
      </c>
      <c r="G626" s="1085"/>
      <c r="H626" s="1747">
        <f>IF(OR(H$46=0,H624=""),"",H624*SUM($D625)/H$46/365/$P$1)</f>
        <v>0</v>
      </c>
      <c r="I626" s="1747">
        <f>IF(OR(I$46=0,I624=""),"",I624*SUM($D625)/I$46/365/$P$1)</f>
        <v>0</v>
      </c>
      <c r="J626" s="1747">
        <f>IF(OR(J$46=0,J624=""),"",J624*SUM($D625)/J$46/365/$P$1)</f>
        <v>0</v>
      </c>
      <c r="K626" s="1747">
        <f>IF(OR(K$46=0,K624=""),"",K624*SUM($D625)/K$46/365/$P$1)</f>
        <v>0</v>
      </c>
      <c r="L626" s="1085"/>
      <c r="M626" s="1779">
        <f>IF(SUM(H626)=SUM(C626),"",SUM(H626)-SUM(C626))</f>
        <v>-1.1056751467710372E-2</v>
      </c>
      <c r="N626" s="1779">
        <f>IF(SUM(I626)=SUM(D626),"",SUM(I626)-SUM(D626))</f>
        <v>-1.1056751467710372E-2</v>
      </c>
      <c r="O626" s="1779">
        <f>IF(SUM(J626)=SUM(E626),"",SUM(J626)-SUM(E626))</f>
        <v>-1.6216568819308545E-2</v>
      </c>
      <c r="P626" s="1779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746">
        <f>IF(C627="","",C624*C627)</f>
        <v>120</v>
      </c>
      <c r="D628" s="1746">
        <f>IF(D627="","",D624*D627)</f>
        <v>120</v>
      </c>
      <c r="E628" s="1746">
        <f>IF(E627="","",E624*E627)</f>
        <v>224.4</v>
      </c>
      <c r="F628" s="1746" t="str">
        <f>IF(F627="","",F624*F627)</f>
        <v/>
      </c>
      <c r="G628" s="1085"/>
      <c r="H628" s="1746">
        <f>IF(H$46=0,"",IF($D627="",H624*[1]ExpFactors!$H$66,H624*$D627))</f>
        <v>0</v>
      </c>
      <c r="I628" s="1746">
        <f>IF(I$46=0,"",IF($D627="",I624*[1]ExpFactors!$H$66,I624*$D627))</f>
        <v>0</v>
      </c>
      <c r="J628" s="1746">
        <f>IF(J$46=0,"",IF($D627="",J624*[1]ExpFactors!$H$66,J624*$D627))</f>
        <v>0</v>
      </c>
      <c r="K628" s="1746">
        <f>IF(K$46=0,"",IF($D627="",K624*[1]ExpFactors!$H$66,K624*$D627))</f>
        <v>0</v>
      </c>
      <c r="L628" s="1085"/>
      <c r="M628" s="1780">
        <f>IF(SUM(H628)=SUM(C628),"",SUM(H628)-SUM(C628))</f>
        <v>-120</v>
      </c>
      <c r="N628" s="1780">
        <f>IF(SUM(I628)=SUM(D628),"",SUM(I628)-SUM(D628))</f>
        <v>-120</v>
      </c>
      <c r="O628" s="1780">
        <f>IF(SUM(J628)=SUM(E628),"",SUM(J628)-SUM(E628))</f>
        <v>-224.4</v>
      </c>
      <c r="P628" s="1780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5" t="str">
        <f>IF(Data!A629="","",Data!A629)</f>
        <v>Loquat (masuku) purchase - unit</v>
      </c>
      <c r="B629" s="1085"/>
      <c r="C629" s="1746"/>
      <c r="D629" s="1746"/>
      <c r="E629" s="1746"/>
      <c r="F629" s="1746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7" t="str">
        <f>IF(C630="","",C630*C631/C$46/365/$P$1)</f>
        <v/>
      </c>
      <c r="D632" s="1747" t="str">
        <f>IF(D630="","",D630*D631/D$46/365/$P$1)</f>
        <v/>
      </c>
      <c r="E632" s="1747" t="str">
        <f>IF(E630="","",E630*E631/E$46/365/$P$1)</f>
        <v/>
      </c>
      <c r="F632" s="1747" t="str">
        <f>IF(F630="","",F630*F631/F$46/365/$P$1)</f>
        <v/>
      </c>
      <c r="G632" s="1085"/>
      <c r="H632" s="1747">
        <f>IF(OR(H$46=0,H630=""),"",H630*SUM($D631)/H$46/365/$P$1)</f>
        <v>0</v>
      </c>
      <c r="I632" s="1747">
        <f>IF(OR(I$46=0,I630=""),"",I630*SUM($D631)/I$46/365/$P$1)</f>
        <v>0</v>
      </c>
      <c r="J632" s="1747">
        <f>IF(OR(J$46=0,J630=""),"",J630*SUM($D631)/J$46/365/$P$1)</f>
        <v>0</v>
      </c>
      <c r="K632" s="1747">
        <f>IF(OR(K$46=0,K630=""),"",K630*SUM($D631)/K$46/365/$P$1)</f>
        <v>0</v>
      </c>
      <c r="L632" s="1085"/>
      <c r="M632" s="1779" t="str">
        <f>IF(SUM(H632)=SUM(C632),"",SUM(H632)-SUM(C632))</f>
        <v/>
      </c>
      <c r="N632" s="1779" t="str">
        <f>IF(SUM(I632)=SUM(D632),"",SUM(I632)-SUM(D632))</f>
        <v/>
      </c>
      <c r="O632" s="1779" t="str">
        <f>IF(SUM(J632)=SUM(E632),"",SUM(J632)-SUM(E632))</f>
        <v/>
      </c>
      <c r="P632" s="1779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746" t="str">
        <f>IF(C633="","",C630*C633)</f>
        <v/>
      </c>
      <c r="D634" s="1746" t="str">
        <f>IF(D633="","",D630*D633)</f>
        <v/>
      </c>
      <c r="E634" s="1746" t="str">
        <f>IF(E633="","",E630*E633)</f>
        <v/>
      </c>
      <c r="F634" s="1746" t="str">
        <f>IF(F633="","",F630*F633)</f>
        <v/>
      </c>
      <c r="G634" s="1085"/>
      <c r="H634" s="1746">
        <f>IF(H$46=0,"",IF($D633="",H630*[1]ExpFactors!$H$67,H630*$D633))</f>
        <v>0</v>
      </c>
      <c r="I634" s="1746">
        <f>IF(I$46=0,"",IF($D633="",I630*[1]ExpFactors!$H$67,I630*$D633))</f>
        <v>0</v>
      </c>
      <c r="J634" s="1746">
        <f>IF(J$46=0,"",IF($D633="",J630*[1]ExpFactors!$H$67,J630*$D633))</f>
        <v>0</v>
      </c>
      <c r="K634" s="1746">
        <f>IF(K$46=0,"",IF($D633="",K630*[1]ExpFactors!$H$67,K630*$D633))</f>
        <v>0</v>
      </c>
      <c r="L634" s="1085"/>
      <c r="M634" s="1780" t="str">
        <f>IF(SUM(H634)=SUM(C634),"",SUM(H634)-SUM(C634))</f>
        <v/>
      </c>
      <c r="N634" s="1780" t="str">
        <f>IF(SUM(I634)=SUM(D634),"",SUM(I634)-SUM(D634))</f>
        <v/>
      </c>
      <c r="O634" s="1780" t="str">
        <f>IF(SUM(J634)=SUM(E634),"",SUM(J634)-SUM(E634))</f>
        <v/>
      </c>
      <c r="P634" s="1780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3">
        <f>'Data 4'!BV91</f>
        <v>0</v>
      </c>
      <c r="D639" s="1793">
        <f>'Data 4'!BW91</f>
        <v>0</v>
      </c>
      <c r="E639" s="1793">
        <f>'Data 4'!BX91</f>
        <v>0</v>
      </c>
      <c r="F639" s="1793">
        <f>'Data 4'!BY91</f>
        <v>1.9334637964774953E-2</v>
      </c>
      <c r="G639" s="1097"/>
      <c r="H639" s="1750">
        <f>IF(H$46=0,"",H636*H637*SUM($D638)/H$46/365/$P$1)</f>
        <v>0</v>
      </c>
      <c r="I639" s="1750">
        <f>IF(I$46=0,"",I636*I637*SUM($D638)/I$46/365/$P$1)</f>
        <v>0</v>
      </c>
      <c r="J639" s="1750">
        <f>IF(J$46=0,"",J636*J637*SUM($D638)/J$46/365/$P$1)</f>
        <v>0</v>
      </c>
      <c r="K639" s="1750">
        <f>IF(K$46=0,"",K636*K637*SUM($D638)/K$46/365/$P$1)</f>
        <v>0</v>
      </c>
      <c r="L639" s="1097"/>
      <c r="M639" s="1781" t="str">
        <f>IF(SUM(H639)=SUM(C639),"",SUM(H639)-SUM(C639))</f>
        <v/>
      </c>
      <c r="N639" s="1781" t="str">
        <f>IF(SUM(I639)=SUM(D639),"",SUM(I639)-SUM(D639))</f>
        <v/>
      </c>
      <c r="O639" s="1781" t="str">
        <f>IF(SUM(J639)=SUM(E639),"",SUM(J639)-SUM(E639))</f>
        <v/>
      </c>
      <c r="P639" s="1781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1794">
        <f>'Data 4'!BV92</f>
        <v>0</v>
      </c>
      <c r="D641" s="1794">
        <f>'Data 4'!BW92</f>
        <v>0</v>
      </c>
      <c r="E641" s="1794">
        <f>'Data 4'!BX92</f>
        <v>0</v>
      </c>
      <c r="F641" s="1794">
        <f>'Data 4'!BY92</f>
        <v>284</v>
      </c>
      <c r="G641" s="1085"/>
      <c r="H641" s="1749">
        <f>IF(H$46=0,"",IF($D640="",H636*H637*[1]ExpFactors!$H$69,H636*H637*$D640))</f>
        <v>0</v>
      </c>
      <c r="I641" s="1749">
        <f>IF(I$46=0,"",IF($D640="",I636*I637*[1]ExpFactors!$H$69,I636*I637*$D640))</f>
        <v>0</v>
      </c>
      <c r="J641" s="1749">
        <f>IF(J$46=0,"",IF($D640="",J636*J637*[1]ExpFactors!$H$69,J636*J637*$D640))</f>
        <v>0</v>
      </c>
      <c r="K641" s="1749">
        <f>IF(K$46=0,"",IF($D640="",K636*K637*[1]ExpFactors!$H$69,K636*K637*$D640))</f>
        <v>0</v>
      </c>
      <c r="L641" s="1085"/>
      <c r="M641" s="1782" t="str">
        <f>IF(SUM(H641)=SUM(C641),"",SUM(H641)-SUM(C641))</f>
        <v/>
      </c>
      <c r="N641" s="1782" t="str">
        <f>IF(SUM(I641)=SUM(D641),"",SUM(I641)-SUM(D641))</f>
        <v/>
      </c>
      <c r="O641" s="1782" t="str">
        <f>IF(SUM(J641)=SUM(E641),"",SUM(J641)-SUM(E641))</f>
        <v/>
      </c>
      <c r="P641" s="1782">
        <f>IF(SUM(K641)=SUM(F641),"",SUM(K641)-SUM(F641))</f>
        <v>-284</v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281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760</v>
      </c>
      <c r="D707" s="1128">
        <f>IF(Data!BW707="","",Data!BW707)</f>
        <v>1120</v>
      </c>
      <c r="E707" s="1128">
        <f>IF(Data!BX707="","",Data!BX707)</f>
        <v>1600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1344</v>
      </c>
      <c r="J707" s="1179">
        <f>IF(E707="","",E707*'Exp factors'!E$28)</f>
        <v>1920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224</v>
      </c>
      <c r="O707" s="1105">
        <f>IF(J707="","",SUM(J707)-SUM(E707))</f>
        <v>320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283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271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314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283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271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300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9"/>
      <c r="M771" s="1410">
        <f t="shared" ref="M771:P775" si="29">IF(H771="","",SUM(H771)-SUM(C771))</f>
        <v>0</v>
      </c>
      <c r="N771" s="1410">
        <f t="shared" si="29"/>
        <v>0</v>
      </c>
      <c r="O771" s="1410">
        <f t="shared" si="29"/>
        <v>0</v>
      </c>
      <c r="P771" s="1410">
        <f t="shared" si="29"/>
        <v>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9"/>
      <c r="M772" s="1410">
        <f t="shared" si="29"/>
        <v>0</v>
      </c>
      <c r="N772" s="1410">
        <f t="shared" si="29"/>
        <v>0</v>
      </c>
      <c r="O772" s="1410">
        <f t="shared" si="29"/>
        <v>0</v>
      </c>
      <c r="P772" s="1410">
        <f t="shared" si="29"/>
        <v>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9"/>
      <c r="M773" s="1410">
        <f t="shared" si="29"/>
        <v>0</v>
      </c>
      <c r="N773" s="1410">
        <f t="shared" si="29"/>
        <v>0</v>
      </c>
      <c r="O773" s="1410">
        <f t="shared" si="29"/>
        <v>0</v>
      </c>
      <c r="P773" s="1410">
        <f t="shared" si="29"/>
        <v>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9"/>
      <c r="M774" s="1410">
        <f t="shared" si="29"/>
        <v>0</v>
      </c>
      <c r="N774" s="1410">
        <f t="shared" si="29"/>
        <v>0</v>
      </c>
      <c r="O774" s="1410">
        <f t="shared" si="29"/>
        <v>0</v>
      </c>
      <c r="P774" s="1410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991" t="str">
        <f>IF(Data!BV775="","",Data!BV775)</f>
        <v/>
      </c>
      <c r="D775" s="991" t="str">
        <f>IF(Data!BW775="","",Data!BW775)</f>
        <v/>
      </c>
      <c r="E775" s="991" t="str">
        <f>IF(Data!BX775="","",Data!BX775)</f>
        <v/>
      </c>
      <c r="F775" s="991" t="str">
        <f>IF(Data!BY775="","",Data!BY775)</f>
        <v/>
      </c>
      <c r="G775" s="1088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9"/>
      <c r="M775" s="1410">
        <f t="shared" si="29"/>
        <v>0</v>
      </c>
      <c r="N775" s="1410">
        <f t="shared" si="29"/>
        <v>0</v>
      </c>
      <c r="O775" s="1410">
        <f t="shared" si="29"/>
        <v>0</v>
      </c>
      <c r="P775" s="1410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9"/>
      <c r="M776" s="1411"/>
      <c r="N776" s="1411"/>
      <c r="O776" s="1411"/>
      <c r="P776" s="1411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9"/>
      <c r="M777" s="1411"/>
      <c r="N777" s="1411"/>
      <c r="O777" s="1411"/>
      <c r="P777" s="1411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9"/>
      <c r="M778" s="1411"/>
      <c r="N778" s="1411"/>
      <c r="O778" s="1411"/>
      <c r="P778" s="1411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9"/>
      <c r="M779" s="1411"/>
      <c r="N779" s="1411"/>
      <c r="O779" s="1411"/>
      <c r="P779" s="1411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2"/>
      <c r="M780" s="1410">
        <f t="shared" ref="M780:P784" si="30">IF(H780="","",SUM(H780)-SUM(C780))</f>
        <v>0</v>
      </c>
      <c r="N780" s="1410">
        <f t="shared" si="30"/>
        <v>0</v>
      </c>
      <c r="O780" s="1410">
        <f t="shared" si="30"/>
        <v>0</v>
      </c>
      <c r="P780" s="1410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9"/>
      <c r="M781" s="1410">
        <f t="shared" si="30"/>
        <v>0</v>
      </c>
      <c r="N781" s="1410">
        <f t="shared" si="30"/>
        <v>0</v>
      </c>
      <c r="O781" s="1410">
        <f t="shared" si="30"/>
        <v>0</v>
      </c>
      <c r="P781" s="1410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8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9"/>
      <c r="M782" s="1410">
        <f t="shared" si="30"/>
        <v>0</v>
      </c>
      <c r="N782" s="1410">
        <f t="shared" si="30"/>
        <v>0</v>
      </c>
      <c r="O782" s="1410">
        <f t="shared" si="30"/>
        <v>0</v>
      </c>
      <c r="P782" s="1410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9"/>
      <c r="M783" s="1410">
        <f t="shared" si="30"/>
        <v>0</v>
      </c>
      <c r="N783" s="1410">
        <f t="shared" si="30"/>
        <v>0</v>
      </c>
      <c r="O783" s="1410">
        <f t="shared" si="30"/>
        <v>0</v>
      </c>
      <c r="P783" s="1410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9"/>
      <c r="M784" s="1410">
        <f t="shared" si="30"/>
        <v>0</v>
      </c>
      <c r="N784" s="1410">
        <f t="shared" si="30"/>
        <v>0</v>
      </c>
      <c r="O784" s="1410">
        <f t="shared" si="30"/>
        <v>0</v>
      </c>
      <c r="P784" s="1410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9"/>
      <c r="M785" s="1411"/>
      <c r="N785" s="1411"/>
      <c r="O785" s="1411"/>
      <c r="P785" s="1411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9"/>
      <c r="M786" s="1411"/>
      <c r="N786" s="1411"/>
      <c r="O786" s="1411"/>
      <c r="P786" s="1411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9"/>
      <c r="M787" s="1411"/>
      <c r="N787" s="1411"/>
      <c r="O787" s="1411"/>
      <c r="P787" s="1411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9"/>
      <c r="M788" s="1411"/>
      <c r="N788" s="1411"/>
      <c r="O788" s="1411"/>
      <c r="P788" s="1411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6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2"/>
      <c r="M789" s="1410" t="str">
        <f t="shared" ref="M789:M809" si="31">IF(H789="","",SUM(H789)-SUM(C789))</f>
        <v/>
      </c>
      <c r="N789" s="1410" t="str">
        <f t="shared" ref="N789:P809" si="32">IF(I789="","",SUM(I789)-SUM(D789))</f>
        <v/>
      </c>
      <c r="O789" s="1410" t="str">
        <f t="shared" si="32"/>
        <v/>
      </c>
      <c r="P789" s="1410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 t="str">
        <f>IF(Data!BY790="","",Data!BY790)</f>
        <v/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9"/>
      <c r="M790" s="1410">
        <f t="shared" si="31"/>
        <v>0</v>
      </c>
      <c r="N790" s="1410">
        <f t="shared" si="32"/>
        <v>0</v>
      </c>
      <c r="O790" s="1410">
        <f t="shared" si="32"/>
        <v>0</v>
      </c>
      <c r="P790" s="1410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13"/>
      <c r="M791" s="1410">
        <f t="shared" si="31"/>
        <v>0</v>
      </c>
      <c r="N791" s="1410">
        <f t="shared" si="32"/>
        <v>0</v>
      </c>
      <c r="O791" s="1410">
        <f t="shared" si="32"/>
        <v>0</v>
      </c>
      <c r="P791" s="1410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13"/>
      <c r="M792" s="1410">
        <f t="shared" si="31"/>
        <v>0</v>
      </c>
      <c r="N792" s="1410">
        <f t="shared" si="32"/>
        <v>0</v>
      </c>
      <c r="O792" s="1410">
        <f t="shared" si="32"/>
        <v>0</v>
      </c>
      <c r="P792" s="1410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3"/>
      <c r="M793" s="1410">
        <f t="shared" si="31"/>
        <v>0</v>
      </c>
      <c r="N793" s="1410">
        <f t="shared" si="32"/>
        <v>0</v>
      </c>
      <c r="O793" s="1410">
        <f t="shared" si="32"/>
        <v>0</v>
      </c>
      <c r="P793" s="1410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13"/>
      <c r="M794" s="1410">
        <f t="shared" si="31"/>
        <v>0</v>
      </c>
      <c r="N794" s="1410">
        <f t="shared" si="32"/>
        <v>0</v>
      </c>
      <c r="O794" s="1410">
        <f t="shared" si="32"/>
        <v>0</v>
      </c>
      <c r="P794" s="1410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3"/>
      <c r="M795" s="1410">
        <f t="shared" si="31"/>
        <v>0</v>
      </c>
      <c r="N795" s="1410">
        <f t="shared" si="32"/>
        <v>0</v>
      </c>
      <c r="O795" s="1410">
        <f t="shared" si="32"/>
        <v>0</v>
      </c>
      <c r="P795" s="1410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3"/>
      <c r="M796" s="1410">
        <f t="shared" si="31"/>
        <v>0</v>
      </c>
      <c r="N796" s="1410">
        <f t="shared" si="32"/>
        <v>0</v>
      </c>
      <c r="O796" s="1410">
        <f t="shared" si="32"/>
        <v>0</v>
      </c>
      <c r="P796" s="1410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5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3"/>
      <c r="M797" s="1410">
        <f t="shared" si="31"/>
        <v>0</v>
      </c>
      <c r="N797" s="1410">
        <f t="shared" si="32"/>
        <v>0</v>
      </c>
      <c r="O797" s="1410">
        <f t="shared" si="32"/>
        <v>0</v>
      </c>
      <c r="P797" s="1410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3"/>
      <c r="M798" s="1410">
        <f t="shared" si="31"/>
        <v>0</v>
      </c>
      <c r="N798" s="1410">
        <f t="shared" si="32"/>
        <v>0</v>
      </c>
      <c r="O798" s="1410">
        <f t="shared" si="32"/>
        <v>0</v>
      </c>
      <c r="P798" s="1410">
        <f t="shared" si="32"/>
        <v>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 t="str">
        <f>IF(Data!BY799="","",Data!BY799)</f>
        <v/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3"/>
      <c r="M799" s="1410">
        <f t="shared" si="31"/>
        <v>0</v>
      </c>
      <c r="N799" s="1410">
        <f t="shared" si="32"/>
        <v>0</v>
      </c>
      <c r="O799" s="1410">
        <f t="shared" si="32"/>
        <v>0</v>
      </c>
      <c r="P799" s="1410">
        <f t="shared" si="32"/>
        <v>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991" t="str">
        <f>IF(Data!BV800="","",Data!BV800)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3"/>
      <c r="M800" s="1410">
        <f t="shared" si="31"/>
        <v>0</v>
      </c>
      <c r="N800" s="1410">
        <f t="shared" si="32"/>
        <v>0</v>
      </c>
      <c r="O800" s="1410">
        <f t="shared" si="32"/>
        <v>0</v>
      </c>
      <c r="P800" s="1410">
        <f t="shared" si="32"/>
        <v>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6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3"/>
      <c r="M801" s="1410">
        <f t="shared" si="31"/>
        <v>0</v>
      </c>
      <c r="N801" s="1410">
        <f t="shared" si="32"/>
        <v>0</v>
      </c>
      <c r="O801" s="1410">
        <f t="shared" si="32"/>
        <v>0</v>
      </c>
      <c r="P801" s="1410">
        <f t="shared" si="32"/>
        <v>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3"/>
      <c r="M802" s="1410">
        <f t="shared" si="31"/>
        <v>0</v>
      </c>
      <c r="N802" s="1410">
        <f t="shared" si="32"/>
        <v>0</v>
      </c>
      <c r="O802" s="1410">
        <f t="shared" si="32"/>
        <v>0</v>
      </c>
      <c r="P802" s="1410">
        <f t="shared" si="32"/>
        <v>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3"/>
      <c r="M803" s="1410">
        <f t="shared" si="31"/>
        <v>0</v>
      </c>
      <c r="N803" s="1410">
        <f t="shared" si="32"/>
        <v>0</v>
      </c>
      <c r="O803" s="1410">
        <f t="shared" si="32"/>
        <v>0</v>
      </c>
      <c r="P803" s="1410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3"/>
      <c r="M804" s="1410">
        <f t="shared" si="31"/>
        <v>0</v>
      </c>
      <c r="N804" s="1410">
        <f t="shared" si="32"/>
        <v>0</v>
      </c>
      <c r="O804" s="1410">
        <f t="shared" si="32"/>
        <v>0</v>
      </c>
      <c r="P804" s="1410">
        <f t="shared" si="32"/>
        <v>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3"/>
      <c r="M805" s="1410">
        <f t="shared" si="31"/>
        <v>0</v>
      </c>
      <c r="N805" s="1410">
        <f t="shared" si="32"/>
        <v>0</v>
      </c>
      <c r="O805" s="1410">
        <f t="shared" si="32"/>
        <v>0</v>
      </c>
      <c r="P805" s="1410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407" t="str">
        <f>IF(Data!BV806="","",Data!BV806)</f>
        <v/>
      </c>
      <c r="D806" s="1407" t="str">
        <f>IF(Data!BW806="","",Data!BW806)</f>
        <v/>
      </c>
      <c r="E806" s="1407" t="str">
        <f>IF(Data!BX806="","",Data!BX806)</f>
        <v/>
      </c>
      <c r="F806" s="1407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3"/>
      <c r="M806" s="1410">
        <f t="shared" si="31"/>
        <v>0</v>
      </c>
      <c r="N806" s="1410">
        <f t="shared" si="32"/>
        <v>0</v>
      </c>
      <c r="O806" s="1410">
        <f t="shared" si="32"/>
        <v>0</v>
      </c>
      <c r="P806" s="1410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407" t="str">
        <f>IF(Data!BV807="","",Data!BV807)</f>
        <v/>
      </c>
      <c r="D807" s="1407" t="str">
        <f>IF(Data!BW807="","",Data!BW807)</f>
        <v/>
      </c>
      <c r="E807" s="1407" t="str">
        <f>IF(Data!BX807="","",Data!BX807)</f>
        <v/>
      </c>
      <c r="F807" s="1407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3"/>
      <c r="M807" s="1410">
        <f t="shared" si="31"/>
        <v>0</v>
      </c>
      <c r="N807" s="1410">
        <f t="shared" si="32"/>
        <v>0</v>
      </c>
      <c r="O807" s="1410">
        <f t="shared" si="32"/>
        <v>0</v>
      </c>
      <c r="P807" s="1410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3"/>
      <c r="M808" s="1410">
        <f t="shared" si="31"/>
        <v>0</v>
      </c>
      <c r="N808" s="1410">
        <f t="shared" si="32"/>
        <v>0</v>
      </c>
      <c r="O808" s="1410">
        <f t="shared" si="32"/>
        <v>0</v>
      </c>
      <c r="P808" s="1410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3"/>
      <c r="M809" s="1410">
        <f t="shared" si="31"/>
        <v>0</v>
      </c>
      <c r="N809" s="1410">
        <f t="shared" si="32"/>
        <v>0</v>
      </c>
      <c r="O809" s="1410">
        <f t="shared" si="32"/>
        <v>0</v>
      </c>
      <c r="P809" s="1410">
        <f t="shared" si="32"/>
        <v>0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360</v>
      </c>
      <c r="B810" s="1186"/>
      <c r="C810" s="1188">
        <f>C20-C31</f>
        <v>273.024</v>
      </c>
      <c r="D810" s="1188">
        <f>D20-D31</f>
        <v>715.56</v>
      </c>
      <c r="E810" s="1188">
        <f>E20-E31</f>
        <v>2870.2</v>
      </c>
      <c r="F810" s="1188">
        <f>F20-F31</f>
        <v>44668</v>
      </c>
      <c r="G810" s="1181"/>
      <c r="H810" s="1189">
        <f>C810*'Exp factors'!$D$71</f>
        <v>273.024</v>
      </c>
      <c r="I810" s="1189">
        <f>D810*'Exp factors'!$D$71</f>
        <v>715.56</v>
      </c>
      <c r="J810" s="1189">
        <f>E810*'Exp factors'!$D$71</f>
        <v>2870.2</v>
      </c>
      <c r="K810" s="1189">
        <f>F810*'Exp factors'!$D$71</f>
        <v>44668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6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362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363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2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0" t="s">
        <v>364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0" t="s">
        <v>366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0" t="s">
        <v>368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0" t="s">
        <v>370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0" t="s">
        <v>372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2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0.14799412915851273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0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2.8946510110893671E-2</v>
      </c>
      <c r="D832" s="1116">
        <f>SUM($D$249)</f>
        <v>4.631441617742988E-2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5.7893020221787342E-2</v>
      </c>
      <c r="I832" s="1116">
        <f>SUM($I$249)</f>
        <v>7.5260926288323551E-2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2.8946510110893671E-2</v>
      </c>
      <c r="N832" s="1116">
        <f>SUM($N$249)</f>
        <v>2.8946510110893671E-2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2.3605675146771036E-2</v>
      </c>
      <c r="D844" s="1116">
        <f>SUM($D$348)</f>
        <v>7.0817025440313111E-2</v>
      </c>
      <c r="E844" s="1116">
        <f>SUM($E$348)</f>
        <v>8.3931289410741461E-2</v>
      </c>
      <c r="F844" s="1116">
        <f>SUM($F$348)</f>
        <v>1.8884540117416831E-2</v>
      </c>
      <c r="G844" s="935"/>
      <c r="H844" s="1116">
        <f>SUM($H$348)</f>
        <v>4.7211350293542072E-2</v>
      </c>
      <c r="I844" s="1116">
        <f>SUM($I$348)</f>
        <v>0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2.3605675146771036E-2</v>
      </c>
      <c r="N844" s="1116">
        <f>SUM($N$348)</f>
        <v>0</v>
      </c>
      <c r="O844" s="1116">
        <f>SUM($O$348)</f>
        <v>0.12589693411611222</v>
      </c>
      <c r="P844" s="1116">
        <f>SUM($P$348)</f>
        <v>0.45322896281800396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Vegetabl: no. local mseseas</v>
      </c>
      <c r="B845" s="1186"/>
      <c r="C845" s="1116">
        <f>SUM($C$358)</f>
        <v>0</v>
      </c>
      <c r="D845" s="1116">
        <f>SUM($D$358)</f>
        <v>9.784735812133074E-4</v>
      </c>
      <c r="E845" s="1116">
        <f>SUM($E$358)</f>
        <v>0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3.4790171776473144E-3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3.4790171776473144E-3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1" t="s">
        <v>662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10</v>
      </c>
      <c r="T850" s="46" t="str">
        <f t="shared" si="33"/>
        <v/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10</v>
      </c>
      <c r="T851" s="46" t="str">
        <f t="shared" si="33"/>
        <v/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10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13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7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4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0.96031474233529013</v>
      </c>
      <c r="D899" s="1116">
        <f>SUM($D$819:$D$898)</f>
        <v>0.97209817351598171</v>
      </c>
      <c r="E899" s="1116">
        <f>SUM($E$819:$E$898)</f>
        <v>1.0474343697905346</v>
      </c>
      <c r="F899" s="1116">
        <f>SUM($F$819:$F$898)</f>
        <v>1.0860161774298762</v>
      </c>
      <c r="G899" s="935"/>
      <c r="H899" s="1116">
        <f>SUM($H$819:$H$898)</f>
        <v>0.78706131767775589</v>
      </c>
      <c r="I899" s="1116">
        <f>SUM($I$819:$I$898)</f>
        <v>0.97246053489889106</v>
      </c>
      <c r="J899" s="1116">
        <f>SUM($J$819:$J$898)</f>
        <v>1.2558179314343698</v>
      </c>
      <c r="K899" s="1116">
        <f>SUM($K$819:$K$898)</f>
        <v>1.7850163078930199</v>
      </c>
      <c r="L899" s="935"/>
      <c r="M899" s="1116">
        <f>SUM($M$819:$M$898)</f>
        <v>0.14564742335290268</v>
      </c>
      <c r="N899" s="1116">
        <f>SUM($N$819:$N$898)</f>
        <v>0.17482583170254395</v>
      </c>
      <c r="O899" s="1116">
        <f>SUM($O$819:$O$898)</f>
        <v>0.28906776835543951</v>
      </c>
      <c r="P899" s="1116">
        <f>SUM($P$819:$P$898)</f>
        <v>0.77849132420091316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6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5"/>
      <c r="H900" s="1199">
        <f>SUMPRODUCT(H858:H886,$S858:$S886)</f>
        <v>0</v>
      </c>
      <c r="I900" s="1199">
        <f>SUMPRODUCT(I858:I886,$S858:$S886)</f>
        <v>0</v>
      </c>
      <c r="J900" s="1199">
        <f>SUMPRODUCT(J858:J886,$S858:$S886)</f>
        <v>0</v>
      </c>
      <c r="K900" s="1199">
        <f>SUMPRODUCT(K858:K886,$S858:$S886)</f>
        <v>0</v>
      </c>
      <c r="L900" s="935"/>
      <c r="M900" s="1199">
        <f>SUMPRODUCT(M858:M886,$S858:$S886)</f>
        <v>0</v>
      </c>
      <c r="N900" s="1199">
        <f>SUMPRODUCT(N858:N886,$S858:$S886)</f>
        <v>0</v>
      </c>
      <c r="O900" s="1199">
        <f>SUMPRODUCT(O858:O886,$S858:$S886)</f>
        <v>0</v>
      </c>
      <c r="P900" s="1199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81" t="s">
        <v>375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2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0" t="s">
        <v>376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0" t="s">
        <v>379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0" t="s">
        <v>382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0" t="s">
        <v>385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2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0" t="str">
        <f>$A$184</f>
        <v>Camel sales - export: no.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2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0</v>
      </c>
      <c r="D931" s="1103">
        <f>SUM($D$240)</f>
        <v>120</v>
      </c>
      <c r="E931" s="1103">
        <f>SUM($E$240)</f>
        <v>216</v>
      </c>
      <c r="F931" s="1103">
        <f>SUM($F$240)</f>
        <v>950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0</v>
      </c>
      <c r="N931" s="1103">
        <f>SUM($N$240)</f>
        <v>-120</v>
      </c>
      <c r="O931" s="1103">
        <f>SUM($O$240)</f>
        <v>-216</v>
      </c>
      <c r="P931" s="1103">
        <f>SUM($P$240)</f>
        <v>-950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0</v>
      </c>
      <c r="E944" s="1103">
        <f>SUM($E$346)</f>
        <v>240</v>
      </c>
      <c r="F944" s="1103">
        <f>SUM($F$346)</f>
        <v>960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0</v>
      </c>
      <c r="O944" s="1103">
        <f>SUM($O$346)</f>
        <v>-240</v>
      </c>
      <c r="P944" s="1103">
        <f>SUM($P$346)</f>
        <v>-960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50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-50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1" t="s">
        <v>662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124"/>
        <v>12</v>
      </c>
      <c r="T961" s="46" t="str">
        <f t="shared" si="123"/>
        <v/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12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2" t="s">
        <v>389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12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1120</v>
      </c>
      <c r="E964" s="1103">
        <f>SUM($E$707)</f>
        <v>1600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1344</v>
      </c>
      <c r="J964" s="1103">
        <f>SUM($J$707)</f>
        <v>1920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224</v>
      </c>
      <c r="O964" s="1103">
        <f>SUM($O$707)</f>
        <v>320</v>
      </c>
      <c r="P964" s="1103">
        <f>SUM($P$707)</f>
        <v>0</v>
      </c>
      <c r="R964" s="44"/>
      <c r="S964" s="46">
        <f t="shared" si="124"/>
        <v>13</v>
      </c>
      <c r="T964" s="46">
        <f t="shared" si="123"/>
        <v>13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13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13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13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13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14</v>
      </c>
      <c r="T969" s="46">
        <f t="shared" si="125"/>
        <v>14</v>
      </c>
      <c r="U969" s="883">
        <v>970</v>
      </c>
      <c r="V969" s="46"/>
    </row>
    <row r="970" spans="1:22" ht="15.75" customHeight="1">
      <c r="A970" s="1202" t="s">
        <v>391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14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14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14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2" t="s">
        <v>392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14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15</v>
      </c>
      <c r="T974" s="46">
        <f t="shared" si="125"/>
        <v>15</v>
      </c>
      <c r="U974" s="883">
        <v>975</v>
      </c>
      <c r="V974" s="46"/>
    </row>
    <row r="975" spans="1:22" ht="15.75" customHeight="1">
      <c r="A975" s="1381" t="s">
        <v>663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15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15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15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15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2" t="s">
        <v>494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15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15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15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15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870</v>
      </c>
      <c r="D984" s="1103">
        <f>SUM($D$903:$D$983)</f>
        <v>1310</v>
      </c>
      <c r="E984" s="1103">
        <f>SUM($E$903:$E$983)</f>
        <v>4386</v>
      </c>
      <c r="F984" s="1103">
        <f>SUM($F$903:$F$983)</f>
        <v>48040</v>
      </c>
      <c r="G984" s="1186"/>
      <c r="H984" s="1103">
        <f>SUM($H$903:$H$983)</f>
        <v>912</v>
      </c>
      <c r="I984" s="1103">
        <f>SUM($I$903:$I$983)</f>
        <v>1344</v>
      </c>
      <c r="J984" s="1103">
        <f>SUM($J$903:$J$983)</f>
        <v>2190</v>
      </c>
      <c r="K984" s="1103">
        <f>SUM($K$903:$K$983)</f>
        <v>19950</v>
      </c>
      <c r="L984" s="1186"/>
      <c r="M984" s="1103">
        <f>SUM($M$903:$M$983)</f>
        <v>42</v>
      </c>
      <c r="N984" s="1103">
        <f>SUM($N$903:$N$983)</f>
        <v>34</v>
      </c>
      <c r="O984" s="1103">
        <f>SUM($O$903:$O$983)</f>
        <v>-396</v>
      </c>
      <c r="P984" s="1103">
        <f>SUM($P$903:$P$983)</f>
        <v>-2390</v>
      </c>
      <c r="R984" s="44"/>
      <c r="S984" s="46"/>
      <c r="T984" s="46"/>
      <c r="U984" s="883">
        <v>985</v>
      </c>
      <c r="V984" s="46"/>
    </row>
    <row r="985" spans="1:22" ht="15.75" customHeight="1">
      <c r="A985" s="1200"/>
      <c r="B985" s="1186"/>
      <c r="C985" s="1186"/>
      <c r="D985" s="1186"/>
      <c r="E985" s="1186"/>
      <c r="F985" s="1186"/>
      <c r="G985" s="1186"/>
      <c r="H985" s="1201"/>
      <c r="I985" s="1201"/>
      <c r="J985" s="1201"/>
      <c r="K985" s="1201"/>
      <c r="L985" s="1186"/>
      <c r="M985" s="1186"/>
      <c r="N985" s="1186"/>
      <c r="O985" s="1186"/>
      <c r="P985" s="1186"/>
      <c r="R985" s="44"/>
      <c r="S985" s="46"/>
      <c r="T985" s="46"/>
      <c r="U985" s="883">
        <v>986</v>
      </c>
      <c r="V985" s="46"/>
    </row>
    <row r="986" spans="1:22" ht="15.75" customHeight="1">
      <c r="A986" s="1202" t="s">
        <v>396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72" t="s">
        <v>1177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72" t="s">
        <v>1178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693</v>
      </c>
      <c r="B988" s="1186"/>
      <c r="C988" s="784">
        <f>DSUM($C$4:$Q$772,C$4,$Q$988:$Q$989)</f>
        <v>127.77600000000001</v>
      </c>
      <c r="D988" s="784">
        <f t="shared" ref="D988:F988" si="128">DSUM($C$4:$Q$772,D$4,$Q$988:$Q$989)</f>
        <v>163.84</v>
      </c>
      <c r="E988" s="784">
        <f t="shared" si="128"/>
        <v>637.4</v>
      </c>
      <c r="F988" s="784">
        <f t="shared" si="128"/>
        <v>1476</v>
      </c>
      <c r="G988" s="1186"/>
      <c r="H988" s="1103">
        <f>SUM(H474,H483,H492,H501,H507,H513,H519,H525,H531,H537,H543,H549,H555,H561,H567,H573,H579,H585,H591,H604,H610,H622)</f>
        <v>0</v>
      </c>
      <c r="I988" s="1103">
        <f>SUM(I474,I483,I492,I501,I507,I513,I519,I525,I531,I537,I543,I549,I555,I561,I567,I573,I579,I585,I591,I604,I610,I622)</f>
        <v>0</v>
      </c>
      <c r="J988" s="1103">
        <f>SUM(J474,J483,J492,J501,J507,J513,J519,J525,J531,J537,J543,J549,J555,J561,J567,J573,J579,J585,J591,J604,J610,J622)</f>
        <v>0</v>
      </c>
      <c r="K988" s="1103">
        <f>SUM(K474,K483,K492,K501,K507,K513,K519,K525,K531,K537,K543,K549,K555,K561,K567,K573,K579,K585,K591,K604,K610,K622)</f>
        <v>0</v>
      </c>
      <c r="L988" s="1186"/>
      <c r="M988" s="1103">
        <f>SUM(M474,M483,M492,M501,M507,M513,M519,M525,M531,M537,M543,M549,M555,M561,M567,M573,M579,M585,M591,M604,M610,M622)</f>
        <v>-152.976</v>
      </c>
      <c r="N988" s="1103">
        <f>SUM(N474,N483,N492,N501,N507,N513,N519,N525,N531,N537,N543,N549,N555,N561,N567,N573,N579,N585,N591,N604,N610,N622)</f>
        <v>-306.44</v>
      </c>
      <c r="O988" s="1103">
        <f>SUM(O474,O483,O492,O501,O507,O513,O519,O525,O531,O537,O543,O549,O555,O561,O567,O573,O579,O585,O591,O604,O610,O622)</f>
        <v>-1099.4000000000001</v>
      </c>
      <c r="P988" s="1103">
        <f>SUM(P474,P483,P492,P501,P507,P513,P519,P525,P531,P537,P543,P549,P555,P561,P567,P573,P579,P585,P591,P604,P610,P622)</f>
        <v>-2788</v>
      </c>
      <c r="Q988" s="1773" t="s">
        <v>1177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694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1103">
        <f>SUM(H598,H616,H628,H634)</f>
        <v>0</v>
      </c>
      <c r="I989" s="1103">
        <f>SUM(I598,I616,I628,I634)</f>
        <v>0</v>
      </c>
      <c r="J989" s="1103">
        <f>SUM(J598,J616,J628,J634)</f>
        <v>0</v>
      </c>
      <c r="K989" s="1103">
        <f>SUM(K598,K616,K628,K634)</f>
        <v>0</v>
      </c>
      <c r="L989" s="1186"/>
      <c r="M989" s="1103">
        <f>SUM(M598,M616,M628,M634)</f>
        <v>-168</v>
      </c>
      <c r="N989" s="1103">
        <f>SUM(N598,N616,N628,N634)</f>
        <v>-168</v>
      </c>
      <c r="O989" s="1103">
        <f>SUM(O598,O616,O628,O634)</f>
        <v>-380.4</v>
      </c>
      <c r="P989" s="1103">
        <f>SUM(P598,P616,P628,P634)</f>
        <v>-300</v>
      </c>
      <c r="Q989" s="1773" t="s">
        <v>1179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695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1103">
        <f>SUM(H641)</f>
        <v>0</v>
      </c>
      <c r="I990" s="1103">
        <f>SUM(I641)</f>
        <v>0</v>
      </c>
      <c r="J990" s="1103">
        <f>SUM(J641)</f>
        <v>0</v>
      </c>
      <c r="K990" s="1103">
        <f>SUM(K641)</f>
        <v>0</v>
      </c>
      <c r="L990" s="1186"/>
      <c r="M990" s="1103">
        <f>SUM(M641)</f>
        <v>0</v>
      </c>
      <c r="N990" s="1103">
        <f>SUM(N641)</f>
        <v>0</v>
      </c>
      <c r="O990" s="1103">
        <f>SUM(O641)</f>
        <v>0</v>
      </c>
      <c r="P990" s="1103">
        <f>SUM(P641)</f>
        <v>-284</v>
      </c>
      <c r="Q990" s="1774" t="s">
        <v>1177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0</v>
      </c>
      <c r="D991" s="784">
        <f>SUM(D773,D774,D775,D781:D782,D805)</f>
        <v>0</v>
      </c>
      <c r="E991" s="784">
        <f>SUM(E773,E774,E775,E781:E782,E805)</f>
        <v>0</v>
      </c>
      <c r="F991" s="784">
        <f>SUM(F773,F774,F775,F781:F782,F805)</f>
        <v>0</v>
      </c>
      <c r="G991" s="1182"/>
      <c r="H991" s="1103">
        <f>SUM(H771,H772,H773,H774,H775,H781:H782,H805)</f>
        <v>0</v>
      </c>
      <c r="I991" s="1103">
        <f>SUM(I771,I772,I773,I774,I775,I781:I782,I805)</f>
        <v>0</v>
      </c>
      <c r="J991" s="1103">
        <f>SUM(J771,J772,J773,J774,J775,J781:J782,J805)</f>
        <v>0</v>
      </c>
      <c r="K991" s="1103">
        <f>SUM(K771,K772,K773,K774,K775,K781:K782,K805)</f>
        <v>0</v>
      </c>
      <c r="L991" s="1182"/>
      <c r="M991" s="1103">
        <f>SUM(M771,M772,M773,M774,M775,M781:M782,M805)</f>
        <v>0</v>
      </c>
      <c r="N991" s="1103">
        <f>SUM(N771,N772,N773,N774,N775,N781:N782,N805)</f>
        <v>0</v>
      </c>
      <c r="O991" s="1103">
        <f>SUM(O771,O772,O773,O774,O775,O781:O782,O805)</f>
        <v>0</v>
      </c>
      <c r="P991" s="1103">
        <f>SUM(P771,P772,P773,P774,P775,P781:P782,P805)</f>
        <v>0</v>
      </c>
      <c r="Q991" s="1774" t="s">
        <v>1180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1190">
        <f>SUM(H780,H789)</f>
        <v>0</v>
      </c>
      <c r="I992" s="1190">
        <f>SUM(I780,I789)</f>
        <v>0</v>
      </c>
      <c r="J992" s="1190">
        <f>SUM(J780,J789)</f>
        <v>0</v>
      </c>
      <c r="K992" s="1190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5" t="s">
        <v>1177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0</v>
      </c>
      <c r="D993" s="784">
        <f>SUM(D783:D784,D790:D794,D796:D797)</f>
        <v>0</v>
      </c>
      <c r="E993" s="784">
        <f>SUM(E783:E784,E790:E794,E796:E797)</f>
        <v>0</v>
      </c>
      <c r="F993" s="784">
        <f>SUM(F783:F784,F790:F794,F796:F797)</f>
        <v>0</v>
      </c>
      <c r="G993" s="1182"/>
      <c r="H993" s="1190">
        <f>SUM(H783:H784,H790:H797)</f>
        <v>0</v>
      </c>
      <c r="I993" s="1190">
        <f>SUM(I783:I784,I790:I797)</f>
        <v>0</v>
      </c>
      <c r="J993" s="1190">
        <f>SUM(J783:J784,J790:J797)</f>
        <v>0</v>
      </c>
      <c r="K993" s="1190">
        <f>SUM(K783:K784,K790:K797)</f>
        <v>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5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0</v>
      </c>
      <c r="E994" s="784">
        <f>SUM(E798,E799)</f>
        <v>0</v>
      </c>
      <c r="F994" s="784">
        <f>SUM(F798,F799)</f>
        <v>0</v>
      </c>
      <c r="G994" s="1182"/>
      <c r="H994" s="1190">
        <f>SUM(H798,H799)</f>
        <v>0</v>
      </c>
      <c r="I994" s="1190">
        <f>SUM(I798,I799)</f>
        <v>0</v>
      </c>
      <c r="J994" s="1190">
        <f>SUM(J798,J799)</f>
        <v>0</v>
      </c>
      <c r="K994" s="1190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0</v>
      </c>
      <c r="D995" s="784">
        <f>SUM(D800)</f>
        <v>0</v>
      </c>
      <c r="E995" s="784">
        <f>SUM(E800)</f>
        <v>0</v>
      </c>
      <c r="F995" s="784">
        <f>SUM(F800)</f>
        <v>0</v>
      </c>
      <c r="G995" s="1186"/>
      <c r="H995" s="1190">
        <f>SUM(H800)</f>
        <v>0</v>
      </c>
      <c r="I995" s="1190">
        <f>SUM(I800)</f>
        <v>0</v>
      </c>
      <c r="J995" s="1190">
        <f>SUM(J800)</f>
        <v>0</v>
      </c>
      <c r="K995" s="1190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SUM(H801,H803)</f>
        <v>0</v>
      </c>
      <c r="I996" s="784">
        <f>SUM(I801,I803)</f>
        <v>0</v>
      </c>
      <c r="J996" s="784">
        <f>SUM(J801,J803)</f>
        <v>0</v>
      </c>
      <c r="K996" s="784">
        <f>SUM(K801,K803)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0</v>
      </c>
      <c r="P996" s="784">
        <f>SUM(P801,P803)</f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0</v>
      </c>
      <c r="D997" s="784">
        <f>SUM(D801,D802)</f>
        <v>0</v>
      </c>
      <c r="E997" s="784">
        <f>SUM(E801,E802)</f>
        <v>0</v>
      </c>
      <c r="F997" s="784">
        <f>SUM(F801,F802)</f>
        <v>0</v>
      </c>
      <c r="G997" s="1186"/>
      <c r="H997" s="784">
        <f>H802</f>
        <v>0</v>
      </c>
      <c r="I997" s="784">
        <f>I802</f>
        <v>0</v>
      </c>
      <c r="J997" s="784">
        <f>J802</f>
        <v>0</v>
      </c>
      <c r="K997" s="784">
        <f>K802</f>
        <v>0</v>
      </c>
      <c r="L997" s="1186"/>
      <c r="M997" s="784">
        <f>M802</f>
        <v>0</v>
      </c>
      <c r="N997" s="784">
        <f>N802</f>
        <v>0</v>
      </c>
      <c r="O997" s="784">
        <f>O802</f>
        <v>0</v>
      </c>
      <c r="P997" s="784">
        <f>P802</f>
        <v>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0</v>
      </c>
      <c r="F998" s="784">
        <f>SUM(F795,F804)</f>
        <v>0</v>
      </c>
      <c r="G998" s="1186"/>
      <c r="H998" s="784">
        <f>SUM(H804,H806:H809)</f>
        <v>0</v>
      </c>
      <c r="I998" s="784">
        <f>SUM(I804,I806:I809)</f>
        <v>0</v>
      </c>
      <c r="J998" s="784">
        <f>SUM(J804,J806:J809)</f>
        <v>0</v>
      </c>
      <c r="K998" s="784">
        <f>SUM(K804,K806:K809)</f>
        <v>0</v>
      </c>
      <c r="L998" s="1186"/>
      <c r="M998" s="784">
        <f>SUM(M804,M806:M809)</f>
        <v>0</v>
      </c>
      <c r="N998" s="784">
        <f>SUM(N804,N806:N809)</f>
        <v>0</v>
      </c>
      <c r="O998" s="784">
        <f>SUM(O804,O806:O809)</f>
        <v>0</v>
      </c>
      <c r="P998" s="784">
        <f>SUM(P804,P806:P809)</f>
        <v>0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696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697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6"/>
      <c r="C1001" s="784">
        <f>C984-SUM(C987:C1000)</f>
        <v>273.024</v>
      </c>
      <c r="D1001" s="784">
        <f>D984-SUM(D987:D1000)</f>
        <v>715.56</v>
      </c>
      <c r="E1001" s="784">
        <f>E984-SUM(E987:E1000)</f>
        <v>2870.2</v>
      </c>
      <c r="F1001" s="784">
        <f>F984-SUM(F987:F1000)</f>
        <v>44668</v>
      </c>
      <c r="G1001" s="1186"/>
      <c r="H1001" s="784">
        <f>H984-SUM(H987:H998)</f>
        <v>672</v>
      </c>
      <c r="I1001" s="784">
        <f>I984-SUM(I987:I998)</f>
        <v>1224</v>
      </c>
      <c r="J1001" s="784">
        <f>J984-SUM(J987:J998)</f>
        <v>2150</v>
      </c>
      <c r="K1001" s="784">
        <f>K984-SUM(K987:K998)</f>
        <v>19950</v>
      </c>
      <c r="L1001" s="1186"/>
      <c r="M1001" s="784">
        <f>M984-SUM(M987:M998)</f>
        <v>398.976</v>
      </c>
      <c r="N1001" s="784">
        <f>N984-SUM(N987:N998)</f>
        <v>508.44</v>
      </c>
      <c r="O1001" s="784">
        <f>O984-SUM(O987:O998)</f>
        <v>1079.8000000000002</v>
      </c>
      <c r="P1001" s="784">
        <f>P984-SUM(P987:P998)</f>
        <v>982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201"/>
      <c r="I1002" s="1201"/>
      <c r="J1002" s="1201"/>
      <c r="K1002" s="1201"/>
      <c r="L1002" s="1186"/>
      <c r="M1002" s="1186"/>
      <c r="N1002" s="1186"/>
      <c r="O1002" s="1186"/>
      <c r="P1002" s="1186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870</v>
      </c>
      <c r="D1003" s="1103">
        <f>SUM(D987:D1001)</f>
        <v>1310</v>
      </c>
      <c r="E1003" s="1103">
        <f>SUM(E987:E1002)</f>
        <v>4386</v>
      </c>
      <c r="F1003" s="1103">
        <f>SUM(F987:F1002)</f>
        <v>48040</v>
      </c>
      <c r="G1003" s="1186"/>
      <c r="H1003" s="1190">
        <f>SUM(H987:H1002)</f>
        <v>912</v>
      </c>
      <c r="I1003" s="1190">
        <f>SUM(I987:I1002)</f>
        <v>1344</v>
      </c>
      <c r="J1003" s="1190">
        <f>SUM(J987:J1002)</f>
        <v>2190</v>
      </c>
      <c r="K1003" s="1190">
        <f>SUM(K987:K1002)</f>
        <v>19950</v>
      </c>
      <c r="L1003" s="1186"/>
      <c r="M1003" s="1103">
        <f>SUM(M987:M1002)</f>
        <v>42</v>
      </c>
      <c r="N1003" s="1103">
        <f>SUM(N987:N1002)</f>
        <v>34</v>
      </c>
      <c r="O1003" s="1103">
        <f>SUM(O987:O1002)</f>
        <v>-396</v>
      </c>
      <c r="P1003" s="1103">
        <f>SUM(P987:P1002)</f>
        <v>-2390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401</v>
      </c>
      <c r="B1009" s="1203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3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3"/>
      <c r="C1011" s="1108">
        <f>SUM(C964:C966)</f>
        <v>760</v>
      </c>
      <c r="D1011" s="1108">
        <f>SUM(D964:D966)</f>
        <v>1120</v>
      </c>
      <c r="E1011" s="1108">
        <f>SUM(E964:E966)</f>
        <v>1600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3"/>
      <c r="C1012" s="1108">
        <f>C1010*C1011*100</f>
        <v>17480</v>
      </c>
      <c r="D1012" s="1108">
        <f>D1010*D1011*100</f>
        <v>49280</v>
      </c>
      <c r="E1012" s="1108">
        <f>E1010*E1011*100</f>
        <v>38400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3"/>
      <c r="C1013" s="1108">
        <f>SUM(C1012:F1012)</f>
        <v>105160</v>
      </c>
      <c r="D1013" s="1204"/>
      <c r="E1013" s="1204"/>
      <c r="F1013" s="1204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3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3"/>
      <c r="C1016" s="1108">
        <f>SUM(C1015:F1015)</f>
        <v>0</v>
      </c>
      <c r="D1016" s="1204"/>
      <c r="E1016" s="1204"/>
      <c r="F1016" s="1204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3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409</v>
      </c>
      <c r="B1018" s="1203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0.1769406392694064</v>
      </c>
      <c r="D1019" s="1205">
        <f>D11</f>
        <v>0.47845727332028704</v>
      </c>
      <c r="E1019" s="1205">
        <f>E11</f>
        <v>0.62854243676161492</v>
      </c>
      <c r="F1019" s="1205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3"/>
      <c r="C1020" s="1206">
        <f>C21</f>
        <v>110</v>
      </c>
      <c r="D1020" s="1206">
        <f>D21</f>
        <v>190</v>
      </c>
      <c r="E1020" s="1206">
        <f>E21</f>
        <v>866</v>
      </c>
      <c r="F1020" s="1206">
        <f>F21</f>
        <v>10250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>
        <f>C1020/C1021</f>
        <v>6.4579256360078274E-2</v>
      </c>
      <c r="D1022" s="1209">
        <f>D1020/D1021</f>
        <v>0.11154598825831703</v>
      </c>
      <c r="E1022" s="1209">
        <f>E1020/E1021</f>
        <v>0.45192433137638616</v>
      </c>
      <c r="F1022" s="1209">
        <f>F1020/F1021</f>
        <v>4.8140900195694716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>
        <f>C1019+C1022</f>
        <v>0.24151989562948467</v>
      </c>
      <c r="D1023" s="1209">
        <f>D1019+D1022</f>
        <v>0.59000326157860405</v>
      </c>
      <c r="E1023" s="1209">
        <f>E1019+E1022</f>
        <v>1.0804667681380011</v>
      </c>
      <c r="F1023" s="1209">
        <f>F1019+F1022</f>
        <v>5.5218525766470972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>
        <f>C1023*C46/6</f>
        <v>0.32202652750597954</v>
      </c>
      <c r="D1024" s="1209">
        <f>D1023*D46/6</f>
        <v>0.78667101543813878</v>
      </c>
      <c r="E1024" s="1209">
        <f>E1023*E46/6</f>
        <v>1.6207001522070017</v>
      </c>
      <c r="F1024" s="1209">
        <f>F1023*F46/6</f>
        <v>9.2030876277451625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>
        <f>C1024/SUM(C48)</f>
        <v>1.2881061100239182</v>
      </c>
      <c r="D1025" s="1209">
        <f>D1024/SUM(D48)</f>
        <v>1.0488946872508518</v>
      </c>
      <c r="E1025" s="1209">
        <f>E1024/SUM(E48)</f>
        <v>1.0804667681380011</v>
      </c>
      <c r="F1025" s="1209">
        <f>F1024/SUM(F48)</f>
        <v>4.6015438138725813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3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3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7"/>
      <c r="E1029" s="1211" t="str">
        <f>D1101</f>
        <v>P</v>
      </c>
      <c r="F1029" s="827"/>
      <c r="G1029" s="827"/>
      <c r="H1029" s="1212" t="str">
        <f>E1101</f>
        <v>M</v>
      </c>
      <c r="I1029" s="826"/>
      <c r="J1029" s="1212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689</v>
      </c>
      <c r="B1030" s="1203"/>
      <c r="C1030" s="1108">
        <f>SUM(C988)+SUM(M988)</f>
        <v>-25.199999999999989</v>
      </c>
      <c r="D1030" s="827"/>
      <c r="E1030" s="1108">
        <f>SUM(D988)+SUM(N988)</f>
        <v>-142.6</v>
      </c>
      <c r="F1030" s="827"/>
      <c r="G1030" s="827"/>
      <c r="H1030" s="1108">
        <f>SUM(E988)+SUM(O988)</f>
        <v>-462.00000000000011</v>
      </c>
      <c r="I1030" s="826"/>
      <c r="J1030" s="1108">
        <f>SUM(F988)+SUM(P988)</f>
        <v>-1312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690</v>
      </c>
      <c r="B1031" s="1203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4" t="s">
        <v>691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4" t="s">
        <v>692</v>
      </c>
      <c r="B1033" s="1203"/>
      <c r="C1033" s="1108">
        <f>SUMIF($Q$771:$Q$775,"des",H$771:H$775)+SUMIF($Q$780:$Q$784,"des",H$780:H$784)+SUMIF($Q$789:$Q$809,"des",H$789:H$809)</f>
        <v>0</v>
      </c>
      <c r="D1033" s="1203"/>
      <c r="E1033" s="1108">
        <f>SUMIF($Q$771:$Q$775,"des",I$771:I$775)+SUMIF($Q$780:$Q$784,"des",I$780:I$784)+SUMIF($Q$789:$Q$809,"des",I$789:I$809)</f>
        <v>0</v>
      </c>
      <c r="F1033" s="1203"/>
      <c r="G1033" s="1203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0" t="s">
        <v>496</v>
      </c>
      <c r="B1035" s="1203"/>
      <c r="C1035" s="1211" t="str">
        <f>C1029</f>
        <v>VP</v>
      </c>
      <c r="D1035" s="827"/>
      <c r="E1035" s="1211" t="str">
        <f>E1029</f>
        <v>P</v>
      </c>
      <c r="F1035" s="827"/>
      <c r="G1035" s="827"/>
      <c r="H1035" s="1212" t="str">
        <f>H1029</f>
        <v>M</v>
      </c>
      <c r="I1035" s="826"/>
      <c r="J1035" s="1212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3"/>
      <c r="C1036" s="991" t="str">
        <f>E1036</f>
        <v>maize</v>
      </c>
      <c r="D1036" s="827"/>
      <c r="E1036" s="282" t="s">
        <v>498</v>
      </c>
      <c r="F1036" s="827"/>
      <c r="G1036" s="827"/>
      <c r="H1036" s="1217" t="str">
        <f>E1036</f>
        <v>maize</v>
      </c>
      <c r="I1036" s="826"/>
      <c r="J1036" s="1218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3"/>
      <c r="C1037" s="1183">
        <f>E1037</f>
        <v>0.58333333333333337</v>
      </c>
      <c r="D1037" s="1219"/>
      <c r="E1037" s="1183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3"/>
      <c r="C1038" s="991">
        <f>SUM(C46)</f>
        <v>8</v>
      </c>
      <c r="D1038" s="827"/>
      <c r="E1038" s="991">
        <f>SUM(D46)</f>
        <v>8</v>
      </c>
      <c r="F1038" s="827"/>
      <c r="G1038" s="827"/>
      <c r="H1038" s="1217">
        <f>SUM(E46)</f>
        <v>9</v>
      </c>
      <c r="I1038" s="826"/>
      <c r="J1038" s="1217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3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8">
        <f>E1039</f>
        <v>1</v>
      </c>
      <c r="I1039" s="826"/>
      <c r="J1039" s="1218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3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1" t="s">
        <v>501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7"/>
      <c r="H1041" s="1224" t="str">
        <f>WB!BB3</f>
        <v>Middle</v>
      </c>
      <c r="I1041" s="1225"/>
      <c r="J1041" s="1224" t="str">
        <f>WB!BS3</f>
        <v>B Off</v>
      </c>
      <c r="K1041" s="1225"/>
      <c r="L1041" s="827"/>
      <c r="M1041" s="1226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0" t="s">
        <v>15</v>
      </c>
      <c r="B1042" s="1203"/>
      <c r="C1042" s="1227" t="s">
        <v>502</v>
      </c>
      <c r="D1042" s="1227" t="s">
        <v>503</v>
      </c>
      <c r="E1042" s="1227" t="s">
        <v>502</v>
      </c>
      <c r="F1042" s="1227" t="s">
        <v>503</v>
      </c>
      <c r="G1042" s="827"/>
      <c r="H1042" s="1228" t="s">
        <v>502</v>
      </c>
      <c r="I1042" s="1228" t="s">
        <v>503</v>
      </c>
      <c r="J1042" s="1228" t="s">
        <v>502</v>
      </c>
      <c r="K1042" s="1228" t="s">
        <v>503</v>
      </c>
      <c r="L1042" s="827"/>
      <c r="M1042" s="1212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0">
        <f>LOOKUP($B1043,$T$819:$T$897,E$819:E$897)</f>
        <v>8.3496412263535554E-3</v>
      </c>
      <c r="I1043" s="1230">
        <f>LOOKUP($B1043,$T$819:$T$897,O$819:O$897)</f>
        <v>0</v>
      </c>
      <c r="J1043" s="1230">
        <f>LOOKUP($B1043,$T$819:$T$897,F$819:F$897)</f>
        <v>3.3816046966731898E-2</v>
      </c>
      <c r="K1043" s="1230">
        <f>LOOKUP($B1043,$T$819:$T$897,P$819:P$897)</f>
        <v>0</v>
      </c>
      <c r="L1043" s="827"/>
      <c r="M1043" s="1213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9" t="str">
        <f t="shared" ref="A1044:A1053" si="136">IF(OR(A1043="",LOOKUP(B1044,$T$819:$T$897,A$819:A$897)=A1043),"",LOOKUP(B1044,$T$819:$T$897,A$819:A$897))</f>
        <v>Cows' milk - season 2</v>
      </c>
      <c r="B1044" s="1203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0">
        <f t="shared" ref="H1044:H1054" si="141">IF($A1044="","",LOOKUP($B1044,$T$819:$T$897,E$819:E$897))</f>
        <v>0</v>
      </c>
      <c r="I1044" s="1230">
        <f t="shared" ref="I1044:I1054" si="142">IF($A1044="","",LOOKUP($B1044,$T$819:$T$897,O$819:O$897))</f>
        <v>0</v>
      </c>
      <c r="J1044" s="1230">
        <f t="shared" ref="J1044:J1054" si="143">IF($A1044="","",LOOKUP($B1044,$T$819:$T$897,F$819:F$897))</f>
        <v>7.5146771037181998E-3</v>
      </c>
      <c r="K1044" s="1230">
        <f t="shared" ref="K1044:K1054" si="144">IF($A1044="","",LOOKUP($B1044,$T$819:$T$897,P$819:P$897))</f>
        <v>0</v>
      </c>
      <c r="L1044" s="827"/>
      <c r="M1044" s="1213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9" t="str">
        <f t="shared" si="136"/>
        <v>Own meat</v>
      </c>
      <c r="B1045" s="1203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0">
        <f t="shared" si="141"/>
        <v>0</v>
      </c>
      <c r="I1045" s="1230">
        <f t="shared" si="142"/>
        <v>0</v>
      </c>
      <c r="J1045" s="1230">
        <f t="shared" si="143"/>
        <v>1.5329419439008479E-2</v>
      </c>
      <c r="K1045" s="1230">
        <f t="shared" si="144"/>
        <v>0</v>
      </c>
      <c r="L1045" s="827"/>
      <c r="M1045" s="1213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9" t="str">
        <f t="shared" si="136"/>
        <v>Maize: kg produced</v>
      </c>
      <c r="B1046" s="1203">
        <v>4</v>
      </c>
      <c r="C1046" s="871">
        <f t="shared" si="137"/>
        <v>0.14799412915851273</v>
      </c>
      <c r="D1046" s="871">
        <f t="shared" si="138"/>
        <v>0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0">
        <f t="shared" si="141"/>
        <v>0.4998912807131986</v>
      </c>
      <c r="I1046" s="1230">
        <f t="shared" si="142"/>
        <v>0.15786040443574684</v>
      </c>
      <c r="J1046" s="1230">
        <f t="shared" si="143"/>
        <v>0.59197651663405093</v>
      </c>
      <c r="K1046" s="1230">
        <f t="shared" si="144"/>
        <v>0.44990215264187849</v>
      </c>
      <c r="L1046" s="827"/>
      <c r="M1046" s="1213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9" t="str">
        <f t="shared" si="136"/>
        <v>Sorghum: kg produced</v>
      </c>
      <c r="B1047" s="1203">
        <v>5</v>
      </c>
      <c r="C1047" s="871">
        <f t="shared" si="137"/>
        <v>2.8946510110893671E-2</v>
      </c>
      <c r="D1047" s="871">
        <f t="shared" si="138"/>
        <v>2.8946510110893671E-2</v>
      </c>
      <c r="E1047" s="871">
        <f t="shared" si="139"/>
        <v>4.631441617742988E-2</v>
      </c>
      <c r="F1047" s="871">
        <f t="shared" si="140"/>
        <v>2.8946510110893671E-2</v>
      </c>
      <c r="G1047" s="827"/>
      <c r="H1047" s="1230">
        <f t="shared" si="141"/>
        <v>0.12865115604841632</v>
      </c>
      <c r="I1047" s="1230">
        <f t="shared" si="142"/>
        <v>7.7190693629049817E-2</v>
      </c>
      <c r="J1047" s="1230">
        <f t="shared" si="143"/>
        <v>0.11578604044357468</v>
      </c>
      <c r="K1047" s="1230">
        <f t="shared" si="144"/>
        <v>4.6314416177429873E-2</v>
      </c>
      <c r="L1047" s="827"/>
      <c r="M1047" s="1213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9" t="str">
        <f t="shared" si="136"/>
        <v>Beans: kg produced</v>
      </c>
      <c r="B1048" s="1203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0">
        <f t="shared" si="141"/>
        <v>1.4742335290280496E-2</v>
      </c>
      <c r="I1048" s="1230">
        <f t="shared" si="142"/>
        <v>0</v>
      </c>
      <c r="J1048" s="1230">
        <f t="shared" si="143"/>
        <v>1.3268101761252446E-2</v>
      </c>
      <c r="K1048" s="1230">
        <f t="shared" si="144"/>
        <v>0</v>
      </c>
      <c r="L1048" s="827"/>
      <c r="M1048" s="1213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9" t="str">
        <f t="shared" si="136"/>
        <v>Other Tomatoes: no. local meas</v>
      </c>
      <c r="B1049" s="1203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0">
        <f t="shared" si="141"/>
        <v>0</v>
      </c>
      <c r="I1049" s="1230">
        <f t="shared" si="142"/>
        <v>0</v>
      </c>
      <c r="J1049" s="1230">
        <f t="shared" si="143"/>
        <v>5.2185257664709717E-3</v>
      </c>
      <c r="K1049" s="1230">
        <f t="shared" si="144"/>
        <v>4.1748206131767777E-3</v>
      </c>
      <c r="L1049" s="827"/>
      <c r="M1049" s="1213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9" t="str">
        <f t="shared" si="136"/>
        <v>Sweet potatoes: no. local meas</v>
      </c>
      <c r="B1050" s="1203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0">
        <f t="shared" si="141"/>
        <v>4.1313328984561859E-2</v>
      </c>
      <c r="I1050" s="1230">
        <f t="shared" si="142"/>
        <v>0</v>
      </c>
      <c r="J1050" s="1230">
        <f t="shared" si="143"/>
        <v>5.949119373776908E-2</v>
      </c>
      <c r="K1050" s="1230">
        <f t="shared" si="144"/>
        <v>1.4872798434442266E-2</v>
      </c>
      <c r="L1050" s="827"/>
      <c r="M1050" s="1213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9" t="str">
        <f t="shared" si="136"/>
        <v>Groundnuts (dry): no. local meas</v>
      </c>
      <c r="B1051" s="1203">
        <v>9</v>
      </c>
      <c r="C1051" s="871">
        <f t="shared" si="137"/>
        <v>2.3605675146771036E-2</v>
      </c>
      <c r="D1051" s="871">
        <f t="shared" si="138"/>
        <v>2.3605675146771036E-2</v>
      </c>
      <c r="E1051" s="871">
        <f t="shared" si="139"/>
        <v>7.0817025440313111E-2</v>
      </c>
      <c r="F1051" s="871">
        <f t="shared" si="140"/>
        <v>0</v>
      </c>
      <c r="G1051" s="1203"/>
      <c r="H1051" s="1230">
        <f t="shared" si="141"/>
        <v>8.3931289410741461E-2</v>
      </c>
      <c r="I1051" s="1230">
        <f t="shared" si="142"/>
        <v>0.12589693411611222</v>
      </c>
      <c r="J1051" s="1230">
        <f t="shared" si="143"/>
        <v>1.8884540117416831E-2</v>
      </c>
      <c r="K1051" s="1230">
        <f t="shared" si="144"/>
        <v>0.45322896281800396</v>
      </c>
      <c r="L1051" s="827"/>
      <c r="M1051" s="1213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9" t="str">
        <f t="shared" si="136"/>
        <v>Vegetabl: no. local mseseas</v>
      </c>
      <c r="B1052" s="1203">
        <v>10</v>
      </c>
      <c r="C1052" s="871">
        <f t="shared" si="137"/>
        <v>0</v>
      </c>
      <c r="D1052" s="871">
        <f t="shared" si="138"/>
        <v>0</v>
      </c>
      <c r="E1052" s="871">
        <f t="shared" si="139"/>
        <v>9.784735812133074E-4</v>
      </c>
      <c r="F1052" s="871">
        <f t="shared" si="140"/>
        <v>0</v>
      </c>
      <c r="G1052" s="827"/>
      <c r="H1052" s="1230">
        <f t="shared" si="141"/>
        <v>0</v>
      </c>
      <c r="I1052" s="1230">
        <f t="shared" si="142"/>
        <v>3.4790171776473144E-3</v>
      </c>
      <c r="J1052" s="1230">
        <f t="shared" si="143"/>
        <v>2.5048923679060666E-3</v>
      </c>
      <c r="K1052" s="1230">
        <f t="shared" si="144"/>
        <v>9.3933463796477493E-3</v>
      </c>
      <c r="L1052" s="827"/>
      <c r="M1052" s="1213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9" t="str">
        <f t="shared" si="136"/>
        <v>Labour: Shelling, Land clearing, construction, herding, slaughtering</v>
      </c>
      <c r="B1053" s="1203">
        <v>11</v>
      </c>
      <c r="C1053" s="871">
        <f t="shared" si="137"/>
        <v>8.5244618395303326E-2</v>
      </c>
      <c r="D1053" s="871">
        <f t="shared" si="138"/>
        <v>1.7048923679060649E-2</v>
      </c>
      <c r="E1053" s="871">
        <f t="shared" si="139"/>
        <v>4.2622309197651663E-2</v>
      </c>
      <c r="F1053" s="871">
        <f t="shared" si="140"/>
        <v>8.5244618395303243E-3</v>
      </c>
      <c r="G1053" s="827"/>
      <c r="H1053" s="1230">
        <f t="shared" si="141"/>
        <v>5.6829745596868889E-2</v>
      </c>
      <c r="I1053" s="1230">
        <f t="shared" si="142"/>
        <v>1.1365949119373775E-2</v>
      </c>
      <c r="J1053" s="1230">
        <f t="shared" si="143"/>
        <v>0</v>
      </c>
      <c r="K1053" s="1230">
        <f t="shared" si="144"/>
        <v>0</v>
      </c>
      <c r="L1053" s="827"/>
      <c r="M1053" s="1213" t="str">
        <f t="shared" si="134"/>
        <v/>
      </c>
      <c r="N1053" s="827"/>
      <c r="O1053" s="827"/>
      <c r="P1053" s="827"/>
      <c r="Q1053" s="433"/>
      <c r="R1053" s="827" t="str">
        <f t="shared" si="135"/>
        <v/>
      </c>
      <c r="S1053" s="46"/>
      <c r="T1053" s="46"/>
      <c r="U1053" s="883">
        <v>1054</v>
      </c>
      <c r="V1053" s="46"/>
    </row>
    <row r="1054" spans="1:22" ht="15.75" customHeight="1">
      <c r="A1054" s="1229" t="str">
        <f t="shared" ref="A1054:A1059" si="145">IF(OR(A1053="",LOOKUP(B1054,$T$819:$T$897,A$819:A$897)=A1053),"",LOOKUP(B1054,$T$819:$T$897,A$819:A$897))</f>
        <v>Labour: Weeding</v>
      </c>
      <c r="B1054" s="1203">
        <v>12</v>
      </c>
      <c r="C1054" s="871">
        <f t="shared" si="137"/>
        <v>0.12786692759295498</v>
      </c>
      <c r="D1054" s="871">
        <f t="shared" si="138"/>
        <v>2.5573385518591008E-2</v>
      </c>
      <c r="E1054" s="871">
        <f t="shared" si="139"/>
        <v>0.12786692759295498</v>
      </c>
      <c r="F1054" s="871">
        <f t="shared" si="140"/>
        <v>2.5573385518591008E-2</v>
      </c>
      <c r="G1054" s="827"/>
      <c r="H1054" s="1230">
        <f t="shared" si="141"/>
        <v>4.2096107849532508E-2</v>
      </c>
      <c r="I1054" s="1230">
        <f t="shared" si="142"/>
        <v>8.4192215699065015E-3</v>
      </c>
      <c r="J1054" s="1230">
        <f t="shared" si="143"/>
        <v>0</v>
      </c>
      <c r="K1054" s="1230">
        <f t="shared" si="144"/>
        <v>0</v>
      </c>
      <c r="L1054" s="827"/>
      <c r="M1054" s="1213" t="str">
        <f t="shared" si="134"/>
        <v/>
      </c>
      <c r="N1054" s="827"/>
      <c r="O1054" s="827"/>
      <c r="P1054" s="827"/>
      <c r="Q1054" s="433"/>
      <c r="R1054" s="827" t="str">
        <f t="shared" si="135"/>
        <v/>
      </c>
      <c r="S1054" s="46"/>
      <c r="T1054" s="46"/>
      <c r="U1054" s="883">
        <v>1055</v>
      </c>
      <c r="V1054" s="46"/>
    </row>
    <row r="1055" spans="1:22" ht="15.75" customHeight="1">
      <c r="A1055" s="1229" t="str">
        <f t="shared" si="145"/>
        <v>Labour: Harvesting</v>
      </c>
      <c r="B1055" s="1203">
        <v>13</v>
      </c>
      <c r="C1055" s="871">
        <f t="shared" si="137"/>
        <v>0.35518590998043054</v>
      </c>
      <c r="D1055" s="871">
        <f>IF($A1055="","",LOOKUP($B1055,$T$819:$T$897,M$819:M$897))</f>
        <v>7.1037181996085996E-2</v>
      </c>
      <c r="E1055" s="871">
        <f>IF($A1055="","",LOOKUP($B1055,$T$819:$T$897,D$819:D$897))</f>
        <v>0.11839530332681018</v>
      </c>
      <c r="F1055" s="871">
        <f>IF($A1055="","",LOOKUP($B1055,$T$819:$T$897,N$819:N$897))</f>
        <v>2.3679060665362031E-2</v>
      </c>
      <c r="G1055" s="827"/>
      <c r="H1055" s="1230">
        <f>IF($A1055="","",LOOKUP($B1055,$T$819:$T$897,E$819:E$897))</f>
        <v>3.7886497064579257E-2</v>
      </c>
      <c r="I1055" s="1230">
        <f>IF($A1055="","",LOOKUP($B1055,$T$819:$T$897,O$819:O$897))</f>
        <v>7.577299412915843E-3</v>
      </c>
      <c r="J1055" s="1230">
        <f>IF($A1055="","",LOOKUP($B1055,$T$819:$T$897,F$819:F$897))</f>
        <v>0</v>
      </c>
      <c r="K1055" s="1230">
        <f>IF($A1055="","",LOOKUP($B1055,$T$819:$T$897,P$819:P$897))</f>
        <v>0</v>
      </c>
      <c r="L1055" s="827"/>
      <c r="M1055" s="1213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9" t="str">
        <f t="shared" si="145"/>
        <v/>
      </c>
      <c r="B1056" s="1203">
        <v>14</v>
      </c>
      <c r="C1056" s="871" t="str">
        <f t="shared" si="137"/>
        <v/>
      </c>
      <c r="D1056" s="871" t="str">
        <f>IF($A1056="","",LOOKUP($B1056,$T$819:$T$897,M$819:M$897))</f>
        <v/>
      </c>
      <c r="E1056" s="871" t="str">
        <f>IF($A1056="","",LOOKUP($B1056,$T$819:$T$897,D$819:D$897))</f>
        <v/>
      </c>
      <c r="F1056" s="871" t="str">
        <f>IF($A1056="","",LOOKUP($B1056,$T$819:$T$897,N$819:N$897))</f>
        <v/>
      </c>
      <c r="G1056" s="827"/>
      <c r="H1056" s="1230" t="str">
        <f>IF($A1056="","",LOOKUP($B1056,$T$819:$T$897,E$819:E$897))</f>
        <v/>
      </c>
      <c r="I1056" s="1230" t="str">
        <f>IF($A1056="","",LOOKUP($B1056,$T$819:$T$897,O$819:O$897))</f>
        <v/>
      </c>
      <c r="J1056" s="1230" t="str">
        <f>IF($A1056="","",LOOKUP($B1056,$T$819:$T$897,F$819:F$897))</f>
        <v/>
      </c>
      <c r="K1056" s="1230" t="str">
        <f>IF($A1056="","",LOOKUP($B1056,$T$819:$T$897,P$819:P$897))</f>
        <v/>
      </c>
      <c r="L1056" s="827"/>
      <c r="M1056" s="1213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9" t="str">
        <f t="shared" si="145"/>
        <v/>
      </c>
      <c r="B1057" s="1203">
        <v>15</v>
      </c>
      <c r="C1057" s="871" t="str">
        <f t="shared" si="137"/>
        <v/>
      </c>
      <c r="D1057" s="871" t="str">
        <f>IF($A1057="","",LOOKUP($B1057,$T$819:$T$897,M$819:M$897))</f>
        <v/>
      </c>
      <c r="E1057" s="871" t="str">
        <f>IF($A1057="","",LOOKUP($B1057,$T$819:$T$897,D$819:D$897))</f>
        <v/>
      </c>
      <c r="F1057" s="871" t="str">
        <f>IF($A1057="","",LOOKUP($B1057,$T$819:$T$897,N$819:N$897))</f>
        <v/>
      </c>
      <c r="G1057" s="827"/>
      <c r="H1057" s="1230" t="str">
        <f>IF($A1057="","",LOOKUP($B1057,$T$819:$T$897,E$819:E$897))</f>
        <v/>
      </c>
      <c r="I1057" s="1230" t="str">
        <f>IF($A1057="","",LOOKUP($B1057,$T$819:$T$897,O$819:O$897))</f>
        <v/>
      </c>
      <c r="J1057" s="1230" t="str">
        <f>IF($A1057="","",LOOKUP($B1057,$T$819:$T$897,F$819:F$897))</f>
        <v/>
      </c>
      <c r="K1057" s="1230" t="str">
        <f>IF($A1057="","",LOOKUP($B1057,$T$819:$T$897,P$819:P$897))</f>
        <v/>
      </c>
      <c r="L1057" s="827"/>
      <c r="M1057" s="1213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9" t="str">
        <f t="shared" si="145"/>
        <v/>
      </c>
      <c r="B1058" s="1203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7"/>
      <c r="M1058" s="1213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9" t="str">
        <f t="shared" si="145"/>
        <v/>
      </c>
      <c r="B1059" s="1203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7"/>
      <c r="M1059" s="1213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9" t="s">
        <v>506</v>
      </c>
      <c r="B1060" s="1203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3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9" t="s">
        <v>700</v>
      </c>
      <c r="B1061" s="1203"/>
      <c r="C1061" s="871">
        <f>SUM(C886)</f>
        <v>0</v>
      </c>
      <c r="D1061" s="871">
        <f>SUM(M886)</f>
        <v>0</v>
      </c>
      <c r="E1061" s="871">
        <f>SUM(D886)</f>
        <v>0</v>
      </c>
      <c r="F1061" s="871">
        <f>SUM(N886)</f>
        <v>0</v>
      </c>
      <c r="G1061" s="827"/>
      <c r="H1061" s="871">
        <f>SUM(E886)</f>
        <v>0</v>
      </c>
      <c r="I1061" s="871">
        <f>SUM(O886)</f>
        <v>0</v>
      </c>
      <c r="J1061" s="871">
        <f>SUM(F886)</f>
        <v>1.9334637964774953E-2</v>
      </c>
      <c r="K1061" s="871">
        <f>SUM(P886)</f>
        <v>-1.9334637964774953E-2</v>
      </c>
      <c r="L1061" s="827"/>
      <c r="M1061" s="1213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9" t="s">
        <v>701</v>
      </c>
      <c r="B1062" s="1203"/>
      <c r="C1062" s="871">
        <f>SUM(C879,C882,C884:C885)</f>
        <v>1.2348336594911937E-2</v>
      </c>
      <c r="D1062" s="871">
        <f>SUM(M879,M882,M884:M885)</f>
        <v>-1.2348336594911937E-2</v>
      </c>
      <c r="E1062" s="871">
        <f>SUM(D879,D882,D884:D885)</f>
        <v>1.2348336594911937E-2</v>
      </c>
      <c r="F1062" s="871">
        <f>SUM(N879,N882,N884:N885)</f>
        <v>-1.2348336594911937E-2</v>
      </c>
      <c r="G1062" s="827"/>
      <c r="H1062" s="871">
        <f>SUM(E879,E882,E884:E885)</f>
        <v>1.9947814742335292E-2</v>
      </c>
      <c r="I1062" s="871">
        <f>SUM(O879,O882,O884:O885)</f>
        <v>-1.9947814742335292E-2</v>
      </c>
      <c r="J1062" s="871">
        <f>SUM(F879,F882,F884:F885)</f>
        <v>6.4579256360078278E-3</v>
      </c>
      <c r="K1062" s="871">
        <f>SUM(P879,P882,P884:P885)</f>
        <v>-6.4579256360078278E-3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9" t="s">
        <v>702</v>
      </c>
      <c r="B1063" s="1203"/>
      <c r="C1063" s="871">
        <f>SUM(C860:C878,C880:C881,C883)</f>
        <v>8.2159165035877377E-3</v>
      </c>
      <c r="D1063" s="871">
        <f>SUM(M860:M878,M880:M881,M883)</f>
        <v>-8.2159165035877377E-3</v>
      </c>
      <c r="E1063" s="871">
        <f>SUM(D860:D878,D880:D881,D883)</f>
        <v>1.7944553163731246E-2</v>
      </c>
      <c r="F1063" s="871">
        <f>SUM(N860:N878,N880:N881,N883)</f>
        <v>-1.7944553163731246E-2</v>
      </c>
      <c r="G1063" s="827"/>
      <c r="H1063" s="871">
        <f>SUM(E860:E878,E880:E881,E883)</f>
        <v>8.2773936362977446E-2</v>
      </c>
      <c r="I1063" s="871">
        <f>SUM(O860:O878,O880:O881,O883)</f>
        <v>-8.2773936362977446E-2</v>
      </c>
      <c r="J1063" s="871">
        <f>SUM(F860:F878,F880:F881,F883)</f>
        <v>0.17360260926288323</v>
      </c>
      <c r="K1063" s="871">
        <f>SUM(P860:P878,P880:P881,P883)</f>
        <v>-0.17360260926288323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1" t="s">
        <v>507</v>
      </c>
      <c r="B1064" s="1203"/>
      <c r="C1064" s="871">
        <f>SUM(C858:C859)</f>
        <v>0.14090019569471623</v>
      </c>
      <c r="D1064" s="1232">
        <f>SUM(M858:M859)</f>
        <v>0</v>
      </c>
      <c r="E1064" s="871">
        <f>SUM(D858:D859)</f>
        <v>7.0450097847358117E-2</v>
      </c>
      <c r="F1064" s="1232">
        <f>SUM(N858:N859)</f>
        <v>0</v>
      </c>
      <c r="G1064" s="827"/>
      <c r="H1064" s="871">
        <f>SUM(E858:E859)</f>
        <v>2.0874103065883887E-2</v>
      </c>
      <c r="I1064" s="1232">
        <f>SUM(O858:O859)</f>
        <v>0</v>
      </c>
      <c r="J1064" s="871">
        <f>SUM(F858:F859)</f>
        <v>0</v>
      </c>
      <c r="K1064" s="1232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3" t="s">
        <v>74</v>
      </c>
      <c r="B1065" s="1203"/>
      <c r="C1065" s="871">
        <f>SUM(C1043:C1064)</f>
        <v>0.96031474233529024</v>
      </c>
      <c r="D1065" s="871">
        <f>SUM(D1043:D1064)</f>
        <v>0.14564742335290268</v>
      </c>
      <c r="E1065" s="871">
        <f>SUM(E1043:E1064)</f>
        <v>0.97209817351598171</v>
      </c>
      <c r="F1065" s="871">
        <f>SUM(F1043:F1064)</f>
        <v>0.17482583170254395</v>
      </c>
      <c r="G1065" s="1234"/>
      <c r="H1065" s="1230">
        <f>SUM(H1043:H1064)</f>
        <v>1.0474343697905344</v>
      </c>
      <c r="I1065" s="1230">
        <f>SUM(I1043:I1064)</f>
        <v>0.28906776835543957</v>
      </c>
      <c r="J1065" s="1230">
        <f>SUM(J1043:J1064)</f>
        <v>1.0860161774298762</v>
      </c>
      <c r="K1065" s="1230">
        <f>SUM(K1043:K1064)</f>
        <v>0.77849132420091305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7"/>
      <c r="H1066" s="1236"/>
      <c r="I1066" s="1236"/>
      <c r="J1066" s="1236"/>
      <c r="K1066" s="1236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7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7"/>
      <c r="M1067" s="1212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9" t="str">
        <f t="shared" ref="A1068:A1090" si="146">IF(OR(A1067="",LOOKUP(B1068,$T$903:$T$982,A$903:A$982)=A1067),"",LOOKUP(B1068,$T$903:$T$982,A$903:A$982))</f>
        <v>Egg sales: no. sold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3">
        <f>LOOKUP($B1068,$T$903:$T$982,E$903:E$982)</f>
        <v>0</v>
      </c>
      <c r="I1068" s="1213">
        <f>LOOKUP($B1068,$T$903:$T$982,O$903:O$982)</f>
        <v>0</v>
      </c>
      <c r="J1068" s="1213">
        <f>LOOKUP($B1068,$T$903:$T$982,F$903:F$982)</f>
        <v>50</v>
      </c>
      <c r="K1068" s="1213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9" t="str">
        <f t="shared" si="146"/>
        <v>Cattle sales - local: no. sold</v>
      </c>
      <c r="B1069" s="1203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3">
        <f t="shared" ref="H1069:H1090" si="152">IF($A1069="","",LOOKUP($B1069,$T$903:$T$982,E$903:E$982))</f>
        <v>0</v>
      </c>
      <c r="I1069" s="1213">
        <f t="shared" ref="I1069:I1090" si="153">IF($A1069="","",LOOKUP($B1069,$T$903:$T$982,O$903:O$982))</f>
        <v>0</v>
      </c>
      <c r="J1069" s="1213">
        <f t="shared" ref="J1069:J1090" si="154">IF($A1069="","",LOOKUP($B1069,$T$903:$T$982,F$903:F$982))</f>
        <v>1500</v>
      </c>
      <c r="K1069" s="1213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9" t="str">
        <f t="shared" si="146"/>
        <v>Goat sales - local: no. sold</v>
      </c>
      <c r="B1070" s="1203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3">
        <f t="shared" si="152"/>
        <v>120</v>
      </c>
      <c r="I1070" s="1213">
        <f t="shared" si="153"/>
        <v>0</v>
      </c>
      <c r="J1070" s="1213">
        <f t="shared" si="154"/>
        <v>240</v>
      </c>
      <c r="K1070" s="1213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9" t="str">
        <f t="shared" si="146"/>
        <v>Maize: kg produced</v>
      </c>
      <c r="B1071" s="1203">
        <v>4</v>
      </c>
      <c r="C1071" s="1108">
        <f t="shared" si="148"/>
        <v>0</v>
      </c>
      <c r="D1071" s="1108">
        <f t="shared" si="149"/>
        <v>0</v>
      </c>
      <c r="E1071" s="1108">
        <f t="shared" si="150"/>
        <v>120</v>
      </c>
      <c r="F1071" s="1108">
        <f t="shared" si="151"/>
        <v>-120</v>
      </c>
      <c r="G1071" s="827"/>
      <c r="H1071" s="1213">
        <f t="shared" si="152"/>
        <v>216</v>
      </c>
      <c r="I1071" s="1213">
        <f t="shared" si="153"/>
        <v>-216</v>
      </c>
      <c r="J1071" s="1213">
        <f t="shared" si="154"/>
        <v>950</v>
      </c>
      <c r="K1071" s="1213">
        <f t="shared" si="155"/>
        <v>-950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9" t="str">
        <f t="shared" si="146"/>
        <v>Sorghum: kg produced</v>
      </c>
      <c r="B1072" s="1203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3">
        <f t="shared" si="152"/>
        <v>210</v>
      </c>
      <c r="I1072" s="1213">
        <f t="shared" si="153"/>
        <v>-210</v>
      </c>
      <c r="J1072" s="1213">
        <f t="shared" si="154"/>
        <v>140</v>
      </c>
      <c r="K1072" s="1213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9" t="str">
        <f t="shared" si="146"/>
        <v>Beans: kg produced</v>
      </c>
      <c r="B1073" s="1203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3">
        <f t="shared" si="152"/>
        <v>150</v>
      </c>
      <c r="I1073" s="1213">
        <f t="shared" si="153"/>
        <v>0</v>
      </c>
      <c r="J1073" s="1213">
        <f t="shared" si="154"/>
        <v>150</v>
      </c>
      <c r="K1073" s="1213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9" t="str">
        <f t="shared" si="146"/>
        <v>Other Tomatoes: no. local meas</v>
      </c>
      <c r="B1074" s="1203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3">
        <f t="shared" si="152"/>
        <v>0</v>
      </c>
      <c r="I1074" s="1213">
        <f t="shared" si="153"/>
        <v>0</v>
      </c>
      <c r="J1074" s="1213">
        <f t="shared" si="154"/>
        <v>200</v>
      </c>
      <c r="K1074" s="1213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9" t="str">
        <f t="shared" si="146"/>
        <v>Sweet potatoes: no. local meas</v>
      </c>
      <c r="B1075" s="1203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3">
        <f t="shared" si="152"/>
        <v>0</v>
      </c>
      <c r="I1075" s="1213">
        <f t="shared" si="153"/>
        <v>0</v>
      </c>
      <c r="J1075" s="1213">
        <f t="shared" si="154"/>
        <v>50</v>
      </c>
      <c r="K1075" s="1213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9" t="str">
        <f t="shared" si="146"/>
        <v>Groundnuts (dry): no. local meas</v>
      </c>
      <c r="B1076" s="1203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0</v>
      </c>
      <c r="F1076" s="1108">
        <f t="shared" si="151"/>
        <v>0</v>
      </c>
      <c r="G1076" s="827"/>
      <c r="H1076" s="1213">
        <f t="shared" si="152"/>
        <v>240</v>
      </c>
      <c r="I1076" s="1213">
        <f t="shared" si="153"/>
        <v>-240</v>
      </c>
      <c r="J1076" s="1213">
        <f t="shared" si="154"/>
        <v>960</v>
      </c>
      <c r="K1076" s="1213">
        <f t="shared" si="155"/>
        <v>-960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9" t="str">
        <f t="shared" si="146"/>
        <v>Vegetabl: no. local mseseas</v>
      </c>
      <c r="B1077" s="1203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3">
        <f t="shared" si="152"/>
        <v>50</v>
      </c>
      <c r="I1077" s="1213">
        <f t="shared" si="153"/>
        <v>-50</v>
      </c>
      <c r="J1077" s="1213">
        <f t="shared" si="154"/>
        <v>150</v>
      </c>
      <c r="K1077" s="1213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9" t="str">
        <f t="shared" si="146"/>
        <v>Main cashcrop kg sold soya bean</v>
      </c>
      <c r="B1078" s="1203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3">
        <f t="shared" si="152"/>
        <v>0</v>
      </c>
      <c r="I1078" s="1213">
        <f t="shared" si="153"/>
        <v>0</v>
      </c>
      <c r="J1078" s="1213">
        <f t="shared" si="154"/>
        <v>3600</v>
      </c>
      <c r="K1078" s="1213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9" t="str">
        <f t="shared" si="146"/>
        <v>Other cashcrop: Pop corn kg produced</v>
      </c>
      <c r="B1079" s="1203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3">
        <f t="shared" si="152"/>
        <v>0</v>
      </c>
      <c r="I1079" s="1213">
        <f t="shared" si="153"/>
        <v>0</v>
      </c>
      <c r="J1079" s="1213">
        <f t="shared" si="154"/>
        <v>4050</v>
      </c>
      <c r="K1079" s="1213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9" t="str">
        <f t="shared" si="146"/>
        <v>Agricultural cash income -- see Data2</v>
      </c>
      <c r="B1080" s="1203">
        <v>13</v>
      </c>
      <c r="C1080" s="1108">
        <f t="shared" si="148"/>
        <v>760</v>
      </c>
      <c r="D1080" s="1108">
        <f t="shared" si="149"/>
        <v>152</v>
      </c>
      <c r="E1080" s="1108">
        <f t="shared" si="150"/>
        <v>1120</v>
      </c>
      <c r="F1080" s="1108">
        <f t="shared" si="151"/>
        <v>224</v>
      </c>
      <c r="G1080" s="827"/>
      <c r="H1080" s="1213">
        <f t="shared" si="152"/>
        <v>1600</v>
      </c>
      <c r="I1080" s="1213">
        <f t="shared" si="153"/>
        <v>320</v>
      </c>
      <c r="J1080" s="1213">
        <f t="shared" si="154"/>
        <v>0</v>
      </c>
      <c r="K1080" s="1213">
        <f t="shared" si="155"/>
        <v>0</v>
      </c>
      <c r="L1080" s="827"/>
      <c r="M1080" s="991" t="str">
        <f t="shared" si="147"/>
        <v/>
      </c>
      <c r="N1080" s="827"/>
      <c r="O1080" s="827"/>
      <c r="P1080" s="827"/>
      <c r="Q1080" s="433"/>
      <c r="R1080" s="827" t="str">
        <f t="shared" si="156"/>
        <v/>
      </c>
      <c r="S1080" s="46"/>
      <c r="T1080" s="46"/>
      <c r="U1080" s="883">
        <v>1081</v>
      </c>
      <c r="V1080" s="46"/>
    </row>
    <row r="1081" spans="1:22" ht="15.75" customHeight="1">
      <c r="A1081" s="1229" t="str">
        <f t="shared" si="146"/>
        <v>Formal Employment (conservancies, etc.)</v>
      </c>
      <c r="B1081" s="1203">
        <v>14</v>
      </c>
      <c r="C1081" s="1108">
        <f t="shared" si="148"/>
        <v>0</v>
      </c>
      <c r="D1081" s="1108">
        <f t="shared" si="149"/>
        <v>0</v>
      </c>
      <c r="E1081" s="1108">
        <f t="shared" si="150"/>
        <v>0</v>
      </c>
      <c r="F1081" s="1108">
        <f t="shared" si="151"/>
        <v>0</v>
      </c>
      <c r="G1081" s="827"/>
      <c r="H1081" s="1213">
        <f t="shared" si="152"/>
        <v>0</v>
      </c>
      <c r="I1081" s="1213">
        <f t="shared" si="153"/>
        <v>0</v>
      </c>
      <c r="J1081" s="1213">
        <f t="shared" si="154"/>
        <v>18000</v>
      </c>
      <c r="K1081" s="1213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9" t="str">
        <f t="shared" si="146"/>
        <v>Small business -- see Data2</v>
      </c>
      <c r="B1082" s="1203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3">
        <f t="shared" si="152"/>
        <v>1800</v>
      </c>
      <c r="I1082" s="1213">
        <f t="shared" si="153"/>
        <v>0</v>
      </c>
      <c r="J1082" s="1213">
        <f t="shared" si="154"/>
        <v>18000</v>
      </c>
      <c r="K1082" s="1213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9" t="str">
        <f t="shared" si="146"/>
        <v/>
      </c>
      <c r="B1083" s="1203">
        <v>16</v>
      </c>
      <c r="C1083" s="1108" t="str">
        <f t="shared" si="148"/>
        <v/>
      </c>
      <c r="D1083" s="1108" t="str">
        <f t="shared" si="149"/>
        <v/>
      </c>
      <c r="E1083" s="1108" t="str">
        <f t="shared" si="150"/>
        <v/>
      </c>
      <c r="F1083" s="1108" t="str">
        <f t="shared" si="151"/>
        <v/>
      </c>
      <c r="G1083" s="827"/>
      <c r="H1083" s="1213" t="str">
        <f t="shared" si="152"/>
        <v/>
      </c>
      <c r="I1083" s="1213" t="str">
        <f t="shared" si="153"/>
        <v/>
      </c>
      <c r="J1083" s="1213" t="str">
        <f t="shared" si="154"/>
        <v/>
      </c>
      <c r="K1083" s="1213" t="str">
        <f t="shared" si="155"/>
        <v/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9" t="str">
        <f t="shared" si="146"/>
        <v/>
      </c>
      <c r="B1084" s="1203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3" t="str">
        <f t="shared" si="152"/>
        <v/>
      </c>
      <c r="I1084" s="1213" t="str">
        <f t="shared" si="153"/>
        <v/>
      </c>
      <c r="J1084" s="1213" t="str">
        <f t="shared" si="154"/>
        <v/>
      </c>
      <c r="K1084" s="1213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9" t="str">
        <f t="shared" si="146"/>
        <v/>
      </c>
      <c r="B1085" s="1203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3" t="str">
        <f t="shared" si="152"/>
        <v/>
      </c>
      <c r="I1085" s="1213" t="str">
        <f t="shared" si="153"/>
        <v/>
      </c>
      <c r="J1085" s="1213" t="str">
        <f t="shared" si="154"/>
        <v/>
      </c>
      <c r="K1085" s="1213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9" t="str">
        <f t="shared" si="146"/>
        <v/>
      </c>
      <c r="B1086" s="1203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3" t="str">
        <f t="shared" si="152"/>
        <v/>
      </c>
      <c r="I1086" s="1213" t="str">
        <f t="shared" si="153"/>
        <v/>
      </c>
      <c r="J1086" s="1213" t="str">
        <f t="shared" si="154"/>
        <v/>
      </c>
      <c r="K1086" s="1213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9" t="str">
        <f t="shared" si="146"/>
        <v/>
      </c>
      <c r="B1087" s="1203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3" t="str">
        <f t="shared" si="152"/>
        <v/>
      </c>
      <c r="I1087" s="1213" t="str">
        <f t="shared" si="153"/>
        <v/>
      </c>
      <c r="J1087" s="1213" t="str">
        <f t="shared" si="154"/>
        <v/>
      </c>
      <c r="K1087" s="1213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9" t="str">
        <f t="shared" si="146"/>
        <v/>
      </c>
      <c r="B1088" s="1203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3" t="str">
        <f t="shared" si="152"/>
        <v/>
      </c>
      <c r="I1088" s="1213" t="str">
        <f t="shared" si="153"/>
        <v/>
      </c>
      <c r="J1088" s="1213" t="str">
        <f t="shared" si="154"/>
        <v/>
      </c>
      <c r="K1088" s="1213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9" t="str">
        <f t="shared" si="146"/>
        <v/>
      </c>
      <c r="B1089" s="1203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3" t="str">
        <f t="shared" si="152"/>
        <v/>
      </c>
      <c r="I1089" s="1213" t="str">
        <f t="shared" si="153"/>
        <v/>
      </c>
      <c r="J1089" s="1213" t="str">
        <f t="shared" si="154"/>
        <v/>
      </c>
      <c r="K1089" s="1213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9" t="str">
        <f t="shared" si="146"/>
        <v/>
      </c>
      <c r="B1090" s="1203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3" t="str">
        <f t="shared" si="152"/>
        <v/>
      </c>
      <c r="I1090" s="1213" t="str">
        <f t="shared" si="153"/>
        <v/>
      </c>
      <c r="J1090" s="1213" t="str">
        <f t="shared" si="154"/>
        <v/>
      </c>
      <c r="K1090" s="1213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870</v>
      </c>
      <c r="D1091" s="1108">
        <f>SUM(D1068:D1090)</f>
        <v>42</v>
      </c>
      <c r="E1091" s="1108">
        <f>SUM(E1068:E1090)</f>
        <v>1310</v>
      </c>
      <c r="F1091" s="1108">
        <f>SUM(F1068:F1090)</f>
        <v>34</v>
      </c>
      <c r="G1091" s="827"/>
      <c r="H1091" s="1213">
        <f>SUM(H1068:H1090)</f>
        <v>4386</v>
      </c>
      <c r="I1091" s="1213">
        <f>SUM(I1068:I1090)</f>
        <v>-396</v>
      </c>
      <c r="J1091" s="1213">
        <f>SUM(J1068:J1090)</f>
        <v>48040</v>
      </c>
      <c r="K1091" s="1213">
        <f>SUM(K1068:K1090)</f>
        <v>-2390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3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3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3"/>
      <c r="C1094" s="1237">
        <f>C899</f>
        <v>0.96031474233529013</v>
      </c>
      <c r="D1094" s="1237">
        <f>M899</f>
        <v>0.14564742335290268</v>
      </c>
      <c r="E1094" s="1237">
        <f>D899</f>
        <v>0.97209817351598171</v>
      </c>
      <c r="F1094" s="1237">
        <f>N899</f>
        <v>0.17482583170254395</v>
      </c>
      <c r="G1094" s="827"/>
      <c r="H1094" s="1238">
        <f>E899</f>
        <v>1.0474343697905346</v>
      </c>
      <c r="I1094" s="1238">
        <f>O899</f>
        <v>0.28906776835543951</v>
      </c>
      <c r="J1094" s="1238">
        <f>F899</f>
        <v>1.0860161774298762</v>
      </c>
      <c r="K1094" s="1238">
        <f>P899</f>
        <v>0.77849132420091316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3"/>
      <c r="C1095" s="1235" t="str">
        <f>IF(SUM(C1042:C1064)=C1094,"OK",SUM(C1042:C1064))</f>
        <v>OK</v>
      </c>
      <c r="D1095" s="1235" t="str">
        <f>IF(SUM(D1042:D1064)=D1094,"OK",SUM(D1042:D1064))</f>
        <v>OK</v>
      </c>
      <c r="E1095" s="1235" t="str">
        <f>IF(SUM(E1042:E1064)=E1094,"OK",SUM(E1042:E1064))</f>
        <v>OK</v>
      </c>
      <c r="F1095" s="1235" t="str">
        <f>IF(SUM(F1042:F1064)=F1094,"OK",SUM(F1042:F1064))</f>
        <v>OK</v>
      </c>
      <c r="G1095" s="827"/>
      <c r="H1095" s="1235" t="str">
        <f>IF(SUM(H1042:H1064)=H1094,"OK",SUM(H1042:H1064))</f>
        <v>OK</v>
      </c>
      <c r="I1095" s="1235" t="str">
        <f>IF(SUM(I1042:I1064)=I1094,"OK",SUM(I1042:I1064))</f>
        <v>OK</v>
      </c>
      <c r="J1095" s="1235" t="str">
        <f>IF(SUM(J1042:J1064)=J1094,"OK",SUM(J1042:J1064))</f>
        <v>OK</v>
      </c>
      <c r="K1095" s="1235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3"/>
      <c r="C1096" s="1204">
        <f>C984</f>
        <v>870</v>
      </c>
      <c r="D1096" s="1204">
        <f>M984</f>
        <v>42</v>
      </c>
      <c r="E1096" s="1204">
        <f>D984</f>
        <v>1310</v>
      </c>
      <c r="F1096" s="1204">
        <f>N984</f>
        <v>34</v>
      </c>
      <c r="G1096" s="827"/>
      <c r="H1096" s="1239">
        <f>E984</f>
        <v>4386</v>
      </c>
      <c r="I1096" s="1239">
        <f>O984</f>
        <v>-396</v>
      </c>
      <c r="J1096" s="1239">
        <f>F984</f>
        <v>48040</v>
      </c>
      <c r="K1096" s="1239">
        <f>P984</f>
        <v>-2390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7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3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3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7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1703.3333333333335</v>
      </c>
      <c r="D1102" s="1204">
        <f>E1037*365*E1038*E1039</f>
        <v>1703.3333333333335</v>
      </c>
      <c r="E1102" s="1204">
        <f>H1037*365*H1038*H1039</f>
        <v>1916.2500000000002</v>
      </c>
      <c r="F1102" s="1204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7"/>
      <c r="H1103" s="46"/>
      <c r="I1103" s="46"/>
      <c r="J1103" s="46"/>
      <c r="K1103" s="826"/>
      <c r="L1103" s="827"/>
      <c r="M1103" s="1240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3"/>
      <c r="C1104" s="827"/>
      <c r="D1104" s="1204"/>
      <c r="E1104" s="1204"/>
      <c r="F1104" s="1204"/>
      <c r="G1104" s="827"/>
      <c r="H1104" s="826"/>
      <c r="I1104" s="46"/>
      <c r="J1104" s="46"/>
      <c r="K1104" s="826"/>
      <c r="L1104" s="827"/>
      <c r="M1104" s="1241" t="s">
        <v>514</v>
      </c>
      <c r="N1104" s="1242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7" t="str">
        <f t="shared" ref="A1105:A1124" si="157">A829</f>
        <v>Green cons - Season 1: no of months</v>
      </c>
      <c r="B1105" s="827"/>
      <c r="C1105" s="1235">
        <f t="shared" ref="C1105:F1106" si="158">MAX(SUM(C829,M829),SUM(C829))</f>
        <v>0</v>
      </c>
      <c r="D1105" s="1235">
        <f t="shared" si="158"/>
        <v>0</v>
      </c>
      <c r="E1105" s="1235">
        <f t="shared" si="158"/>
        <v>0</v>
      </c>
      <c r="F1105" s="1235">
        <f t="shared" si="158"/>
        <v>0</v>
      </c>
      <c r="G1105" s="827"/>
      <c r="H1105" s="46"/>
      <c r="I1105" s="46"/>
      <c r="J1105" s="46"/>
      <c r="K1105" s="46"/>
      <c r="L1105" s="44"/>
      <c r="M1105" s="1226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3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7" t="str">
        <f t="shared" si="157"/>
        <v xml:space="preserve">Green beans </v>
      </c>
      <c r="B1106" s="827"/>
      <c r="C1106" s="1235">
        <f t="shared" si="158"/>
        <v>0</v>
      </c>
      <c r="D1106" s="1235">
        <f t="shared" si="158"/>
        <v>0</v>
      </c>
      <c r="E1106" s="1235">
        <f t="shared" si="158"/>
        <v>0</v>
      </c>
      <c r="F1106" s="1235">
        <f t="shared" si="158"/>
        <v>0</v>
      </c>
      <c r="G1106" s="827"/>
      <c r="H1106" s="46"/>
      <c r="I1106" s="46"/>
      <c r="J1106" s="46"/>
      <c r="K1106" s="46"/>
      <c r="L1106" s="44"/>
      <c r="M1106" s="1226" t="str">
        <f t="shared" si="159"/>
        <v/>
      </c>
      <c r="N1106" s="1243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4" t="str">
        <f t="shared" si="157"/>
        <v>Maize: kg produced</v>
      </c>
      <c r="B1107" s="827"/>
      <c r="C1107" s="1235">
        <f t="shared" ref="C1107:C1124" si="160">IF(C$1102=0,0,MAX((SUM(C831,M831)+SUM(C931,M931)/C$1102),(SUM(C831)+SUM(C931)/C$1102)))</f>
        <v>0.14799412915851273</v>
      </c>
      <c r="D1107" s="1235">
        <f t="shared" ref="D1107:D1124" si="161">IF(D$1102=0,0,MAX((SUM(D831,N831)+SUM(D931,N931)/D$1102),(SUM(D831)+SUM(D931)/D$1102)))</f>
        <v>0.5505381604696673</v>
      </c>
      <c r="E1107" s="1235">
        <f t="shared" ref="E1107:E1124" si="162">IF(E$1102=0,0,MAX((SUM(E831,O831)+SUM(E931,O931)/E$1102),(SUM(E831)+SUM(E931)/E$1102)))</f>
        <v>0.65775168514894544</v>
      </c>
      <c r="F1107" s="1235">
        <f t="shared" ref="F1107:F1124" si="163">IF(F$1102=0,0,MAX((SUM(F831,P831)+SUM(F931,P931)/F$1102),(SUM(F831)+SUM(F931)/F$1102)))</f>
        <v>1.0418786692759294</v>
      </c>
      <c r="G1107" s="827"/>
      <c r="H1107" s="1236">
        <f t="shared" ref="H1107:H1124" si="164">IF(C$1102=0,0,MAX(SUM(C931,M931)/C$1102,SUM(C931)/C$1102))</f>
        <v>0</v>
      </c>
      <c r="I1107" s="1236">
        <f t="shared" ref="I1107:I1124" si="165">IF(D$1102=0,0,MAX(SUM(D931,N931)/D$1102,SUM(D931)/D$1102))</f>
        <v>7.0450097847358117E-2</v>
      </c>
      <c r="J1107" s="1236">
        <f t="shared" ref="J1107:J1124" si="166">IF(E$1102=0,0,MAX(SUM(E931,O931)/E$1102,SUM(E931)/E$1102))</f>
        <v>0.11272015655577299</v>
      </c>
      <c r="K1107" s="1236">
        <f t="shared" ref="K1107:K1124" si="167">IF(F$1102=0,0,MAX(SUM(F931,P931)/F$1102,SUM(F931)/F$1102))</f>
        <v>0.44618395303326802</v>
      </c>
      <c r="L1107" s="44"/>
      <c r="M1107" s="1226" t="str">
        <f t="shared" si="159"/>
        <v>yes</v>
      </c>
      <c r="N1107" s="1240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4" t="str">
        <f t="shared" si="157"/>
        <v>Sorghum: kg produced</v>
      </c>
      <c r="B1108" s="827"/>
      <c r="C1108" s="1235">
        <f t="shared" si="160"/>
        <v>7.0042400521852566E-2</v>
      </c>
      <c r="D1108" s="1235">
        <f t="shared" si="161"/>
        <v>8.7410306588388775E-2</v>
      </c>
      <c r="E1108" s="1235">
        <f t="shared" si="162"/>
        <v>0.23824019714430672</v>
      </c>
      <c r="F1108" s="1235">
        <f t="shared" si="163"/>
        <v>0.18153946510110891</v>
      </c>
      <c r="G1108" s="827"/>
      <c r="H1108" s="1236">
        <f t="shared" si="164"/>
        <v>4.1095890410958902E-2</v>
      </c>
      <c r="I1108" s="1236">
        <f t="shared" si="165"/>
        <v>4.1095890410958902E-2</v>
      </c>
      <c r="J1108" s="1236">
        <f t="shared" si="166"/>
        <v>0.1095890410958904</v>
      </c>
      <c r="K1108" s="1236">
        <f t="shared" si="167"/>
        <v>6.575342465753424E-2</v>
      </c>
      <c r="L1108" s="44"/>
      <c r="M1108" s="1226" t="str">
        <f t="shared" si="159"/>
        <v>yes</v>
      </c>
      <c r="N1108" s="1240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4" t="str">
        <f t="shared" si="157"/>
        <v>High value cereal: kg produced</v>
      </c>
      <c r="B1109" s="827"/>
      <c r="C1109" s="1235">
        <f t="shared" si="160"/>
        <v>0</v>
      </c>
      <c r="D1109" s="1235">
        <f t="shared" si="161"/>
        <v>0</v>
      </c>
      <c r="E1109" s="1235">
        <f t="shared" si="162"/>
        <v>0</v>
      </c>
      <c r="F1109" s="1235">
        <f t="shared" si="163"/>
        <v>0</v>
      </c>
      <c r="G1109" s="827"/>
      <c r="H1109" s="1236">
        <f t="shared" si="164"/>
        <v>0</v>
      </c>
      <c r="I1109" s="1236">
        <f t="shared" si="165"/>
        <v>0</v>
      </c>
      <c r="J1109" s="1236">
        <f t="shared" si="166"/>
        <v>0</v>
      </c>
      <c r="K1109" s="1236">
        <f t="shared" si="167"/>
        <v>0</v>
      </c>
      <c r="L1109" s="44"/>
      <c r="M1109" s="1226" t="str">
        <f t="shared" si="159"/>
        <v/>
      </c>
      <c r="N1109" s="1240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4" t="str">
        <f t="shared" si="157"/>
        <v>High value cereal:rice kg produced</v>
      </c>
      <c r="B1110" s="827"/>
      <c r="C1110" s="1235">
        <f t="shared" si="160"/>
        <v>0</v>
      </c>
      <c r="D1110" s="1235">
        <f t="shared" si="161"/>
        <v>0</v>
      </c>
      <c r="E1110" s="1235">
        <f t="shared" si="162"/>
        <v>0</v>
      </c>
      <c r="F1110" s="1235">
        <f t="shared" si="163"/>
        <v>0</v>
      </c>
      <c r="G1110" s="827"/>
      <c r="H1110" s="1236">
        <f t="shared" si="164"/>
        <v>0</v>
      </c>
      <c r="I1110" s="1236">
        <f t="shared" si="165"/>
        <v>0</v>
      </c>
      <c r="J1110" s="1236">
        <f t="shared" si="166"/>
        <v>0</v>
      </c>
      <c r="K1110" s="1236">
        <f t="shared" si="167"/>
        <v>0</v>
      </c>
      <c r="L1110" s="44"/>
      <c r="M1110" s="1226" t="str">
        <f t="shared" si="159"/>
        <v/>
      </c>
      <c r="N1110" s="1240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4" t="str">
        <f t="shared" si="157"/>
        <v>Cowpeas: kg produced</v>
      </c>
      <c r="B1111" s="827"/>
      <c r="C1111" s="1235">
        <f t="shared" si="160"/>
        <v>0</v>
      </c>
      <c r="D1111" s="1235">
        <f t="shared" si="161"/>
        <v>0</v>
      </c>
      <c r="E1111" s="1235">
        <f t="shared" si="162"/>
        <v>0</v>
      </c>
      <c r="F1111" s="1235">
        <f t="shared" si="163"/>
        <v>0</v>
      </c>
      <c r="G1111" s="827"/>
      <c r="H1111" s="1236">
        <f t="shared" si="164"/>
        <v>0</v>
      </c>
      <c r="I1111" s="1236">
        <f t="shared" si="165"/>
        <v>0</v>
      </c>
      <c r="J1111" s="1236">
        <f t="shared" si="166"/>
        <v>0</v>
      </c>
      <c r="K1111" s="1236">
        <f t="shared" si="167"/>
        <v>0</v>
      </c>
      <c r="L1111" s="44"/>
      <c r="M1111" s="1226" t="str">
        <f t="shared" si="159"/>
        <v/>
      </c>
      <c r="N1111" s="1240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4" t="str">
        <f t="shared" si="157"/>
        <v>Beans: kg produced</v>
      </c>
      <c r="B1112" s="827"/>
      <c r="C1112" s="1235">
        <f t="shared" si="160"/>
        <v>0</v>
      </c>
      <c r="D1112" s="1235">
        <f t="shared" si="161"/>
        <v>2.2113502935420747E-3</v>
      </c>
      <c r="E1112" s="1235">
        <f t="shared" si="162"/>
        <v>9.3020221787345064E-2</v>
      </c>
      <c r="F1112" s="1235">
        <f t="shared" si="163"/>
        <v>8.3718199608610558E-2</v>
      </c>
      <c r="G1112" s="827"/>
      <c r="H1112" s="1236">
        <f t="shared" si="164"/>
        <v>0</v>
      </c>
      <c r="I1112" s="1236">
        <f t="shared" si="165"/>
        <v>0</v>
      </c>
      <c r="J1112" s="1236">
        <f t="shared" si="166"/>
        <v>7.8277886497064575E-2</v>
      </c>
      <c r="K1112" s="1236">
        <f t="shared" si="167"/>
        <v>7.0450097847358117E-2</v>
      </c>
      <c r="L1112" s="44"/>
      <c r="M1112" s="1226" t="str">
        <f t="shared" si="159"/>
        <v>yes</v>
      </c>
      <c r="N1112" s="1240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4" t="str">
        <f t="shared" si="157"/>
        <v>Millet: kg produced</v>
      </c>
      <c r="B1113" s="827"/>
      <c r="C1113" s="1235">
        <f t="shared" si="160"/>
        <v>0</v>
      </c>
      <c r="D1113" s="1235">
        <f t="shared" si="161"/>
        <v>0</v>
      </c>
      <c r="E1113" s="1235">
        <f t="shared" si="162"/>
        <v>0</v>
      </c>
      <c r="F1113" s="1235">
        <f t="shared" si="163"/>
        <v>0</v>
      </c>
      <c r="G1113" s="827"/>
      <c r="H1113" s="1236">
        <f t="shared" si="164"/>
        <v>0</v>
      </c>
      <c r="I1113" s="1236">
        <f t="shared" si="165"/>
        <v>0</v>
      </c>
      <c r="J1113" s="1236">
        <f t="shared" si="166"/>
        <v>0</v>
      </c>
      <c r="K1113" s="1236">
        <f t="shared" si="167"/>
        <v>0</v>
      </c>
      <c r="L1113" s="44"/>
      <c r="M1113" s="1226" t="str">
        <f t="shared" si="159"/>
        <v/>
      </c>
      <c r="N1113" s="1240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4" t="str">
        <f t="shared" si="157"/>
        <v>Finger millet: kg produced</v>
      </c>
      <c r="B1114" s="827"/>
      <c r="C1114" s="1235">
        <f t="shared" si="160"/>
        <v>0</v>
      </c>
      <c r="D1114" s="1235">
        <f t="shared" si="161"/>
        <v>0</v>
      </c>
      <c r="E1114" s="1235">
        <f t="shared" si="162"/>
        <v>0</v>
      </c>
      <c r="F1114" s="1235">
        <f t="shared" si="163"/>
        <v>0</v>
      </c>
      <c r="G1114" s="827"/>
      <c r="H1114" s="1236">
        <f t="shared" si="164"/>
        <v>0</v>
      </c>
      <c r="I1114" s="1236">
        <f t="shared" si="165"/>
        <v>0</v>
      </c>
      <c r="J1114" s="1236">
        <f t="shared" si="166"/>
        <v>0</v>
      </c>
      <c r="K1114" s="1236">
        <f t="shared" si="167"/>
        <v>0</v>
      </c>
      <c r="L1114" s="44"/>
      <c r="M1114" s="1226" t="str">
        <f t="shared" si="159"/>
        <v/>
      </c>
      <c r="N1114" s="1240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4" t="str">
        <f t="shared" si="157"/>
        <v>Wheat: kg produced</v>
      </c>
      <c r="B1115" s="827"/>
      <c r="C1115" s="1235">
        <f t="shared" si="160"/>
        <v>0</v>
      </c>
      <c r="D1115" s="1235">
        <f t="shared" si="161"/>
        <v>0</v>
      </c>
      <c r="E1115" s="1235">
        <f t="shared" si="162"/>
        <v>0</v>
      </c>
      <c r="F1115" s="1235">
        <f t="shared" si="163"/>
        <v>0</v>
      </c>
      <c r="G1115" s="827"/>
      <c r="H1115" s="1236">
        <f t="shared" si="164"/>
        <v>0</v>
      </c>
      <c r="I1115" s="1236">
        <f t="shared" si="165"/>
        <v>0</v>
      </c>
      <c r="J1115" s="1236">
        <f t="shared" si="166"/>
        <v>0</v>
      </c>
      <c r="K1115" s="1236">
        <f t="shared" si="167"/>
        <v>0</v>
      </c>
      <c r="L1115" s="44"/>
      <c r="M1115" s="1226" t="str">
        <f t="shared" si="159"/>
        <v/>
      </c>
      <c r="N1115" s="1240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4" t="str">
        <f t="shared" si="157"/>
        <v>Cassava (fresh): no. local meas.</v>
      </c>
      <c r="B1116" s="827"/>
      <c r="C1116" s="1235">
        <f t="shared" si="160"/>
        <v>0</v>
      </c>
      <c r="D1116" s="1235">
        <f t="shared" si="161"/>
        <v>0</v>
      </c>
      <c r="E1116" s="1235">
        <f t="shared" si="162"/>
        <v>0</v>
      </c>
      <c r="F1116" s="1235">
        <f t="shared" si="163"/>
        <v>0</v>
      </c>
      <c r="G1116" s="827"/>
      <c r="H1116" s="1236">
        <f t="shared" si="164"/>
        <v>0</v>
      </c>
      <c r="I1116" s="1236">
        <f t="shared" si="165"/>
        <v>0</v>
      </c>
      <c r="J1116" s="1236">
        <f t="shared" si="166"/>
        <v>0</v>
      </c>
      <c r="K1116" s="1236">
        <f t="shared" si="167"/>
        <v>0</v>
      </c>
      <c r="L1116" s="44"/>
      <c r="M1116" s="1226" t="str">
        <f t="shared" si="159"/>
        <v/>
      </c>
      <c r="N1116" s="1240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4" t="str">
        <f t="shared" si="157"/>
        <v>Water melon: no. local meas</v>
      </c>
      <c r="B1117" s="827"/>
      <c r="C1117" s="1235">
        <f t="shared" si="160"/>
        <v>0</v>
      </c>
      <c r="D1117" s="1235">
        <f t="shared" si="161"/>
        <v>0</v>
      </c>
      <c r="E1117" s="1235">
        <f t="shared" si="162"/>
        <v>0</v>
      </c>
      <c r="F1117" s="1235">
        <f t="shared" si="163"/>
        <v>0</v>
      </c>
      <c r="G1117" s="827"/>
      <c r="H1117" s="1236">
        <f t="shared" si="164"/>
        <v>0</v>
      </c>
      <c r="I1117" s="1236">
        <f t="shared" si="165"/>
        <v>0</v>
      </c>
      <c r="J1117" s="1236">
        <f t="shared" si="166"/>
        <v>0</v>
      </c>
      <c r="K1117" s="1236">
        <f t="shared" si="167"/>
        <v>0</v>
      </c>
      <c r="L1117" s="44"/>
      <c r="M1117" s="1226" t="str">
        <f t="shared" si="159"/>
        <v/>
      </c>
      <c r="N1117" s="1240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4" t="str">
        <f t="shared" si="157"/>
        <v>Other Tomatoes: no. local meas</v>
      </c>
      <c r="B1118" s="827"/>
      <c r="C1118" s="1235">
        <f t="shared" si="160"/>
        <v>0</v>
      </c>
      <c r="D1118" s="1235">
        <f t="shared" si="161"/>
        <v>0</v>
      </c>
      <c r="E1118" s="1235">
        <f t="shared" si="162"/>
        <v>0</v>
      </c>
      <c r="F1118" s="1235">
        <f t="shared" si="163"/>
        <v>9.9151989562948448E-2</v>
      </c>
      <c r="G1118" s="827"/>
      <c r="H1118" s="1236">
        <f t="shared" si="164"/>
        <v>0</v>
      </c>
      <c r="I1118" s="1236">
        <f t="shared" si="165"/>
        <v>0</v>
      </c>
      <c r="J1118" s="1236">
        <f t="shared" si="166"/>
        <v>0</v>
      </c>
      <c r="K1118" s="1236">
        <f t="shared" si="167"/>
        <v>9.3933463796477476E-2</v>
      </c>
      <c r="L1118" s="44"/>
      <c r="M1118" s="1226" t="str">
        <f t="shared" si="159"/>
        <v/>
      </c>
      <c r="N1118" s="1240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4" t="str">
        <f t="shared" si="157"/>
        <v>Sweet potatoes: no. local meas</v>
      </c>
      <c r="B1119" s="827"/>
      <c r="C1119" s="1235">
        <f t="shared" si="160"/>
        <v>1.8590998043052837E-2</v>
      </c>
      <c r="D1119" s="1235">
        <f t="shared" si="161"/>
        <v>1.8590998043052837E-2</v>
      </c>
      <c r="E1119" s="1235">
        <f t="shared" si="162"/>
        <v>4.1313328984561859E-2</v>
      </c>
      <c r="F1119" s="1235">
        <f t="shared" si="163"/>
        <v>8.2974559686888452E-2</v>
      </c>
      <c r="G1119" s="827"/>
      <c r="H1119" s="1236">
        <f t="shared" si="164"/>
        <v>0</v>
      </c>
      <c r="I1119" s="1236">
        <f t="shared" si="165"/>
        <v>0</v>
      </c>
      <c r="J1119" s="1236">
        <f t="shared" si="166"/>
        <v>0</v>
      </c>
      <c r="K1119" s="1236">
        <f t="shared" si="167"/>
        <v>2.3483365949119369E-2</v>
      </c>
      <c r="L1119" s="44"/>
      <c r="M1119" s="1226" t="str">
        <f t="shared" si="159"/>
        <v/>
      </c>
      <c r="N1119" s="1240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4" t="str">
        <f t="shared" si="157"/>
        <v>Groundnuts (dry): no. local meas</v>
      </c>
      <c r="B1120" s="827"/>
      <c r="C1120" s="1235">
        <f t="shared" si="160"/>
        <v>4.7211350293542072E-2</v>
      </c>
      <c r="D1120" s="1235">
        <f t="shared" si="161"/>
        <v>7.0817025440313111E-2</v>
      </c>
      <c r="E1120" s="1235">
        <f t="shared" si="162"/>
        <v>0.20982822352685368</v>
      </c>
      <c r="F1120" s="1235">
        <f t="shared" si="163"/>
        <v>0.47211350293542076</v>
      </c>
      <c r="G1120" s="827"/>
      <c r="H1120" s="1236">
        <f t="shared" si="164"/>
        <v>2.3483365949119372E-2</v>
      </c>
      <c r="I1120" s="1236">
        <f t="shared" si="165"/>
        <v>0</v>
      </c>
      <c r="J1120" s="1236">
        <f t="shared" si="166"/>
        <v>0.12524461839530332</v>
      </c>
      <c r="K1120" s="1236">
        <f t="shared" si="167"/>
        <v>0.45088062622309188</v>
      </c>
      <c r="L1120" s="44"/>
      <c r="M1120" s="1226" t="str">
        <f t="shared" si="159"/>
        <v>yes</v>
      </c>
      <c r="N1120" s="1240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4" t="str">
        <f t="shared" si="157"/>
        <v>Vegetabl: no. local mseseas</v>
      </c>
      <c r="B1121" s="827"/>
      <c r="C1121" s="1235">
        <f t="shared" si="160"/>
        <v>0</v>
      </c>
      <c r="D1121" s="1235">
        <f t="shared" si="161"/>
        <v>9.784735812133074E-4</v>
      </c>
      <c r="E1121" s="1235">
        <f t="shared" si="162"/>
        <v>2.6092628832354858E-2</v>
      </c>
      <c r="F1121" s="1235">
        <f t="shared" si="163"/>
        <v>7.2954990215264179E-2</v>
      </c>
      <c r="G1121" s="827"/>
      <c r="H1121" s="1236">
        <f t="shared" si="164"/>
        <v>0</v>
      </c>
      <c r="I1121" s="1236">
        <f t="shared" si="165"/>
        <v>0</v>
      </c>
      <c r="J1121" s="1236">
        <f t="shared" si="166"/>
        <v>2.6092628832354858E-2</v>
      </c>
      <c r="K1121" s="1236">
        <f t="shared" si="167"/>
        <v>7.0450097847358117E-2</v>
      </c>
      <c r="L1121" s="44"/>
      <c r="M1121" s="1226" t="str">
        <f t="shared" si="159"/>
        <v/>
      </c>
      <c r="N1121" s="1240" t="str">
        <f t="shared" si="168"/>
        <v/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4" t="str">
        <f t="shared" si="157"/>
        <v>Pumpkin Leaves: local measure</v>
      </c>
      <c r="B1122" s="827"/>
      <c r="C1122" s="1235">
        <f t="shared" si="160"/>
        <v>0</v>
      </c>
      <c r="D1122" s="1235">
        <f t="shared" si="161"/>
        <v>0</v>
      </c>
      <c r="E1122" s="1235">
        <f t="shared" si="162"/>
        <v>0</v>
      </c>
      <c r="F1122" s="1235">
        <f t="shared" si="163"/>
        <v>0</v>
      </c>
      <c r="G1122" s="827"/>
      <c r="H1122" s="1236">
        <f t="shared" si="164"/>
        <v>0</v>
      </c>
      <c r="I1122" s="1236">
        <f t="shared" si="165"/>
        <v>0</v>
      </c>
      <c r="J1122" s="1236">
        <f t="shared" si="166"/>
        <v>0</v>
      </c>
      <c r="K1122" s="1236">
        <f t="shared" si="167"/>
        <v>0</v>
      </c>
      <c r="L1122" s="44"/>
      <c r="M1122" s="1226" t="str">
        <f t="shared" si="159"/>
        <v/>
      </c>
      <c r="N1122" s="1240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4" t="str">
        <f t="shared" si="157"/>
        <v>Other crop: pumpkin</v>
      </c>
      <c r="B1123" s="827"/>
      <c r="C1123" s="1235">
        <f t="shared" si="160"/>
        <v>0</v>
      </c>
      <c r="D1123" s="1235">
        <f t="shared" si="161"/>
        <v>0</v>
      </c>
      <c r="E1123" s="1235">
        <f t="shared" si="162"/>
        <v>0</v>
      </c>
      <c r="F1123" s="1235">
        <f t="shared" si="163"/>
        <v>0</v>
      </c>
      <c r="G1123" s="827"/>
      <c r="H1123" s="1236">
        <f t="shared" si="164"/>
        <v>0</v>
      </c>
      <c r="I1123" s="1236">
        <f t="shared" si="165"/>
        <v>0</v>
      </c>
      <c r="J1123" s="1236">
        <f t="shared" si="166"/>
        <v>0</v>
      </c>
      <c r="K1123" s="1236">
        <f t="shared" si="167"/>
        <v>0</v>
      </c>
      <c r="L1123" s="44"/>
      <c r="M1123" s="1226" t="str">
        <f t="shared" si="159"/>
        <v/>
      </c>
      <c r="N1123" s="1240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4" t="str">
        <f t="shared" si="157"/>
        <v>other crops sunflower produced:qty</v>
      </c>
      <c r="B1124" s="827"/>
      <c r="C1124" s="1235">
        <f t="shared" si="160"/>
        <v>0</v>
      </c>
      <c r="D1124" s="1235">
        <f t="shared" si="161"/>
        <v>0</v>
      </c>
      <c r="E1124" s="1235">
        <f t="shared" si="162"/>
        <v>0</v>
      </c>
      <c r="F1124" s="1235">
        <f t="shared" si="163"/>
        <v>0</v>
      </c>
      <c r="G1124" s="827"/>
      <c r="H1124" s="1236">
        <f t="shared" si="164"/>
        <v>0</v>
      </c>
      <c r="I1124" s="1236">
        <f t="shared" si="165"/>
        <v>0</v>
      </c>
      <c r="J1124" s="1236">
        <f t="shared" si="166"/>
        <v>0</v>
      </c>
      <c r="K1124" s="1236">
        <f t="shared" si="167"/>
        <v>0</v>
      </c>
      <c r="L1124" s="44"/>
      <c r="M1124" s="1226" t="str">
        <f t="shared" si="159"/>
        <v/>
      </c>
      <c r="N1124" s="1240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4" t="str">
        <f>A850</f>
        <v>FISHING -- see worksheet Data 3</v>
      </c>
      <c r="B1125" s="827"/>
      <c r="C1125" s="1235">
        <f t="shared" ref="C1125:F1126" si="169">IF(C$1102=0,0,MAX((SUM(C850,M850)+SUM(C961,M961)/C$1102),(SUM(C850)+SUM(C961)/C$1102)))</f>
        <v>0</v>
      </c>
      <c r="D1125" s="1235">
        <f t="shared" si="169"/>
        <v>0</v>
      </c>
      <c r="E1125" s="1235">
        <f t="shared" si="169"/>
        <v>0</v>
      </c>
      <c r="F1125" s="1235">
        <f t="shared" si="169"/>
        <v>0</v>
      </c>
      <c r="G1125" s="827"/>
      <c r="H1125" s="1236">
        <f t="shared" ref="H1125:K1126" si="170">IF(C$1102=0,0,MAX(SUM(C961,M961)/C$1102,SUM(C961)/C$1102))</f>
        <v>0</v>
      </c>
      <c r="I1125" s="1236">
        <f t="shared" si="170"/>
        <v>0</v>
      </c>
      <c r="J1125" s="1236">
        <f t="shared" si="170"/>
        <v>0</v>
      </c>
      <c r="K1125" s="1236">
        <f t="shared" si="170"/>
        <v>0</v>
      </c>
      <c r="L1125" s="44"/>
      <c r="M1125" s="1226" t="str">
        <f t="shared" si="159"/>
        <v/>
      </c>
      <c r="N1125" s="1240" t="str">
        <f t="shared" si="168"/>
        <v/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4" t="str">
        <f>A851</f>
        <v>WILD FOODS -- see worksheet Data 3</v>
      </c>
      <c r="B1126" s="827"/>
      <c r="C1126" s="1235">
        <f t="shared" si="169"/>
        <v>0</v>
      </c>
      <c r="D1126" s="1235">
        <f t="shared" si="169"/>
        <v>0</v>
      </c>
      <c r="E1126" s="1235">
        <f t="shared" si="169"/>
        <v>0</v>
      </c>
      <c r="F1126" s="1235">
        <f t="shared" si="169"/>
        <v>0</v>
      </c>
      <c r="G1126" s="827"/>
      <c r="H1126" s="1236">
        <f t="shared" si="170"/>
        <v>0</v>
      </c>
      <c r="I1126" s="1236">
        <f t="shared" si="170"/>
        <v>0</v>
      </c>
      <c r="J1126" s="1236">
        <f t="shared" si="170"/>
        <v>0</v>
      </c>
      <c r="K1126" s="1236">
        <f t="shared" si="170"/>
        <v>0</v>
      </c>
      <c r="L1126" s="44"/>
      <c r="M1126" s="1226" t="str">
        <f t="shared" si="159"/>
        <v/>
      </c>
      <c r="N1126" s="1240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6" t="str">
        <f t="shared" si="159"/>
        <v/>
      </c>
      <c r="N1127" s="1226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5">
        <f t="shared" ref="C1128:C1138" si="173">IF(C$1102=0,0,MAX(SUM(C949,M949)/C$1102,SUM(C949)/C$1102))</f>
        <v>0</v>
      </c>
      <c r="D1128" s="1235">
        <f t="shared" ref="D1128:D1138" si="174">IF(D$1102=0,0,MAX(SUM(D949,N949)/D$1102,SUM(D949)/D$1102))</f>
        <v>0</v>
      </c>
      <c r="E1128" s="1235">
        <f t="shared" ref="E1128:E1138" si="175">IF(E$1102=0,0,MAX(SUM(E949,O949)/E$1102,SUM(E949)/E$1102))</f>
        <v>0</v>
      </c>
      <c r="F1128" s="1235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6" t="str">
        <f t="shared" si="159"/>
        <v>yes</v>
      </c>
      <c r="N1128" s="1226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5">
        <f t="shared" si="173"/>
        <v>0</v>
      </c>
      <c r="D1129" s="1235">
        <f t="shared" si="174"/>
        <v>0</v>
      </c>
      <c r="E1129" s="1235">
        <f t="shared" si="175"/>
        <v>0</v>
      </c>
      <c r="F1129" s="1235">
        <f t="shared" si="176"/>
        <v>1.9021526418786689</v>
      </c>
      <c r="G1129" s="827"/>
      <c r="H1129" s="46"/>
      <c r="I1129" s="46"/>
      <c r="J1129" s="46"/>
      <c r="K1129" s="826"/>
      <c r="L1129" s="827"/>
      <c r="M1129" s="1226" t="str">
        <f t="shared" si="159"/>
        <v>yes</v>
      </c>
      <c r="N1129" s="1226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5">
        <f t="shared" si="173"/>
        <v>0</v>
      </c>
      <c r="D1130" s="1235">
        <f t="shared" si="174"/>
        <v>0</v>
      </c>
      <c r="E1130" s="1235">
        <f t="shared" si="175"/>
        <v>0</v>
      </c>
      <c r="F1130" s="1235">
        <f t="shared" si="176"/>
        <v>0</v>
      </c>
      <c r="G1130" s="827"/>
      <c r="H1130" s="46"/>
      <c r="I1130" s="46"/>
      <c r="J1130" s="46"/>
      <c r="K1130" s="826"/>
      <c r="L1130" s="827"/>
      <c r="M1130" s="1226" t="str">
        <f t="shared" si="159"/>
        <v/>
      </c>
      <c r="N1130" s="1226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5">
        <f t="shared" si="173"/>
        <v>0</v>
      </c>
      <c r="D1131" s="1235">
        <f t="shared" si="174"/>
        <v>0</v>
      </c>
      <c r="E1131" s="1235">
        <f t="shared" si="175"/>
        <v>0</v>
      </c>
      <c r="F1131" s="1235">
        <f t="shared" si="176"/>
        <v>0</v>
      </c>
      <c r="G1131" s="827"/>
      <c r="H1131" s="46"/>
      <c r="I1131" s="46"/>
      <c r="J1131" s="46"/>
      <c r="K1131" s="826"/>
      <c r="L1131" s="827"/>
      <c r="M1131" s="1226" t="str">
        <f t="shared" si="159"/>
        <v/>
      </c>
      <c r="N1131" s="1226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5">
        <f t="shared" si="173"/>
        <v>0</v>
      </c>
      <c r="D1132" s="1235">
        <f t="shared" si="174"/>
        <v>0</v>
      </c>
      <c r="E1132" s="1235">
        <f t="shared" si="175"/>
        <v>0</v>
      </c>
      <c r="F1132" s="1235">
        <f t="shared" si="176"/>
        <v>0</v>
      </c>
      <c r="G1132" s="827"/>
      <c r="H1132" s="46"/>
      <c r="I1132" s="46"/>
      <c r="J1132" s="46"/>
      <c r="K1132" s="826"/>
      <c r="L1132" s="827"/>
      <c r="M1132" s="1226" t="str">
        <f t="shared" si="159"/>
        <v/>
      </c>
      <c r="N1132" s="1226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5">
        <f t="shared" si="173"/>
        <v>0</v>
      </c>
      <c r="D1133" s="1235">
        <f t="shared" si="174"/>
        <v>0</v>
      </c>
      <c r="E1133" s="1235">
        <f t="shared" si="175"/>
        <v>0</v>
      </c>
      <c r="F1133" s="1235">
        <f t="shared" si="176"/>
        <v>0</v>
      </c>
      <c r="G1133" s="827"/>
      <c r="H1133" s="46"/>
      <c r="I1133" s="46"/>
      <c r="J1133" s="46"/>
      <c r="K1133" s="826"/>
      <c r="L1133" s="827"/>
      <c r="M1133" s="1226" t="str">
        <f t="shared" si="159"/>
        <v/>
      </c>
      <c r="N1133" s="1226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5">
        <f t="shared" si="173"/>
        <v>0</v>
      </c>
      <c r="D1134" s="1235">
        <f t="shared" si="174"/>
        <v>0</v>
      </c>
      <c r="E1134" s="1235">
        <f t="shared" si="175"/>
        <v>0</v>
      </c>
      <c r="F1134" s="1235">
        <f t="shared" si="176"/>
        <v>0</v>
      </c>
      <c r="G1134" s="827"/>
      <c r="H1134" s="46"/>
      <c r="I1134" s="46"/>
      <c r="J1134" s="46"/>
      <c r="K1134" s="826"/>
      <c r="L1134" s="827"/>
      <c r="M1134" s="1226" t="str">
        <f t="shared" si="159"/>
        <v/>
      </c>
      <c r="N1134" s="1226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5">
        <f t="shared" si="173"/>
        <v>0</v>
      </c>
      <c r="D1135" s="1235">
        <f t="shared" si="174"/>
        <v>0</v>
      </c>
      <c r="E1135" s="1235">
        <f t="shared" si="175"/>
        <v>0</v>
      </c>
      <c r="F1135" s="1235">
        <f t="shared" si="176"/>
        <v>0</v>
      </c>
      <c r="G1135" s="827"/>
      <c r="H1135" s="46"/>
      <c r="I1135" s="46"/>
      <c r="J1135" s="46"/>
      <c r="K1135" s="826"/>
      <c r="L1135" s="827"/>
      <c r="M1135" s="1226" t="str">
        <f t="shared" si="159"/>
        <v/>
      </c>
      <c r="N1135" s="1226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5">
        <f t="shared" si="173"/>
        <v>0</v>
      </c>
      <c r="D1136" s="1235">
        <f t="shared" si="174"/>
        <v>0</v>
      </c>
      <c r="E1136" s="1235">
        <f t="shared" si="175"/>
        <v>0</v>
      </c>
      <c r="F1136" s="1235">
        <f t="shared" si="176"/>
        <v>0</v>
      </c>
      <c r="G1136" s="827"/>
      <c r="H1136" s="46"/>
      <c r="I1136" s="46"/>
      <c r="J1136" s="46"/>
      <c r="K1136" s="826"/>
      <c r="L1136" s="827"/>
      <c r="M1136" s="1226" t="str">
        <f t="shared" si="159"/>
        <v/>
      </c>
      <c r="N1136" s="1226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5">
        <f t="shared" si="173"/>
        <v>0</v>
      </c>
      <c r="D1137" s="1235">
        <f t="shared" si="174"/>
        <v>0</v>
      </c>
      <c r="E1137" s="1235">
        <f t="shared" si="175"/>
        <v>0</v>
      </c>
      <c r="F1137" s="1235">
        <f t="shared" si="176"/>
        <v>0</v>
      </c>
      <c r="G1137" s="827"/>
      <c r="H1137" s="46"/>
      <c r="I1137" s="46"/>
      <c r="J1137" s="46"/>
      <c r="K1137" s="826"/>
      <c r="L1137" s="827"/>
      <c r="M1137" s="1226" t="str">
        <f t="shared" si="159"/>
        <v/>
      </c>
      <c r="N1137" s="1226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5">
        <f t="shared" si="173"/>
        <v>0</v>
      </c>
      <c r="D1138" s="1235">
        <f t="shared" si="174"/>
        <v>0</v>
      </c>
      <c r="E1138" s="1235">
        <f t="shared" si="175"/>
        <v>0</v>
      </c>
      <c r="F1138" s="1235">
        <f t="shared" si="176"/>
        <v>0</v>
      </c>
      <c r="G1138" s="827"/>
      <c r="H1138" s="46"/>
      <c r="I1138" s="46"/>
      <c r="J1138" s="46"/>
      <c r="K1138" s="826"/>
      <c r="L1138" s="827"/>
      <c r="M1138" s="1226" t="str">
        <f t="shared" si="159"/>
        <v/>
      </c>
      <c r="N1138" s="1226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3"/>
      <c r="C1139" s="1235"/>
      <c r="D1139" s="1235"/>
      <c r="E1139" s="1235"/>
      <c r="F1139" s="1235"/>
      <c r="G1139" s="827"/>
      <c r="H1139" s="826"/>
      <c r="I1139" s="46"/>
      <c r="J1139" s="46"/>
      <c r="K1139" s="826"/>
      <c r="L1139" s="827"/>
      <c r="M1139" s="1245" t="s">
        <v>516</v>
      </c>
      <c r="N1139" s="1242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7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7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7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7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7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8.3496412263535554E-3</v>
      </c>
      <c r="F1145" s="1235">
        <f>IF(F$1102=0,0,MAX((SUM(F821,P821)+SUM(F906,P906,F908,P908)/F$1102),(SUM(F821)+SUM(F906,F908)/F$1102)))</f>
        <v>3.3816046966731898E-2</v>
      </c>
      <c r="G1145" s="827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3"/>
      <c r="C1146" s="1235"/>
      <c r="D1146" s="1235"/>
      <c r="E1146" s="1235"/>
      <c r="F1146" s="1235"/>
      <c r="G1146" s="827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3"/>
      <c r="C1147" s="1235"/>
      <c r="D1147" s="1235"/>
      <c r="E1147" s="1235"/>
      <c r="F1147" s="1235"/>
      <c r="G1147" s="827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7.5146771037181998E-3</v>
      </c>
      <c r="G1148" s="827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3"/>
      <c r="C1149" s="1235"/>
      <c r="D1149" s="1235"/>
      <c r="E1149" s="1235"/>
      <c r="F1149" s="1235"/>
      <c r="G1149" s="827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7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3"/>
      <c r="C1151" s="1235"/>
      <c r="D1151" s="1235"/>
      <c r="E1151" s="1235"/>
      <c r="F1151" s="1235"/>
      <c r="G1151" s="827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3"/>
      <c r="C1152" s="1235"/>
      <c r="D1152" s="1235"/>
      <c r="E1152" s="1235"/>
      <c r="F1152" s="1235"/>
      <c r="G1152" s="827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7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3"/>
      <c r="C1154" s="1235"/>
      <c r="D1154" s="1235"/>
      <c r="E1154" s="1235"/>
      <c r="F1154" s="1235"/>
      <c r="G1154" s="827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7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3"/>
      <c r="C1156" s="1235"/>
      <c r="D1156" s="1235"/>
      <c r="E1156" s="1235"/>
      <c r="F1156" s="1235"/>
      <c r="G1156" s="827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3"/>
      <c r="C1157" s="1235"/>
      <c r="D1157" s="1235"/>
      <c r="E1157" s="1235"/>
      <c r="F1157" s="1235"/>
      <c r="G1157" s="827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7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3"/>
      <c r="C1159" s="1235"/>
      <c r="D1159" s="1235"/>
      <c r="E1159" s="1235"/>
      <c r="F1159" s="1235"/>
      <c r="G1159" s="827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7" t="str">
        <f>A827</f>
        <v>Own meat</v>
      </c>
      <c r="B1160" s="827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6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3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7" t="str">
        <f>A853</f>
        <v>Labour: Shelling, Land clearing, construction, herding, slaughtering</v>
      </c>
      <c r="B1161" s="827"/>
      <c r="C1161" s="1235">
        <f t="shared" ref="C1161:F1163" si="178">MAX(SUM(C853,M853),SUM(C853))</f>
        <v>0.10229354207436397</v>
      </c>
      <c r="D1161" s="1235">
        <f t="shared" si="178"/>
        <v>5.1146771037181987E-2</v>
      </c>
      <c r="E1161" s="1235">
        <f t="shared" si="178"/>
        <v>6.8195694716242664E-2</v>
      </c>
      <c r="F1161" s="1235">
        <f t="shared" si="178"/>
        <v>0</v>
      </c>
      <c r="G1161" s="827"/>
      <c r="H1161" s="46"/>
      <c r="I1161" s="46"/>
      <c r="J1161" s="46"/>
      <c r="K1161" s="46"/>
      <c r="L1161" s="44"/>
      <c r="M1161" s="1226" t="str">
        <f t="shared" si="177"/>
        <v>yes</v>
      </c>
      <c r="N1161" s="1243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7" t="str">
        <f>A854</f>
        <v>Labour: Weeding</v>
      </c>
      <c r="B1162" s="827"/>
      <c r="C1162" s="1235">
        <f t="shared" si="178"/>
        <v>0.15344031311154599</v>
      </c>
      <c r="D1162" s="1235">
        <f t="shared" si="178"/>
        <v>0.15344031311154599</v>
      </c>
      <c r="E1162" s="1235">
        <f t="shared" si="178"/>
        <v>5.0515329419439009E-2</v>
      </c>
      <c r="F1162" s="1235">
        <f t="shared" si="178"/>
        <v>0</v>
      </c>
      <c r="G1162" s="827"/>
      <c r="H1162" s="46"/>
      <c r="I1162" s="46"/>
      <c r="J1162" s="46"/>
      <c r="K1162" s="46"/>
      <c r="L1162" s="44"/>
      <c r="M1162" s="1226" t="str">
        <f t="shared" si="177"/>
        <v>yes</v>
      </c>
      <c r="N1162" s="1243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7" t="str">
        <f>A855</f>
        <v>Labour: Harvesting</v>
      </c>
      <c r="B1163" s="827"/>
      <c r="C1163" s="1235">
        <f t="shared" si="178"/>
        <v>0.42622309197651653</v>
      </c>
      <c r="D1163" s="1235">
        <f t="shared" si="178"/>
        <v>0.14207436399217221</v>
      </c>
      <c r="E1163" s="1235">
        <f t="shared" si="178"/>
        <v>4.54637964774951E-2</v>
      </c>
      <c r="F1163" s="1235">
        <f t="shared" si="178"/>
        <v>0</v>
      </c>
      <c r="G1163" s="827"/>
      <c r="H1163" s="46"/>
      <c r="I1163" s="46"/>
      <c r="J1163" s="46"/>
      <c r="K1163" s="46"/>
      <c r="L1163" s="44"/>
      <c r="M1163" s="1226" t="str">
        <f t="shared" si="177"/>
        <v>yes</v>
      </c>
      <c r="N1163" s="1243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7" t="str">
        <f>A895</f>
        <v>Gifts/remittances: cereal</v>
      </c>
      <c r="B1164" s="827"/>
      <c r="C1164" s="1235">
        <f t="shared" ref="C1164:F1166" si="179">MAX(SUM(C895,M895),SUM(C895))</f>
        <v>0</v>
      </c>
      <c r="D1164" s="1235">
        <f t="shared" si="179"/>
        <v>0</v>
      </c>
      <c r="E1164" s="1235">
        <f t="shared" si="179"/>
        <v>0</v>
      </c>
      <c r="F1164" s="1235">
        <f t="shared" si="179"/>
        <v>0</v>
      </c>
      <c r="G1164" s="827"/>
      <c r="H1164" s="46"/>
      <c r="I1164" s="46"/>
      <c r="J1164" s="46"/>
      <c r="K1164" s="46"/>
      <c r="L1164" s="44"/>
      <c r="M1164" s="1226" t="str">
        <f t="shared" si="177"/>
        <v/>
      </c>
      <c r="N1164" s="1243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7" t="str">
        <f>A896</f>
        <v>Gifts/remittances: sugar</v>
      </c>
      <c r="B1165" s="827"/>
      <c r="C1165" s="1235">
        <f t="shared" si="179"/>
        <v>0</v>
      </c>
      <c r="D1165" s="1235">
        <f t="shared" si="179"/>
        <v>0</v>
      </c>
      <c r="E1165" s="1235">
        <f t="shared" si="179"/>
        <v>0</v>
      </c>
      <c r="F1165" s="1235">
        <f t="shared" si="179"/>
        <v>0</v>
      </c>
      <c r="G1165" s="827"/>
      <c r="H1165" s="46"/>
      <c r="I1165" s="46"/>
      <c r="J1165" s="46"/>
      <c r="K1165" s="46"/>
      <c r="L1165" s="44"/>
      <c r="M1165" s="1226" t="str">
        <f t="shared" si="177"/>
        <v/>
      </c>
      <c r="N1165" s="1243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7" t="str">
        <f>A897</f>
        <v>Gifts/remittances: Other</v>
      </c>
      <c r="B1166" s="827"/>
      <c r="C1166" s="1235">
        <f t="shared" si="179"/>
        <v>0</v>
      </c>
      <c r="D1166" s="1235">
        <f t="shared" si="179"/>
        <v>0</v>
      </c>
      <c r="E1166" s="1235">
        <f t="shared" si="179"/>
        <v>0</v>
      </c>
      <c r="F1166" s="1235">
        <f t="shared" si="179"/>
        <v>0</v>
      </c>
      <c r="G1166" s="827"/>
      <c r="H1166" s="46"/>
      <c r="I1166" s="46"/>
      <c r="J1166" s="46"/>
      <c r="K1166" s="46"/>
      <c r="L1166" s="44"/>
      <c r="M1166" s="1226" t="str">
        <f t="shared" si="177"/>
        <v/>
      </c>
      <c r="N1166" s="1243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5"/>
      <c r="D1167" s="1235"/>
      <c r="E1167" s="1235"/>
      <c r="F1167" s="1235"/>
      <c r="G1167" s="827"/>
      <c r="H1167" s="826"/>
      <c r="I1167" s="46"/>
      <c r="J1167" s="46"/>
      <c r="K1167" s="826"/>
      <c r="L1167" s="827"/>
      <c r="M1167" s="1245" t="s">
        <v>516</v>
      </c>
      <c r="N1167" s="1242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5">
        <f t="shared" ref="C1168:F1170" si="180">IF(C$1102=0,0,MAX(SUM(C915,M915)/C$1102,SUM(C915)/C$1102))</f>
        <v>0</v>
      </c>
      <c r="D1168" s="1235">
        <f t="shared" si="180"/>
        <v>0</v>
      </c>
      <c r="E1168" s="1235">
        <f t="shared" si="180"/>
        <v>0</v>
      </c>
      <c r="F1168" s="1235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6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5">
        <f t="shared" si="180"/>
        <v>0</v>
      </c>
      <c r="D1169" s="1235">
        <f t="shared" si="180"/>
        <v>0</v>
      </c>
      <c r="E1169" s="1235">
        <f t="shared" si="180"/>
        <v>0</v>
      </c>
      <c r="F1169" s="1235">
        <f t="shared" si="180"/>
        <v>0</v>
      </c>
      <c r="G1169" s="827"/>
      <c r="H1169" s="46"/>
      <c r="I1169" s="46"/>
      <c r="J1169" s="46"/>
      <c r="K1169" s="826"/>
      <c r="L1169" s="827"/>
      <c r="M1169" s="1226" t="str">
        <f t="shared" si="181"/>
        <v/>
      </c>
      <c r="N1169" s="1226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5">
        <f t="shared" si="180"/>
        <v>0</v>
      </c>
      <c r="D1170" s="1235">
        <f t="shared" si="180"/>
        <v>0</v>
      </c>
      <c r="E1170" s="1235">
        <f t="shared" si="180"/>
        <v>0</v>
      </c>
      <c r="F1170" s="1235">
        <f t="shared" si="180"/>
        <v>0</v>
      </c>
      <c r="G1170" s="827"/>
      <c r="H1170" s="46"/>
      <c r="I1170" s="46"/>
      <c r="J1170" s="46"/>
      <c r="K1170" s="826"/>
      <c r="L1170" s="827"/>
      <c r="M1170" s="1226" t="str">
        <f t="shared" si="181"/>
        <v/>
      </c>
      <c r="N1170" s="1226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5">
        <f t="shared" ref="C1171:C1180" si="184">IF(C$1102=0,0,MAX(SUM(C919,M919)/C$1102,SUM(C919)/C$1102))</f>
        <v>0</v>
      </c>
      <c r="D1171" s="1235">
        <f t="shared" ref="D1171:D1180" si="185">IF(D$1102=0,0,MAX(SUM(D919,N919)/D$1102,SUM(D919)/D$1102))</f>
        <v>0</v>
      </c>
      <c r="E1171" s="1235">
        <f t="shared" ref="E1171:E1180" si="186">IF(E$1102=0,0,MAX(SUM(E919,O919)/E$1102,SUM(E919)/E$1102))</f>
        <v>0</v>
      </c>
      <c r="F1171" s="1235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6" t="str">
        <f t="shared" si="181"/>
        <v/>
      </c>
      <c r="N1171" s="1226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5">
        <f t="shared" si="184"/>
        <v>0</v>
      </c>
      <c r="D1172" s="1235">
        <f t="shared" si="185"/>
        <v>0</v>
      </c>
      <c r="E1172" s="1235">
        <f t="shared" si="186"/>
        <v>0</v>
      </c>
      <c r="F1172" s="1235">
        <f t="shared" si="187"/>
        <v>0</v>
      </c>
      <c r="G1172" s="827"/>
      <c r="H1172" s="46"/>
      <c r="I1172" s="46"/>
      <c r="J1172" s="46"/>
      <c r="K1172" s="826"/>
      <c r="L1172" s="827"/>
      <c r="M1172" s="1226" t="str">
        <f t="shared" si="181"/>
        <v/>
      </c>
      <c r="N1172" s="1226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5">
        <f t="shared" si="184"/>
        <v>0</v>
      </c>
      <c r="D1173" s="1235">
        <f t="shared" si="185"/>
        <v>0</v>
      </c>
      <c r="E1173" s="1235">
        <f t="shared" si="186"/>
        <v>0</v>
      </c>
      <c r="F1173" s="1235">
        <f t="shared" si="187"/>
        <v>0</v>
      </c>
      <c r="G1173" s="827"/>
      <c r="H1173" s="46"/>
      <c r="I1173" s="46"/>
      <c r="J1173" s="46"/>
      <c r="K1173" s="826"/>
      <c r="L1173" s="827"/>
      <c r="M1173" s="1226" t="str">
        <f t="shared" si="181"/>
        <v/>
      </c>
      <c r="N1173" s="1226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5">
        <f t="shared" si="184"/>
        <v>0</v>
      </c>
      <c r="D1174" s="1235">
        <f t="shared" si="185"/>
        <v>0</v>
      </c>
      <c r="E1174" s="1235">
        <f t="shared" si="186"/>
        <v>0</v>
      </c>
      <c r="F1174" s="1235">
        <f t="shared" si="187"/>
        <v>0</v>
      </c>
      <c r="G1174" s="827"/>
      <c r="H1174" s="46"/>
      <c r="I1174" s="46"/>
      <c r="J1174" s="46"/>
      <c r="K1174" s="826"/>
      <c r="L1174" s="827"/>
      <c r="M1174" s="1226" t="str">
        <f t="shared" si="181"/>
        <v/>
      </c>
      <c r="N1174" s="1226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5">
        <f t="shared" si="184"/>
        <v>0</v>
      </c>
      <c r="D1175" s="1235">
        <f t="shared" si="185"/>
        <v>0</v>
      </c>
      <c r="E1175" s="1235">
        <f t="shared" si="186"/>
        <v>0</v>
      </c>
      <c r="F1175" s="1235">
        <f t="shared" si="187"/>
        <v>0.70450097847358106</v>
      </c>
      <c r="G1175" s="827"/>
      <c r="H1175" s="46"/>
      <c r="I1175" s="46"/>
      <c r="J1175" s="46"/>
      <c r="K1175" s="826"/>
      <c r="L1175" s="827"/>
      <c r="M1175" s="1226" t="str">
        <f t="shared" si="181"/>
        <v>yes</v>
      </c>
      <c r="N1175" s="1226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5">
        <f t="shared" si="184"/>
        <v>0</v>
      </c>
      <c r="D1176" s="1235">
        <f t="shared" si="185"/>
        <v>0</v>
      </c>
      <c r="E1176" s="1235">
        <f t="shared" si="186"/>
        <v>0</v>
      </c>
      <c r="F1176" s="1235">
        <f t="shared" si="187"/>
        <v>0</v>
      </c>
      <c r="G1176" s="827"/>
      <c r="H1176" s="46"/>
      <c r="I1176" s="46"/>
      <c r="J1176" s="46"/>
      <c r="K1176" s="826"/>
      <c r="L1176" s="827"/>
      <c r="M1176" s="1226" t="str">
        <f t="shared" si="181"/>
        <v/>
      </c>
      <c r="N1176" s="1226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5">
        <f t="shared" si="184"/>
        <v>0</v>
      </c>
      <c r="D1177" s="1235">
        <f t="shared" si="185"/>
        <v>0</v>
      </c>
      <c r="E1177" s="1235">
        <f t="shared" si="186"/>
        <v>6.262230919765166E-2</v>
      </c>
      <c r="F1177" s="1235">
        <f t="shared" si="187"/>
        <v>0.14090019569471623</v>
      </c>
      <c r="G1177" s="827"/>
      <c r="H1177" s="46"/>
      <c r="I1177" s="46"/>
      <c r="J1177" s="46"/>
      <c r="K1177" s="826"/>
      <c r="L1177" s="827"/>
      <c r="M1177" s="1226" t="str">
        <f t="shared" si="181"/>
        <v>yes</v>
      </c>
      <c r="N1177" s="1226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5">
        <f t="shared" si="184"/>
        <v>0</v>
      </c>
      <c r="D1178" s="1235">
        <f t="shared" si="185"/>
        <v>0</v>
      </c>
      <c r="E1178" s="1235">
        <f t="shared" si="186"/>
        <v>0</v>
      </c>
      <c r="F1178" s="1235">
        <f t="shared" si="187"/>
        <v>0</v>
      </c>
      <c r="G1178" s="827"/>
      <c r="H1178" s="46"/>
      <c r="I1178" s="46"/>
      <c r="J1178" s="46"/>
      <c r="K1178" s="826"/>
      <c r="L1178" s="827"/>
      <c r="M1178" s="1226" t="str">
        <f t="shared" si="181"/>
        <v/>
      </c>
      <c r="N1178" s="1226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5">
        <f t="shared" si="184"/>
        <v>0</v>
      </c>
      <c r="D1179" s="1235">
        <f t="shared" si="185"/>
        <v>0</v>
      </c>
      <c r="E1179" s="1235">
        <f t="shared" si="186"/>
        <v>0</v>
      </c>
      <c r="F1179" s="1235">
        <f t="shared" si="187"/>
        <v>0</v>
      </c>
      <c r="G1179" s="827"/>
      <c r="H1179" s="46"/>
      <c r="I1179" s="46"/>
      <c r="J1179" s="46"/>
      <c r="K1179" s="826"/>
      <c r="L1179" s="827"/>
      <c r="M1179" s="1226" t="str">
        <f t="shared" si="181"/>
        <v/>
      </c>
      <c r="N1179" s="1226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5">
        <f t="shared" si="184"/>
        <v>0</v>
      </c>
      <c r="D1180" s="1235">
        <f t="shared" si="185"/>
        <v>0</v>
      </c>
      <c r="E1180" s="1235">
        <f t="shared" si="186"/>
        <v>0</v>
      </c>
      <c r="F1180" s="1235">
        <f t="shared" si="187"/>
        <v>0</v>
      </c>
      <c r="G1180" s="827"/>
      <c r="H1180" s="46"/>
      <c r="I1180" s="46"/>
      <c r="J1180" s="46"/>
      <c r="K1180" s="826"/>
      <c r="L1180" s="827"/>
      <c r="M1180" s="1226" t="str">
        <f t="shared" si="181"/>
        <v/>
      </c>
      <c r="N1180" s="1226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5">
        <f t="shared" ref="C1181:F1183" si="188">IF(C$1102=0,0,MAX(SUM(C964,M964)/C$1102,SUM(C964)/C$1102))</f>
        <v>0.53542074363992165</v>
      </c>
      <c r="D1181" s="1235">
        <f t="shared" si="188"/>
        <v>0.78904109589041094</v>
      </c>
      <c r="E1181" s="1235">
        <f t="shared" si="188"/>
        <v>1.0019569471624266</v>
      </c>
      <c r="F1181" s="1235">
        <f t="shared" si="188"/>
        <v>0</v>
      </c>
      <c r="G1181" s="827"/>
      <c r="H1181" s="46"/>
      <c r="I1181" s="46"/>
      <c r="J1181" s="46"/>
      <c r="K1181" s="826"/>
      <c r="L1181" s="827"/>
      <c r="M1181" s="1226" t="str">
        <f t="shared" si="181"/>
        <v>yes</v>
      </c>
      <c r="N1181" s="1226" t="str">
        <f t="shared" si="182"/>
        <v>yes</v>
      </c>
      <c r="O1181" s="827"/>
      <c r="P1181" s="827"/>
      <c r="Q1181" s="1247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5">
        <f t="shared" si="188"/>
        <v>0</v>
      </c>
      <c r="D1182" s="1235">
        <f t="shared" si="188"/>
        <v>0</v>
      </c>
      <c r="E1182" s="1235">
        <f t="shared" si="188"/>
        <v>0</v>
      </c>
      <c r="F1182" s="1235">
        <f t="shared" si="188"/>
        <v>0</v>
      </c>
      <c r="G1182" s="827"/>
      <c r="H1182" s="46"/>
      <c r="I1182" s="46"/>
      <c r="J1182" s="46"/>
      <c r="K1182" s="826"/>
      <c r="L1182" s="827"/>
      <c r="M1182" s="1226" t="str">
        <f t="shared" si="181"/>
        <v/>
      </c>
      <c r="N1182" s="1226" t="str">
        <f t="shared" si="182"/>
        <v/>
      </c>
      <c r="O1182" s="827"/>
      <c r="P1182" s="827"/>
      <c r="Q1182" s="1247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5">
        <f t="shared" si="188"/>
        <v>0</v>
      </c>
      <c r="D1183" s="1235">
        <f t="shared" si="188"/>
        <v>0</v>
      </c>
      <c r="E1183" s="1235">
        <f t="shared" si="188"/>
        <v>0</v>
      </c>
      <c r="F1183" s="1235">
        <f t="shared" si="188"/>
        <v>0</v>
      </c>
      <c r="G1183" s="827"/>
      <c r="H1183" s="46"/>
      <c r="I1183" s="46"/>
      <c r="J1183" s="46"/>
      <c r="K1183" s="826"/>
      <c r="L1183" s="827"/>
      <c r="M1183" s="1226" t="str">
        <f t="shared" si="181"/>
        <v/>
      </c>
      <c r="N1183" s="1226" t="str">
        <f t="shared" si="182"/>
        <v/>
      </c>
      <c r="O1183" s="827"/>
      <c r="P1183" s="827"/>
      <c r="Q1183" s="1247"/>
      <c r="R1183" s="433"/>
      <c r="S1183" s="46"/>
      <c r="T1183" s="46"/>
      <c r="U1183" s="883">
        <v>1184</v>
      </c>
      <c r="V1183" s="46"/>
    </row>
    <row r="1184" spans="1:22" ht="15.75" customHeight="1">
      <c r="A1184" s="1244" t="str">
        <f>A856</f>
        <v>Labour migration: no. people per HH</v>
      </c>
      <c r="B1184" s="827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7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1"/>
        <v/>
      </c>
      <c r="N1184" s="1226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8.4540117416829741</v>
      </c>
      <c r="G1185" s="827"/>
      <c r="H1185" s="46"/>
      <c r="I1185" s="46"/>
      <c r="J1185" s="46"/>
      <c r="K1185" s="826"/>
      <c r="L1185" s="827"/>
      <c r="M1185" s="1226" t="str">
        <f t="shared" si="181"/>
        <v>yes</v>
      </c>
      <c r="N1185" s="1226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5">
        <f t="shared" ref="C1186:F1187" si="189">IF(C$1102=0,0,MAX(SUM(C971,M971)/C$1102,SUM(C971)/C$1102))</f>
        <v>0</v>
      </c>
      <c r="D1186" s="1235">
        <f t="shared" si="189"/>
        <v>0</v>
      </c>
      <c r="E1186" s="1235">
        <f t="shared" si="189"/>
        <v>0</v>
      </c>
      <c r="F1186" s="1235">
        <f t="shared" si="189"/>
        <v>0</v>
      </c>
      <c r="G1186" s="827"/>
      <c r="H1186" s="46"/>
      <c r="I1186" s="46"/>
      <c r="J1186" s="46"/>
      <c r="K1186" s="826"/>
      <c r="L1186" s="827"/>
      <c r="M1186" s="1226" t="str">
        <f t="shared" si="181"/>
        <v/>
      </c>
      <c r="N1186" s="1226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5">
        <f t="shared" si="189"/>
        <v>0</v>
      </c>
      <c r="D1187" s="1235">
        <f t="shared" si="189"/>
        <v>0</v>
      </c>
      <c r="E1187" s="1235">
        <f t="shared" si="189"/>
        <v>0</v>
      </c>
      <c r="F1187" s="1235">
        <f t="shared" si="189"/>
        <v>0</v>
      </c>
      <c r="G1187" s="827"/>
      <c r="H1187" s="46"/>
      <c r="I1187" s="46"/>
      <c r="J1187" s="46"/>
      <c r="K1187" s="826"/>
      <c r="L1187" s="827"/>
      <c r="M1187" s="1226" t="str">
        <f t="shared" si="181"/>
        <v/>
      </c>
      <c r="N1187" s="1226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0.93933463796477479</v>
      </c>
      <c r="F1188" s="1235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6" t="str">
        <f t="shared" si="181"/>
        <v>yes</v>
      </c>
      <c r="N1188" s="1226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6" t="str">
        <f t="shared" si="181"/>
        <v/>
      </c>
      <c r="N1189" s="1226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6" t="str">
        <f t="shared" si="181"/>
        <v/>
      </c>
      <c r="N1190" s="1226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6" t="str">
        <f t="shared" si="181"/>
        <v/>
      </c>
      <c r="N1191" s="1226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6" t="str">
        <f t="shared" si="181"/>
        <v/>
      </c>
      <c r="N1192" s="1226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6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6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6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6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6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6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6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6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6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6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4"/>
      <c r="D1" s="844"/>
      <c r="E1" s="844"/>
      <c r="F1" s="844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517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6"/>
      <c r="C3" s="1026" t="s">
        <v>461</v>
      </c>
      <c r="D3" s="1027"/>
      <c r="E3" s="1027"/>
      <c r="F3" s="1027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518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519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520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521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522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523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521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525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524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521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526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521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527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529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530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531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532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533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534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535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536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535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537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535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538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539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540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541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542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543</v>
      </c>
      <c r="B42" s="1272"/>
      <c r="C42" s="1682" t="s">
        <v>544</v>
      </c>
      <c r="D42" s="1682"/>
      <c r="E42" s="1682"/>
      <c r="F42" s="1682"/>
      <c r="G42" s="1404" t="s">
        <v>545</v>
      </c>
      <c r="H42" s="1405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359</v>
      </c>
      <c r="B70" s="1279"/>
      <c r="C70" s="1682" t="s">
        <v>544</v>
      </c>
      <c r="D70" s="1682"/>
      <c r="E70" s="1682"/>
      <c r="F70" s="1682"/>
      <c r="G70" s="1404" t="s">
        <v>545</v>
      </c>
      <c r="H70" s="1405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698</v>
      </c>
      <c r="B83" s="1279"/>
      <c r="C83" s="1682" t="s">
        <v>544</v>
      </c>
      <c r="D83" s="1682"/>
      <c r="E83" s="1682"/>
      <c r="F83" s="1682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699</v>
      </c>
      <c r="B86" s="1279"/>
      <c r="C86" s="1682" t="s">
        <v>544</v>
      </c>
      <c r="D86" s="1682"/>
      <c r="E86" s="1682"/>
      <c r="F86" s="1682"/>
      <c r="G86" s="1404" t="str">
        <f>[1]ExpFactors!$G$83</f>
        <v>Addition</v>
      </c>
      <c r="H86" s="1405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8" t="s">
        <v>548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547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682" t="s">
        <v>544</v>
      </c>
      <c r="D89" s="1682"/>
      <c r="E89" s="1682"/>
      <c r="F89" s="1682"/>
      <c r="G89" s="1404" t="s">
        <v>545</v>
      </c>
      <c r="H89" s="1405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8" t="s">
        <v>549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550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551</v>
      </c>
      <c r="B92" s="1279"/>
      <c r="C92" s="1682" t="s">
        <v>544</v>
      </c>
      <c r="D92" s="1682"/>
      <c r="E92" s="1682"/>
      <c r="F92" s="1682"/>
      <c r="G92" s="1404" t="s">
        <v>545</v>
      </c>
      <c r="H92" s="1405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0" t="s">
        <v>552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553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554</v>
      </c>
      <c r="B95" s="1279"/>
      <c r="C95" s="1682" t="s">
        <v>544</v>
      </c>
      <c r="D95" s="1682"/>
      <c r="E95" s="1682"/>
      <c r="F95" s="1682"/>
      <c r="G95" s="1404" t="s">
        <v>545</v>
      </c>
      <c r="H95" s="1405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0" t="s">
        <v>555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556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557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558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0" t="s">
        <v>559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0" t="s">
        <v>560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0" t="s">
        <v>561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0" t="s">
        <v>562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8" t="s">
        <v>563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8" t="s">
        <v>564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565</v>
      </c>
      <c r="C2" s="1283" t="s">
        <v>1170</v>
      </c>
    </row>
    <row r="3" spans="2:3" ht="15" customHeight="1">
      <c r="B3" s="1282" t="s">
        <v>566</v>
      </c>
      <c r="C3" s="1283" t="s">
        <v>1168</v>
      </c>
    </row>
    <row r="4" spans="2:3" ht="15" customHeight="1">
      <c r="B4" s="1282" t="s">
        <v>567</v>
      </c>
      <c r="C4" s="1283" t="s">
        <v>572</v>
      </c>
    </row>
    <row r="5" spans="2:3" ht="36" customHeight="1">
      <c r="B5" s="1282" t="s">
        <v>568</v>
      </c>
      <c r="C5" s="1283" t="s">
        <v>1169</v>
      </c>
    </row>
    <row r="6" spans="2:3" ht="15" customHeight="1">
      <c r="B6" s="1282" t="s">
        <v>569</v>
      </c>
      <c r="C6" s="1283" t="s">
        <v>805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C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9"/>
    <col min="5" max="5" width="12" style="1439" bestFit="1" customWidth="1"/>
    <col min="6" max="6" width="11.5" style="1439" bestFit="1" customWidth="1"/>
    <col min="7" max="7" width="20.5" style="1439" bestFit="1" customWidth="1"/>
    <col min="8" max="8" width="12.6640625" style="1439" bestFit="1" customWidth="1"/>
    <col min="9" max="9" width="18.5" style="1439"/>
  </cols>
  <sheetData>
    <row r="1" spans="1:10" ht="15">
      <c r="A1" s="1437" t="s">
        <v>741</v>
      </c>
      <c r="B1" s="1438" t="s">
        <v>742</v>
      </c>
    </row>
    <row r="2" spans="1:10" ht="13" thickBot="1">
      <c r="B2" s="1440"/>
      <c r="C2" s="1440"/>
      <c r="D2" s="1440"/>
      <c r="E2" s="1440"/>
      <c r="F2" s="1440"/>
      <c r="G2" s="1440"/>
      <c r="H2" s="1440"/>
    </row>
    <row r="3" spans="1:10" ht="13" thickBot="1">
      <c r="A3" s="1441" t="s">
        <v>774</v>
      </c>
      <c r="B3" s="1505" t="s">
        <v>812</v>
      </c>
      <c r="C3" s="1505" t="s">
        <v>813</v>
      </c>
      <c r="D3" s="1505" t="s">
        <v>962</v>
      </c>
      <c r="E3" s="1505" t="s">
        <v>1037</v>
      </c>
      <c r="F3" s="1505" t="s">
        <v>1038</v>
      </c>
      <c r="G3" s="1505" t="s">
        <v>1039</v>
      </c>
      <c r="H3" s="1505" t="s">
        <v>1056</v>
      </c>
      <c r="I3" s="1505" t="s">
        <v>1058</v>
      </c>
      <c r="J3" s="1505" t="s">
        <v>1053</v>
      </c>
    </row>
    <row r="4" spans="1:10">
      <c r="A4" s="1442" t="s">
        <v>743</v>
      </c>
      <c r="B4" s="1453"/>
      <c r="C4" s="1453"/>
      <c r="D4" s="1453"/>
      <c r="E4" s="1453"/>
      <c r="F4" s="1453"/>
      <c r="G4" s="1453"/>
      <c r="H4" s="1453"/>
      <c r="I4" s="1453"/>
      <c r="J4" s="1453"/>
    </row>
    <row r="5" spans="1:10">
      <c r="A5" s="1443" t="s">
        <v>744</v>
      </c>
      <c r="B5" s="1444" t="s">
        <v>791</v>
      </c>
      <c r="C5" s="1444" t="s">
        <v>791</v>
      </c>
      <c r="D5" s="1444" t="s">
        <v>791</v>
      </c>
      <c r="E5" s="1444" t="s">
        <v>791</v>
      </c>
      <c r="F5" s="1444" t="s">
        <v>1085</v>
      </c>
      <c r="G5" s="1444" t="s">
        <v>1111</v>
      </c>
      <c r="H5" s="1444" t="s">
        <v>1085</v>
      </c>
      <c r="I5" s="1444" t="s">
        <v>1085</v>
      </c>
      <c r="J5" s="1444" t="s">
        <v>791</v>
      </c>
    </row>
    <row r="6" spans="1:10">
      <c r="A6" s="1443" t="s">
        <v>745</v>
      </c>
      <c r="B6" s="1444" t="s">
        <v>818</v>
      </c>
      <c r="C6" s="1444" t="s">
        <v>818</v>
      </c>
      <c r="D6" s="1444" t="s">
        <v>818</v>
      </c>
      <c r="E6" s="1444" t="s">
        <v>792</v>
      </c>
      <c r="F6" s="1444" t="s">
        <v>1086</v>
      </c>
      <c r="G6" s="1444" t="s">
        <v>1115</v>
      </c>
      <c r="H6" s="1444" t="s">
        <v>1086</v>
      </c>
      <c r="I6" s="1444" t="s">
        <v>1086</v>
      </c>
      <c r="J6" s="1444" t="s">
        <v>1140</v>
      </c>
    </row>
    <row r="7" spans="1:10">
      <c r="A7" s="1443" t="s">
        <v>746</v>
      </c>
      <c r="B7" s="1445" t="s">
        <v>815</v>
      </c>
      <c r="C7" s="1445" t="s">
        <v>817</v>
      </c>
      <c r="D7" s="1445" t="s">
        <v>817</v>
      </c>
      <c r="E7" s="1445">
        <v>40</v>
      </c>
      <c r="F7" s="1444" t="s">
        <v>1103</v>
      </c>
      <c r="G7" s="1444" t="s">
        <v>796</v>
      </c>
      <c r="H7" s="1444" t="s">
        <v>1007</v>
      </c>
      <c r="I7" s="1444" t="s">
        <v>1005</v>
      </c>
      <c r="J7" s="1444" t="s">
        <v>1141</v>
      </c>
    </row>
    <row r="8" spans="1:10">
      <c r="A8" s="1443" t="s">
        <v>747</v>
      </c>
      <c r="B8" s="1444" t="s">
        <v>816</v>
      </c>
      <c r="C8" s="1444" t="s">
        <v>969</v>
      </c>
      <c r="D8" s="1444" t="s">
        <v>969</v>
      </c>
      <c r="E8" s="1444" t="s">
        <v>793</v>
      </c>
      <c r="F8" s="1444" t="s">
        <v>1104</v>
      </c>
      <c r="G8" s="1444" t="s">
        <v>1112</v>
      </c>
      <c r="H8" s="1444" t="s">
        <v>1121</v>
      </c>
      <c r="I8" s="1444" t="s">
        <v>1139</v>
      </c>
      <c r="J8" s="1444" t="s">
        <v>1142</v>
      </c>
    </row>
    <row r="9" spans="1:10">
      <c r="A9" s="1443" t="s">
        <v>748</v>
      </c>
      <c r="B9" s="1445" t="s">
        <v>817</v>
      </c>
      <c r="C9" s="1445" t="s">
        <v>968</v>
      </c>
      <c r="D9" s="1445" t="s">
        <v>978</v>
      </c>
      <c r="E9" s="1445">
        <v>45</v>
      </c>
      <c r="F9" s="1444" t="s">
        <v>987</v>
      </c>
      <c r="G9" s="1444" t="s">
        <v>820</v>
      </c>
      <c r="H9" s="1444" t="s">
        <v>800</v>
      </c>
      <c r="I9" s="1444" t="s">
        <v>987</v>
      </c>
      <c r="J9" s="1444" t="s">
        <v>1143</v>
      </c>
    </row>
    <row r="10" spans="1:10" ht="13" thickBot="1">
      <c r="A10" s="1446" t="s">
        <v>749</v>
      </c>
      <c r="B10" s="1447" t="s">
        <v>794</v>
      </c>
      <c r="C10" s="1447" t="s">
        <v>970</v>
      </c>
      <c r="D10" s="1447" t="s">
        <v>970</v>
      </c>
      <c r="E10" s="1447" t="s">
        <v>1081</v>
      </c>
      <c r="F10" s="1447" t="s">
        <v>1105</v>
      </c>
      <c r="G10" s="1447" t="s">
        <v>1113</v>
      </c>
      <c r="H10" s="1447" t="s">
        <v>1122</v>
      </c>
      <c r="I10" s="1447" t="s">
        <v>1105</v>
      </c>
      <c r="J10" s="1447" t="s">
        <v>1144</v>
      </c>
    </row>
    <row r="11" spans="1:10">
      <c r="A11" s="1442" t="s">
        <v>750</v>
      </c>
      <c r="B11" s="1453"/>
      <c r="C11" s="1453"/>
      <c r="D11" s="1453"/>
      <c r="E11" s="1453"/>
      <c r="F11" s="1453"/>
      <c r="G11" s="1453"/>
      <c r="H11" s="1453"/>
      <c r="I11" s="1453"/>
      <c r="J11" s="1453"/>
    </row>
    <row r="12" spans="1:10">
      <c r="A12" s="1443" t="s">
        <v>744</v>
      </c>
      <c r="B12" s="1444" t="s">
        <v>791</v>
      </c>
      <c r="C12" s="1444" t="s">
        <v>791</v>
      </c>
      <c r="D12" s="1444" t="s">
        <v>791</v>
      </c>
      <c r="E12" s="1444" t="s">
        <v>1011</v>
      </c>
      <c r="F12" s="1444" t="s">
        <v>1082</v>
      </c>
      <c r="G12" s="1444" t="s">
        <v>1082</v>
      </c>
      <c r="H12" s="1444"/>
      <c r="I12" s="1444" t="s">
        <v>1011</v>
      </c>
      <c r="J12" s="1444" t="s">
        <v>1085</v>
      </c>
    </row>
    <row r="13" spans="1:10">
      <c r="A13" s="1443" t="s">
        <v>745</v>
      </c>
      <c r="B13" s="1444" t="s">
        <v>792</v>
      </c>
      <c r="C13" s="1444" t="s">
        <v>792</v>
      </c>
      <c r="D13" s="1444" t="s">
        <v>792</v>
      </c>
      <c r="E13" s="1444" t="s">
        <v>792</v>
      </c>
      <c r="F13" s="1444" t="s">
        <v>1086</v>
      </c>
      <c r="G13" s="1444" t="s">
        <v>1114</v>
      </c>
      <c r="H13" s="1444"/>
      <c r="I13" s="1444" t="s">
        <v>1086</v>
      </c>
      <c r="J13" s="1444" t="s">
        <v>1140</v>
      </c>
    </row>
    <row r="14" spans="1:10">
      <c r="A14" s="1443" t="s">
        <v>746</v>
      </c>
      <c r="B14" s="1445" t="s">
        <v>819</v>
      </c>
      <c r="C14" s="1445" t="s">
        <v>971</v>
      </c>
      <c r="D14" s="1445" t="s">
        <v>817</v>
      </c>
      <c r="E14" s="1444" t="s">
        <v>987</v>
      </c>
      <c r="F14" s="1444" t="s">
        <v>1005</v>
      </c>
      <c r="G14" s="1444" t="s">
        <v>987</v>
      </c>
      <c r="H14" s="1445"/>
      <c r="I14" s="1444" t="s">
        <v>1103</v>
      </c>
      <c r="J14" s="1444" t="s">
        <v>796</v>
      </c>
    </row>
    <row r="15" spans="1:10">
      <c r="A15" s="1443" t="s">
        <v>747</v>
      </c>
      <c r="B15" s="1444" t="s">
        <v>793</v>
      </c>
      <c r="C15" s="1444" t="s">
        <v>969</v>
      </c>
      <c r="D15" s="1444" t="s">
        <v>979</v>
      </c>
      <c r="E15" s="1444" t="s">
        <v>822</v>
      </c>
      <c r="F15" s="1444" t="s">
        <v>1102</v>
      </c>
      <c r="G15" s="1444" t="s">
        <v>822</v>
      </c>
      <c r="H15" s="1444"/>
      <c r="I15" s="1444" t="s">
        <v>1134</v>
      </c>
      <c r="J15" s="1444" t="s">
        <v>1145</v>
      </c>
    </row>
    <row r="16" spans="1:10">
      <c r="A16" s="1443" t="s">
        <v>748</v>
      </c>
      <c r="B16" s="1445" t="s">
        <v>820</v>
      </c>
      <c r="C16" s="1445" t="s">
        <v>972</v>
      </c>
      <c r="D16" s="1445" t="s">
        <v>978</v>
      </c>
      <c r="E16" s="1444" t="s">
        <v>987</v>
      </c>
      <c r="F16" s="1444" t="s">
        <v>1005</v>
      </c>
      <c r="G16" s="1444" t="s">
        <v>987</v>
      </c>
      <c r="H16" s="1445"/>
      <c r="I16" s="1444" t="s">
        <v>1103</v>
      </c>
      <c r="J16" s="1444" t="s">
        <v>820</v>
      </c>
    </row>
    <row r="17" spans="1:10" ht="13" thickBot="1">
      <c r="A17" s="1446" t="s">
        <v>749</v>
      </c>
      <c r="B17" s="1447" t="s">
        <v>795</v>
      </c>
      <c r="C17" s="1447" t="s">
        <v>973</v>
      </c>
      <c r="D17" s="1447" t="s">
        <v>997</v>
      </c>
      <c r="E17" s="1444" t="s">
        <v>822</v>
      </c>
      <c r="F17" s="1447" t="s">
        <v>1102</v>
      </c>
      <c r="G17" s="1447" t="s">
        <v>822</v>
      </c>
      <c r="H17" s="1447"/>
      <c r="I17" s="1447" t="s">
        <v>1102</v>
      </c>
      <c r="J17" s="1447" t="s">
        <v>973</v>
      </c>
    </row>
    <row r="18" spans="1:10">
      <c r="A18" s="1442" t="s">
        <v>751</v>
      </c>
      <c r="B18" s="1453"/>
      <c r="C18" s="1453"/>
      <c r="D18" s="1453"/>
      <c r="E18" s="1453"/>
      <c r="F18" s="1453"/>
      <c r="G18" s="1453"/>
      <c r="H18" s="1453"/>
      <c r="I18" s="1453"/>
      <c r="J18" s="1453"/>
    </row>
    <row r="19" spans="1:10">
      <c r="A19" s="1443" t="s">
        <v>744</v>
      </c>
      <c r="B19" s="1444" t="s">
        <v>1146</v>
      </c>
      <c r="C19" s="1444" t="s">
        <v>1146</v>
      </c>
      <c r="D19" s="1444" t="s">
        <v>1146</v>
      </c>
      <c r="E19" s="1444"/>
      <c r="F19" s="1444"/>
      <c r="G19" s="1444" t="s">
        <v>1082</v>
      </c>
      <c r="H19" s="1444"/>
      <c r="I19" s="1444"/>
      <c r="J19" s="1444" t="s">
        <v>1085</v>
      </c>
    </row>
    <row r="20" spans="1:10">
      <c r="A20" s="1443" t="s">
        <v>745</v>
      </c>
      <c r="B20" s="1444" t="s">
        <v>792</v>
      </c>
      <c r="C20" s="1444" t="s">
        <v>792</v>
      </c>
      <c r="D20" s="1444" t="s">
        <v>792</v>
      </c>
      <c r="E20" s="1444"/>
      <c r="F20" s="1444"/>
      <c r="G20" s="1444" t="s">
        <v>1116</v>
      </c>
      <c r="H20" s="1444"/>
      <c r="I20" s="1444"/>
      <c r="J20" s="1444" t="s">
        <v>1140</v>
      </c>
    </row>
    <row r="21" spans="1:10">
      <c r="A21" s="1443" t="s">
        <v>746</v>
      </c>
      <c r="B21" s="1445" t="s">
        <v>800</v>
      </c>
      <c r="C21" s="1445" t="s">
        <v>974</v>
      </c>
      <c r="D21" s="1445" t="s">
        <v>974</v>
      </c>
      <c r="E21" s="1445"/>
      <c r="F21" s="1445"/>
      <c r="G21" s="1444" t="s">
        <v>1103</v>
      </c>
      <c r="H21" s="1445"/>
      <c r="I21" s="1445"/>
      <c r="J21" s="1444" t="s">
        <v>971</v>
      </c>
    </row>
    <row r="22" spans="1:10">
      <c r="A22" s="1443" t="s">
        <v>747</v>
      </c>
      <c r="B22" s="1444" t="s">
        <v>799</v>
      </c>
      <c r="C22" s="1444" t="s">
        <v>975</v>
      </c>
      <c r="D22" s="1444" t="s">
        <v>979</v>
      </c>
      <c r="E22" s="1444"/>
      <c r="F22" s="1444"/>
      <c r="G22" s="1444" t="s">
        <v>822</v>
      </c>
      <c r="H22" s="1444"/>
      <c r="I22" s="1444"/>
      <c r="J22" s="1444" t="s">
        <v>1147</v>
      </c>
    </row>
    <row r="23" spans="1:10">
      <c r="A23" s="1443" t="s">
        <v>748</v>
      </c>
      <c r="B23" s="1445" t="s">
        <v>796</v>
      </c>
      <c r="C23" s="1445" t="s">
        <v>819</v>
      </c>
      <c r="D23" s="1445" t="s">
        <v>819</v>
      </c>
      <c r="E23" s="1445"/>
      <c r="F23" s="1445"/>
      <c r="G23" s="1444" t="s">
        <v>1103</v>
      </c>
      <c r="H23" s="1445"/>
      <c r="I23" s="1445"/>
      <c r="J23" s="1444" t="s">
        <v>1148</v>
      </c>
    </row>
    <row r="24" spans="1:10" ht="13" thickBot="1">
      <c r="A24" s="1446" t="s">
        <v>749</v>
      </c>
      <c r="B24" s="1447" t="s">
        <v>795</v>
      </c>
      <c r="C24" s="1447" t="s">
        <v>976</v>
      </c>
      <c r="D24" s="1447" t="s">
        <v>996</v>
      </c>
      <c r="E24" s="1447"/>
      <c r="F24" s="1447"/>
      <c r="G24" s="1447" t="s">
        <v>822</v>
      </c>
      <c r="H24" s="1447"/>
      <c r="I24" s="1447"/>
      <c r="J24" s="1447" t="s">
        <v>1149</v>
      </c>
    </row>
    <row r="25" spans="1:10">
      <c r="A25" s="1442" t="s">
        <v>752</v>
      </c>
      <c r="B25" s="1454"/>
      <c r="C25" s="1454"/>
      <c r="D25" s="1454"/>
      <c r="E25" s="1454"/>
      <c r="F25" s="1454"/>
      <c r="G25" s="1454"/>
      <c r="H25" s="1454"/>
      <c r="I25" s="1454"/>
      <c r="J25" s="1454"/>
    </row>
    <row r="26" spans="1:10">
      <c r="A26" s="1443" t="s">
        <v>744</v>
      </c>
      <c r="B26" s="1444"/>
      <c r="C26" s="1444"/>
      <c r="D26" s="1444" t="s">
        <v>998</v>
      </c>
      <c r="E26" s="1444"/>
      <c r="F26" s="1444"/>
      <c r="G26" s="1444"/>
      <c r="H26" s="1444"/>
      <c r="I26" s="1444"/>
      <c r="J26" s="1444"/>
    </row>
    <row r="27" spans="1:10">
      <c r="A27" s="1443" t="s">
        <v>745</v>
      </c>
      <c r="B27" s="1444"/>
      <c r="C27" s="1444"/>
      <c r="D27" s="1444" t="s">
        <v>999</v>
      </c>
      <c r="E27" s="1444"/>
      <c r="F27" s="1444"/>
      <c r="G27" s="1444"/>
      <c r="H27" s="1444"/>
      <c r="I27" s="1444"/>
      <c r="J27" s="1444"/>
    </row>
    <row r="28" spans="1:10">
      <c r="A28" s="1443" t="s">
        <v>746</v>
      </c>
      <c r="B28" s="1445"/>
      <c r="C28" s="1445"/>
      <c r="D28" s="1445" t="s">
        <v>978</v>
      </c>
      <c r="E28" s="1445"/>
      <c r="F28" s="1445"/>
      <c r="G28" s="1445"/>
      <c r="H28" s="1445"/>
      <c r="I28" s="1445"/>
      <c r="J28" s="1445"/>
    </row>
    <row r="29" spans="1:10">
      <c r="A29" s="1443" t="s">
        <v>747</v>
      </c>
      <c r="B29" s="1444"/>
      <c r="C29" s="1444"/>
      <c r="D29" s="1444" t="s">
        <v>816</v>
      </c>
      <c r="E29" s="1444"/>
      <c r="F29" s="1444"/>
      <c r="G29" s="1444"/>
      <c r="H29" s="1444"/>
      <c r="I29" s="1444"/>
      <c r="J29" s="1444"/>
    </row>
    <row r="30" spans="1:10">
      <c r="A30" s="1443" t="s">
        <v>748</v>
      </c>
      <c r="B30" s="1445"/>
      <c r="C30" s="1445"/>
      <c r="D30" s="1445" t="s">
        <v>983</v>
      </c>
      <c r="E30" s="1445"/>
      <c r="F30" s="1445"/>
      <c r="G30" s="1445"/>
      <c r="H30" s="1445"/>
      <c r="I30" s="1445"/>
      <c r="J30" s="1445"/>
    </row>
    <row r="31" spans="1:10" ht="13" thickBot="1">
      <c r="A31" s="1446" t="s">
        <v>749</v>
      </c>
      <c r="B31" s="1447"/>
      <c r="C31" s="1447"/>
      <c r="D31" s="1447" t="s">
        <v>970</v>
      </c>
      <c r="E31" s="1447"/>
      <c r="F31" s="1447"/>
      <c r="G31" s="1447"/>
      <c r="H31" s="1447"/>
      <c r="I31" s="1447"/>
      <c r="J31" s="1447"/>
    </row>
    <row r="32" spans="1:10">
      <c r="A32" s="1442" t="s">
        <v>753</v>
      </c>
      <c r="B32" s="1453"/>
      <c r="C32" s="1453"/>
      <c r="D32" s="1453"/>
      <c r="E32" s="1453"/>
      <c r="F32" s="1453"/>
      <c r="G32" s="1453"/>
      <c r="H32" s="1453"/>
      <c r="I32" s="1453"/>
      <c r="J32" s="1453"/>
    </row>
    <row r="33" spans="1:10">
      <c r="A33" s="1443" t="s">
        <v>744</v>
      </c>
      <c r="B33" s="1444"/>
      <c r="C33" s="1444"/>
      <c r="D33" s="1444"/>
      <c r="E33" s="1444"/>
      <c r="F33" s="1444"/>
      <c r="G33" s="1444"/>
      <c r="H33" s="1444"/>
      <c r="I33" s="1444"/>
      <c r="J33" s="1444"/>
    </row>
    <row r="34" spans="1:10">
      <c r="A34" s="1443" t="s">
        <v>745</v>
      </c>
      <c r="B34" s="1444"/>
      <c r="C34" s="1444"/>
      <c r="D34" s="1444"/>
      <c r="E34" s="1444"/>
      <c r="F34" s="1444"/>
      <c r="G34" s="1444"/>
      <c r="H34" s="1444"/>
      <c r="I34" s="1444"/>
      <c r="J34" s="1444"/>
    </row>
    <row r="35" spans="1:10">
      <c r="A35" s="1443" t="s">
        <v>746</v>
      </c>
      <c r="B35" s="1445"/>
      <c r="C35" s="1445"/>
      <c r="D35" s="1445"/>
      <c r="E35" s="1445"/>
      <c r="F35" s="1445"/>
      <c r="G35" s="1445"/>
      <c r="H35" s="1445"/>
      <c r="I35" s="1445"/>
      <c r="J35" s="1445"/>
    </row>
    <row r="36" spans="1:10">
      <c r="A36" s="1443" t="s">
        <v>747</v>
      </c>
      <c r="B36" s="1445"/>
      <c r="C36" s="1444"/>
      <c r="D36" s="1444"/>
      <c r="E36" s="1444"/>
      <c r="F36" s="1444"/>
      <c r="G36" s="1444"/>
      <c r="H36" s="1444"/>
      <c r="I36" s="1444"/>
      <c r="J36" s="1444"/>
    </row>
    <row r="37" spans="1:10">
      <c r="A37" s="1443" t="s">
        <v>748</v>
      </c>
      <c r="B37" s="1445"/>
      <c r="C37" s="1445"/>
      <c r="D37" s="1445"/>
      <c r="E37" s="1445"/>
      <c r="F37" s="1445"/>
      <c r="G37" s="1445"/>
      <c r="H37" s="1445"/>
      <c r="I37" s="1445"/>
      <c r="J37" s="1445"/>
    </row>
    <row r="38" spans="1:10" ht="13" thickBot="1">
      <c r="A38" s="1446" t="s">
        <v>749</v>
      </c>
      <c r="B38" s="1448"/>
      <c r="C38" s="1447"/>
      <c r="D38" s="1447"/>
      <c r="E38" s="1447"/>
      <c r="F38" s="1447"/>
      <c r="G38" s="1447"/>
      <c r="H38" s="1447"/>
      <c r="I38" s="1447"/>
      <c r="J38" s="1447"/>
    </row>
    <row r="39" spans="1:10">
      <c r="A39" s="1442" t="s">
        <v>754</v>
      </c>
      <c r="B39" s="1453"/>
      <c r="C39" s="1453"/>
      <c r="D39" s="1453"/>
      <c r="E39" s="1453"/>
      <c r="F39" s="1453"/>
      <c r="G39" s="1453"/>
      <c r="H39" s="1453"/>
      <c r="I39" s="1453"/>
      <c r="J39" s="1453"/>
    </row>
    <row r="40" spans="1:10">
      <c r="A40" s="1443" t="s">
        <v>744</v>
      </c>
      <c r="B40" s="1444"/>
      <c r="C40" s="1444"/>
      <c r="D40" s="1444"/>
      <c r="E40" s="1444"/>
      <c r="F40" s="1444"/>
      <c r="G40" s="1444"/>
      <c r="H40" s="1444"/>
      <c r="I40" s="1444"/>
      <c r="J40" s="1444"/>
    </row>
    <row r="41" spans="1:10">
      <c r="A41" s="1443" t="s">
        <v>745</v>
      </c>
      <c r="B41" s="1444"/>
      <c r="C41" s="1444"/>
      <c r="D41" s="1444"/>
      <c r="E41" s="1444"/>
      <c r="F41" s="1444"/>
      <c r="G41" s="1444"/>
      <c r="H41" s="1444"/>
      <c r="I41" s="1444"/>
      <c r="J41" s="1444"/>
    </row>
    <row r="42" spans="1:10">
      <c r="A42" s="1443" t="s">
        <v>746</v>
      </c>
      <c r="B42" s="1445"/>
      <c r="C42" s="1445"/>
      <c r="D42" s="1445"/>
      <c r="E42" s="1445"/>
      <c r="F42" s="1445"/>
      <c r="G42" s="1445"/>
      <c r="H42" s="1445"/>
      <c r="I42" s="1445"/>
      <c r="J42" s="1445"/>
    </row>
    <row r="43" spans="1:10">
      <c r="A43" s="1443" t="s">
        <v>747</v>
      </c>
      <c r="B43" s="1445"/>
      <c r="C43" s="1444"/>
      <c r="D43" s="1444"/>
      <c r="E43" s="1444"/>
      <c r="F43" s="1444"/>
      <c r="G43" s="1444"/>
      <c r="H43" s="1444"/>
      <c r="I43" s="1444"/>
      <c r="J43" s="1444"/>
    </row>
    <row r="44" spans="1:10">
      <c r="A44" s="1443" t="s">
        <v>748</v>
      </c>
      <c r="B44" s="1445"/>
      <c r="C44" s="1445"/>
      <c r="D44" s="1445"/>
      <c r="E44" s="1445"/>
      <c r="F44" s="1445"/>
      <c r="G44" s="1445"/>
      <c r="H44" s="1445"/>
      <c r="I44" s="1445"/>
      <c r="J44" s="1445"/>
    </row>
    <row r="45" spans="1:10" ht="13" thickBot="1">
      <c r="A45" s="1446" t="s">
        <v>749</v>
      </c>
      <c r="B45" s="1448"/>
      <c r="C45" s="1447"/>
      <c r="D45" s="1447"/>
      <c r="E45" s="1447"/>
      <c r="F45" s="1447"/>
      <c r="G45" s="1447"/>
      <c r="H45" s="1447"/>
      <c r="I45" s="1447"/>
      <c r="J45" s="1447"/>
    </row>
    <row r="46" spans="1:10">
      <c r="A46" s="1442" t="s">
        <v>755</v>
      </c>
      <c r="B46" s="1453"/>
      <c r="C46" s="1453"/>
      <c r="D46" s="1453"/>
      <c r="E46" s="1453"/>
      <c r="F46" s="1453"/>
      <c r="G46" s="1453"/>
      <c r="H46" s="1453"/>
      <c r="I46" s="1453"/>
      <c r="J46" s="1453"/>
    </row>
    <row r="47" spans="1:10">
      <c r="A47" s="1443" t="s">
        <v>744</v>
      </c>
      <c r="B47" s="1444"/>
      <c r="C47" s="1444"/>
      <c r="D47" s="1444"/>
      <c r="E47" s="1444" t="s">
        <v>1082</v>
      </c>
      <c r="F47" s="1444" t="s">
        <v>1082</v>
      </c>
      <c r="G47" s="1444"/>
      <c r="H47" s="1444"/>
      <c r="I47" s="1444"/>
      <c r="J47" s="1444"/>
    </row>
    <row r="48" spans="1:10">
      <c r="A48" s="1443" t="s">
        <v>745</v>
      </c>
      <c r="B48" s="1444"/>
      <c r="C48" s="1444"/>
      <c r="D48" s="1444"/>
      <c r="E48" s="1444" t="s">
        <v>792</v>
      </c>
      <c r="F48" s="1444" t="s">
        <v>792</v>
      </c>
      <c r="G48" s="1444"/>
      <c r="H48" s="1444"/>
      <c r="I48" s="1444"/>
      <c r="J48" s="1444"/>
    </row>
    <row r="49" spans="1:10">
      <c r="A49" s="1443" t="s">
        <v>746</v>
      </c>
      <c r="B49" s="1445"/>
      <c r="C49" s="1445"/>
      <c r="D49" s="1445"/>
      <c r="E49" s="1444" t="s">
        <v>987</v>
      </c>
      <c r="F49" s="1444" t="s">
        <v>987</v>
      </c>
      <c r="G49" s="1445"/>
      <c r="H49" s="1445"/>
      <c r="I49" s="1445"/>
      <c r="J49" s="1445"/>
    </row>
    <row r="50" spans="1:10">
      <c r="A50" s="1443" t="s">
        <v>747</v>
      </c>
      <c r="B50" s="1444"/>
      <c r="C50" s="1445"/>
      <c r="D50" s="1445"/>
      <c r="E50" s="1444" t="s">
        <v>1083</v>
      </c>
      <c r="F50" s="1444" t="s">
        <v>1101</v>
      </c>
      <c r="G50" s="1445"/>
      <c r="H50" s="1445"/>
      <c r="I50" s="1445"/>
      <c r="J50" s="1445"/>
    </row>
    <row r="51" spans="1:10">
      <c r="A51" s="1443" t="s">
        <v>748</v>
      </c>
      <c r="B51" s="1445"/>
      <c r="C51" s="1445"/>
      <c r="D51" s="1445"/>
      <c r="E51" s="1444" t="s">
        <v>987</v>
      </c>
      <c r="F51" s="1444" t="s">
        <v>987</v>
      </c>
      <c r="G51" s="1445"/>
      <c r="H51" s="1445"/>
      <c r="I51" s="1445"/>
      <c r="J51" s="1445"/>
    </row>
    <row r="52" spans="1:10" ht="13" thickBot="1">
      <c r="A52" s="1446" t="s">
        <v>749</v>
      </c>
      <c r="B52" s="1447"/>
      <c r="C52" s="1448"/>
      <c r="D52" s="1448"/>
      <c r="E52" s="1447" t="s">
        <v>1083</v>
      </c>
      <c r="F52" s="1447" t="s">
        <v>1101</v>
      </c>
      <c r="G52" s="1448"/>
      <c r="H52" s="1448"/>
      <c r="I52" s="1448"/>
      <c r="J52" s="1448"/>
    </row>
    <row r="53" spans="1:10">
      <c r="A53" s="1442" t="s">
        <v>756</v>
      </c>
      <c r="B53" s="1453"/>
      <c r="C53" s="1453"/>
      <c r="D53" s="1453"/>
      <c r="E53" s="1453"/>
      <c r="F53" s="1453"/>
      <c r="G53" s="1453"/>
      <c r="H53" s="1453"/>
      <c r="I53" s="1453"/>
      <c r="J53" s="1453"/>
    </row>
    <row r="54" spans="1:10">
      <c r="A54" s="1443" t="s">
        <v>744</v>
      </c>
      <c r="B54" s="1444" t="s">
        <v>821</v>
      </c>
      <c r="C54" s="1445" t="s">
        <v>821</v>
      </c>
      <c r="D54" s="1445" t="s">
        <v>821</v>
      </c>
      <c r="E54" s="1444"/>
      <c r="F54" s="1444"/>
      <c r="G54" s="1444"/>
      <c r="H54" s="1444"/>
      <c r="I54" s="1444"/>
      <c r="J54" s="1444"/>
    </row>
    <row r="55" spans="1:10">
      <c r="A55" s="1443" t="s">
        <v>745</v>
      </c>
      <c r="B55" s="1444" t="s">
        <v>792</v>
      </c>
      <c r="C55" s="1445" t="s">
        <v>792</v>
      </c>
      <c r="D55" s="1445" t="s">
        <v>792</v>
      </c>
      <c r="E55" s="1444"/>
      <c r="F55" s="1444"/>
      <c r="G55" s="1444"/>
      <c r="H55" s="1444"/>
      <c r="I55" s="1444"/>
      <c r="J55" s="1444"/>
    </row>
    <row r="56" spans="1:10">
      <c r="A56" s="1443" t="s">
        <v>746</v>
      </c>
      <c r="B56" s="1444" t="s">
        <v>823</v>
      </c>
      <c r="C56" s="1445" t="s">
        <v>980</v>
      </c>
      <c r="D56" s="1445" t="s">
        <v>823</v>
      </c>
      <c r="E56" s="1445"/>
      <c r="F56" s="1445"/>
      <c r="G56" s="1445"/>
      <c r="H56" s="1445"/>
      <c r="I56" s="1445"/>
      <c r="J56" s="1445"/>
    </row>
    <row r="57" spans="1:10">
      <c r="A57" s="1443" t="s">
        <v>747</v>
      </c>
      <c r="B57" s="1444" t="s">
        <v>822</v>
      </c>
      <c r="C57" s="1445" t="s">
        <v>981</v>
      </c>
      <c r="D57" s="1445" t="s">
        <v>981</v>
      </c>
      <c r="E57" s="1444"/>
      <c r="F57" s="1444"/>
      <c r="G57" s="1444"/>
      <c r="H57" s="1444"/>
      <c r="I57" s="1444"/>
      <c r="J57" s="1444"/>
    </row>
    <row r="58" spans="1:10">
      <c r="A58" s="1443" t="s">
        <v>748</v>
      </c>
      <c r="B58" s="1445" t="s">
        <v>823</v>
      </c>
      <c r="C58" s="1445" t="s">
        <v>823</v>
      </c>
      <c r="D58" s="1445" t="s">
        <v>1003</v>
      </c>
      <c r="E58" s="1445"/>
      <c r="F58" s="1445"/>
      <c r="G58" s="1445"/>
      <c r="H58" s="1445"/>
      <c r="I58" s="1445"/>
      <c r="J58" s="1445"/>
    </row>
    <row r="59" spans="1:10" ht="13" thickBot="1">
      <c r="A59" s="1446" t="s">
        <v>749</v>
      </c>
      <c r="B59" s="1447" t="s">
        <v>822</v>
      </c>
      <c r="C59" s="1445" t="s">
        <v>981</v>
      </c>
      <c r="D59" s="1445" t="s">
        <v>981</v>
      </c>
      <c r="E59" s="1447"/>
      <c r="F59" s="1447"/>
      <c r="G59" s="1447"/>
      <c r="H59" s="1447"/>
      <c r="I59" s="1447"/>
      <c r="J59" s="1447"/>
    </row>
    <row r="60" spans="1:10">
      <c r="A60" s="1442" t="s">
        <v>757</v>
      </c>
      <c r="B60" s="1453"/>
      <c r="C60" s="1453"/>
      <c r="D60" s="1453"/>
      <c r="E60" s="1453"/>
      <c r="F60" s="1453"/>
      <c r="G60" s="1453"/>
      <c r="H60" s="1453"/>
      <c r="I60" s="1453"/>
      <c r="J60" s="1453"/>
    </row>
    <row r="61" spans="1:10">
      <c r="A61" s="1443" t="s">
        <v>744</v>
      </c>
      <c r="B61" s="1444"/>
      <c r="C61" s="1444"/>
      <c r="D61" s="1444"/>
      <c r="E61" s="1444"/>
      <c r="F61" s="1444"/>
      <c r="G61" s="1444"/>
      <c r="H61" s="1444"/>
      <c r="I61" s="1444"/>
      <c r="J61" s="1444"/>
    </row>
    <row r="62" spans="1:10">
      <c r="A62" s="1443" t="s">
        <v>745</v>
      </c>
      <c r="B62" s="1444"/>
      <c r="C62" s="1444"/>
      <c r="D62" s="1444"/>
      <c r="E62" s="1444"/>
      <c r="F62" s="1444"/>
      <c r="G62" s="1444"/>
      <c r="H62" s="1444"/>
      <c r="I62" s="1444"/>
      <c r="J62" s="1444"/>
    </row>
    <row r="63" spans="1:10">
      <c r="A63" s="1443" t="s">
        <v>746</v>
      </c>
      <c r="B63" s="1445"/>
      <c r="C63" s="1445"/>
      <c r="D63" s="1445"/>
      <c r="E63" s="1445"/>
      <c r="F63" s="1445"/>
      <c r="G63" s="1445"/>
      <c r="H63" s="1445"/>
      <c r="I63" s="1445"/>
      <c r="J63" s="1445"/>
    </row>
    <row r="64" spans="1:10">
      <c r="A64" s="1443" t="s">
        <v>747</v>
      </c>
      <c r="B64" s="1444"/>
      <c r="C64" s="1444"/>
      <c r="D64" s="1444"/>
      <c r="E64" s="1444"/>
      <c r="F64" s="1444"/>
      <c r="G64" s="1444"/>
      <c r="H64" s="1444"/>
      <c r="I64" s="1444"/>
      <c r="J64" s="1444"/>
    </row>
    <row r="65" spans="1:10">
      <c r="A65" s="1443" t="s">
        <v>748</v>
      </c>
      <c r="B65" s="1445"/>
      <c r="C65" s="1445"/>
      <c r="D65" s="1445"/>
      <c r="E65" s="1445"/>
      <c r="F65" s="1445"/>
      <c r="G65" s="1445"/>
      <c r="H65" s="1445"/>
      <c r="I65" s="1445"/>
      <c r="J65" s="1445"/>
    </row>
    <row r="66" spans="1:10" ht="13" thickBot="1">
      <c r="A66" s="1446" t="s">
        <v>749</v>
      </c>
      <c r="B66" s="1447"/>
      <c r="C66" s="1447"/>
      <c r="D66" s="1447"/>
      <c r="E66" s="1447"/>
      <c r="F66" s="1447"/>
      <c r="G66" s="1447"/>
      <c r="H66" s="1447"/>
      <c r="I66" s="1447"/>
      <c r="J66" s="1447"/>
    </row>
    <row r="67" spans="1:10">
      <c r="A67" s="1442" t="s">
        <v>758</v>
      </c>
      <c r="B67" s="1453"/>
      <c r="C67" s="1453"/>
      <c r="D67" s="1453"/>
      <c r="E67" s="1453"/>
      <c r="F67" s="1453"/>
      <c r="G67" s="1453"/>
      <c r="H67" s="1453"/>
      <c r="I67" s="1453"/>
      <c r="J67" s="1453"/>
    </row>
    <row r="68" spans="1:10">
      <c r="A68" s="1443" t="s">
        <v>744</v>
      </c>
      <c r="B68" s="1444"/>
      <c r="C68" s="1444"/>
      <c r="D68" s="1444"/>
      <c r="E68" s="1444"/>
      <c r="F68" s="1444"/>
      <c r="G68" s="1444"/>
      <c r="H68" s="1444"/>
      <c r="I68" s="1444"/>
      <c r="J68" s="1444"/>
    </row>
    <row r="69" spans="1:10">
      <c r="A69" s="1443" t="s">
        <v>745</v>
      </c>
      <c r="B69" s="1444"/>
      <c r="C69" s="1444"/>
      <c r="D69" s="1444"/>
      <c r="E69" s="1444"/>
      <c r="F69" s="1444"/>
      <c r="G69" s="1444"/>
      <c r="H69" s="1444"/>
      <c r="I69" s="1444"/>
      <c r="J69" s="1444"/>
    </row>
    <row r="70" spans="1:10">
      <c r="A70" s="1443" t="s">
        <v>746</v>
      </c>
      <c r="C70" s="1445"/>
      <c r="D70" s="1445"/>
      <c r="E70" s="1445"/>
      <c r="F70" s="1445"/>
      <c r="G70" s="1445"/>
      <c r="H70" s="1445"/>
      <c r="I70" s="1445"/>
      <c r="J70" s="1445"/>
    </row>
    <row r="71" spans="1:10">
      <c r="A71" s="1443" t="s">
        <v>747</v>
      </c>
      <c r="B71" s="1444"/>
      <c r="C71" s="1444"/>
      <c r="D71" s="1444"/>
      <c r="E71" s="1444"/>
      <c r="F71" s="1444"/>
      <c r="G71" s="1444"/>
      <c r="H71" s="1444"/>
      <c r="I71" s="1444"/>
      <c r="J71" s="1444"/>
    </row>
    <row r="72" spans="1:10">
      <c r="A72" s="1443" t="s">
        <v>748</v>
      </c>
      <c r="B72" s="1445"/>
      <c r="C72" s="1445"/>
      <c r="D72" s="1445"/>
      <c r="E72" s="1445"/>
      <c r="F72" s="1445"/>
      <c r="G72" s="1445"/>
      <c r="H72" s="1445"/>
      <c r="I72" s="1445"/>
      <c r="J72" s="1445"/>
    </row>
    <row r="73" spans="1:10" ht="13" thickBot="1">
      <c r="A73" s="1446" t="s">
        <v>749</v>
      </c>
      <c r="B73" s="1447"/>
      <c r="C73" s="1444"/>
      <c r="D73" s="1444"/>
      <c r="E73" s="1444"/>
      <c r="F73" s="1444"/>
      <c r="G73" s="1444"/>
      <c r="H73" s="1444"/>
      <c r="I73" s="1444"/>
      <c r="J73" s="1444"/>
    </row>
    <row r="74" spans="1:10">
      <c r="A74" s="1442" t="s">
        <v>759</v>
      </c>
      <c r="B74" s="1453"/>
      <c r="C74" s="1453"/>
      <c r="D74" s="1453"/>
      <c r="E74" s="1453"/>
      <c r="F74" s="1453"/>
      <c r="G74" s="1453"/>
      <c r="H74" s="1453"/>
      <c r="I74" s="1453"/>
      <c r="J74" s="1453"/>
    </row>
    <row r="75" spans="1:10">
      <c r="A75" s="1443" t="s">
        <v>744</v>
      </c>
      <c r="B75" s="1444" t="s">
        <v>824</v>
      </c>
      <c r="C75" s="1444" t="s">
        <v>824</v>
      </c>
      <c r="D75" s="1444" t="s">
        <v>824</v>
      </c>
      <c r="E75" s="1444" t="s">
        <v>1089</v>
      </c>
      <c r="F75" s="1444" t="s">
        <v>1089</v>
      </c>
      <c r="G75" s="1444" t="s">
        <v>1089</v>
      </c>
      <c r="H75" s="1444"/>
      <c r="I75" s="1444"/>
      <c r="J75" s="1444" t="s">
        <v>1089</v>
      </c>
    </row>
    <row r="76" spans="1:10">
      <c r="A76" s="1443" t="s">
        <v>745</v>
      </c>
      <c r="B76" s="1444" t="s">
        <v>792</v>
      </c>
      <c r="C76" s="1444" t="s">
        <v>792</v>
      </c>
      <c r="D76" s="1444" t="s">
        <v>792</v>
      </c>
      <c r="E76" s="1444" t="s">
        <v>1088</v>
      </c>
      <c r="F76" s="1444" t="s">
        <v>1086</v>
      </c>
      <c r="G76" s="1444" t="s">
        <v>1086</v>
      </c>
      <c r="H76" s="1444"/>
      <c r="I76" s="1444"/>
      <c r="J76" s="1444" t="s">
        <v>1150</v>
      </c>
    </row>
    <row r="77" spans="1:10">
      <c r="A77" s="1443" t="s">
        <v>746</v>
      </c>
      <c r="B77" s="1498" t="s">
        <v>797</v>
      </c>
      <c r="C77" s="1498" t="s">
        <v>972</v>
      </c>
      <c r="D77" s="1498" t="s">
        <v>797</v>
      </c>
      <c r="E77" s="1444" t="s">
        <v>978</v>
      </c>
      <c r="F77" s="1444" t="s">
        <v>1002</v>
      </c>
      <c r="G77" s="1444" t="s">
        <v>983</v>
      </c>
      <c r="H77" s="1445"/>
      <c r="I77" s="1445"/>
      <c r="J77" s="1445">
        <v>70</v>
      </c>
    </row>
    <row r="78" spans="1:10" ht="13" thickBot="1">
      <c r="A78" s="1443" t="s">
        <v>747</v>
      </c>
      <c r="B78" s="1444" t="s">
        <v>822</v>
      </c>
      <c r="C78" s="1444" t="s">
        <v>822</v>
      </c>
      <c r="D78" s="1447" t="s">
        <v>822</v>
      </c>
      <c r="E78" s="1444" t="s">
        <v>822</v>
      </c>
      <c r="F78" s="1444" t="s">
        <v>822</v>
      </c>
      <c r="G78" s="1444" t="s">
        <v>822</v>
      </c>
      <c r="H78" s="1445"/>
      <c r="I78" s="1445"/>
      <c r="J78" s="1444" t="s">
        <v>1134</v>
      </c>
    </row>
    <row r="79" spans="1:10">
      <c r="A79" s="1443" t="s">
        <v>748</v>
      </c>
      <c r="B79" s="1444" t="s">
        <v>797</v>
      </c>
      <c r="C79" s="1444" t="s">
        <v>985</v>
      </c>
      <c r="D79" s="1444" t="s">
        <v>1002</v>
      </c>
      <c r="E79" s="1444" t="s">
        <v>1001</v>
      </c>
      <c r="F79" s="1444" t="s">
        <v>995</v>
      </c>
      <c r="G79" s="1444" t="s">
        <v>1002</v>
      </c>
      <c r="H79" s="1445"/>
      <c r="I79" s="1445"/>
      <c r="J79" s="1444" t="s">
        <v>1001</v>
      </c>
    </row>
    <row r="80" spans="1:10" ht="13" thickBot="1">
      <c r="A80" s="1446" t="s">
        <v>749</v>
      </c>
      <c r="B80" s="1447" t="s">
        <v>822</v>
      </c>
      <c r="C80" s="1447" t="s">
        <v>822</v>
      </c>
      <c r="D80" s="1447" t="s">
        <v>822</v>
      </c>
      <c r="E80" s="1447" t="s">
        <v>822</v>
      </c>
      <c r="F80" s="1447" t="s">
        <v>822</v>
      </c>
      <c r="G80" s="1447" t="s">
        <v>822</v>
      </c>
      <c r="H80" s="1448"/>
      <c r="I80" s="1448"/>
      <c r="J80" s="1447" t="s">
        <v>996</v>
      </c>
    </row>
    <row r="81" spans="1:10">
      <c r="A81" s="1442" t="s">
        <v>760</v>
      </c>
      <c r="B81" s="1453"/>
      <c r="C81" s="1453"/>
      <c r="D81" s="1453"/>
      <c r="E81" s="1453"/>
      <c r="F81" s="1453"/>
      <c r="G81" s="1453"/>
      <c r="H81" s="1453"/>
      <c r="I81" s="1453"/>
      <c r="J81" s="1453"/>
    </row>
    <row r="82" spans="1:10">
      <c r="A82" s="1443" t="s">
        <v>744</v>
      </c>
      <c r="B82" s="1444"/>
      <c r="C82" s="1445" t="s">
        <v>982</v>
      </c>
      <c r="D82" s="1445" t="s">
        <v>982</v>
      </c>
      <c r="E82" s="1445"/>
      <c r="F82" s="1445"/>
      <c r="G82" s="1445"/>
      <c r="H82" s="1445"/>
      <c r="I82" s="1445"/>
      <c r="J82" s="1445"/>
    </row>
    <row r="83" spans="1:10">
      <c r="A83" s="1443" t="s">
        <v>745</v>
      </c>
      <c r="B83" s="1444"/>
      <c r="C83" s="1445" t="s">
        <v>792</v>
      </c>
      <c r="D83" s="1445" t="s">
        <v>792</v>
      </c>
      <c r="E83" s="1445"/>
      <c r="F83" s="1445"/>
      <c r="G83" s="1445"/>
      <c r="H83" s="1445"/>
      <c r="I83" s="1445"/>
      <c r="J83" s="1445"/>
    </row>
    <row r="84" spans="1:10">
      <c r="A84" s="1443" t="s">
        <v>746</v>
      </c>
      <c r="B84" s="1445"/>
      <c r="C84" s="1445" t="s">
        <v>983</v>
      </c>
      <c r="D84" s="1445" t="s">
        <v>1001</v>
      </c>
      <c r="E84" s="1445"/>
      <c r="F84" s="1445"/>
      <c r="G84" s="1445"/>
      <c r="H84" s="1445"/>
      <c r="I84" s="1445"/>
      <c r="J84" s="1445"/>
    </row>
    <row r="85" spans="1:10">
      <c r="A85" s="1443" t="s">
        <v>747</v>
      </c>
      <c r="B85" s="1444"/>
      <c r="C85" s="1445" t="s">
        <v>981</v>
      </c>
      <c r="D85" s="1445" t="s">
        <v>981</v>
      </c>
      <c r="E85" s="1445"/>
      <c r="F85" s="1445"/>
      <c r="G85" s="1445"/>
      <c r="H85" s="1445"/>
      <c r="I85" s="1445"/>
      <c r="J85" s="1445"/>
    </row>
    <row r="86" spans="1:10">
      <c r="A86" s="1443" t="s">
        <v>748</v>
      </c>
      <c r="B86" s="1445"/>
      <c r="C86" s="1445" t="s">
        <v>984</v>
      </c>
      <c r="D86" s="1445" t="s">
        <v>995</v>
      </c>
      <c r="E86" s="1445"/>
      <c r="F86" s="1445"/>
      <c r="G86" s="1445"/>
      <c r="H86" s="1445"/>
      <c r="I86" s="1445"/>
      <c r="J86" s="1445"/>
    </row>
    <row r="87" spans="1:10" ht="13" thickBot="1">
      <c r="A87" s="1446" t="s">
        <v>749</v>
      </c>
      <c r="B87" s="1447"/>
      <c r="C87" s="1445" t="s">
        <v>981</v>
      </c>
      <c r="D87" s="1445" t="s">
        <v>981</v>
      </c>
      <c r="E87" s="1448"/>
      <c r="F87" s="1448"/>
      <c r="G87" s="1448"/>
      <c r="H87" s="1448"/>
      <c r="I87" s="1448"/>
      <c r="J87" s="1448"/>
    </row>
    <row r="88" spans="1:10">
      <c r="A88" s="1442" t="s">
        <v>320</v>
      </c>
      <c r="B88" s="1453"/>
      <c r="C88" s="1453"/>
      <c r="D88" s="1453"/>
      <c r="E88" s="1453"/>
      <c r="F88" s="1453"/>
      <c r="G88" s="1453"/>
      <c r="H88" s="1453"/>
      <c r="I88" s="1453"/>
      <c r="J88" s="1453"/>
    </row>
    <row r="89" spans="1:10">
      <c r="A89" s="1443" t="s">
        <v>744</v>
      </c>
      <c r="B89" s="1444"/>
      <c r="C89" s="1445" t="s">
        <v>986</v>
      </c>
      <c r="D89" s="1445" t="s">
        <v>1004</v>
      </c>
      <c r="E89" s="1444" t="s">
        <v>1092</v>
      </c>
      <c r="F89" s="1444" t="s">
        <v>1092</v>
      </c>
      <c r="G89" s="1444" t="s">
        <v>1092</v>
      </c>
      <c r="H89" s="1445"/>
      <c r="I89" s="1445"/>
      <c r="J89" s="1445"/>
    </row>
    <row r="90" spans="1:10">
      <c r="A90" s="1443" t="s">
        <v>745</v>
      </c>
      <c r="B90" s="1444"/>
      <c r="C90" s="1444" t="s">
        <v>792</v>
      </c>
      <c r="D90" s="1444" t="s">
        <v>792</v>
      </c>
      <c r="E90" s="1444" t="s">
        <v>1090</v>
      </c>
      <c r="F90" s="1444" t="s">
        <v>1086</v>
      </c>
      <c r="G90" s="1444" t="s">
        <v>1086</v>
      </c>
      <c r="H90" s="1444"/>
      <c r="I90" s="1444"/>
      <c r="J90" s="1444"/>
    </row>
    <row r="91" spans="1:10">
      <c r="A91" s="1443" t="s">
        <v>746</v>
      </c>
      <c r="B91" s="1445"/>
      <c r="C91" s="1445" t="s">
        <v>987</v>
      </c>
      <c r="D91" s="1445" t="s">
        <v>1005</v>
      </c>
      <c r="E91" s="1444" t="s">
        <v>1091</v>
      </c>
      <c r="F91" s="1444" t="s">
        <v>1100</v>
      </c>
      <c r="G91" s="1444" t="s">
        <v>1007</v>
      </c>
      <c r="H91" s="1445"/>
      <c r="I91" s="1445"/>
      <c r="J91" s="1445"/>
    </row>
    <row r="92" spans="1:10">
      <c r="A92" s="1443" t="s">
        <v>747</v>
      </c>
      <c r="B92" s="1444"/>
      <c r="C92" s="1445" t="s">
        <v>822</v>
      </c>
      <c r="D92" s="1445" t="s">
        <v>822</v>
      </c>
      <c r="E92" s="1444" t="s">
        <v>822</v>
      </c>
      <c r="F92" s="1444" t="s">
        <v>822</v>
      </c>
      <c r="G92" s="1552" t="s">
        <v>822</v>
      </c>
      <c r="H92" s="1445"/>
      <c r="I92" s="1445"/>
      <c r="J92" s="1445"/>
    </row>
    <row r="93" spans="1:10">
      <c r="A93" s="1443" t="s">
        <v>748</v>
      </c>
      <c r="B93" s="1445"/>
      <c r="C93" s="1445" t="s">
        <v>988</v>
      </c>
      <c r="D93" s="1445" t="s">
        <v>987</v>
      </c>
      <c r="E93" s="1444" t="s">
        <v>1091</v>
      </c>
      <c r="F93" s="1444" t="s">
        <v>1100</v>
      </c>
      <c r="G93" s="1552" t="s">
        <v>1007</v>
      </c>
      <c r="H93" s="1445"/>
      <c r="I93" s="1445"/>
      <c r="J93" s="1445"/>
    </row>
    <row r="94" spans="1:10" ht="13" thickBot="1">
      <c r="A94" s="1446" t="s">
        <v>749</v>
      </c>
      <c r="B94" s="1447"/>
      <c r="C94" s="1445" t="s">
        <v>822</v>
      </c>
      <c r="D94" s="1445" t="s">
        <v>822</v>
      </c>
      <c r="E94" s="1447" t="s">
        <v>822</v>
      </c>
      <c r="F94" s="1447" t="s">
        <v>822</v>
      </c>
      <c r="G94" s="1517" t="s">
        <v>822</v>
      </c>
      <c r="H94" s="1448"/>
      <c r="I94" s="1448"/>
      <c r="J94" s="1448"/>
    </row>
    <row r="95" spans="1:10">
      <c r="A95" s="1442" t="s">
        <v>761</v>
      </c>
      <c r="B95" s="1453"/>
      <c r="C95" s="1453"/>
      <c r="D95" s="1453"/>
      <c r="E95" s="1453"/>
      <c r="F95" s="1453"/>
      <c r="G95" s="1453"/>
      <c r="H95" s="1453"/>
      <c r="I95" s="1453"/>
      <c r="J95" s="1453"/>
    </row>
    <row r="96" spans="1:10">
      <c r="A96" s="1443" t="s">
        <v>744</v>
      </c>
      <c r="B96" s="1444"/>
      <c r="C96" s="1444"/>
      <c r="D96" s="1444"/>
      <c r="E96" s="1444"/>
      <c r="F96" s="1444"/>
      <c r="G96" s="1444"/>
      <c r="H96" s="1444"/>
      <c r="I96" s="1444"/>
      <c r="J96" s="1444"/>
    </row>
    <row r="97" spans="1:10">
      <c r="A97" s="1443" t="s">
        <v>745</v>
      </c>
      <c r="B97" s="1444"/>
      <c r="C97" s="1444"/>
      <c r="D97" s="1444"/>
      <c r="E97" s="1444"/>
      <c r="F97" s="1444"/>
      <c r="G97" s="1444"/>
      <c r="H97" s="1444"/>
      <c r="I97" s="1444"/>
      <c r="J97" s="1444"/>
    </row>
    <row r="98" spans="1:10">
      <c r="A98" s="1443" t="s">
        <v>746</v>
      </c>
      <c r="B98" s="1444"/>
      <c r="C98" s="1445"/>
      <c r="D98" s="1445"/>
      <c r="E98" s="1445"/>
      <c r="F98" s="1445"/>
      <c r="G98" s="1445"/>
      <c r="H98" s="1445"/>
      <c r="I98" s="1445"/>
      <c r="J98" s="1445"/>
    </row>
    <row r="99" spans="1:10">
      <c r="A99" s="1443" t="s">
        <v>747</v>
      </c>
      <c r="B99" s="1444"/>
      <c r="C99" s="1444"/>
      <c r="D99" s="1444"/>
      <c r="E99" s="1444"/>
      <c r="F99" s="1444"/>
      <c r="G99" s="1444"/>
      <c r="H99" s="1444"/>
      <c r="I99" s="1444"/>
      <c r="J99" s="1444"/>
    </row>
    <row r="100" spans="1:10">
      <c r="A100" s="1443" t="s">
        <v>748</v>
      </c>
      <c r="B100" s="1445"/>
      <c r="C100" s="1445"/>
      <c r="D100" s="1445"/>
      <c r="E100" s="1445"/>
      <c r="F100" s="1445"/>
      <c r="G100" s="1445"/>
      <c r="H100" s="1445"/>
      <c r="I100" s="1445"/>
      <c r="J100" s="1445"/>
    </row>
    <row r="101" spans="1:10" ht="13" thickBot="1">
      <c r="A101" s="1446" t="s">
        <v>749</v>
      </c>
      <c r="B101" s="1447"/>
      <c r="C101" s="1447"/>
      <c r="D101" s="1447"/>
      <c r="E101" s="1447"/>
      <c r="F101" s="1447"/>
      <c r="G101" s="1447"/>
      <c r="H101" s="1447"/>
      <c r="I101" s="1447"/>
      <c r="J101" s="1447"/>
    </row>
    <row r="102" spans="1:10">
      <c r="A102" s="1442" t="s">
        <v>357</v>
      </c>
      <c r="B102" s="1453"/>
      <c r="C102" s="1453"/>
      <c r="D102" s="1453"/>
      <c r="E102" s="1453"/>
      <c r="F102" s="1453"/>
      <c r="G102" s="1453"/>
      <c r="H102" s="1453"/>
      <c r="I102" s="1453"/>
      <c r="J102" s="1453"/>
    </row>
    <row r="103" spans="1:10">
      <c r="A103" s="1443" t="s">
        <v>744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</row>
    <row r="104" spans="1:10">
      <c r="A104" s="1443" t="s">
        <v>745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</row>
    <row r="105" spans="1:10">
      <c r="A105" s="1443" t="s">
        <v>746</v>
      </c>
      <c r="B105" s="1445"/>
      <c r="C105" s="1445"/>
      <c r="D105" s="1445"/>
      <c r="E105" s="1445"/>
      <c r="F105" s="1445"/>
      <c r="G105" s="1445"/>
      <c r="H105" s="1445"/>
      <c r="I105" s="1445"/>
      <c r="J105" s="1445"/>
    </row>
    <row r="106" spans="1:10">
      <c r="A106" s="1443" t="s">
        <v>747</v>
      </c>
      <c r="B106" s="1444"/>
      <c r="C106" s="1444"/>
      <c r="D106" s="1444"/>
      <c r="E106" s="1444"/>
      <c r="F106" s="1444"/>
      <c r="G106" s="1444"/>
      <c r="H106" s="1444"/>
      <c r="I106" s="1444"/>
      <c r="J106" s="1444"/>
    </row>
    <row r="107" spans="1:10">
      <c r="A107" s="1443" t="s">
        <v>748</v>
      </c>
      <c r="B107" s="1445"/>
      <c r="C107" s="1445"/>
      <c r="D107" s="1445"/>
      <c r="E107" s="1445"/>
      <c r="F107" s="1445"/>
      <c r="G107" s="1445"/>
      <c r="H107" s="1445"/>
      <c r="I107" s="1445"/>
      <c r="J107" s="1445"/>
    </row>
    <row r="108" spans="1:10" ht="13" thickBot="1">
      <c r="A108" s="1446" t="s">
        <v>749</v>
      </c>
      <c r="B108" s="1447"/>
      <c r="C108" s="1447"/>
      <c r="D108" s="1447"/>
      <c r="E108" s="1447"/>
      <c r="F108" s="1447"/>
      <c r="G108" s="1447"/>
      <c r="H108" s="1447"/>
      <c r="I108" s="1447"/>
      <c r="J108" s="1447"/>
    </row>
    <row r="109" spans="1:10">
      <c r="A109" s="1442" t="s">
        <v>762</v>
      </c>
      <c r="B109" s="1453"/>
      <c r="C109" s="1453"/>
      <c r="D109" s="1453"/>
      <c r="E109" s="1453"/>
      <c r="F109" s="1453"/>
      <c r="G109" s="1453"/>
      <c r="H109" s="1453"/>
      <c r="I109" s="1453"/>
      <c r="J109" s="1453"/>
    </row>
    <row r="110" spans="1:10">
      <c r="A110" s="1443" t="s">
        <v>744</v>
      </c>
      <c r="B110" s="1444"/>
      <c r="C110" s="1444"/>
      <c r="D110" s="1444"/>
      <c r="E110" s="1444" t="s">
        <v>1093</v>
      </c>
      <c r="F110" s="1444" t="s">
        <v>1093</v>
      </c>
      <c r="G110" s="1444" t="s">
        <v>1093</v>
      </c>
      <c r="H110" s="1444"/>
      <c r="I110" s="1444"/>
      <c r="J110" s="1444" t="s">
        <v>1151</v>
      </c>
    </row>
    <row r="111" spans="1:10">
      <c r="A111" s="1443" t="s">
        <v>745</v>
      </c>
      <c r="B111" s="1444"/>
      <c r="C111" s="1444"/>
      <c r="D111" s="1444"/>
      <c r="E111" s="1444" t="s">
        <v>1086</v>
      </c>
      <c r="F111" s="1444" t="s">
        <v>1086</v>
      </c>
      <c r="G111" s="1444" t="s">
        <v>1086</v>
      </c>
      <c r="H111" s="1444"/>
      <c r="I111" s="1444"/>
      <c r="J111" s="1444" t="s">
        <v>1086</v>
      </c>
    </row>
    <row r="112" spans="1:10">
      <c r="A112" s="1443" t="s">
        <v>746</v>
      </c>
      <c r="B112" s="1445"/>
      <c r="C112" s="1445"/>
      <c r="D112" s="1445"/>
      <c r="E112" s="1444" t="s">
        <v>1094</v>
      </c>
      <c r="F112" s="1444" t="s">
        <v>1094</v>
      </c>
      <c r="G112" s="1444" t="s">
        <v>1094</v>
      </c>
      <c r="H112" s="1445"/>
      <c r="I112" s="1445"/>
      <c r="J112" s="1444" t="s">
        <v>1152</v>
      </c>
    </row>
    <row r="113" spans="1:10">
      <c r="A113" s="1443" t="s">
        <v>747</v>
      </c>
      <c r="B113" s="1445"/>
      <c r="C113" s="1445"/>
      <c r="D113" s="1445"/>
      <c r="E113" s="1444" t="s">
        <v>822</v>
      </c>
      <c r="F113" s="1444" t="s">
        <v>822</v>
      </c>
      <c r="G113" s="1444" t="s">
        <v>822</v>
      </c>
      <c r="H113" s="1445"/>
      <c r="I113" s="1445"/>
      <c r="J113" s="1444" t="s">
        <v>822</v>
      </c>
    </row>
    <row r="114" spans="1:10">
      <c r="A114" s="1443" t="s">
        <v>748</v>
      </c>
      <c r="B114" s="1445"/>
      <c r="C114" s="1445"/>
      <c r="D114" s="1445"/>
      <c r="E114" s="1444" t="s">
        <v>1094</v>
      </c>
      <c r="F114" s="1444" t="s">
        <v>1094</v>
      </c>
      <c r="G114" s="1444" t="s">
        <v>1094</v>
      </c>
      <c r="H114" s="1445"/>
      <c r="I114" s="1445"/>
      <c r="J114" s="1444" t="s">
        <v>1152</v>
      </c>
    </row>
    <row r="115" spans="1:10" ht="13" thickBot="1">
      <c r="A115" s="1446" t="s">
        <v>749</v>
      </c>
      <c r="B115" s="1448"/>
      <c r="C115" s="1448"/>
      <c r="D115" s="1448"/>
      <c r="E115" s="1444" t="s">
        <v>822</v>
      </c>
      <c r="F115" s="1444" t="s">
        <v>822</v>
      </c>
      <c r="G115" s="1444" t="s">
        <v>822</v>
      </c>
      <c r="H115" s="1448"/>
      <c r="I115" s="1448"/>
      <c r="J115" s="1447" t="s">
        <v>822</v>
      </c>
    </row>
    <row r="116" spans="1:10">
      <c r="A116" s="1442" t="s">
        <v>319</v>
      </c>
      <c r="B116" s="1453"/>
      <c r="C116" s="1453"/>
      <c r="D116" s="1453"/>
      <c r="E116" s="1453"/>
      <c r="F116" s="1453"/>
      <c r="G116" s="1453"/>
      <c r="H116" s="1453"/>
      <c r="I116" s="1453"/>
      <c r="J116" s="1453"/>
    </row>
    <row r="117" spans="1:10">
      <c r="A117" s="1443" t="s">
        <v>744</v>
      </c>
      <c r="B117" s="1444"/>
      <c r="C117" s="1444" t="s">
        <v>989</v>
      </c>
      <c r="D117" s="1444"/>
      <c r="E117" s="1444" t="s">
        <v>1092</v>
      </c>
      <c r="F117" s="1444" t="s">
        <v>1098</v>
      </c>
      <c r="G117" s="1444" t="s">
        <v>1098</v>
      </c>
      <c r="H117" s="1444" t="s">
        <v>1011</v>
      </c>
      <c r="I117" s="1444"/>
      <c r="J117" s="1444" t="s">
        <v>1153</v>
      </c>
    </row>
    <row r="118" spans="1:10">
      <c r="A118" s="1443" t="s">
        <v>745</v>
      </c>
      <c r="B118" s="1444"/>
      <c r="C118" s="1444" t="s">
        <v>792</v>
      </c>
      <c r="D118" s="1444"/>
      <c r="E118" s="1444" t="s">
        <v>1086</v>
      </c>
      <c r="F118" s="1444" t="s">
        <v>1086</v>
      </c>
      <c r="G118" s="1444" t="s">
        <v>1086</v>
      </c>
      <c r="H118" s="1444" t="s">
        <v>1086</v>
      </c>
      <c r="I118" s="1444"/>
      <c r="J118" s="1444" t="s">
        <v>1086</v>
      </c>
    </row>
    <row r="119" spans="1:10">
      <c r="A119" s="1443" t="s">
        <v>746</v>
      </c>
      <c r="B119" s="1445"/>
      <c r="C119" s="1445" t="s">
        <v>990</v>
      </c>
      <c r="D119" s="1445"/>
      <c r="E119" s="1444" t="s">
        <v>1095</v>
      </c>
      <c r="F119" s="1444" t="s">
        <v>1012</v>
      </c>
      <c r="G119" s="1444" t="s">
        <v>1012</v>
      </c>
      <c r="H119" s="1444" t="s">
        <v>1110</v>
      </c>
      <c r="I119" s="1445"/>
      <c r="J119" s="1444" t="s">
        <v>1152</v>
      </c>
    </row>
    <row r="120" spans="1:10">
      <c r="A120" s="1443" t="s">
        <v>747</v>
      </c>
      <c r="B120" s="1444"/>
      <c r="C120" s="1445" t="s">
        <v>822</v>
      </c>
      <c r="D120" s="1445"/>
      <c r="E120" s="1444" t="s">
        <v>822</v>
      </c>
      <c r="F120" s="1552" t="s">
        <v>822</v>
      </c>
      <c r="G120" s="1552" t="s">
        <v>822</v>
      </c>
      <c r="H120" s="1552" t="s">
        <v>822</v>
      </c>
      <c r="I120" s="1445"/>
      <c r="J120" s="1444" t="s">
        <v>822</v>
      </c>
    </row>
    <row r="121" spans="1:10">
      <c r="A121" s="1443" t="s">
        <v>748</v>
      </c>
      <c r="B121" s="1445"/>
      <c r="C121" s="1445" t="s">
        <v>990</v>
      </c>
      <c r="D121" s="1445"/>
      <c r="E121" s="1444" t="s">
        <v>1095</v>
      </c>
      <c r="F121" s="1552" t="s">
        <v>1012</v>
      </c>
      <c r="G121" s="1552" t="s">
        <v>1012</v>
      </c>
      <c r="H121" s="1552" t="s">
        <v>1110</v>
      </c>
      <c r="I121" s="1445"/>
      <c r="J121" s="1444" t="s">
        <v>1152</v>
      </c>
    </row>
    <row r="122" spans="1:10" ht="13" thickBot="1">
      <c r="A122" s="1446" t="s">
        <v>749</v>
      </c>
      <c r="B122" s="1447"/>
      <c r="C122" s="1445" t="s">
        <v>822</v>
      </c>
      <c r="D122" s="1448"/>
      <c r="E122" s="1444" t="s">
        <v>822</v>
      </c>
      <c r="F122" s="1517" t="s">
        <v>822</v>
      </c>
      <c r="G122" s="1517" t="s">
        <v>822</v>
      </c>
      <c r="H122" s="1517" t="s">
        <v>822</v>
      </c>
      <c r="I122" s="1448"/>
      <c r="J122" s="1447" t="s">
        <v>822</v>
      </c>
    </row>
    <row r="123" spans="1:10">
      <c r="A123" s="1442" t="s">
        <v>763</v>
      </c>
      <c r="B123" s="1453"/>
      <c r="C123" s="1453"/>
      <c r="D123" s="1453"/>
      <c r="E123" s="1453"/>
      <c r="F123" s="1453"/>
      <c r="G123" s="1453"/>
      <c r="H123" s="1453"/>
      <c r="I123" s="1453"/>
      <c r="J123" s="1453"/>
    </row>
    <row r="124" spans="1:10">
      <c r="A124" s="1443" t="s">
        <v>744</v>
      </c>
      <c r="B124" s="1444" t="s">
        <v>825</v>
      </c>
      <c r="C124" s="1444" t="s">
        <v>825</v>
      </c>
      <c r="D124" s="1444" t="s">
        <v>825</v>
      </c>
      <c r="E124" s="1444" t="s">
        <v>1006</v>
      </c>
      <c r="F124" s="1444" t="s">
        <v>1006</v>
      </c>
      <c r="G124" s="1444" t="s">
        <v>1006</v>
      </c>
      <c r="H124" s="1444" t="s">
        <v>1006</v>
      </c>
      <c r="I124" s="1444" t="s">
        <v>1138</v>
      </c>
      <c r="J124" s="1444" t="s">
        <v>1006</v>
      </c>
    </row>
    <row r="125" spans="1:10">
      <c r="A125" s="1443" t="s">
        <v>745</v>
      </c>
      <c r="B125" s="1444" t="s">
        <v>792</v>
      </c>
      <c r="C125" s="1444" t="s">
        <v>792</v>
      </c>
      <c r="D125" s="1444" t="s">
        <v>792</v>
      </c>
      <c r="E125" s="1444" t="s">
        <v>1088</v>
      </c>
      <c r="F125" s="1444" t="s">
        <v>1088</v>
      </c>
      <c r="G125" s="1444" t="s">
        <v>1118</v>
      </c>
      <c r="H125" s="1444" t="s">
        <v>1086</v>
      </c>
      <c r="I125" s="1444" t="s">
        <v>1137</v>
      </c>
      <c r="J125" s="1444" t="s">
        <v>1086</v>
      </c>
    </row>
    <row r="126" spans="1:10">
      <c r="A126" s="1443" t="s">
        <v>746</v>
      </c>
      <c r="B126" s="1444" t="s">
        <v>800</v>
      </c>
      <c r="C126" s="1444" t="s">
        <v>800</v>
      </c>
      <c r="D126" s="1444" t="s">
        <v>800</v>
      </c>
      <c r="E126" s="1444" t="s">
        <v>1119</v>
      </c>
      <c r="F126" s="1444" t="s">
        <v>1119</v>
      </c>
      <c r="G126" s="1444" t="s">
        <v>1002</v>
      </c>
      <c r="H126" s="1444" t="s">
        <v>800</v>
      </c>
      <c r="I126" s="1444" t="s">
        <v>1119</v>
      </c>
      <c r="J126" s="1444" t="s">
        <v>800</v>
      </c>
    </row>
    <row r="127" spans="1:10">
      <c r="A127" s="1443" t="s">
        <v>747</v>
      </c>
      <c r="B127" s="1444" t="s">
        <v>798</v>
      </c>
      <c r="C127" s="1444" t="s">
        <v>822</v>
      </c>
      <c r="D127" s="1444" t="s">
        <v>798</v>
      </c>
      <c r="E127" s="1444" t="s">
        <v>822</v>
      </c>
      <c r="F127" s="1444" t="s">
        <v>822</v>
      </c>
      <c r="G127" s="1444" t="s">
        <v>822</v>
      </c>
      <c r="H127" s="1444" t="s">
        <v>1102</v>
      </c>
      <c r="I127" s="1444" t="s">
        <v>1134</v>
      </c>
      <c r="J127" s="1444" t="s">
        <v>1145</v>
      </c>
    </row>
    <row r="128" spans="1:10">
      <c r="A128" s="1443" t="s">
        <v>748</v>
      </c>
      <c r="B128" s="1444" t="s">
        <v>796</v>
      </c>
      <c r="C128" s="1444" t="s">
        <v>971</v>
      </c>
      <c r="D128" s="1444" t="s">
        <v>819</v>
      </c>
      <c r="E128" s="1444" t="s">
        <v>800</v>
      </c>
      <c r="F128" s="1444" t="s">
        <v>800</v>
      </c>
      <c r="G128" s="1444" t="s">
        <v>796</v>
      </c>
      <c r="H128" s="1444" t="s">
        <v>971</v>
      </c>
      <c r="I128" s="1444" t="s">
        <v>974</v>
      </c>
      <c r="J128" s="1444" t="s">
        <v>971</v>
      </c>
    </row>
    <row r="129" spans="1:10" ht="13" thickBot="1">
      <c r="A129" s="1446" t="s">
        <v>749</v>
      </c>
      <c r="B129" s="1447" t="s">
        <v>822</v>
      </c>
      <c r="C129" s="1447" t="s">
        <v>822</v>
      </c>
      <c r="D129" s="1447" t="s">
        <v>822</v>
      </c>
      <c r="E129" s="1447" t="s">
        <v>822</v>
      </c>
      <c r="F129" s="1447" t="s">
        <v>822</v>
      </c>
      <c r="G129" s="1447" t="s">
        <v>822</v>
      </c>
      <c r="H129" s="1447" t="s">
        <v>1123</v>
      </c>
      <c r="I129" s="1447" t="s">
        <v>1123</v>
      </c>
      <c r="J129" s="1447" t="s">
        <v>1154</v>
      </c>
    </row>
    <row r="130" spans="1:10">
      <c r="A130" s="1442" t="s">
        <v>764</v>
      </c>
      <c r="B130" s="1453"/>
      <c r="C130" s="1453"/>
      <c r="D130" s="1453"/>
      <c r="E130" s="1453"/>
      <c r="F130" s="1453"/>
      <c r="G130" s="1453"/>
      <c r="H130" s="1453"/>
      <c r="I130" s="1453"/>
      <c r="J130" s="1453"/>
    </row>
    <row r="131" spans="1:10">
      <c r="A131" s="1443" t="s">
        <v>744</v>
      </c>
      <c r="B131" s="1444"/>
      <c r="C131" s="1444" t="s">
        <v>994</v>
      </c>
      <c r="D131" s="1444"/>
      <c r="E131" s="1444"/>
      <c r="F131" s="1444"/>
      <c r="G131" s="1444"/>
      <c r="H131" s="1444"/>
      <c r="I131" s="1445"/>
      <c r="J131" s="1444" t="s">
        <v>1006</v>
      </c>
    </row>
    <row r="132" spans="1:10">
      <c r="A132" s="1443" t="s">
        <v>745</v>
      </c>
      <c r="B132" s="1444"/>
      <c r="C132" s="1444" t="s">
        <v>792</v>
      </c>
      <c r="D132" s="1444"/>
      <c r="E132" s="1444"/>
      <c r="F132" s="1444"/>
      <c r="G132" s="1444"/>
      <c r="H132" s="1444"/>
      <c r="I132" s="1445"/>
      <c r="J132" s="1444" t="s">
        <v>1155</v>
      </c>
    </row>
    <row r="133" spans="1:10">
      <c r="A133" s="1443" t="s">
        <v>746</v>
      </c>
      <c r="B133" s="1445"/>
      <c r="C133" s="1439" t="s">
        <v>971</v>
      </c>
      <c r="D133" s="1445"/>
      <c r="E133" s="1445"/>
      <c r="F133" s="1445"/>
      <c r="G133" s="1445"/>
      <c r="H133" s="1449"/>
      <c r="I133" s="1445"/>
      <c r="J133" s="1444" t="s">
        <v>971</v>
      </c>
    </row>
    <row r="134" spans="1:10">
      <c r="A134" s="1443" t="s">
        <v>747</v>
      </c>
      <c r="B134" s="1444"/>
      <c r="C134" s="1445" t="s">
        <v>981</v>
      </c>
      <c r="D134" s="1444"/>
      <c r="E134" s="1444"/>
      <c r="F134" s="1444"/>
      <c r="G134" s="1444"/>
      <c r="H134" s="1444"/>
      <c r="I134" s="1445"/>
      <c r="J134" s="1444" t="s">
        <v>1156</v>
      </c>
    </row>
    <row r="135" spans="1:10">
      <c r="A135" s="1443" t="s">
        <v>748</v>
      </c>
      <c r="B135" s="1445"/>
      <c r="C135" s="1445" t="s">
        <v>992</v>
      </c>
      <c r="D135" s="1445"/>
      <c r="E135" s="1445"/>
      <c r="F135" s="1445"/>
      <c r="G135" s="1445"/>
      <c r="H135" s="1449"/>
      <c r="I135" s="1445"/>
      <c r="J135" s="1444" t="s">
        <v>820</v>
      </c>
    </row>
    <row r="136" spans="1:10" ht="13" thickBot="1">
      <c r="A136" s="1446" t="s">
        <v>749</v>
      </c>
      <c r="B136" s="1447"/>
      <c r="C136" s="1445" t="s">
        <v>981</v>
      </c>
      <c r="D136" s="1447"/>
      <c r="E136" s="1447"/>
      <c r="F136" s="1447"/>
      <c r="G136" s="1447"/>
      <c r="H136" s="1447"/>
      <c r="I136" s="1448"/>
      <c r="J136" s="1447" t="s">
        <v>996</v>
      </c>
    </row>
    <row r="137" spans="1:10">
      <c r="A137" s="1442" t="s">
        <v>765</v>
      </c>
      <c r="B137" s="1453"/>
      <c r="C137" s="1453"/>
      <c r="D137" s="1453"/>
      <c r="E137" s="1453"/>
      <c r="F137" s="1453"/>
      <c r="G137" s="1453"/>
      <c r="H137" s="1453"/>
      <c r="I137" s="1453"/>
      <c r="J137" s="1453"/>
    </row>
    <row r="138" spans="1:10">
      <c r="A138" s="1443" t="s">
        <v>744</v>
      </c>
      <c r="B138" s="1444"/>
      <c r="C138" s="1444"/>
      <c r="D138" s="1445" t="s">
        <v>1006</v>
      </c>
      <c r="E138" s="1444" t="s">
        <v>1011</v>
      </c>
      <c r="F138" s="1444" t="s">
        <v>1092</v>
      </c>
      <c r="G138" s="1444" t="s">
        <v>1092</v>
      </c>
      <c r="H138" s="1444"/>
      <c r="I138" s="1444"/>
      <c r="J138" s="1444"/>
    </row>
    <row r="139" spans="1:10">
      <c r="A139" s="1443" t="s">
        <v>745</v>
      </c>
      <c r="B139" s="1444"/>
      <c r="C139" s="1444"/>
      <c r="D139" s="1445" t="s">
        <v>792</v>
      </c>
      <c r="E139" s="1444" t="s">
        <v>1086</v>
      </c>
      <c r="F139" s="1444" t="s">
        <v>1086</v>
      </c>
      <c r="G139" s="1444" t="s">
        <v>1086</v>
      </c>
      <c r="H139" s="1444"/>
      <c r="I139" s="1444"/>
      <c r="J139" s="1444"/>
    </row>
    <row r="140" spans="1:10">
      <c r="A140" s="1443" t="s">
        <v>746</v>
      </c>
      <c r="B140" s="1445"/>
      <c r="C140" s="1445"/>
      <c r="D140" s="1439" t="s">
        <v>1007</v>
      </c>
      <c r="E140" s="1444" t="s">
        <v>1096</v>
      </c>
      <c r="F140" s="1444" t="s">
        <v>1012</v>
      </c>
      <c r="G140" s="1444" t="s">
        <v>1012</v>
      </c>
      <c r="H140" s="1449"/>
      <c r="I140" s="1445"/>
      <c r="J140" s="1445"/>
    </row>
    <row r="141" spans="1:10">
      <c r="A141" s="1443" t="s">
        <v>747</v>
      </c>
      <c r="B141" s="1444"/>
      <c r="C141" s="1444"/>
      <c r="D141" s="1445" t="s">
        <v>981</v>
      </c>
      <c r="E141" s="1444" t="s">
        <v>822</v>
      </c>
      <c r="F141" s="1552" t="s">
        <v>822</v>
      </c>
      <c r="G141" s="1552" t="s">
        <v>822</v>
      </c>
      <c r="H141" s="1444"/>
      <c r="I141" s="1445"/>
      <c r="J141" s="1445"/>
    </row>
    <row r="142" spans="1:10">
      <c r="A142" s="1443" t="s">
        <v>748</v>
      </c>
      <c r="B142" s="1445"/>
      <c r="C142" s="1445"/>
      <c r="D142" s="1445" t="s">
        <v>974</v>
      </c>
      <c r="E142" s="1444" t="s">
        <v>1096</v>
      </c>
      <c r="F142" s="1552" t="s">
        <v>1012</v>
      </c>
      <c r="G142" s="1552" t="s">
        <v>1012</v>
      </c>
      <c r="H142" s="1445"/>
      <c r="I142" s="1445"/>
      <c r="J142" s="1445"/>
    </row>
    <row r="143" spans="1:10" ht="13" thickBot="1">
      <c r="A143" s="1446" t="s">
        <v>749</v>
      </c>
      <c r="B143" s="1447"/>
      <c r="C143" s="1447"/>
      <c r="D143" s="1445" t="s">
        <v>981</v>
      </c>
      <c r="E143" s="1447" t="s">
        <v>822</v>
      </c>
      <c r="F143" s="1517" t="s">
        <v>822</v>
      </c>
      <c r="G143" s="1517" t="s">
        <v>822</v>
      </c>
      <c r="H143" s="1447"/>
      <c r="I143" s="1447"/>
      <c r="J143" s="1447"/>
    </row>
    <row r="144" spans="1:10">
      <c r="A144" s="1442" t="s">
        <v>766</v>
      </c>
      <c r="B144" s="1453"/>
      <c r="C144" s="1453"/>
      <c r="D144" s="1453"/>
      <c r="E144" s="1453"/>
      <c r="F144" s="1453"/>
      <c r="G144" s="1453"/>
      <c r="H144" s="1453"/>
      <c r="I144" s="1453"/>
      <c r="J144" s="1453"/>
    </row>
    <row r="145" spans="1:10">
      <c r="A145" s="1443" t="s">
        <v>744</v>
      </c>
      <c r="B145" s="1444"/>
      <c r="C145" s="1444"/>
      <c r="D145" s="1445"/>
      <c r="E145" s="1444"/>
      <c r="F145" s="1444"/>
      <c r="G145" s="1444"/>
      <c r="H145" s="1444"/>
      <c r="I145" s="1444"/>
      <c r="J145" s="1444"/>
    </row>
    <row r="146" spans="1:10">
      <c r="A146" s="1443" t="s">
        <v>745</v>
      </c>
      <c r="B146" s="1444"/>
      <c r="C146" s="1444"/>
      <c r="D146" s="1445"/>
      <c r="E146" s="1444"/>
      <c r="F146" s="1444"/>
      <c r="G146" s="1444"/>
      <c r="H146" s="1444"/>
      <c r="I146" s="1444"/>
      <c r="J146" s="1444"/>
    </row>
    <row r="147" spans="1:10">
      <c r="A147" s="1443" t="s">
        <v>746</v>
      </c>
      <c r="B147" s="1445"/>
      <c r="C147" s="1445"/>
      <c r="D147" s="1445"/>
      <c r="E147" s="1445"/>
      <c r="F147" s="1445"/>
      <c r="G147" s="1445"/>
      <c r="H147" s="1445"/>
      <c r="I147" s="1445"/>
      <c r="J147" s="1445"/>
    </row>
    <row r="148" spans="1:10">
      <c r="A148" s="1443" t="s">
        <v>747</v>
      </c>
      <c r="B148" s="1444"/>
      <c r="C148" s="1444"/>
      <c r="D148" s="1445"/>
      <c r="E148" s="1444"/>
      <c r="F148" s="1444"/>
      <c r="G148" s="1444"/>
      <c r="H148" s="1444"/>
      <c r="I148" s="1445"/>
      <c r="J148" s="1445"/>
    </row>
    <row r="149" spans="1:10">
      <c r="A149" s="1443" t="s">
        <v>748</v>
      </c>
      <c r="B149" s="1445"/>
      <c r="C149" s="1445"/>
      <c r="D149" s="1445"/>
      <c r="E149" s="1445"/>
      <c r="F149" s="1445"/>
      <c r="G149" s="1445"/>
      <c r="H149" s="1445"/>
      <c r="I149" s="1445"/>
      <c r="J149" s="1445"/>
    </row>
    <row r="150" spans="1:10" ht="13" thickBot="1">
      <c r="A150" s="1446" t="s">
        <v>749</v>
      </c>
      <c r="B150" s="1447"/>
      <c r="C150" s="1447"/>
      <c r="D150" s="1448"/>
      <c r="E150" s="1447"/>
      <c r="F150" s="1447"/>
      <c r="G150" s="1447"/>
      <c r="H150" s="1447"/>
      <c r="I150" s="1447"/>
      <c r="J150" s="1447"/>
    </row>
    <row r="151" spans="1:10">
      <c r="A151" s="1442" t="s">
        <v>767</v>
      </c>
      <c r="B151" s="1453"/>
      <c r="C151" s="1453"/>
      <c r="D151" s="1453"/>
      <c r="E151" s="1453"/>
      <c r="F151" s="1453"/>
      <c r="G151" s="1453"/>
      <c r="H151" s="1453"/>
      <c r="I151" s="1453"/>
      <c r="J151" s="1453"/>
    </row>
    <row r="152" spans="1:10">
      <c r="A152" s="1443" t="s">
        <v>744</v>
      </c>
      <c r="B152" s="1444"/>
      <c r="C152" s="1444"/>
      <c r="D152" s="1444"/>
      <c r="E152" s="1444"/>
      <c r="F152" s="1444"/>
      <c r="G152" s="1444"/>
      <c r="H152" s="1444"/>
      <c r="I152" s="1444"/>
      <c r="J152" s="1444"/>
    </row>
    <row r="153" spans="1:10">
      <c r="A153" s="1443" t="s">
        <v>745</v>
      </c>
      <c r="B153" s="1444"/>
      <c r="C153" s="1444"/>
      <c r="D153" s="1445"/>
      <c r="E153" s="1444"/>
      <c r="F153" s="1444"/>
      <c r="G153" s="1444"/>
      <c r="H153" s="1444"/>
      <c r="I153" s="1444"/>
      <c r="J153" s="1444"/>
    </row>
    <row r="154" spans="1:10">
      <c r="A154" s="1443" t="s">
        <v>746</v>
      </c>
      <c r="B154" s="1445"/>
      <c r="C154" s="1445"/>
      <c r="D154" s="1445"/>
      <c r="E154" s="1445"/>
      <c r="F154" s="1445"/>
      <c r="G154" s="1445"/>
      <c r="H154" s="1445"/>
      <c r="I154" s="1445"/>
      <c r="J154" s="1445"/>
    </row>
    <row r="155" spans="1:10">
      <c r="A155" s="1443" t="s">
        <v>747</v>
      </c>
      <c r="B155" s="1444"/>
      <c r="C155" s="1445"/>
      <c r="D155" s="1445"/>
      <c r="E155" s="1444"/>
      <c r="F155" s="1444"/>
      <c r="G155" s="1444"/>
      <c r="H155" s="1444"/>
      <c r="I155" s="1444"/>
      <c r="J155" s="1444"/>
    </row>
    <row r="156" spans="1:10">
      <c r="A156" s="1443" t="s">
        <v>748</v>
      </c>
      <c r="B156" s="1445"/>
      <c r="C156" s="1445"/>
      <c r="D156" s="1445"/>
      <c r="E156" s="1445"/>
      <c r="F156" s="1445"/>
      <c r="G156" s="1445"/>
      <c r="H156" s="1444"/>
      <c r="I156" s="1445"/>
      <c r="J156" s="1445"/>
    </row>
    <row r="157" spans="1:10" ht="13" thickBot="1">
      <c r="A157" s="1446" t="s">
        <v>749</v>
      </c>
      <c r="B157" s="1447"/>
      <c r="C157" s="1448"/>
      <c r="D157" s="1448"/>
      <c r="E157" s="1447"/>
      <c r="F157" s="1447"/>
      <c r="G157" s="1447"/>
      <c r="H157" s="1447"/>
      <c r="I157" s="1447"/>
      <c r="J157" s="1447"/>
    </row>
    <row r="158" spans="1:10">
      <c r="A158" s="1442" t="s">
        <v>977</v>
      </c>
      <c r="B158" s="1453"/>
      <c r="C158" s="1453"/>
      <c r="D158" s="1453"/>
      <c r="E158" s="1453"/>
      <c r="F158" s="1453"/>
      <c r="G158" s="1453"/>
      <c r="H158" s="1453"/>
      <c r="I158" s="1453"/>
      <c r="J158" s="1453"/>
    </row>
    <row r="159" spans="1:10">
      <c r="A159" s="1443" t="s">
        <v>744</v>
      </c>
      <c r="B159" s="1444"/>
      <c r="C159" s="1444" t="s">
        <v>791</v>
      </c>
      <c r="D159" s="1444" t="s">
        <v>791</v>
      </c>
      <c r="E159" s="1444"/>
      <c r="F159" s="1444"/>
      <c r="G159" s="1444"/>
      <c r="H159" s="1444"/>
      <c r="I159" s="1444"/>
      <c r="J159" s="1444"/>
    </row>
    <row r="160" spans="1:10">
      <c r="A160" s="1443" t="s">
        <v>745</v>
      </c>
      <c r="B160" s="1444"/>
      <c r="C160" s="1444" t="s">
        <v>818</v>
      </c>
      <c r="D160" s="1444" t="s">
        <v>818</v>
      </c>
      <c r="E160" s="1444"/>
      <c r="F160" s="1444"/>
      <c r="G160" s="1444"/>
      <c r="H160" s="1444"/>
      <c r="I160" s="1444"/>
      <c r="J160" s="1444"/>
    </row>
    <row r="161" spans="1:10">
      <c r="A161" s="1443" t="s">
        <v>746</v>
      </c>
      <c r="B161" s="1445"/>
      <c r="C161" s="1445" t="s">
        <v>978</v>
      </c>
      <c r="D161" s="1445" t="s">
        <v>978</v>
      </c>
      <c r="E161" s="1445"/>
      <c r="F161" s="1445"/>
      <c r="G161" s="1445"/>
      <c r="H161" s="1445"/>
      <c r="I161" s="1445"/>
      <c r="J161" s="1445"/>
    </row>
    <row r="162" spans="1:10">
      <c r="A162" s="1443" t="s">
        <v>747</v>
      </c>
      <c r="B162" s="1444"/>
      <c r="C162" s="1444" t="s">
        <v>979</v>
      </c>
      <c r="D162" s="1444" t="s">
        <v>979</v>
      </c>
      <c r="E162" s="1444"/>
      <c r="F162" s="1444"/>
      <c r="G162" s="1444"/>
      <c r="H162" s="1445"/>
      <c r="I162" s="1444"/>
      <c r="J162" s="1444"/>
    </row>
    <row r="163" spans="1:10">
      <c r="A163" s="1443" t="s">
        <v>748</v>
      </c>
      <c r="B163" s="1445"/>
      <c r="C163" s="1445" t="s">
        <v>968</v>
      </c>
      <c r="D163" s="1445" t="s">
        <v>1000</v>
      </c>
      <c r="E163" s="1445"/>
      <c r="F163" s="1445"/>
      <c r="G163" s="1445"/>
      <c r="H163" s="1445"/>
      <c r="I163" s="1445"/>
      <c r="J163" s="1445"/>
    </row>
    <row r="164" spans="1:10" ht="13" thickBot="1">
      <c r="A164" s="1446" t="s">
        <v>749</v>
      </c>
      <c r="B164" s="1447"/>
      <c r="C164" s="1445" t="s">
        <v>997</v>
      </c>
      <c r="D164" s="1445" t="s">
        <v>997</v>
      </c>
      <c r="E164" s="1447"/>
      <c r="F164" s="1447"/>
      <c r="G164" s="1447"/>
      <c r="H164" s="1448"/>
      <c r="I164" s="1447"/>
      <c r="J164" s="1447"/>
    </row>
    <row r="165" spans="1:10">
      <c r="A165" s="1442" t="s">
        <v>993</v>
      </c>
      <c r="B165" s="1453"/>
      <c r="C165" s="1453"/>
      <c r="D165" s="1453"/>
      <c r="E165" s="1453"/>
      <c r="F165" s="1453"/>
      <c r="G165" s="1453"/>
      <c r="H165" s="1453"/>
      <c r="I165" s="1453"/>
      <c r="J165" s="1453"/>
    </row>
    <row r="166" spans="1:10">
      <c r="A166" s="1443" t="s">
        <v>744</v>
      </c>
      <c r="B166" s="1444"/>
      <c r="C166" s="1444" t="s">
        <v>991</v>
      </c>
      <c r="D166" s="1445"/>
      <c r="E166" s="1444"/>
      <c r="F166" s="1445"/>
      <c r="G166" s="1444"/>
      <c r="H166" s="1444"/>
      <c r="I166" s="1444"/>
      <c r="J166" s="1444"/>
    </row>
    <row r="167" spans="1:10">
      <c r="A167" s="1443" t="s">
        <v>745</v>
      </c>
      <c r="B167" s="1444"/>
      <c r="C167" s="1444" t="s">
        <v>792</v>
      </c>
      <c r="D167" s="1445"/>
      <c r="E167" s="1444"/>
      <c r="F167" s="1445"/>
      <c r="G167" s="1444"/>
      <c r="H167" s="1444"/>
      <c r="I167" s="1444"/>
      <c r="J167" s="1444"/>
    </row>
    <row r="168" spans="1:10">
      <c r="A168" s="1443" t="s">
        <v>746</v>
      </c>
      <c r="B168" s="1445"/>
      <c r="C168" s="1439" t="s">
        <v>992</v>
      </c>
      <c r="D168" s="1445"/>
      <c r="E168" s="1445"/>
      <c r="F168" s="1445"/>
      <c r="G168" s="1445"/>
      <c r="H168" s="1445"/>
      <c r="I168" s="1445"/>
      <c r="J168" s="1445"/>
    </row>
    <row r="169" spans="1:10">
      <c r="A169" s="1443" t="s">
        <v>747</v>
      </c>
      <c r="B169" s="1444"/>
      <c r="C169" s="1445" t="s">
        <v>981</v>
      </c>
      <c r="D169" s="1445"/>
      <c r="E169" s="1444"/>
      <c r="F169" s="1445"/>
      <c r="G169" s="1444"/>
      <c r="H169" s="1444"/>
      <c r="I169" s="1444"/>
      <c r="J169" s="1444"/>
    </row>
    <row r="170" spans="1:10">
      <c r="A170" s="1443" t="s">
        <v>748</v>
      </c>
      <c r="B170" s="1445"/>
      <c r="C170" s="1445" t="s">
        <v>995</v>
      </c>
      <c r="D170" s="1445"/>
      <c r="E170" s="1445"/>
      <c r="F170" s="1445"/>
      <c r="G170" s="1445"/>
      <c r="H170" s="1445"/>
      <c r="I170" s="1445"/>
      <c r="J170" s="1445"/>
    </row>
    <row r="171" spans="1:10" ht="13" thickBot="1">
      <c r="A171" s="1446" t="s">
        <v>749</v>
      </c>
      <c r="B171" s="1447"/>
      <c r="C171" s="1445" t="s">
        <v>981</v>
      </c>
      <c r="D171" s="1448"/>
      <c r="E171" s="1447"/>
      <c r="F171" s="1448"/>
      <c r="G171" s="1447"/>
      <c r="H171" s="1447"/>
      <c r="I171" s="1447"/>
      <c r="J171" s="1447"/>
    </row>
    <row r="172" spans="1:10">
      <c r="A172" s="1442" t="s">
        <v>1008</v>
      </c>
      <c r="B172" s="1453"/>
      <c r="C172" s="1453"/>
      <c r="D172" s="1453"/>
      <c r="E172" s="1453"/>
      <c r="F172" s="1453"/>
      <c r="G172" s="1453"/>
      <c r="H172" s="1453"/>
      <c r="I172" s="1453"/>
      <c r="J172" s="1453"/>
    </row>
    <row r="173" spans="1:10">
      <c r="A173" s="1443" t="s">
        <v>744</v>
      </c>
      <c r="B173" s="1444"/>
      <c r="C173" s="1445"/>
      <c r="D173" s="1445" t="s">
        <v>1009</v>
      </c>
      <c r="E173" s="1444"/>
      <c r="F173" s="1444"/>
      <c r="G173" s="1445"/>
      <c r="H173" s="1444"/>
      <c r="I173" s="1445"/>
      <c r="J173" s="1444" t="s">
        <v>1011</v>
      </c>
    </row>
    <row r="174" spans="1:10">
      <c r="A174" s="1443" t="s">
        <v>745</v>
      </c>
      <c r="B174" s="1444"/>
      <c r="C174" s="1445"/>
      <c r="D174" s="1445" t="s">
        <v>792</v>
      </c>
      <c r="E174" s="1444"/>
      <c r="F174" s="1445"/>
      <c r="G174" s="1445"/>
      <c r="H174" s="1444"/>
      <c r="I174" s="1445"/>
      <c r="J174" s="1444" t="s">
        <v>1086</v>
      </c>
    </row>
    <row r="175" spans="1:10">
      <c r="A175" s="1443" t="s">
        <v>746</v>
      </c>
      <c r="B175" s="1445"/>
      <c r="C175" s="1445"/>
      <c r="D175" s="1445" t="s">
        <v>990</v>
      </c>
      <c r="E175" s="1445"/>
      <c r="F175" s="1445"/>
      <c r="G175" s="1445"/>
      <c r="H175" s="1445"/>
      <c r="I175" s="1445"/>
      <c r="J175" s="1444" t="s">
        <v>1152</v>
      </c>
    </row>
    <row r="176" spans="1:10">
      <c r="A176" s="1443" t="s">
        <v>747</v>
      </c>
      <c r="B176" s="1444"/>
      <c r="C176" s="1445"/>
      <c r="D176" s="1445" t="s">
        <v>822</v>
      </c>
      <c r="E176" s="1444"/>
      <c r="F176" s="1445"/>
      <c r="G176" s="1445"/>
      <c r="H176" s="1444"/>
      <c r="I176" s="1445"/>
      <c r="J176" s="1444" t="s">
        <v>1154</v>
      </c>
    </row>
    <row r="177" spans="1:10">
      <c r="A177" s="1443" t="s">
        <v>748</v>
      </c>
      <c r="B177" s="1445"/>
      <c r="C177" s="1445"/>
      <c r="D177" s="1445" t="s">
        <v>990</v>
      </c>
      <c r="E177" s="1445"/>
      <c r="F177" s="1445"/>
      <c r="G177" s="1445"/>
      <c r="H177" s="1445"/>
      <c r="I177" s="1445"/>
      <c r="J177" s="1444" t="s">
        <v>1152</v>
      </c>
    </row>
    <row r="178" spans="1:10" ht="13" thickBot="1">
      <c r="A178" s="1446" t="s">
        <v>749</v>
      </c>
      <c r="B178" s="1447"/>
      <c r="C178" s="1448"/>
      <c r="D178" s="1445" t="s">
        <v>822</v>
      </c>
      <c r="E178" s="1447"/>
      <c r="F178" s="1447"/>
      <c r="G178" s="1448"/>
      <c r="H178" s="1447"/>
      <c r="I178" s="1448"/>
      <c r="J178" s="1447" t="s">
        <v>1157</v>
      </c>
    </row>
    <row r="179" spans="1:10">
      <c r="A179" s="1442" t="s">
        <v>1010</v>
      </c>
      <c r="B179" s="1453"/>
      <c r="C179" s="1453"/>
      <c r="D179" s="1453"/>
      <c r="E179" s="1453"/>
      <c r="F179" s="1453"/>
      <c r="G179" s="1453"/>
      <c r="H179" s="1453"/>
      <c r="I179" s="1453"/>
      <c r="J179" s="1453"/>
    </row>
    <row r="180" spans="1:10">
      <c r="A180" s="1443" t="s">
        <v>744</v>
      </c>
      <c r="B180" s="1444"/>
      <c r="C180" s="1444"/>
      <c r="D180" s="1444" t="s">
        <v>1011</v>
      </c>
      <c r="E180" s="1444"/>
      <c r="F180" s="1444" t="s">
        <v>1011</v>
      </c>
      <c r="G180" s="1444"/>
      <c r="H180" s="1444"/>
      <c r="I180" s="1444"/>
      <c r="J180" s="1444"/>
    </row>
    <row r="181" spans="1:10">
      <c r="A181" s="1443" t="s">
        <v>745</v>
      </c>
      <c r="B181" s="1444"/>
      <c r="C181" s="1444"/>
      <c r="D181" s="1444" t="s">
        <v>792</v>
      </c>
      <c r="E181" s="1444"/>
      <c r="F181" s="1444" t="s">
        <v>1086</v>
      </c>
      <c r="G181" s="1444"/>
      <c r="H181" s="1444"/>
      <c r="I181" s="1444"/>
      <c r="J181" s="1444"/>
    </row>
    <row r="182" spans="1:10">
      <c r="A182" s="1443" t="s">
        <v>746</v>
      </c>
      <c r="B182" s="1445"/>
      <c r="C182" s="1445"/>
      <c r="D182" s="1445" t="s">
        <v>1012</v>
      </c>
      <c r="E182" s="1445"/>
      <c r="F182" s="1444" t="s">
        <v>1094</v>
      </c>
      <c r="G182" s="1445"/>
      <c r="H182" s="1445"/>
      <c r="I182" s="1445"/>
      <c r="J182" s="1445"/>
    </row>
    <row r="183" spans="1:10">
      <c r="A183" s="1443" t="s">
        <v>747</v>
      </c>
      <c r="B183" s="1444"/>
      <c r="C183" s="1444"/>
      <c r="D183" s="1445" t="s">
        <v>822</v>
      </c>
      <c r="E183" s="1444"/>
      <c r="F183" s="1444" t="s">
        <v>822</v>
      </c>
      <c r="G183" s="1444"/>
      <c r="H183" s="1444"/>
      <c r="I183" s="1445"/>
      <c r="J183" s="1445"/>
    </row>
    <row r="184" spans="1:10">
      <c r="A184" s="1443" t="s">
        <v>748</v>
      </c>
      <c r="B184" s="1445"/>
      <c r="C184" s="1445"/>
      <c r="D184" s="1445" t="s">
        <v>1012</v>
      </c>
      <c r="E184" s="1445"/>
      <c r="F184" s="1444" t="s">
        <v>1094</v>
      </c>
      <c r="G184" s="1445"/>
      <c r="H184" s="1445"/>
      <c r="I184" s="1445"/>
      <c r="J184" s="1445"/>
    </row>
    <row r="185" spans="1:10" ht="13" thickBot="1">
      <c r="A185" s="1446" t="s">
        <v>749</v>
      </c>
      <c r="B185" s="1447"/>
      <c r="C185" s="1447"/>
      <c r="D185" s="1445" t="s">
        <v>822</v>
      </c>
      <c r="E185" s="1447"/>
      <c r="F185" s="1447" t="s">
        <v>822</v>
      </c>
      <c r="G185" s="1447"/>
      <c r="H185" s="1448"/>
      <c r="I185" s="1448"/>
      <c r="J185" s="1448"/>
    </row>
    <row r="186" spans="1:10">
      <c r="A186" s="1442" t="s">
        <v>1084</v>
      </c>
      <c r="B186" s="1453"/>
      <c r="C186" s="1453"/>
      <c r="D186" s="1453"/>
      <c r="E186" s="1453"/>
      <c r="F186" s="1453"/>
      <c r="G186" s="1453"/>
      <c r="H186" s="1453"/>
      <c r="I186" s="1453"/>
      <c r="J186" s="1453"/>
    </row>
    <row r="187" spans="1:10">
      <c r="A187" s="1443" t="s">
        <v>744</v>
      </c>
      <c r="B187" s="1444"/>
      <c r="C187" s="1444"/>
      <c r="D187" s="1444"/>
      <c r="E187" s="1444" t="s">
        <v>1085</v>
      </c>
      <c r="F187" s="1444" t="s">
        <v>1085</v>
      </c>
      <c r="G187" s="1444" t="s">
        <v>1085</v>
      </c>
      <c r="H187" s="1444" t="s">
        <v>1085</v>
      </c>
      <c r="I187" s="1444" t="s">
        <v>1085</v>
      </c>
      <c r="J187" s="1445"/>
    </row>
    <row r="188" spans="1:10">
      <c r="A188" s="1443" t="s">
        <v>745</v>
      </c>
      <c r="B188" s="1444"/>
      <c r="C188" s="1444"/>
      <c r="D188" s="1444"/>
      <c r="E188" s="1444" t="s">
        <v>1086</v>
      </c>
      <c r="F188" s="1444" t="s">
        <v>1086</v>
      </c>
      <c r="G188" s="1444" t="s">
        <v>1086</v>
      </c>
      <c r="H188" s="1444" t="s">
        <v>1086</v>
      </c>
      <c r="I188" s="1444" t="s">
        <v>1086</v>
      </c>
      <c r="J188" s="1445"/>
    </row>
    <row r="189" spans="1:10">
      <c r="A189" s="1443" t="s">
        <v>746</v>
      </c>
      <c r="B189" s="1445"/>
      <c r="C189" s="1445"/>
      <c r="D189" s="1445"/>
      <c r="E189" s="1444" t="s">
        <v>974</v>
      </c>
      <c r="F189" s="1444" t="s">
        <v>988</v>
      </c>
      <c r="G189" s="1444" t="s">
        <v>1119</v>
      </c>
      <c r="H189" s="1444" t="s">
        <v>1119</v>
      </c>
      <c r="I189" s="1444" t="s">
        <v>1136</v>
      </c>
      <c r="J189" s="1445"/>
    </row>
    <row r="190" spans="1:10">
      <c r="A190" s="1443" t="s">
        <v>747</v>
      </c>
      <c r="B190" s="1444"/>
      <c r="C190" s="1445"/>
      <c r="D190" s="1445"/>
      <c r="E190" s="1444" t="s">
        <v>1087</v>
      </c>
      <c r="F190" s="1444" t="s">
        <v>1099</v>
      </c>
      <c r="G190" s="1444" t="s">
        <v>822</v>
      </c>
      <c r="H190" s="1444" t="s">
        <v>799</v>
      </c>
      <c r="I190" s="1444" t="s">
        <v>1134</v>
      </c>
      <c r="J190" s="1445"/>
    </row>
    <row r="191" spans="1:10">
      <c r="A191" s="1443" t="s">
        <v>748</v>
      </c>
      <c r="B191" s="1445"/>
      <c r="C191" s="1445"/>
      <c r="D191" s="1445"/>
      <c r="E191" s="1444" t="s">
        <v>974</v>
      </c>
      <c r="F191" s="1444" t="s">
        <v>988</v>
      </c>
      <c r="G191" s="1444" t="s">
        <v>1119</v>
      </c>
      <c r="H191" s="1444" t="s">
        <v>1124</v>
      </c>
      <c r="I191" s="1444" t="s">
        <v>1119</v>
      </c>
      <c r="J191" s="1445"/>
    </row>
    <row r="192" spans="1:10" ht="13" thickBot="1">
      <c r="A192" s="1446" t="s">
        <v>749</v>
      </c>
      <c r="B192" s="1447"/>
      <c r="C192" s="1448"/>
      <c r="D192" s="1448"/>
      <c r="E192" s="1444" t="s">
        <v>1087</v>
      </c>
      <c r="F192" s="1447" t="s">
        <v>1099</v>
      </c>
      <c r="G192" s="1447" t="s">
        <v>822</v>
      </c>
      <c r="H192" s="1447" t="s">
        <v>1125</v>
      </c>
      <c r="I192" s="1447" t="s">
        <v>1117</v>
      </c>
      <c r="J192" s="1448"/>
    </row>
    <row r="193" spans="1:10">
      <c r="A193" s="1442" t="s">
        <v>1097</v>
      </c>
      <c r="B193" s="1453"/>
      <c r="C193" s="1453"/>
      <c r="D193" s="1453"/>
      <c r="E193" s="1453"/>
      <c r="F193" s="1453"/>
      <c r="G193" s="1453"/>
      <c r="H193" s="1453"/>
      <c r="I193" s="1453"/>
      <c r="J193" s="1453"/>
    </row>
    <row r="194" spans="1:10">
      <c r="A194" s="1443" t="s">
        <v>744</v>
      </c>
      <c r="B194" s="1444"/>
      <c r="C194" s="1444"/>
      <c r="D194" s="1444"/>
      <c r="E194" s="1444" t="s">
        <v>1098</v>
      </c>
      <c r="F194" s="1444" t="s">
        <v>1098</v>
      </c>
      <c r="G194" s="1444" t="s">
        <v>1098</v>
      </c>
      <c r="H194" s="1444"/>
      <c r="I194" s="1445"/>
      <c r="J194" s="1445"/>
    </row>
    <row r="195" spans="1:10">
      <c r="A195" s="1443" t="s">
        <v>745</v>
      </c>
      <c r="B195" s="1444"/>
      <c r="C195" s="1444"/>
      <c r="D195" s="1444"/>
      <c r="E195" s="1444" t="s">
        <v>1086</v>
      </c>
      <c r="F195" s="1444" t="s">
        <v>1086</v>
      </c>
      <c r="G195" s="1444" t="s">
        <v>1086</v>
      </c>
      <c r="H195" s="1444"/>
      <c r="I195" s="1445"/>
      <c r="J195" s="1445"/>
    </row>
    <row r="196" spans="1:10">
      <c r="A196" s="1443" t="s">
        <v>746</v>
      </c>
      <c r="B196" s="1445"/>
      <c r="C196" s="1445"/>
      <c r="D196" s="1445"/>
      <c r="E196" s="1444" t="s">
        <v>1094</v>
      </c>
      <c r="F196" s="1444" t="s">
        <v>1094</v>
      </c>
      <c r="G196" s="1444" t="s">
        <v>1094</v>
      </c>
      <c r="H196" s="1445"/>
      <c r="I196" s="1445"/>
      <c r="J196" s="1445"/>
    </row>
    <row r="197" spans="1:10">
      <c r="A197" s="1443" t="s">
        <v>747</v>
      </c>
      <c r="B197" s="1444"/>
      <c r="C197" s="1444"/>
      <c r="D197" s="1444"/>
      <c r="E197" s="1444" t="s">
        <v>822</v>
      </c>
      <c r="F197" s="1444" t="s">
        <v>822</v>
      </c>
      <c r="G197" s="1444" t="s">
        <v>822</v>
      </c>
      <c r="H197" s="1444"/>
      <c r="I197" s="1445"/>
      <c r="J197" s="1445"/>
    </row>
    <row r="198" spans="1:10">
      <c r="A198" s="1443" t="s">
        <v>748</v>
      </c>
      <c r="B198" s="1445"/>
      <c r="C198" s="1445"/>
      <c r="D198" s="1445"/>
      <c r="E198" s="1444" t="s">
        <v>1094</v>
      </c>
      <c r="F198" s="1444" t="s">
        <v>1094</v>
      </c>
      <c r="G198" s="1444" t="s">
        <v>1094</v>
      </c>
      <c r="H198" s="1445"/>
      <c r="I198" s="1445"/>
      <c r="J198" s="1445"/>
    </row>
    <row r="199" spans="1:10" ht="13" thickBot="1">
      <c r="A199" s="1446" t="s">
        <v>749</v>
      </c>
      <c r="B199" s="1447"/>
      <c r="C199" s="1447"/>
      <c r="D199" s="1447"/>
      <c r="E199" s="1447" t="s">
        <v>822</v>
      </c>
      <c r="F199" s="1447" t="s">
        <v>822</v>
      </c>
      <c r="G199" s="1447" t="s">
        <v>822</v>
      </c>
      <c r="H199" s="1447"/>
      <c r="I199" s="1448"/>
      <c r="J199" s="1448"/>
    </row>
    <row r="200" spans="1:10">
      <c r="A200" s="1442" t="s">
        <v>1106</v>
      </c>
      <c r="B200" s="1453"/>
      <c r="C200" s="1453"/>
      <c r="D200" s="1453"/>
      <c r="E200" s="1453"/>
      <c r="F200" s="1453"/>
      <c r="G200" s="1453"/>
      <c r="H200" s="1453"/>
      <c r="I200" s="1453"/>
      <c r="J200" s="1453"/>
    </row>
    <row r="201" spans="1:10">
      <c r="A201" s="1443" t="s">
        <v>744</v>
      </c>
      <c r="B201" s="1445"/>
      <c r="C201" s="1445"/>
      <c r="D201" s="1445"/>
      <c r="E201" s="1444"/>
      <c r="F201" s="1444" t="s">
        <v>1107</v>
      </c>
      <c r="G201" s="1444"/>
      <c r="H201" s="1444"/>
      <c r="I201" s="1445"/>
      <c r="J201" s="1445"/>
    </row>
    <row r="202" spans="1:10">
      <c r="A202" s="1443" t="s">
        <v>745</v>
      </c>
      <c r="B202" s="1445"/>
      <c r="C202" s="1445"/>
      <c r="D202" s="1445"/>
      <c r="E202" s="1444"/>
      <c r="F202" s="1444" t="s">
        <v>1086</v>
      </c>
      <c r="G202" s="1444"/>
      <c r="H202" s="1444"/>
      <c r="I202" s="1445"/>
      <c r="J202" s="1445"/>
    </row>
    <row r="203" spans="1:10">
      <c r="A203" s="1443" t="s">
        <v>746</v>
      </c>
      <c r="B203" s="1445"/>
      <c r="C203" s="1445"/>
      <c r="D203" s="1445"/>
      <c r="E203" s="1445"/>
      <c r="F203" s="1444" t="s">
        <v>987</v>
      </c>
      <c r="G203" s="1445"/>
      <c r="H203" s="1445"/>
      <c r="I203" s="1445"/>
      <c r="J203" s="1445"/>
    </row>
    <row r="204" spans="1:10">
      <c r="A204" s="1443" t="s">
        <v>747</v>
      </c>
      <c r="B204" s="1445"/>
      <c r="C204" s="1445"/>
      <c r="D204" s="1445"/>
      <c r="E204" s="1444"/>
      <c r="F204" s="1444" t="s">
        <v>822</v>
      </c>
      <c r="G204" s="1444"/>
      <c r="H204" s="1444"/>
      <c r="I204" s="1445"/>
      <c r="J204" s="1445"/>
    </row>
    <row r="205" spans="1:10">
      <c r="A205" s="1443" t="s">
        <v>748</v>
      </c>
      <c r="B205" s="1445"/>
      <c r="C205" s="1445"/>
      <c r="D205" s="1445"/>
      <c r="E205" s="1445"/>
      <c r="F205" s="1444" t="s">
        <v>987</v>
      </c>
      <c r="G205" s="1445"/>
      <c r="H205" s="1445"/>
      <c r="I205" s="1445"/>
      <c r="J205" s="1445"/>
    </row>
    <row r="206" spans="1:10" ht="13" thickBot="1">
      <c r="A206" s="1446" t="s">
        <v>749</v>
      </c>
      <c r="B206" s="1448"/>
      <c r="C206" s="1448"/>
      <c r="D206" s="1448"/>
      <c r="E206" s="1447"/>
      <c r="F206" s="1447" t="s">
        <v>822</v>
      </c>
      <c r="G206" s="1447"/>
      <c r="H206" s="1447"/>
      <c r="I206" s="1448"/>
      <c r="J206" s="1448"/>
    </row>
    <row r="207" spans="1:10">
      <c r="A207" s="1442" t="s">
        <v>1108</v>
      </c>
      <c r="B207" s="1453"/>
      <c r="C207" s="1453"/>
      <c r="D207" s="1453"/>
      <c r="E207" s="1453"/>
      <c r="F207" s="1453"/>
      <c r="G207" s="1453"/>
      <c r="H207" s="1454"/>
      <c r="I207" s="1453"/>
      <c r="J207" s="1453"/>
    </row>
    <row r="208" spans="1:10">
      <c r="A208" s="1443" t="s">
        <v>744</v>
      </c>
      <c r="B208" s="1445"/>
      <c r="C208" s="1445"/>
      <c r="D208" s="1445"/>
      <c r="E208" s="1444"/>
      <c r="F208" s="1444"/>
      <c r="G208" s="1444" t="s">
        <v>1109</v>
      </c>
      <c r="H208" s="1444"/>
      <c r="I208" s="1444"/>
      <c r="J208" s="1444"/>
    </row>
    <row r="209" spans="1:10">
      <c r="A209" s="1443" t="s">
        <v>745</v>
      </c>
      <c r="B209" s="1445"/>
      <c r="C209" s="1445"/>
      <c r="D209" s="1445"/>
      <c r="E209" s="1444"/>
      <c r="F209" s="1444"/>
      <c r="G209" s="1444" t="s">
        <v>1086</v>
      </c>
      <c r="H209" s="1444"/>
      <c r="I209" s="1444"/>
      <c r="J209" s="1444"/>
    </row>
    <row r="210" spans="1:10">
      <c r="A210" s="1443" t="s">
        <v>746</v>
      </c>
      <c r="B210" s="1445"/>
      <c r="C210" s="1445"/>
      <c r="D210" s="1445"/>
      <c r="E210" s="1445"/>
      <c r="F210" s="1444"/>
      <c r="G210" s="1444" t="s">
        <v>1110</v>
      </c>
      <c r="H210" s="1445"/>
      <c r="I210" s="1445"/>
      <c r="J210" s="1445"/>
    </row>
    <row r="211" spans="1:10">
      <c r="A211" s="1443" t="s">
        <v>747</v>
      </c>
      <c r="B211" s="1445"/>
      <c r="C211" s="1445"/>
      <c r="D211" s="1445"/>
      <c r="E211" s="1444"/>
      <c r="F211" s="1444"/>
      <c r="G211" s="1444" t="s">
        <v>822</v>
      </c>
      <c r="H211" s="1444"/>
      <c r="I211" s="1444"/>
      <c r="J211" s="1444"/>
    </row>
    <row r="212" spans="1:10">
      <c r="A212" s="1443" t="s">
        <v>748</v>
      </c>
      <c r="B212" s="1445"/>
      <c r="C212" s="1445"/>
      <c r="D212" s="1445"/>
      <c r="E212" s="1445"/>
      <c r="F212" s="1444"/>
      <c r="G212" s="1444" t="s">
        <v>1110</v>
      </c>
      <c r="H212" s="1445"/>
      <c r="I212" s="1445"/>
      <c r="J212" s="1445"/>
    </row>
    <row r="213" spans="1:10" ht="13" thickBot="1">
      <c r="A213" s="1446" t="s">
        <v>749</v>
      </c>
      <c r="B213" s="1448"/>
      <c r="C213" s="1448"/>
      <c r="D213" s="1448"/>
      <c r="E213" s="1447"/>
      <c r="F213" s="1447"/>
      <c r="G213" s="1447" t="s">
        <v>822</v>
      </c>
      <c r="H213" s="1447"/>
      <c r="I213" s="1447"/>
      <c r="J213" s="1447"/>
    </row>
    <row r="214" spans="1:10">
      <c r="A214" s="1442" t="s">
        <v>1120</v>
      </c>
      <c r="B214" s="1453"/>
      <c r="C214" s="1453"/>
      <c r="D214" s="1453"/>
      <c r="E214" s="1453"/>
      <c r="F214" s="1453"/>
      <c r="G214" s="1453"/>
      <c r="H214" s="1453"/>
      <c r="I214" s="1453"/>
      <c r="J214" s="1453"/>
    </row>
    <row r="215" spans="1:10">
      <c r="A215" s="1443" t="s">
        <v>744</v>
      </c>
      <c r="B215" s="1445"/>
      <c r="C215" s="1445"/>
      <c r="D215" s="1445"/>
      <c r="E215" s="1444"/>
      <c r="F215" s="1445"/>
      <c r="G215" s="1444" t="s">
        <v>1011</v>
      </c>
      <c r="H215" s="1445"/>
      <c r="I215" s="1444" t="s">
        <v>1085</v>
      </c>
      <c r="J215" s="1444"/>
    </row>
    <row r="216" spans="1:10">
      <c r="A216" s="1443" t="s">
        <v>745</v>
      </c>
      <c r="B216" s="1445"/>
      <c r="C216" s="1445"/>
      <c r="D216" s="1445"/>
      <c r="E216" s="1444"/>
      <c r="F216" s="1445"/>
      <c r="G216" s="1444" t="s">
        <v>1086</v>
      </c>
      <c r="H216" s="1445"/>
      <c r="I216" s="1444" t="s">
        <v>1133</v>
      </c>
      <c r="J216" s="1444"/>
    </row>
    <row r="217" spans="1:10">
      <c r="A217" s="1443" t="s">
        <v>746</v>
      </c>
      <c r="B217" s="1445"/>
      <c r="C217" s="1445"/>
      <c r="D217" s="1445"/>
      <c r="E217" s="1445"/>
      <c r="F217" s="1445"/>
      <c r="G217" s="1444" t="s">
        <v>1103</v>
      </c>
      <c r="H217" s="1445"/>
      <c r="I217" s="1444" t="s">
        <v>987</v>
      </c>
      <c r="J217" s="1445"/>
    </row>
    <row r="218" spans="1:10">
      <c r="A218" s="1443" t="s">
        <v>747</v>
      </c>
      <c r="B218" s="1445"/>
      <c r="C218" s="1445"/>
      <c r="D218" s="1445"/>
      <c r="E218" s="1444"/>
      <c r="F218" s="1445"/>
      <c r="G218" s="1444" t="s">
        <v>822</v>
      </c>
      <c r="H218" s="1445"/>
      <c r="I218" s="1444" t="s">
        <v>1134</v>
      </c>
      <c r="J218" s="1444"/>
    </row>
    <row r="219" spans="1:10">
      <c r="A219" s="1443" t="s">
        <v>748</v>
      </c>
      <c r="B219" s="1445"/>
      <c r="C219" s="1445"/>
      <c r="D219" s="1445"/>
      <c r="E219" s="1445"/>
      <c r="F219" s="1445"/>
      <c r="G219" s="1444" t="s">
        <v>1103</v>
      </c>
      <c r="H219" s="1445"/>
      <c r="I219" s="1444" t="s">
        <v>1007</v>
      </c>
      <c r="J219" s="1445"/>
    </row>
    <row r="220" spans="1:10" ht="13" thickBot="1">
      <c r="A220" s="1446" t="s">
        <v>749</v>
      </c>
      <c r="B220" s="1448"/>
      <c r="C220" s="1448"/>
      <c r="D220" s="1448"/>
      <c r="E220" s="1447"/>
      <c r="F220" s="1448"/>
      <c r="G220" s="1447" t="s">
        <v>822</v>
      </c>
      <c r="H220" s="1448"/>
      <c r="I220" s="1447" t="s">
        <v>1135</v>
      </c>
      <c r="J220" s="1447"/>
    </row>
    <row r="221" spans="1:10">
      <c r="A221" s="1442" t="s">
        <v>1126</v>
      </c>
      <c r="B221" s="1453"/>
      <c r="C221" s="1453"/>
      <c r="D221" s="1453"/>
      <c r="E221" s="1453"/>
      <c r="F221" s="1453"/>
      <c r="G221" s="1453"/>
      <c r="H221" s="1453"/>
      <c r="I221" s="1453"/>
      <c r="J221" s="1453"/>
    </row>
    <row r="222" spans="1:10">
      <c r="A222" s="1443" t="s">
        <v>744</v>
      </c>
      <c r="B222" s="1445"/>
      <c r="C222" s="1445"/>
      <c r="D222" s="1445"/>
      <c r="E222" s="1445"/>
      <c r="F222" s="1445"/>
      <c r="G222" s="1444"/>
      <c r="H222" s="1444" t="s">
        <v>1129</v>
      </c>
      <c r="I222" s="1444"/>
      <c r="J222" s="1444"/>
    </row>
    <row r="223" spans="1:10">
      <c r="A223" s="1443" t="s">
        <v>745</v>
      </c>
      <c r="B223" s="1445"/>
      <c r="C223" s="1445"/>
      <c r="D223" s="1445"/>
      <c r="E223" s="1445"/>
      <c r="F223" s="1445"/>
      <c r="G223" s="1444"/>
      <c r="H223" s="1444" t="s">
        <v>1128</v>
      </c>
      <c r="I223" s="1444"/>
      <c r="J223" s="1444"/>
    </row>
    <row r="224" spans="1:10">
      <c r="A224" s="1443" t="s">
        <v>746</v>
      </c>
      <c r="B224" s="1445"/>
      <c r="C224" s="1445"/>
      <c r="D224" s="1445"/>
      <c r="E224" s="1445"/>
      <c r="F224" s="1445"/>
      <c r="G224" s="1445"/>
      <c r="H224" s="1444" t="s">
        <v>800</v>
      </c>
      <c r="I224" s="1445"/>
      <c r="J224" s="1445"/>
    </row>
    <row r="225" spans="1:10">
      <c r="A225" s="1443" t="s">
        <v>747</v>
      </c>
      <c r="B225" s="1445"/>
      <c r="C225" s="1445"/>
      <c r="D225" s="1445"/>
      <c r="E225" s="1445"/>
      <c r="F225" s="1445"/>
      <c r="G225" s="1444"/>
      <c r="H225" s="1444" t="s">
        <v>799</v>
      </c>
      <c r="I225" s="1444"/>
      <c r="J225" s="1444"/>
    </row>
    <row r="226" spans="1:10">
      <c r="A226" s="1443" t="s">
        <v>748</v>
      </c>
      <c r="B226" s="1445"/>
      <c r="C226" s="1445"/>
      <c r="D226" s="1445"/>
      <c r="E226" s="1445"/>
      <c r="F226" s="1445"/>
      <c r="G226" s="1445"/>
      <c r="H226" s="1444" t="s">
        <v>796</v>
      </c>
      <c r="I226" s="1445"/>
      <c r="J226" s="1445"/>
    </row>
    <row r="227" spans="1:10" ht="13" thickBot="1">
      <c r="A227" s="1446" t="s">
        <v>749</v>
      </c>
      <c r="B227" s="1448"/>
      <c r="C227" s="1448"/>
      <c r="D227" s="1448"/>
      <c r="E227" s="1448"/>
      <c r="F227" s="1448"/>
      <c r="G227" s="1447"/>
      <c r="H227" s="1447" t="s">
        <v>816</v>
      </c>
      <c r="I227" s="1447"/>
      <c r="J227" s="1447"/>
    </row>
    <row r="228" spans="1:10">
      <c r="A228" s="1442" t="s">
        <v>1127</v>
      </c>
      <c r="B228" s="1453"/>
      <c r="C228" s="1453"/>
      <c r="D228" s="1453"/>
      <c r="E228" s="1453"/>
      <c r="F228" s="1453"/>
      <c r="G228" s="1453"/>
      <c r="H228" s="1453"/>
      <c r="I228" s="1453"/>
      <c r="J228" s="1453"/>
    </row>
    <row r="229" spans="1:10">
      <c r="A229" s="1443" t="s">
        <v>744</v>
      </c>
      <c r="B229" s="1445"/>
      <c r="C229" s="1445"/>
      <c r="D229" s="1445"/>
      <c r="E229" s="1445"/>
      <c r="F229" s="1445"/>
      <c r="G229" s="1444"/>
      <c r="H229" s="1444" t="s">
        <v>1130</v>
      </c>
      <c r="I229" s="1445"/>
      <c r="J229" s="1445"/>
    </row>
    <row r="230" spans="1:10">
      <c r="A230" s="1443" t="s">
        <v>745</v>
      </c>
      <c r="B230" s="1445"/>
      <c r="C230" s="1445"/>
      <c r="D230" s="1445"/>
      <c r="E230" s="1445"/>
      <c r="F230" s="1445"/>
      <c r="G230" s="1444"/>
      <c r="H230" s="1444" t="s">
        <v>1131</v>
      </c>
      <c r="I230" s="1445"/>
      <c r="J230" s="1445"/>
    </row>
    <row r="231" spans="1:10">
      <c r="A231" s="1443" t="s">
        <v>746</v>
      </c>
      <c r="B231" s="1445"/>
      <c r="C231" s="1445"/>
      <c r="D231" s="1445"/>
      <c r="E231" s="1445"/>
      <c r="F231" s="1445"/>
      <c r="G231" s="1445"/>
      <c r="H231" s="1444" t="s">
        <v>1002</v>
      </c>
      <c r="I231" s="1445"/>
      <c r="J231" s="1445"/>
    </row>
    <row r="232" spans="1:10">
      <c r="A232" s="1443" t="s">
        <v>747</v>
      </c>
      <c r="B232" s="1445"/>
      <c r="C232" s="1445"/>
      <c r="D232" s="1445"/>
      <c r="E232" s="1445"/>
      <c r="F232" s="1445"/>
      <c r="G232" s="1444"/>
      <c r="H232" s="1444" t="s">
        <v>981</v>
      </c>
      <c r="I232" s="1445"/>
      <c r="J232" s="1445"/>
    </row>
    <row r="233" spans="1:10">
      <c r="A233" s="1443" t="s">
        <v>748</v>
      </c>
      <c r="B233" s="1445"/>
      <c r="C233" s="1445"/>
      <c r="D233" s="1445"/>
      <c r="E233" s="1445"/>
      <c r="F233" s="1445"/>
      <c r="G233" s="1445"/>
      <c r="H233" s="1444" t="s">
        <v>1132</v>
      </c>
      <c r="I233" s="1445"/>
      <c r="J233" s="1445"/>
    </row>
    <row r="234" spans="1:10" ht="13" thickBot="1">
      <c r="A234" s="1446" t="s">
        <v>749</v>
      </c>
      <c r="B234" s="1448"/>
      <c r="C234" s="1448"/>
      <c r="D234" s="1448"/>
      <c r="E234" s="1448"/>
      <c r="F234" s="1448"/>
      <c r="G234" s="1447"/>
      <c r="H234" s="1447" t="s">
        <v>981</v>
      </c>
      <c r="I234" s="1448"/>
      <c r="J234" s="1448"/>
    </row>
    <row r="235" spans="1:10">
      <c r="A235" s="1442" t="s">
        <v>318</v>
      </c>
      <c r="B235" s="1453"/>
      <c r="C235" s="1453"/>
      <c r="D235" s="1453"/>
      <c r="E235" s="1453"/>
      <c r="F235" s="1453"/>
      <c r="G235" s="1453"/>
      <c r="H235" s="1453"/>
      <c r="I235" s="1453"/>
      <c r="J235" s="1453"/>
    </row>
    <row r="236" spans="1:10">
      <c r="A236" s="1443" t="s">
        <v>744</v>
      </c>
      <c r="B236" s="1445"/>
      <c r="C236" s="1445"/>
      <c r="D236" s="1445"/>
      <c r="E236" s="1445"/>
      <c r="F236" s="1445"/>
      <c r="G236" s="1444"/>
      <c r="H236" s="1445"/>
      <c r="I236" s="1445"/>
      <c r="J236" s="1444" t="s">
        <v>1011</v>
      </c>
    </row>
    <row r="237" spans="1:10">
      <c r="A237" s="1443" t="s">
        <v>745</v>
      </c>
      <c r="B237" s="1445"/>
      <c r="C237" s="1445"/>
      <c r="D237" s="1445"/>
      <c r="E237" s="1445"/>
      <c r="F237" s="1445"/>
      <c r="G237" s="1444"/>
      <c r="H237" s="1445"/>
      <c r="I237" s="1445"/>
      <c r="J237" s="1444" t="s">
        <v>1086</v>
      </c>
    </row>
    <row r="238" spans="1:10">
      <c r="A238" s="1443" t="s">
        <v>746</v>
      </c>
      <c r="B238" s="1445"/>
      <c r="C238" s="1445"/>
      <c r="D238" s="1445"/>
      <c r="E238" s="1445"/>
      <c r="F238" s="1445"/>
      <c r="G238" s="1445"/>
      <c r="H238" s="1445"/>
      <c r="I238" s="1445"/>
      <c r="J238" s="1444" t="s">
        <v>1007</v>
      </c>
    </row>
    <row r="239" spans="1:10">
      <c r="A239" s="1443" t="s">
        <v>747</v>
      </c>
      <c r="B239" s="1445"/>
      <c r="C239" s="1445"/>
      <c r="D239" s="1445"/>
      <c r="E239" s="1445"/>
      <c r="F239" s="1445"/>
      <c r="G239" s="1444"/>
      <c r="H239" s="1445"/>
      <c r="I239" s="1445"/>
      <c r="J239" s="1444" t="s">
        <v>1162</v>
      </c>
    </row>
    <row r="240" spans="1:10">
      <c r="A240" s="1443" t="s">
        <v>748</v>
      </c>
      <c r="B240" s="1445"/>
      <c r="C240" s="1445"/>
      <c r="D240" s="1445"/>
      <c r="E240" s="1445"/>
      <c r="F240" s="1445"/>
      <c r="G240" s="1445"/>
      <c r="H240" s="1445"/>
      <c r="I240" s="1445"/>
      <c r="J240" s="1444" t="s">
        <v>1119</v>
      </c>
    </row>
    <row r="241" spans="1:10" ht="13" thickBot="1">
      <c r="A241" s="1446" t="s">
        <v>749</v>
      </c>
      <c r="B241" s="1448"/>
      <c r="C241" s="1448"/>
      <c r="D241" s="1448"/>
      <c r="E241" s="1448"/>
      <c r="F241" s="1448"/>
      <c r="G241" s="1447"/>
      <c r="H241" s="1448"/>
      <c r="I241" s="1448"/>
      <c r="J241" s="1447" t="s">
        <v>1162</v>
      </c>
    </row>
    <row r="242" spans="1:10" s="1547" customFormat="1">
      <c r="A242" s="1442" t="s">
        <v>1158</v>
      </c>
      <c r="B242" s="1453"/>
      <c r="C242" s="1453"/>
      <c r="D242" s="1453"/>
      <c r="E242" s="1453"/>
      <c r="F242" s="1453"/>
      <c r="G242" s="1453"/>
      <c r="H242" s="1453"/>
      <c r="I242" s="1453"/>
      <c r="J242" s="1453"/>
    </row>
    <row r="243" spans="1:10" s="1547" customFormat="1">
      <c r="A243" s="1443" t="s">
        <v>744</v>
      </c>
      <c r="B243" s="1445"/>
      <c r="C243" s="1445"/>
      <c r="D243" s="1445"/>
      <c r="E243" s="1445"/>
      <c r="F243" s="1445"/>
      <c r="G243" s="1444"/>
      <c r="H243" s="1445"/>
      <c r="I243" s="1444"/>
      <c r="J243" s="1444" t="s">
        <v>1163</v>
      </c>
    </row>
    <row r="244" spans="1:10" s="1547" customFormat="1">
      <c r="A244" s="1443" t="s">
        <v>745</v>
      </c>
      <c r="B244" s="1445"/>
      <c r="C244" s="1445"/>
      <c r="D244" s="1445"/>
      <c r="E244" s="1445"/>
      <c r="F244" s="1445"/>
      <c r="G244" s="1444"/>
      <c r="H244" s="1445"/>
      <c r="I244" s="1444"/>
      <c r="J244" s="1444" t="s">
        <v>1137</v>
      </c>
    </row>
    <row r="245" spans="1:10" s="1547" customFormat="1">
      <c r="A245" s="1443" t="s">
        <v>746</v>
      </c>
      <c r="B245" s="1445"/>
      <c r="C245" s="1445"/>
      <c r="D245" s="1445"/>
      <c r="E245" s="1445"/>
      <c r="F245" s="1445"/>
      <c r="G245" s="1445"/>
      <c r="H245" s="1445"/>
      <c r="I245" s="1445"/>
      <c r="J245" s="1444" t="s">
        <v>1164</v>
      </c>
    </row>
    <row r="246" spans="1:10" s="1547" customFormat="1">
      <c r="A246" s="1443" t="s">
        <v>747</v>
      </c>
      <c r="B246" s="1445"/>
      <c r="C246" s="1445"/>
      <c r="D246" s="1445"/>
      <c r="E246" s="1445"/>
      <c r="F246" s="1445"/>
      <c r="G246" s="1445"/>
      <c r="H246" s="1445"/>
      <c r="I246" s="1444"/>
      <c r="J246" s="1444" t="s">
        <v>1135</v>
      </c>
    </row>
    <row r="247" spans="1:10" s="1547" customFormat="1">
      <c r="A247" s="1443" t="s">
        <v>748</v>
      </c>
      <c r="B247" s="1445"/>
      <c r="C247" s="1445"/>
      <c r="D247" s="1445"/>
      <c r="E247" s="1445"/>
      <c r="F247" s="1445"/>
      <c r="G247" s="1445"/>
      <c r="H247" s="1445"/>
      <c r="I247" s="1445"/>
      <c r="J247" s="1444" t="s">
        <v>978</v>
      </c>
    </row>
    <row r="248" spans="1:10" s="1547" customFormat="1" ht="13" thickBot="1">
      <c r="A248" s="1446" t="s">
        <v>749</v>
      </c>
      <c r="B248" s="1448"/>
      <c r="C248" s="1448"/>
      <c r="D248" s="1448"/>
      <c r="E248" s="1448"/>
      <c r="F248" s="1448"/>
      <c r="G248" s="1448"/>
      <c r="H248" s="1448"/>
      <c r="I248" s="1447"/>
      <c r="J248" s="1447" t="s">
        <v>1144</v>
      </c>
    </row>
    <row r="249" spans="1:10" s="1547" customFormat="1">
      <c r="A249" s="1442" t="s">
        <v>1159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</row>
    <row r="250" spans="1:10" s="1547" customFormat="1">
      <c r="A250" s="1443" t="s">
        <v>744</v>
      </c>
      <c r="B250" s="1445"/>
      <c r="C250" s="1445"/>
      <c r="D250" s="1445"/>
      <c r="E250" s="1445"/>
      <c r="F250" s="1445"/>
      <c r="G250" s="1444"/>
      <c r="H250" s="1445"/>
      <c r="I250" s="1444"/>
      <c r="J250" s="1444" t="s">
        <v>1165</v>
      </c>
    </row>
    <row r="251" spans="1:10" s="1547" customFormat="1">
      <c r="A251" s="1443" t="s">
        <v>745</v>
      </c>
      <c r="B251" s="1445"/>
      <c r="C251" s="1445"/>
      <c r="D251" s="1445"/>
      <c r="E251" s="1445"/>
      <c r="F251" s="1445"/>
      <c r="G251" s="1444"/>
      <c r="H251" s="1445"/>
      <c r="I251" s="1444"/>
      <c r="J251" s="1444" t="s">
        <v>1086</v>
      </c>
    </row>
    <row r="252" spans="1:10" s="1547" customFormat="1">
      <c r="A252" s="1443" t="s">
        <v>746</v>
      </c>
      <c r="B252" s="1445"/>
      <c r="C252" s="1445"/>
      <c r="D252" s="1445"/>
      <c r="E252" s="1445"/>
      <c r="F252" s="1445"/>
      <c r="G252" s="1445"/>
      <c r="H252" s="1445"/>
      <c r="I252" s="1445"/>
      <c r="J252" s="1444" t="s">
        <v>1152</v>
      </c>
    </row>
    <row r="253" spans="1:10" s="1547" customFormat="1">
      <c r="A253" s="1443" t="s">
        <v>747</v>
      </c>
      <c r="B253" s="1445"/>
      <c r="C253" s="1445"/>
      <c r="D253" s="1445"/>
      <c r="E253" s="1445"/>
      <c r="F253" s="1445"/>
      <c r="G253" s="1445"/>
      <c r="H253" s="1445"/>
      <c r="I253" s="1444"/>
      <c r="J253" s="1444" t="s">
        <v>822</v>
      </c>
    </row>
    <row r="254" spans="1:10" s="1547" customFormat="1">
      <c r="A254" s="1443" t="s">
        <v>748</v>
      </c>
      <c r="B254" s="1445"/>
      <c r="C254" s="1445"/>
      <c r="D254" s="1445"/>
      <c r="E254" s="1445"/>
      <c r="F254" s="1445"/>
      <c r="G254" s="1445"/>
      <c r="H254" s="1445"/>
      <c r="I254" s="1445"/>
      <c r="J254" s="1444" t="s">
        <v>1152</v>
      </c>
    </row>
    <row r="255" spans="1:10" s="1547" customFormat="1" ht="13" thickBot="1">
      <c r="A255" s="1446" t="s">
        <v>749</v>
      </c>
      <c r="B255" s="1448"/>
      <c r="C255" s="1448"/>
      <c r="D255" s="1448"/>
      <c r="E255" s="1448"/>
      <c r="F255" s="1448"/>
      <c r="G255" s="1448"/>
      <c r="H255" s="1448"/>
      <c r="I255" s="1447"/>
      <c r="J255" s="1447" t="s">
        <v>822</v>
      </c>
    </row>
    <row r="256" spans="1:10">
      <c r="A256" s="1442" t="s">
        <v>1160</v>
      </c>
      <c r="B256" s="1453"/>
      <c r="C256" s="1453"/>
      <c r="D256" s="1453"/>
      <c r="E256" s="1453"/>
      <c r="F256" s="1453"/>
      <c r="G256" s="1453"/>
      <c r="H256" s="1453"/>
      <c r="I256" s="1453"/>
      <c r="J256" s="1453"/>
    </row>
    <row r="257" spans="1:10">
      <c r="A257" s="1443" t="s">
        <v>744</v>
      </c>
      <c r="B257" s="1445"/>
      <c r="C257" s="1445"/>
      <c r="D257" s="1445"/>
      <c r="E257" s="1445"/>
      <c r="F257" s="1445"/>
      <c r="G257" s="1444"/>
      <c r="H257" s="1445"/>
      <c r="I257" s="1444"/>
      <c r="J257" s="1444" t="s">
        <v>1166</v>
      </c>
    </row>
    <row r="258" spans="1:10">
      <c r="A258" s="1443" t="s">
        <v>745</v>
      </c>
      <c r="B258" s="1445"/>
      <c r="C258" s="1445"/>
      <c r="D258" s="1445"/>
      <c r="E258" s="1445"/>
      <c r="F258" s="1445"/>
      <c r="G258" s="1444"/>
      <c r="H258" s="1445"/>
      <c r="I258" s="1444"/>
      <c r="J258" s="1444" t="s">
        <v>1086</v>
      </c>
    </row>
    <row r="259" spans="1:10">
      <c r="A259" s="1443" t="s">
        <v>746</v>
      </c>
      <c r="B259" s="1445"/>
      <c r="C259" s="1445"/>
      <c r="D259" s="1445"/>
      <c r="E259" s="1445"/>
      <c r="F259" s="1445"/>
      <c r="G259" s="1445"/>
      <c r="H259" s="1445"/>
      <c r="I259" s="1445"/>
      <c r="J259" s="1444" t="s">
        <v>1103</v>
      </c>
    </row>
    <row r="260" spans="1:10">
      <c r="A260" s="1443" t="s">
        <v>747</v>
      </c>
      <c r="B260" s="1445"/>
      <c r="C260" s="1445"/>
      <c r="D260" s="1445"/>
      <c r="E260" s="1445"/>
      <c r="F260" s="1445"/>
      <c r="G260" s="1445"/>
      <c r="H260" s="1445"/>
      <c r="I260" s="1444"/>
      <c r="J260" s="1444" t="s">
        <v>822</v>
      </c>
    </row>
    <row r="261" spans="1:10">
      <c r="A261" s="1443" t="s">
        <v>748</v>
      </c>
      <c r="B261" s="1445"/>
      <c r="C261" s="1445"/>
      <c r="D261" s="1445"/>
      <c r="E261" s="1445"/>
      <c r="F261" s="1445"/>
      <c r="G261" s="1445"/>
      <c r="H261" s="1445"/>
      <c r="I261" s="1445"/>
      <c r="J261" s="1444" t="s">
        <v>1103</v>
      </c>
    </row>
    <row r="262" spans="1:10" ht="13" thickBot="1">
      <c r="A262" s="1446" t="s">
        <v>749</v>
      </c>
      <c r="B262" s="1448"/>
      <c r="C262" s="1448"/>
      <c r="D262" s="1448"/>
      <c r="E262" s="1448"/>
      <c r="F262" s="1448"/>
      <c r="G262" s="1448"/>
      <c r="H262" s="1448"/>
      <c r="I262" s="1447"/>
      <c r="J262" s="1447" t="s">
        <v>822</v>
      </c>
    </row>
    <row r="263" spans="1:10" s="1547" customFormat="1">
      <c r="A263" s="1442" t="s">
        <v>1161</v>
      </c>
      <c r="B263" s="1453"/>
      <c r="C263" s="1453"/>
      <c r="D263" s="1453"/>
      <c r="E263" s="1453"/>
      <c r="F263" s="1453"/>
      <c r="G263" s="1453"/>
      <c r="H263" s="1453"/>
      <c r="I263" s="1453"/>
      <c r="J263" s="1453"/>
    </row>
    <row r="264" spans="1:10" s="1547" customFormat="1">
      <c r="A264" s="1443" t="s">
        <v>744</v>
      </c>
      <c r="B264" s="1445"/>
      <c r="C264" s="1445"/>
      <c r="D264" s="1445"/>
      <c r="E264" s="1445"/>
      <c r="F264" s="1445"/>
      <c r="G264" s="1444"/>
      <c r="H264" s="1445"/>
      <c r="I264" s="1444"/>
      <c r="J264" s="1444" t="s">
        <v>1167</v>
      </c>
    </row>
    <row r="265" spans="1:10" s="1547" customFormat="1">
      <c r="A265" s="1443" t="s">
        <v>745</v>
      </c>
      <c r="B265" s="1445"/>
      <c r="C265" s="1445"/>
      <c r="D265" s="1445"/>
      <c r="E265" s="1445"/>
      <c r="F265" s="1445"/>
      <c r="G265" s="1444"/>
      <c r="H265" s="1445"/>
      <c r="I265" s="1444"/>
      <c r="J265" s="1444" t="s">
        <v>1086</v>
      </c>
    </row>
    <row r="266" spans="1:10" s="1547" customFormat="1">
      <c r="A266" s="1443" t="s">
        <v>746</v>
      </c>
      <c r="B266" s="1445"/>
      <c r="C266" s="1445"/>
      <c r="D266" s="1445"/>
      <c r="E266" s="1445"/>
      <c r="F266" s="1445"/>
      <c r="G266" s="1445"/>
      <c r="H266" s="1445"/>
      <c r="I266" s="1445"/>
      <c r="J266" s="1444" t="s">
        <v>1103</v>
      </c>
    </row>
    <row r="267" spans="1:10" s="1547" customFormat="1">
      <c r="A267" s="1443" t="s">
        <v>747</v>
      </c>
      <c r="B267" s="1445"/>
      <c r="C267" s="1445"/>
      <c r="D267" s="1445"/>
      <c r="E267" s="1445"/>
      <c r="F267" s="1445"/>
      <c r="G267" s="1445"/>
      <c r="H267" s="1445"/>
      <c r="I267" s="1444"/>
      <c r="J267" s="1444" t="s">
        <v>822</v>
      </c>
    </row>
    <row r="268" spans="1:10" s="1547" customFormat="1">
      <c r="A268" s="1443" t="s">
        <v>748</v>
      </c>
      <c r="B268" s="1445"/>
      <c r="C268" s="1445"/>
      <c r="D268" s="1445"/>
      <c r="E268" s="1445"/>
      <c r="F268" s="1445"/>
      <c r="G268" s="1445"/>
      <c r="H268" s="1445"/>
      <c r="I268" s="1445"/>
      <c r="J268" s="1444" t="s">
        <v>1103</v>
      </c>
    </row>
    <row r="269" spans="1:10" s="1547" customFormat="1" ht="13" thickBot="1">
      <c r="A269" s="1446" t="s">
        <v>749</v>
      </c>
      <c r="B269" s="1448"/>
      <c r="C269" s="1448"/>
      <c r="D269" s="1448"/>
      <c r="E269" s="1448"/>
      <c r="F269" s="1448"/>
      <c r="G269" s="1448"/>
      <c r="H269" s="1448"/>
      <c r="I269" s="1447"/>
      <c r="J269" s="1447" t="s">
        <v>822</v>
      </c>
    </row>
    <row r="270" spans="1:10" s="1547" customFormat="1">
      <c r="A270" s="1442" t="s">
        <v>768</v>
      </c>
      <c r="B270" s="1453"/>
      <c r="C270" s="1453"/>
      <c r="D270" s="1453"/>
      <c r="E270" s="1453"/>
      <c r="F270" s="1453"/>
      <c r="G270" s="1453"/>
      <c r="H270" s="1453"/>
      <c r="I270" s="1453"/>
      <c r="J270" s="1453"/>
    </row>
    <row r="271" spans="1:10" s="1547" customFormat="1">
      <c r="A271" s="1443" t="s">
        <v>744</v>
      </c>
      <c r="B271" s="1445"/>
      <c r="C271" s="1445"/>
      <c r="D271" s="1445"/>
      <c r="E271" s="1445"/>
      <c r="F271" s="1445"/>
      <c r="G271" s="1444"/>
      <c r="H271" s="1445"/>
      <c r="I271" s="1444"/>
      <c r="J271" s="1444"/>
    </row>
    <row r="272" spans="1:10" s="1547" customFormat="1">
      <c r="A272" s="1443" t="s">
        <v>745</v>
      </c>
      <c r="B272" s="1445"/>
      <c r="C272" s="1445"/>
      <c r="D272" s="1445"/>
      <c r="E272" s="1445"/>
      <c r="F272" s="1445"/>
      <c r="G272" s="1444"/>
      <c r="H272" s="1445"/>
      <c r="I272" s="1444"/>
      <c r="J272" s="1444"/>
    </row>
    <row r="273" spans="1:10" s="1547" customFormat="1">
      <c r="A273" s="1443" t="s">
        <v>746</v>
      </c>
      <c r="B273" s="1445"/>
      <c r="C273" s="1445"/>
      <c r="D273" s="1445"/>
      <c r="E273" s="1445"/>
      <c r="F273" s="1445"/>
      <c r="G273" s="1445"/>
      <c r="H273" s="1445"/>
      <c r="I273" s="1445"/>
      <c r="J273" s="1445"/>
    </row>
    <row r="274" spans="1:10" s="1547" customFormat="1">
      <c r="A274" s="1443" t="s">
        <v>747</v>
      </c>
      <c r="B274" s="1445"/>
      <c r="C274" s="1445"/>
      <c r="D274" s="1445"/>
      <c r="E274" s="1445"/>
      <c r="F274" s="1445"/>
      <c r="G274" s="1445"/>
      <c r="H274" s="1445"/>
      <c r="I274" s="1444"/>
      <c r="J274" s="1444"/>
    </row>
    <row r="275" spans="1:10" s="1547" customFormat="1">
      <c r="A275" s="1443" t="s">
        <v>748</v>
      </c>
      <c r="B275" s="1445"/>
      <c r="C275" s="1445"/>
      <c r="D275" s="1445"/>
      <c r="E275" s="1445"/>
      <c r="F275" s="1445"/>
      <c r="G275" s="1445"/>
      <c r="H275" s="1445"/>
      <c r="I275" s="1445"/>
      <c r="J275" s="1445"/>
    </row>
    <row r="276" spans="1:10" s="1547" customFormat="1" ht="13" thickBot="1">
      <c r="A276" s="1446" t="s">
        <v>749</v>
      </c>
      <c r="B276" s="1448"/>
      <c r="C276" s="1448"/>
      <c r="D276" s="1448"/>
      <c r="E276" s="1448"/>
      <c r="F276" s="1448"/>
      <c r="G276" s="1448"/>
      <c r="H276" s="1448"/>
      <c r="I276" s="1447"/>
      <c r="J276" s="1447"/>
    </row>
    <row r="277" spans="1:10" s="1547" customFormat="1">
      <c r="A277" s="1442" t="s">
        <v>768</v>
      </c>
      <c r="B277" s="1453"/>
      <c r="C277" s="1453"/>
      <c r="D277" s="1453"/>
      <c r="E277" s="1453"/>
      <c r="F277" s="1453"/>
      <c r="G277" s="1453"/>
      <c r="H277" s="1453"/>
      <c r="I277" s="1453"/>
      <c r="J277" s="1453"/>
    </row>
    <row r="278" spans="1:10" s="1547" customFormat="1">
      <c r="A278" s="1443" t="s">
        <v>744</v>
      </c>
      <c r="B278" s="1445"/>
      <c r="C278" s="1445"/>
      <c r="D278" s="1445"/>
      <c r="E278" s="1445"/>
      <c r="F278" s="1445"/>
      <c r="G278" s="1444"/>
      <c r="H278" s="1445"/>
      <c r="I278" s="1444"/>
      <c r="J278" s="1444"/>
    </row>
    <row r="279" spans="1:10" s="1547" customFormat="1">
      <c r="A279" s="1443" t="s">
        <v>745</v>
      </c>
      <c r="B279" s="1445"/>
      <c r="C279" s="1445"/>
      <c r="D279" s="1445"/>
      <c r="E279" s="1445"/>
      <c r="F279" s="1445"/>
      <c r="G279" s="1444"/>
      <c r="H279" s="1445"/>
      <c r="I279" s="1444"/>
      <c r="J279" s="1444"/>
    </row>
    <row r="280" spans="1:10" s="1547" customFormat="1">
      <c r="A280" s="1443" t="s">
        <v>746</v>
      </c>
      <c r="B280" s="1445"/>
      <c r="C280" s="1445"/>
      <c r="D280" s="1445"/>
      <c r="E280" s="1445"/>
      <c r="F280" s="1445"/>
      <c r="G280" s="1445"/>
      <c r="H280" s="1445"/>
      <c r="I280" s="1445"/>
      <c r="J280" s="1445"/>
    </row>
    <row r="281" spans="1:10" s="1547" customFormat="1">
      <c r="A281" s="1443" t="s">
        <v>747</v>
      </c>
      <c r="B281" s="1445"/>
      <c r="C281" s="1445"/>
      <c r="D281" s="1445"/>
      <c r="E281" s="1445"/>
      <c r="F281" s="1445"/>
      <c r="G281" s="1445"/>
      <c r="H281" s="1445"/>
      <c r="I281" s="1444"/>
      <c r="J281" s="1444"/>
    </row>
    <row r="282" spans="1:10" s="1547" customFormat="1">
      <c r="A282" s="1443" t="s">
        <v>748</v>
      </c>
      <c r="B282" s="1445"/>
      <c r="C282" s="1445"/>
      <c r="D282" s="1445"/>
      <c r="E282" s="1445"/>
      <c r="F282" s="1445"/>
      <c r="G282" s="1445"/>
      <c r="H282" s="1445"/>
      <c r="I282" s="1445"/>
      <c r="J282" s="1445"/>
    </row>
    <row r="283" spans="1:10" s="1547" customFormat="1" ht="13" thickBot="1">
      <c r="A283" s="1446" t="s">
        <v>749</v>
      </c>
      <c r="B283" s="1448"/>
      <c r="C283" s="1448"/>
      <c r="D283" s="1448"/>
      <c r="E283" s="1448"/>
      <c r="F283" s="1448"/>
      <c r="G283" s="1448"/>
      <c r="H283" s="1448"/>
      <c r="I283" s="1447"/>
      <c r="J283" s="1447"/>
    </row>
    <row r="284" spans="1:10" s="1547" customFormat="1">
      <c r="A284" s="1442" t="s">
        <v>768</v>
      </c>
      <c r="B284" s="1453"/>
      <c r="C284" s="1453"/>
      <c r="D284" s="1453"/>
      <c r="E284" s="1453"/>
      <c r="F284" s="1453"/>
      <c r="G284" s="1453"/>
      <c r="H284" s="1453"/>
      <c r="I284" s="1453"/>
      <c r="J284" s="1453"/>
    </row>
    <row r="285" spans="1:10" s="1547" customFormat="1">
      <c r="A285" s="1443" t="s">
        <v>744</v>
      </c>
      <c r="B285" s="1445"/>
      <c r="C285" s="1445"/>
      <c r="D285" s="1445"/>
      <c r="E285" s="1445"/>
      <c r="F285" s="1445"/>
      <c r="G285" s="1444"/>
      <c r="H285" s="1445"/>
      <c r="I285" s="1444"/>
      <c r="J285" s="1444"/>
    </row>
    <row r="286" spans="1:10" s="1547" customFormat="1">
      <c r="A286" s="1443" t="s">
        <v>745</v>
      </c>
      <c r="B286" s="1445"/>
      <c r="C286" s="1445"/>
      <c r="D286" s="1445"/>
      <c r="E286" s="1445"/>
      <c r="F286" s="1445"/>
      <c r="G286" s="1444"/>
      <c r="H286" s="1445"/>
      <c r="I286" s="1444"/>
      <c r="J286" s="1444"/>
    </row>
    <row r="287" spans="1:10" s="1547" customFormat="1">
      <c r="A287" s="1443" t="s">
        <v>746</v>
      </c>
      <c r="B287" s="1445"/>
      <c r="C287" s="1445"/>
      <c r="D287" s="1445"/>
      <c r="E287" s="1445"/>
      <c r="F287" s="1445"/>
      <c r="G287" s="1445"/>
      <c r="H287" s="1445"/>
      <c r="I287" s="1445"/>
      <c r="J287" s="1445"/>
    </row>
    <row r="288" spans="1:10" s="1547" customFormat="1">
      <c r="A288" s="1443" t="s">
        <v>747</v>
      </c>
      <c r="B288" s="1445"/>
      <c r="C288" s="1445"/>
      <c r="D288" s="1445"/>
      <c r="E288" s="1445"/>
      <c r="F288" s="1445"/>
      <c r="G288" s="1445"/>
      <c r="H288" s="1445"/>
      <c r="I288" s="1444"/>
      <c r="J288" s="1444"/>
    </row>
    <row r="289" spans="1:10" s="1547" customFormat="1">
      <c r="A289" s="1443" t="s">
        <v>748</v>
      </c>
      <c r="B289" s="1445"/>
      <c r="C289" s="1445"/>
      <c r="D289" s="1445"/>
      <c r="E289" s="1445"/>
      <c r="F289" s="1445"/>
      <c r="G289" s="1445"/>
      <c r="H289" s="1445"/>
      <c r="I289" s="1445"/>
      <c r="J289" s="1445"/>
    </row>
    <row r="290" spans="1:10" s="1547" customFormat="1" ht="13" thickBot="1">
      <c r="A290" s="1446" t="s">
        <v>749</v>
      </c>
      <c r="B290" s="1448"/>
      <c r="C290" s="1448"/>
      <c r="D290" s="1448"/>
      <c r="E290" s="1448"/>
      <c r="F290" s="1448"/>
      <c r="G290" s="1448"/>
      <c r="H290" s="1448"/>
      <c r="I290" s="1447"/>
      <c r="J290" s="1447"/>
    </row>
    <row r="291" spans="1:10" ht="24">
      <c r="A291" s="1456" t="s">
        <v>769</v>
      </c>
      <c r="B291" s="1455"/>
      <c r="C291" s="1455"/>
      <c r="D291" s="1455"/>
      <c r="E291" s="1455"/>
      <c r="F291" s="1455"/>
      <c r="G291" s="1455"/>
      <c r="H291" s="1455"/>
      <c r="I291" s="1455"/>
      <c r="J291" s="1455"/>
    </row>
    <row r="292" spans="1:10">
      <c r="A292" s="1450" t="s">
        <v>770</v>
      </c>
      <c r="B292" s="1451" t="s">
        <v>1013</v>
      </c>
      <c r="C292" s="1451" t="s">
        <v>1013</v>
      </c>
      <c r="D292" s="1451" t="s">
        <v>1013</v>
      </c>
      <c r="E292" s="1451" t="s">
        <v>1013</v>
      </c>
      <c r="F292" s="1451" t="s">
        <v>1013</v>
      </c>
      <c r="G292" s="1451" t="s">
        <v>1013</v>
      </c>
      <c r="H292" s="1451" t="s">
        <v>1013</v>
      </c>
      <c r="I292" s="1451" t="s">
        <v>1013</v>
      </c>
      <c r="J292" s="1451" t="s">
        <v>1013</v>
      </c>
    </row>
    <row r="293" spans="1:10">
      <c r="A293" s="1450" t="s">
        <v>771</v>
      </c>
      <c r="B293" s="1444"/>
      <c r="C293" s="1444"/>
      <c r="D293" s="1445"/>
      <c r="E293" s="1444"/>
      <c r="F293" s="1445"/>
      <c r="G293" s="1444"/>
      <c r="H293" s="1444"/>
      <c r="I293" s="1444"/>
      <c r="J293" s="1444"/>
    </row>
    <row r="294" spans="1:10">
      <c r="A294" s="1450" t="s">
        <v>772</v>
      </c>
      <c r="B294" s="1445"/>
      <c r="C294" s="1445"/>
      <c r="D294" s="1445"/>
      <c r="E294" s="1444"/>
      <c r="F294" s="1445"/>
      <c r="G294" s="1444"/>
      <c r="H294" s="1444"/>
      <c r="I294" s="1444"/>
      <c r="J294" s="1444"/>
    </row>
    <row r="295" spans="1:10" ht="13" thickBot="1">
      <c r="A295" s="1452" t="s">
        <v>773</v>
      </c>
      <c r="B295" s="1448"/>
      <c r="C295" s="1448"/>
      <c r="D295" s="1448"/>
      <c r="E295" s="1447"/>
      <c r="F295" s="1448"/>
      <c r="G295" s="1447"/>
      <c r="H295" s="1447"/>
      <c r="I295" s="1448"/>
      <c r="J295" s="144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9" bestFit="1" customWidth="1"/>
    <col min="2" max="2" width="15.6640625" style="1439" customWidth="1"/>
    <col min="3" max="3" width="24.5" style="1439" customWidth="1"/>
    <col min="4" max="4" width="14.83203125" style="1439" customWidth="1"/>
    <col min="5" max="5" width="14.6640625" style="1439" customWidth="1"/>
    <col min="6" max="6" width="14.83203125" style="1439" customWidth="1"/>
    <col min="7" max="7" width="15.1640625" style="1439" customWidth="1"/>
    <col min="8" max="8" width="15.5" style="1439" customWidth="1"/>
    <col min="9" max="9" width="16.5" style="1439" customWidth="1"/>
    <col min="10" max="10" width="16.5" customWidth="1"/>
  </cols>
  <sheetData>
    <row r="1" spans="1:10" ht="15">
      <c r="A1" s="1457" t="s">
        <v>775</v>
      </c>
    </row>
    <row r="2" spans="1:10" ht="15">
      <c r="A2" s="1457"/>
    </row>
    <row r="3" spans="1:10" ht="13" thickBot="1">
      <c r="A3" s="1458"/>
      <c r="B3" s="1438" t="s">
        <v>777</v>
      </c>
      <c r="C3" s="1438"/>
      <c r="D3" s="1438"/>
      <c r="E3" s="1438"/>
      <c r="F3" s="1438"/>
      <c r="G3" s="1438"/>
    </row>
    <row r="4" spans="1:10" ht="13" thickBot="1">
      <c r="A4" s="1536" t="s">
        <v>778</v>
      </c>
      <c r="B4" s="1505" t="s">
        <v>812</v>
      </c>
      <c r="C4" s="1505" t="s">
        <v>813</v>
      </c>
      <c r="D4" s="1505" t="s">
        <v>962</v>
      </c>
      <c r="E4" s="1505" t="s">
        <v>1037</v>
      </c>
      <c r="F4" s="1505" t="s">
        <v>1038</v>
      </c>
      <c r="G4" s="1505" t="s">
        <v>1039</v>
      </c>
      <c r="H4" s="1505" t="s">
        <v>1056</v>
      </c>
      <c r="I4" s="1505" t="s">
        <v>1058</v>
      </c>
      <c r="J4" s="1505" t="s">
        <v>1053</v>
      </c>
    </row>
    <row r="5" spans="1:10">
      <c r="A5" s="1460" t="s">
        <v>779</v>
      </c>
      <c r="B5" s="1537">
        <v>2</v>
      </c>
      <c r="C5" s="1537">
        <v>1</v>
      </c>
      <c r="D5" s="1537">
        <v>1</v>
      </c>
      <c r="E5" s="1537">
        <v>1</v>
      </c>
      <c r="F5" s="1537">
        <v>1</v>
      </c>
      <c r="G5" s="1537">
        <v>1</v>
      </c>
      <c r="H5" s="1537">
        <v>1</v>
      </c>
      <c r="I5" s="1537">
        <v>1</v>
      </c>
      <c r="J5" s="1537">
        <v>1</v>
      </c>
    </row>
    <row r="6" spans="1:10">
      <c r="A6" s="1538" t="s">
        <v>780</v>
      </c>
      <c r="B6" s="1539">
        <v>2</v>
      </c>
      <c r="C6" s="1537">
        <v>2</v>
      </c>
      <c r="D6" s="1537">
        <v>4</v>
      </c>
      <c r="E6" s="1537">
        <v>2</v>
      </c>
      <c r="F6" s="1539">
        <v>1</v>
      </c>
      <c r="G6" s="1539">
        <v>3</v>
      </c>
      <c r="H6" s="1537">
        <v>3</v>
      </c>
      <c r="I6" s="1537">
        <v>1</v>
      </c>
      <c r="J6" s="1539">
        <v>3</v>
      </c>
    </row>
    <row r="7" spans="1:10">
      <c r="A7" s="1538" t="s">
        <v>781</v>
      </c>
      <c r="B7" s="1539">
        <v>3</v>
      </c>
      <c r="C7" s="1537">
        <v>2</v>
      </c>
      <c r="D7" s="1537">
        <v>3</v>
      </c>
      <c r="E7" s="1537">
        <v>1</v>
      </c>
      <c r="F7" s="1539">
        <v>2</v>
      </c>
      <c r="G7" s="1539">
        <v>5</v>
      </c>
      <c r="H7" s="1537">
        <v>1</v>
      </c>
      <c r="I7" s="1537">
        <v>3</v>
      </c>
      <c r="J7" s="1539">
        <v>2</v>
      </c>
    </row>
    <row r="8" spans="1:10">
      <c r="A8" s="1538" t="s">
        <v>782</v>
      </c>
      <c r="B8" s="1539">
        <v>3</v>
      </c>
      <c r="C8" s="1537">
        <v>3</v>
      </c>
      <c r="D8" s="1537">
        <v>3</v>
      </c>
      <c r="E8" s="1539">
        <v>1</v>
      </c>
      <c r="F8" s="1539">
        <v>4</v>
      </c>
      <c r="G8" s="1539">
        <v>1</v>
      </c>
      <c r="H8" s="1539">
        <v>2</v>
      </c>
      <c r="I8" s="1539">
        <v>3</v>
      </c>
      <c r="J8" s="1539">
        <v>3</v>
      </c>
    </row>
    <row r="9" spans="1:10">
      <c r="A9" s="1540" t="s">
        <v>783</v>
      </c>
      <c r="B9" s="1539">
        <v>3</v>
      </c>
      <c r="C9" s="1537">
        <v>5</v>
      </c>
      <c r="D9" s="1537">
        <v>3</v>
      </c>
      <c r="E9" s="1539">
        <v>1</v>
      </c>
      <c r="F9" s="1539">
        <v>4</v>
      </c>
      <c r="G9" s="1541">
        <v>3</v>
      </c>
      <c r="H9" s="1541">
        <v>3</v>
      </c>
      <c r="I9" s="1539">
        <v>2</v>
      </c>
      <c r="J9" s="1539">
        <v>2</v>
      </c>
    </row>
    <row r="10" spans="1:10" ht="13" thickBot="1">
      <c r="A10" s="1542" t="s">
        <v>784</v>
      </c>
      <c r="B10" s="1543">
        <v>3</v>
      </c>
      <c r="C10" s="1544">
        <v>4</v>
      </c>
      <c r="D10" s="1544">
        <v>1</v>
      </c>
      <c r="E10" s="1543">
        <v>1</v>
      </c>
      <c r="F10" s="1543">
        <v>3</v>
      </c>
      <c r="G10" s="1543">
        <v>4</v>
      </c>
      <c r="H10" s="1543">
        <v>5</v>
      </c>
      <c r="I10" s="1543">
        <v>2</v>
      </c>
      <c r="J10" s="1543">
        <v>2</v>
      </c>
    </row>
    <row r="11" spans="1:10" s="1497" customFormat="1">
      <c r="A11" s="1501"/>
      <c r="B11" s="1500"/>
      <c r="C11" s="1500"/>
      <c r="D11" s="1500"/>
      <c r="E11" s="1500"/>
      <c r="F11" s="1500"/>
      <c r="G11" s="1500"/>
      <c r="H11" s="1500"/>
      <c r="I11" s="1500"/>
      <c r="J11" s="1500"/>
    </row>
    <row r="12" spans="1:10" s="1497" customFormat="1">
      <c r="A12" s="1499" t="s">
        <v>826</v>
      </c>
      <c r="B12" s="1500"/>
      <c r="C12" s="1500"/>
      <c r="D12" s="1500"/>
      <c r="E12" s="1500"/>
      <c r="F12" s="1500"/>
      <c r="G12" s="1500"/>
      <c r="H12" s="1500"/>
      <c r="I12" s="1500"/>
      <c r="J12" s="1500"/>
    </row>
    <row r="13" spans="1:10" s="1497" customFormat="1">
      <c r="A13" s="1501">
        <v>5</v>
      </c>
      <c r="B13" s="1502" t="s">
        <v>827</v>
      </c>
      <c r="C13" s="1500"/>
      <c r="D13" s="1500"/>
      <c r="E13" s="1500"/>
      <c r="F13" s="1500"/>
      <c r="G13" s="1500"/>
      <c r="H13" s="1500"/>
      <c r="I13" s="1500"/>
      <c r="J13" s="1500"/>
    </row>
    <row r="14" spans="1:10" s="1497" customFormat="1">
      <c r="A14" s="1501">
        <v>4</v>
      </c>
      <c r="B14" s="1502" t="s">
        <v>828</v>
      </c>
      <c r="C14" s="1500"/>
      <c r="D14" s="1500"/>
      <c r="E14" s="1500"/>
      <c r="F14" s="1500"/>
      <c r="G14" s="1500"/>
      <c r="H14" s="1500"/>
      <c r="I14" s="1500"/>
      <c r="J14" s="1500"/>
    </row>
    <row r="15" spans="1:10" s="1497" customFormat="1">
      <c r="A15" s="1501">
        <v>3</v>
      </c>
      <c r="B15" s="1502" t="s">
        <v>829</v>
      </c>
      <c r="C15" s="1500"/>
      <c r="D15" s="1500"/>
      <c r="E15" s="1500"/>
      <c r="F15" s="1500"/>
      <c r="G15" s="1500"/>
      <c r="H15" s="1500"/>
      <c r="I15" s="1500"/>
      <c r="J15" s="1500"/>
    </row>
    <row r="16" spans="1:10" s="1497" customFormat="1">
      <c r="A16" s="1501">
        <v>2</v>
      </c>
      <c r="B16" s="1502" t="s">
        <v>830</v>
      </c>
      <c r="C16" s="1500"/>
      <c r="D16" s="1500"/>
      <c r="E16" s="1500"/>
      <c r="F16" s="1500"/>
      <c r="G16" s="1500"/>
      <c r="H16" s="1500"/>
      <c r="I16" s="1500"/>
      <c r="J16" s="1500"/>
    </row>
    <row r="17" spans="1:10" s="1497" customFormat="1">
      <c r="A17" s="1501">
        <v>1</v>
      </c>
      <c r="B17" s="1502" t="s">
        <v>831</v>
      </c>
      <c r="C17" s="1500"/>
      <c r="D17" s="1500"/>
      <c r="E17" s="1500"/>
      <c r="F17" s="1500"/>
      <c r="G17" s="1500"/>
      <c r="H17" s="1500"/>
      <c r="I17" s="1500"/>
      <c r="J17" s="1500"/>
    </row>
    <row r="18" spans="1:10">
      <c r="B18" s="1462"/>
      <c r="C18" s="1462"/>
      <c r="D18" s="1462"/>
      <c r="E18" s="1462"/>
      <c r="F18" s="1462"/>
      <c r="G18" s="1462"/>
      <c r="H18" s="1462"/>
      <c r="I18" s="1462"/>
      <c r="J18" s="1462"/>
    </row>
    <row r="19" spans="1:10" ht="13" thickBot="1">
      <c r="J19" s="1439"/>
    </row>
    <row r="20" spans="1:10" ht="13" thickBot="1">
      <c r="A20" s="1463" t="s">
        <v>776</v>
      </c>
      <c r="B20" s="1505" t="s">
        <v>812</v>
      </c>
      <c r="C20" s="1505" t="s">
        <v>813</v>
      </c>
      <c r="D20" s="1505" t="s">
        <v>962</v>
      </c>
      <c r="E20" s="1505" t="s">
        <v>1037</v>
      </c>
      <c r="F20" s="1505" t="s">
        <v>1038</v>
      </c>
      <c r="G20" s="1505" t="s">
        <v>1039</v>
      </c>
      <c r="H20" s="1505" t="s">
        <v>1056</v>
      </c>
      <c r="I20" s="1505" t="s">
        <v>1058</v>
      </c>
      <c r="J20" s="1505" t="s">
        <v>1053</v>
      </c>
    </row>
    <row r="21" spans="1:10">
      <c r="A21" s="1464">
        <v>1</v>
      </c>
      <c r="B21" s="1465" t="s">
        <v>801</v>
      </c>
      <c r="C21" s="1465" t="s">
        <v>801</v>
      </c>
      <c r="D21" s="1465" t="s">
        <v>801</v>
      </c>
      <c r="E21" s="1465" t="s">
        <v>801</v>
      </c>
      <c r="F21" s="1465" t="s">
        <v>801</v>
      </c>
      <c r="G21" s="1465" t="s">
        <v>801</v>
      </c>
      <c r="H21" s="1466" t="s">
        <v>801</v>
      </c>
      <c r="I21" s="1466" t="s">
        <v>801</v>
      </c>
      <c r="J21" s="1466" t="s">
        <v>801</v>
      </c>
    </row>
    <row r="22" spans="1:10" ht="13" thickBot="1">
      <c r="A22" s="1467">
        <v>2</v>
      </c>
      <c r="B22" s="1468" t="s">
        <v>832</v>
      </c>
      <c r="C22" s="1468" t="s">
        <v>963</v>
      </c>
      <c r="D22" s="1468" t="s">
        <v>832</v>
      </c>
      <c r="E22" s="1470" t="s">
        <v>833</v>
      </c>
      <c r="F22" s="1468" t="s">
        <v>832</v>
      </c>
      <c r="G22" s="1468" t="s">
        <v>832</v>
      </c>
      <c r="H22" s="1468" t="s">
        <v>832</v>
      </c>
      <c r="I22" s="1470" t="s">
        <v>1079</v>
      </c>
      <c r="J22" s="1468" t="s">
        <v>1079</v>
      </c>
    </row>
    <row r="23" spans="1:10" ht="13" thickBot="1">
      <c r="A23" s="1469">
        <v>3</v>
      </c>
      <c r="B23" s="1470" t="s">
        <v>833</v>
      </c>
      <c r="C23" s="1461" t="s">
        <v>964</v>
      </c>
      <c r="D23" s="1470" t="s">
        <v>833</v>
      </c>
      <c r="E23" s="1470" t="s">
        <v>1078</v>
      </c>
      <c r="F23" s="1470" t="s">
        <v>1079</v>
      </c>
      <c r="G23" s="1470" t="s">
        <v>1080</v>
      </c>
      <c r="H23" s="1470" t="s">
        <v>1079</v>
      </c>
      <c r="I23" s="1470" t="s">
        <v>1080</v>
      </c>
      <c r="J23" s="1461"/>
    </row>
    <row r="25" spans="1:10">
      <c r="A25" s="1438"/>
      <c r="B25" s="1462"/>
      <c r="C25" s="1471"/>
      <c r="D25" s="1462"/>
      <c r="E25" s="1462"/>
      <c r="F25" s="1462"/>
      <c r="G25" s="1462"/>
      <c r="I25" s="1462"/>
    </row>
    <row r="26" spans="1:10">
      <c r="A26" s="1499"/>
      <c r="B26" s="1500"/>
    </row>
    <row r="27" spans="1:10">
      <c r="A27" s="1501"/>
      <c r="B27" s="1502"/>
    </row>
    <row r="28" spans="1:10">
      <c r="A28" s="1501"/>
      <c r="B28" s="1502"/>
    </row>
    <row r="29" spans="1:10">
      <c r="A29" s="1501"/>
      <c r="B29" s="1502"/>
    </row>
    <row r="30" spans="1:10">
      <c r="A30" s="1501"/>
      <c r="B30" s="1502"/>
    </row>
    <row r="31" spans="1:10">
      <c r="A31" s="1501"/>
      <c r="B31" s="15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3" customWidth="1"/>
    <col min="2" max="10" width="30.83203125" style="1503" customWidth="1"/>
    <col min="11" max="255" width="8.83203125" style="1503"/>
    <col min="256" max="256" width="10.6640625" style="1503" customWidth="1"/>
    <col min="257" max="266" width="30.83203125" style="1503" customWidth="1"/>
    <col min="267" max="511" width="8.83203125" style="1503"/>
    <col min="512" max="512" width="10.6640625" style="1503" customWidth="1"/>
    <col min="513" max="522" width="30.83203125" style="1503" customWidth="1"/>
    <col min="523" max="767" width="8.83203125" style="1503"/>
    <col min="768" max="768" width="10.6640625" style="1503" customWidth="1"/>
    <col min="769" max="778" width="30.83203125" style="1503" customWidth="1"/>
    <col min="779" max="1023" width="8.83203125" style="1503"/>
    <col min="1024" max="1024" width="10.6640625" style="1503" customWidth="1"/>
    <col min="1025" max="1034" width="30.83203125" style="1503" customWidth="1"/>
    <col min="1035" max="1279" width="8.83203125" style="1503"/>
    <col min="1280" max="1280" width="10.6640625" style="1503" customWidth="1"/>
    <col min="1281" max="1290" width="30.83203125" style="1503" customWidth="1"/>
    <col min="1291" max="1535" width="8.83203125" style="1503"/>
    <col min="1536" max="1536" width="10.6640625" style="1503" customWidth="1"/>
    <col min="1537" max="1546" width="30.83203125" style="1503" customWidth="1"/>
    <col min="1547" max="1791" width="8.83203125" style="1503"/>
    <col min="1792" max="1792" width="10.6640625" style="1503" customWidth="1"/>
    <col min="1793" max="1802" width="30.83203125" style="1503" customWidth="1"/>
    <col min="1803" max="2047" width="8.83203125" style="1503"/>
    <col min="2048" max="2048" width="10.6640625" style="1503" customWidth="1"/>
    <col min="2049" max="2058" width="30.83203125" style="1503" customWidth="1"/>
    <col min="2059" max="2303" width="8.83203125" style="1503"/>
    <col min="2304" max="2304" width="10.6640625" style="1503" customWidth="1"/>
    <col min="2305" max="2314" width="30.83203125" style="1503" customWidth="1"/>
    <col min="2315" max="2559" width="8.83203125" style="1503"/>
    <col min="2560" max="2560" width="10.6640625" style="1503" customWidth="1"/>
    <col min="2561" max="2570" width="30.83203125" style="1503" customWidth="1"/>
    <col min="2571" max="2815" width="8.83203125" style="1503"/>
    <col min="2816" max="2816" width="10.6640625" style="1503" customWidth="1"/>
    <col min="2817" max="2826" width="30.83203125" style="1503" customWidth="1"/>
    <col min="2827" max="3071" width="8.83203125" style="1503"/>
    <col min="3072" max="3072" width="10.6640625" style="1503" customWidth="1"/>
    <col min="3073" max="3082" width="30.83203125" style="1503" customWidth="1"/>
    <col min="3083" max="3327" width="8.83203125" style="1503"/>
    <col min="3328" max="3328" width="10.6640625" style="1503" customWidth="1"/>
    <col min="3329" max="3338" width="30.83203125" style="1503" customWidth="1"/>
    <col min="3339" max="3583" width="8.83203125" style="1503"/>
    <col min="3584" max="3584" width="10.6640625" style="1503" customWidth="1"/>
    <col min="3585" max="3594" width="30.83203125" style="1503" customWidth="1"/>
    <col min="3595" max="3839" width="8.83203125" style="1503"/>
    <col min="3840" max="3840" width="10.6640625" style="1503" customWidth="1"/>
    <col min="3841" max="3850" width="30.83203125" style="1503" customWidth="1"/>
    <col min="3851" max="4095" width="8.83203125" style="1503"/>
    <col min="4096" max="4096" width="10.6640625" style="1503" customWidth="1"/>
    <col min="4097" max="4106" width="30.83203125" style="1503" customWidth="1"/>
    <col min="4107" max="4351" width="8.83203125" style="1503"/>
    <col min="4352" max="4352" width="10.6640625" style="1503" customWidth="1"/>
    <col min="4353" max="4362" width="30.83203125" style="1503" customWidth="1"/>
    <col min="4363" max="4607" width="8.83203125" style="1503"/>
    <col min="4608" max="4608" width="10.6640625" style="1503" customWidth="1"/>
    <col min="4609" max="4618" width="30.83203125" style="1503" customWidth="1"/>
    <col min="4619" max="4863" width="8.83203125" style="1503"/>
    <col min="4864" max="4864" width="10.6640625" style="1503" customWidth="1"/>
    <col min="4865" max="4874" width="30.83203125" style="1503" customWidth="1"/>
    <col min="4875" max="5119" width="8.83203125" style="1503"/>
    <col min="5120" max="5120" width="10.6640625" style="1503" customWidth="1"/>
    <col min="5121" max="5130" width="30.83203125" style="1503" customWidth="1"/>
    <col min="5131" max="5375" width="8.83203125" style="1503"/>
    <col min="5376" max="5376" width="10.6640625" style="1503" customWidth="1"/>
    <col min="5377" max="5386" width="30.83203125" style="1503" customWidth="1"/>
    <col min="5387" max="5631" width="8.83203125" style="1503"/>
    <col min="5632" max="5632" width="10.6640625" style="1503" customWidth="1"/>
    <col min="5633" max="5642" width="30.83203125" style="1503" customWidth="1"/>
    <col min="5643" max="5887" width="8.83203125" style="1503"/>
    <col min="5888" max="5888" width="10.6640625" style="1503" customWidth="1"/>
    <col min="5889" max="5898" width="30.83203125" style="1503" customWidth="1"/>
    <col min="5899" max="6143" width="8.83203125" style="1503"/>
    <col min="6144" max="6144" width="10.6640625" style="1503" customWidth="1"/>
    <col min="6145" max="6154" width="30.83203125" style="1503" customWidth="1"/>
    <col min="6155" max="6399" width="8.83203125" style="1503"/>
    <col min="6400" max="6400" width="10.6640625" style="1503" customWidth="1"/>
    <col min="6401" max="6410" width="30.83203125" style="1503" customWidth="1"/>
    <col min="6411" max="6655" width="8.83203125" style="1503"/>
    <col min="6656" max="6656" width="10.6640625" style="1503" customWidth="1"/>
    <col min="6657" max="6666" width="30.83203125" style="1503" customWidth="1"/>
    <col min="6667" max="6911" width="8.83203125" style="1503"/>
    <col min="6912" max="6912" width="10.6640625" style="1503" customWidth="1"/>
    <col min="6913" max="6922" width="30.83203125" style="1503" customWidth="1"/>
    <col min="6923" max="7167" width="8.83203125" style="1503"/>
    <col min="7168" max="7168" width="10.6640625" style="1503" customWidth="1"/>
    <col min="7169" max="7178" width="30.83203125" style="1503" customWidth="1"/>
    <col min="7179" max="7423" width="8.83203125" style="1503"/>
    <col min="7424" max="7424" width="10.6640625" style="1503" customWidth="1"/>
    <col min="7425" max="7434" width="30.83203125" style="1503" customWidth="1"/>
    <col min="7435" max="7679" width="8.83203125" style="1503"/>
    <col min="7680" max="7680" width="10.6640625" style="1503" customWidth="1"/>
    <col min="7681" max="7690" width="30.83203125" style="1503" customWidth="1"/>
    <col min="7691" max="7935" width="8.83203125" style="1503"/>
    <col min="7936" max="7936" width="10.6640625" style="1503" customWidth="1"/>
    <col min="7937" max="7946" width="30.83203125" style="1503" customWidth="1"/>
    <col min="7947" max="8191" width="8.83203125" style="1503"/>
    <col min="8192" max="8192" width="10.6640625" style="1503" customWidth="1"/>
    <col min="8193" max="8202" width="30.83203125" style="1503" customWidth="1"/>
    <col min="8203" max="8447" width="8.83203125" style="1503"/>
    <col min="8448" max="8448" width="10.6640625" style="1503" customWidth="1"/>
    <col min="8449" max="8458" width="30.83203125" style="1503" customWidth="1"/>
    <col min="8459" max="8703" width="8.83203125" style="1503"/>
    <col min="8704" max="8704" width="10.6640625" style="1503" customWidth="1"/>
    <col min="8705" max="8714" width="30.83203125" style="1503" customWidth="1"/>
    <col min="8715" max="8959" width="8.83203125" style="1503"/>
    <col min="8960" max="8960" width="10.6640625" style="1503" customWidth="1"/>
    <col min="8961" max="8970" width="30.83203125" style="1503" customWidth="1"/>
    <col min="8971" max="9215" width="8.83203125" style="1503"/>
    <col min="9216" max="9216" width="10.6640625" style="1503" customWidth="1"/>
    <col min="9217" max="9226" width="30.83203125" style="1503" customWidth="1"/>
    <col min="9227" max="9471" width="8.83203125" style="1503"/>
    <col min="9472" max="9472" width="10.6640625" style="1503" customWidth="1"/>
    <col min="9473" max="9482" width="30.83203125" style="1503" customWidth="1"/>
    <col min="9483" max="9727" width="8.83203125" style="1503"/>
    <col min="9728" max="9728" width="10.6640625" style="1503" customWidth="1"/>
    <col min="9729" max="9738" width="30.83203125" style="1503" customWidth="1"/>
    <col min="9739" max="9983" width="8.83203125" style="1503"/>
    <col min="9984" max="9984" width="10.6640625" style="1503" customWidth="1"/>
    <col min="9985" max="9994" width="30.83203125" style="1503" customWidth="1"/>
    <col min="9995" max="10239" width="8.83203125" style="1503"/>
    <col min="10240" max="10240" width="10.6640625" style="1503" customWidth="1"/>
    <col min="10241" max="10250" width="30.83203125" style="1503" customWidth="1"/>
    <col min="10251" max="10495" width="8.83203125" style="1503"/>
    <col min="10496" max="10496" width="10.6640625" style="1503" customWidth="1"/>
    <col min="10497" max="10506" width="30.83203125" style="1503" customWidth="1"/>
    <col min="10507" max="10751" width="8.83203125" style="1503"/>
    <col min="10752" max="10752" width="10.6640625" style="1503" customWidth="1"/>
    <col min="10753" max="10762" width="30.83203125" style="1503" customWidth="1"/>
    <col min="10763" max="11007" width="8.83203125" style="1503"/>
    <col min="11008" max="11008" width="10.6640625" style="1503" customWidth="1"/>
    <col min="11009" max="11018" width="30.83203125" style="1503" customWidth="1"/>
    <col min="11019" max="11263" width="8.83203125" style="1503"/>
    <col min="11264" max="11264" width="10.6640625" style="1503" customWidth="1"/>
    <col min="11265" max="11274" width="30.83203125" style="1503" customWidth="1"/>
    <col min="11275" max="11519" width="8.83203125" style="1503"/>
    <col min="11520" max="11520" width="10.6640625" style="1503" customWidth="1"/>
    <col min="11521" max="11530" width="30.83203125" style="1503" customWidth="1"/>
    <col min="11531" max="11775" width="8.83203125" style="1503"/>
    <col min="11776" max="11776" width="10.6640625" style="1503" customWidth="1"/>
    <col min="11777" max="11786" width="30.83203125" style="1503" customWidth="1"/>
    <col min="11787" max="12031" width="8.83203125" style="1503"/>
    <col min="12032" max="12032" width="10.6640625" style="1503" customWidth="1"/>
    <col min="12033" max="12042" width="30.83203125" style="1503" customWidth="1"/>
    <col min="12043" max="12287" width="8.83203125" style="1503"/>
    <col min="12288" max="12288" width="10.6640625" style="1503" customWidth="1"/>
    <col min="12289" max="12298" width="30.83203125" style="1503" customWidth="1"/>
    <col min="12299" max="12543" width="8.83203125" style="1503"/>
    <col min="12544" max="12544" width="10.6640625" style="1503" customWidth="1"/>
    <col min="12545" max="12554" width="30.83203125" style="1503" customWidth="1"/>
    <col min="12555" max="12799" width="8.83203125" style="1503"/>
    <col min="12800" max="12800" width="10.6640625" style="1503" customWidth="1"/>
    <col min="12801" max="12810" width="30.83203125" style="1503" customWidth="1"/>
    <col min="12811" max="13055" width="8.83203125" style="1503"/>
    <col min="13056" max="13056" width="10.6640625" style="1503" customWidth="1"/>
    <col min="13057" max="13066" width="30.83203125" style="1503" customWidth="1"/>
    <col min="13067" max="13311" width="8.83203125" style="1503"/>
    <col min="13312" max="13312" width="10.6640625" style="1503" customWidth="1"/>
    <col min="13313" max="13322" width="30.83203125" style="1503" customWidth="1"/>
    <col min="13323" max="13567" width="8.83203125" style="1503"/>
    <col min="13568" max="13568" width="10.6640625" style="1503" customWidth="1"/>
    <col min="13569" max="13578" width="30.83203125" style="1503" customWidth="1"/>
    <col min="13579" max="13823" width="8.83203125" style="1503"/>
    <col min="13824" max="13824" width="10.6640625" style="1503" customWidth="1"/>
    <col min="13825" max="13834" width="30.83203125" style="1503" customWidth="1"/>
    <col min="13835" max="14079" width="8.83203125" style="1503"/>
    <col min="14080" max="14080" width="10.6640625" style="1503" customWidth="1"/>
    <col min="14081" max="14090" width="30.83203125" style="1503" customWidth="1"/>
    <col min="14091" max="14335" width="8.83203125" style="1503"/>
    <col min="14336" max="14336" width="10.6640625" style="1503" customWidth="1"/>
    <col min="14337" max="14346" width="30.83203125" style="1503" customWidth="1"/>
    <col min="14347" max="14591" width="8.83203125" style="1503"/>
    <col min="14592" max="14592" width="10.6640625" style="1503" customWidth="1"/>
    <col min="14593" max="14602" width="30.83203125" style="1503" customWidth="1"/>
    <col min="14603" max="14847" width="8.83203125" style="1503"/>
    <col min="14848" max="14848" width="10.6640625" style="1503" customWidth="1"/>
    <col min="14849" max="14858" width="30.83203125" style="1503" customWidth="1"/>
    <col min="14859" max="15103" width="8.83203125" style="1503"/>
    <col min="15104" max="15104" width="10.6640625" style="1503" customWidth="1"/>
    <col min="15105" max="15114" width="30.83203125" style="1503" customWidth="1"/>
    <col min="15115" max="15359" width="8.83203125" style="1503"/>
    <col min="15360" max="15360" width="10.6640625" style="1503" customWidth="1"/>
    <col min="15361" max="15370" width="30.83203125" style="1503" customWidth="1"/>
    <col min="15371" max="15615" width="8.83203125" style="1503"/>
    <col min="15616" max="15616" width="10.6640625" style="1503" customWidth="1"/>
    <col min="15617" max="15626" width="30.83203125" style="1503" customWidth="1"/>
    <col min="15627" max="15871" width="8.83203125" style="1503"/>
    <col min="15872" max="15872" width="10.6640625" style="1503" customWidth="1"/>
    <col min="15873" max="15882" width="30.83203125" style="1503" customWidth="1"/>
    <col min="15883" max="16127" width="8.83203125" style="1503"/>
    <col min="16128" max="16128" width="10.6640625" style="1503" customWidth="1"/>
    <col min="16129" max="16138" width="30.83203125" style="1503" customWidth="1"/>
    <col min="16139" max="16384" width="8.83203125" style="1503"/>
  </cols>
  <sheetData>
    <row r="1" spans="1:10" ht="13">
      <c r="A1" s="1472" t="s">
        <v>785</v>
      </c>
    </row>
    <row r="2" spans="1:10" ht="13" thickBot="1"/>
    <row r="3" spans="1:10">
      <c r="A3" s="1565" t="s">
        <v>789</v>
      </c>
      <c r="B3" s="1566" t="s">
        <v>812</v>
      </c>
      <c r="C3" s="1566" t="s">
        <v>813</v>
      </c>
      <c r="D3" s="1566" t="s">
        <v>962</v>
      </c>
      <c r="E3" s="1566" t="s">
        <v>1037</v>
      </c>
      <c r="F3" s="1566" t="s">
        <v>1038</v>
      </c>
      <c r="G3" s="1566" t="s">
        <v>1039</v>
      </c>
      <c r="H3" s="1566" t="s">
        <v>1056</v>
      </c>
      <c r="I3" s="1566" t="s">
        <v>1058</v>
      </c>
      <c r="J3" s="1567" t="s">
        <v>1053</v>
      </c>
    </row>
    <row r="4" spans="1:10" ht="13" thickBot="1">
      <c r="A4" s="1568" t="s">
        <v>786</v>
      </c>
      <c r="B4" s="1543"/>
      <c r="C4" s="1543"/>
      <c r="D4" s="1543"/>
      <c r="E4" s="1543"/>
      <c r="F4" s="1543"/>
      <c r="G4" s="1543"/>
      <c r="H4" s="1543"/>
      <c r="I4" s="1543"/>
      <c r="J4" s="1545"/>
    </row>
    <row r="5" spans="1:10">
      <c r="A5" s="1564"/>
      <c r="B5" s="1465"/>
      <c r="C5" s="1465"/>
      <c r="D5" s="1465"/>
      <c r="E5" s="1465"/>
      <c r="F5" s="1465"/>
      <c r="G5" s="1465"/>
      <c r="H5" s="1465"/>
      <c r="I5" s="1465"/>
      <c r="J5" s="1465"/>
    </row>
    <row r="6" spans="1:10">
      <c r="A6" s="1550"/>
      <c r="B6" s="1551"/>
      <c r="C6" s="1551"/>
      <c r="D6" s="1552"/>
      <c r="E6" s="1552"/>
      <c r="F6" s="1552"/>
      <c r="G6" s="1553"/>
      <c r="H6" s="1553"/>
      <c r="I6" s="1552"/>
      <c r="J6" s="1553"/>
    </row>
    <row r="7" spans="1:10">
      <c r="A7" s="1550"/>
      <c r="B7" s="1552"/>
      <c r="C7" s="1552"/>
      <c r="D7" s="1552"/>
      <c r="E7" s="1552"/>
      <c r="F7" s="1552"/>
      <c r="G7" s="1553"/>
      <c r="H7" s="1553"/>
      <c r="I7" s="1552"/>
      <c r="J7" s="1553"/>
    </row>
    <row r="8" spans="1:10">
      <c r="A8" s="1550"/>
      <c r="B8" s="1552"/>
      <c r="C8" s="1553"/>
      <c r="D8" s="1552"/>
      <c r="E8" s="1552"/>
      <c r="F8" s="1552"/>
      <c r="G8" s="1553"/>
      <c r="H8" s="1553"/>
      <c r="I8" s="1553"/>
      <c r="J8" s="1553"/>
    </row>
    <row r="9" spans="1:10">
      <c r="A9" s="1550"/>
      <c r="B9" s="1552"/>
      <c r="C9" s="1553"/>
      <c r="D9" s="1552"/>
      <c r="E9" s="1552"/>
      <c r="F9" s="1553"/>
      <c r="G9" s="1553"/>
      <c r="H9" s="1552"/>
      <c r="I9" s="1553"/>
      <c r="J9" s="1552"/>
    </row>
    <row r="10" spans="1:10">
      <c r="A10" s="1550"/>
      <c r="B10" s="1552"/>
      <c r="C10" s="1553"/>
      <c r="D10" s="1552"/>
      <c r="E10" s="1552"/>
      <c r="F10" s="1553"/>
      <c r="G10" s="1553"/>
      <c r="H10" s="1553"/>
      <c r="I10" s="1553"/>
      <c r="J10" s="1553"/>
    </row>
    <row r="11" spans="1:10">
      <c r="A11" s="1550"/>
      <c r="B11" s="1553"/>
      <c r="C11" s="1553"/>
      <c r="D11" s="1552"/>
      <c r="E11" s="1552"/>
      <c r="F11" s="1553"/>
      <c r="G11" s="1553"/>
      <c r="H11" s="1553"/>
      <c r="I11" s="1553"/>
      <c r="J11" s="1553"/>
    </row>
    <row r="12" spans="1:10">
      <c r="A12" s="1548" t="s">
        <v>787</v>
      </c>
      <c r="B12" s="1549"/>
      <c r="C12" s="1549"/>
      <c r="D12" s="1549"/>
      <c r="E12" s="1554"/>
      <c r="F12" s="1554"/>
      <c r="G12" s="1554"/>
      <c r="H12" s="1554"/>
      <c r="I12" s="1554"/>
      <c r="J12" s="1554"/>
    </row>
    <row r="13" spans="1:10" ht="24">
      <c r="A13" s="1550"/>
      <c r="B13" s="1555" t="s">
        <v>923</v>
      </c>
      <c r="C13" s="1556" t="s">
        <v>924</v>
      </c>
      <c r="D13" s="1552" t="s">
        <v>925</v>
      </c>
      <c r="E13" s="1557" t="s">
        <v>926</v>
      </c>
      <c r="F13" s="1549" t="s">
        <v>927</v>
      </c>
      <c r="G13" s="1552" t="s">
        <v>928</v>
      </c>
      <c r="H13" s="1552" t="s">
        <v>928</v>
      </c>
      <c r="I13" s="1549" t="s">
        <v>929</v>
      </c>
      <c r="J13" s="1549" t="s">
        <v>929</v>
      </c>
    </row>
    <row r="14" spans="1:10" ht="24">
      <c r="A14" s="1548"/>
      <c r="B14" s="1552" t="s">
        <v>930</v>
      </c>
      <c r="C14" s="1549" t="s">
        <v>931</v>
      </c>
      <c r="D14" s="1556" t="s">
        <v>1062</v>
      </c>
      <c r="E14" s="1549" t="s">
        <v>932</v>
      </c>
      <c r="F14" s="1556" t="s">
        <v>933</v>
      </c>
      <c r="G14" s="1549" t="s">
        <v>934</v>
      </c>
      <c r="H14" s="1549" t="s">
        <v>927</v>
      </c>
      <c r="I14" s="1552" t="s">
        <v>935</v>
      </c>
      <c r="J14" s="1556" t="s">
        <v>1060</v>
      </c>
    </row>
    <row r="15" spans="1:10" ht="24">
      <c r="A15" s="1550"/>
      <c r="B15" s="1552" t="s">
        <v>936</v>
      </c>
      <c r="C15" s="1556" t="s">
        <v>937</v>
      </c>
      <c r="D15" s="1556" t="s">
        <v>933</v>
      </c>
      <c r="E15" s="1552" t="s">
        <v>938</v>
      </c>
      <c r="F15" s="1556" t="s">
        <v>937</v>
      </c>
      <c r="G15" s="1556" t="s">
        <v>1060</v>
      </c>
      <c r="H15" s="1549" t="s">
        <v>934</v>
      </c>
      <c r="I15" s="1556" t="s">
        <v>937</v>
      </c>
      <c r="J15" s="1556" t="s">
        <v>937</v>
      </c>
    </row>
    <row r="16" spans="1:10">
      <c r="A16" s="1550"/>
      <c r="B16" s="1549" t="s">
        <v>931</v>
      </c>
      <c r="C16" s="1552"/>
      <c r="D16" s="1552"/>
      <c r="E16" s="1552"/>
      <c r="F16" s="1552"/>
      <c r="G16" s="1552"/>
      <c r="H16" s="1553"/>
      <c r="I16" s="1552"/>
      <c r="J16" s="1553"/>
    </row>
    <row r="17" spans="1:10">
      <c r="A17" s="1550"/>
      <c r="B17" s="1552" t="s">
        <v>1059</v>
      </c>
      <c r="C17" s="1552" t="s">
        <v>1059</v>
      </c>
      <c r="D17" s="1552" t="s">
        <v>1059</v>
      </c>
      <c r="E17" s="1552" t="s">
        <v>1059</v>
      </c>
      <c r="F17" s="1552" t="s">
        <v>1059</v>
      </c>
      <c r="G17" s="1552" t="s">
        <v>1059</v>
      </c>
      <c r="H17" s="1552" t="s">
        <v>1059</v>
      </c>
      <c r="I17" s="1552" t="s">
        <v>1059</v>
      </c>
      <c r="J17" s="1552" t="s">
        <v>1059</v>
      </c>
    </row>
    <row r="18" spans="1:10">
      <c r="A18" s="1550"/>
      <c r="B18" s="1552"/>
      <c r="C18" s="1552"/>
      <c r="D18" s="1552"/>
      <c r="E18" s="1552" t="s">
        <v>1077</v>
      </c>
      <c r="F18" s="1552" t="s">
        <v>1077</v>
      </c>
      <c r="G18" s="1552" t="s">
        <v>1077</v>
      </c>
      <c r="H18" s="1553"/>
      <c r="I18" s="1552"/>
      <c r="J18" s="1553"/>
    </row>
    <row r="19" spans="1:10">
      <c r="A19" s="1550"/>
      <c r="B19" s="1552"/>
      <c r="C19" s="1552"/>
      <c r="D19" s="1552"/>
      <c r="E19" s="1552"/>
      <c r="F19" s="1552"/>
      <c r="G19" s="1552"/>
      <c r="H19" s="1553"/>
      <c r="I19" s="1553"/>
      <c r="J19" s="1553"/>
    </row>
    <row r="20" spans="1:10">
      <c r="A20" s="1548" t="s">
        <v>35</v>
      </c>
      <c r="B20" s="1549"/>
      <c r="C20" s="1549"/>
      <c r="D20" s="1549"/>
      <c r="E20" s="1549"/>
      <c r="F20" s="1549"/>
      <c r="G20" s="1549"/>
      <c r="H20" s="1554"/>
      <c r="I20" s="1554"/>
      <c r="J20" s="1554"/>
    </row>
    <row r="21" spans="1:10" ht="24">
      <c r="A21" s="1548"/>
      <c r="B21" s="1552" t="s">
        <v>930</v>
      </c>
      <c r="C21" s="1552" t="s">
        <v>930</v>
      </c>
      <c r="D21" s="1552" t="s">
        <v>925</v>
      </c>
      <c r="E21" s="1552" t="s">
        <v>939</v>
      </c>
      <c r="F21" s="1552" t="s">
        <v>940</v>
      </c>
      <c r="G21" s="1552" t="s">
        <v>930</v>
      </c>
      <c r="H21" s="1552" t="s">
        <v>930</v>
      </c>
      <c r="I21" s="1556" t="s">
        <v>1060</v>
      </c>
      <c r="J21" s="1549" t="s">
        <v>929</v>
      </c>
    </row>
    <row r="22" spans="1:10" ht="24">
      <c r="A22" s="1548"/>
      <c r="B22" s="1556" t="s">
        <v>941</v>
      </c>
      <c r="C22" s="1556" t="s">
        <v>941</v>
      </c>
      <c r="D22" s="1556" t="s">
        <v>941</v>
      </c>
      <c r="E22" s="1556" t="s">
        <v>941</v>
      </c>
      <c r="F22" s="1556" t="s">
        <v>1060</v>
      </c>
      <c r="G22" s="1556" t="s">
        <v>1060</v>
      </c>
      <c r="H22" s="1556" t="s">
        <v>942</v>
      </c>
      <c r="I22" s="1556" t="s">
        <v>933</v>
      </c>
      <c r="J22" s="1556" t="s">
        <v>933</v>
      </c>
    </row>
    <row r="23" spans="1:10" ht="24">
      <c r="A23" s="1550"/>
      <c r="B23" s="1551"/>
      <c r="C23" s="1556" t="s">
        <v>1060</v>
      </c>
      <c r="D23" s="1552"/>
      <c r="E23" s="1556" t="s">
        <v>1060</v>
      </c>
      <c r="F23" s="1552"/>
      <c r="G23" s="1552"/>
      <c r="H23" s="1552" t="s">
        <v>943</v>
      </c>
      <c r="I23" s="1552"/>
      <c r="J23" s="1552"/>
    </row>
    <row r="24" spans="1:10" s="1547" customFormat="1">
      <c r="A24" s="1550"/>
      <c r="B24" s="1552" t="s">
        <v>1059</v>
      </c>
      <c r="C24" s="1552" t="s">
        <v>1059</v>
      </c>
      <c r="D24" s="1552" t="s">
        <v>1059</v>
      </c>
      <c r="E24" s="1552" t="s">
        <v>1059</v>
      </c>
      <c r="F24" s="1552" t="s">
        <v>1059</v>
      </c>
      <c r="G24" s="1552" t="s">
        <v>1059</v>
      </c>
      <c r="H24" s="1552" t="s">
        <v>1059</v>
      </c>
      <c r="I24" s="1552" t="s">
        <v>1059</v>
      </c>
      <c r="J24" s="1552" t="s">
        <v>1059</v>
      </c>
    </row>
    <row r="25" spans="1:10">
      <c r="A25" s="1550"/>
      <c r="B25" s="1552"/>
      <c r="C25" s="1552"/>
      <c r="D25" s="1552"/>
      <c r="E25" s="1552"/>
      <c r="F25" s="1552"/>
      <c r="G25" s="1552"/>
      <c r="H25" s="1552"/>
      <c r="I25" s="1552"/>
      <c r="J25" s="1552"/>
    </row>
    <row r="26" spans="1:10">
      <c r="A26" s="1550"/>
      <c r="B26" s="1553"/>
      <c r="C26" s="1553"/>
      <c r="D26" s="1553"/>
      <c r="E26" s="1553"/>
      <c r="F26" s="1553"/>
      <c r="G26" s="1553"/>
      <c r="H26" s="1553"/>
      <c r="I26" s="1553"/>
      <c r="J26" s="1553"/>
    </row>
    <row r="27" spans="1:10">
      <c r="A27" s="1550"/>
      <c r="B27" s="1553"/>
      <c r="C27" s="1553"/>
      <c r="D27" s="1553"/>
      <c r="E27" s="1553"/>
      <c r="F27" s="1553"/>
      <c r="G27" s="1553"/>
      <c r="H27" s="1553"/>
      <c r="I27" s="1553"/>
      <c r="J27" s="1553"/>
    </row>
    <row r="28" spans="1:10">
      <c r="A28" s="1548" t="s">
        <v>36</v>
      </c>
      <c r="B28" s="1549"/>
      <c r="C28" s="1549"/>
      <c r="D28" s="1549"/>
      <c r="E28" s="1549"/>
      <c r="F28" s="1549"/>
      <c r="G28" s="1549"/>
      <c r="H28" s="1558"/>
      <c r="I28" s="1558"/>
      <c r="J28" s="1558"/>
    </row>
    <row r="29" spans="1:10" ht="36">
      <c r="A29" s="1548"/>
      <c r="B29" s="1552" t="s">
        <v>944</v>
      </c>
      <c r="C29" s="1549" t="s">
        <v>945</v>
      </c>
      <c r="D29" s="1552" t="s">
        <v>944</v>
      </c>
      <c r="E29" s="1552" t="s">
        <v>944</v>
      </c>
      <c r="F29" s="1552" t="s">
        <v>944</v>
      </c>
      <c r="G29" s="1549" t="s">
        <v>946</v>
      </c>
      <c r="H29" s="1556" t="s">
        <v>947</v>
      </c>
      <c r="I29" s="1552" t="s">
        <v>944</v>
      </c>
      <c r="J29" s="1549" t="s">
        <v>946</v>
      </c>
    </row>
    <row r="30" spans="1:10" ht="36">
      <c r="A30" s="1550"/>
      <c r="B30" s="1549" t="s">
        <v>946</v>
      </c>
      <c r="C30" s="1552" t="s">
        <v>948</v>
      </c>
      <c r="D30" s="1549" t="s">
        <v>946</v>
      </c>
      <c r="E30" s="1549" t="s">
        <v>946</v>
      </c>
      <c r="F30" s="1556" t="s">
        <v>947</v>
      </c>
      <c r="G30" s="1552" t="s">
        <v>944</v>
      </c>
      <c r="H30" s="1556" t="s">
        <v>947</v>
      </c>
      <c r="I30" s="1549" t="s">
        <v>946</v>
      </c>
      <c r="J30" s="1559"/>
    </row>
    <row r="31" spans="1:10">
      <c r="A31" s="1550"/>
      <c r="B31" s="1552" t="s">
        <v>949</v>
      </c>
      <c r="C31" s="1549" t="s">
        <v>946</v>
      </c>
      <c r="D31" s="1552"/>
      <c r="E31" s="1552"/>
      <c r="F31" s="1552"/>
      <c r="G31" s="1552"/>
      <c r="H31" s="1549" t="s">
        <v>946</v>
      </c>
      <c r="I31" s="1559"/>
      <c r="J31" s="1559"/>
    </row>
    <row r="32" spans="1:10" s="1547" customFormat="1">
      <c r="A32" s="1550"/>
      <c r="B32" s="1552" t="s">
        <v>1059</v>
      </c>
      <c r="C32" s="1552" t="s">
        <v>1059</v>
      </c>
      <c r="D32" s="1552" t="s">
        <v>1059</v>
      </c>
      <c r="E32" s="1552" t="s">
        <v>1059</v>
      </c>
      <c r="F32" s="1552" t="s">
        <v>1059</v>
      </c>
      <c r="G32" s="1552" t="s">
        <v>1059</v>
      </c>
      <c r="H32" s="1552" t="s">
        <v>1059</v>
      </c>
      <c r="I32" s="1552" t="s">
        <v>1059</v>
      </c>
      <c r="J32" s="1552" t="s">
        <v>1059</v>
      </c>
    </row>
    <row r="33" spans="1:10">
      <c r="A33" s="1550"/>
      <c r="B33" s="1552"/>
      <c r="C33" s="1552"/>
      <c r="D33" s="1553"/>
      <c r="E33" s="1552"/>
      <c r="F33" s="1552"/>
      <c r="G33" s="1553"/>
      <c r="H33" s="1552"/>
      <c r="I33" s="1552"/>
      <c r="J33" s="1552"/>
    </row>
    <row r="34" spans="1:10">
      <c r="A34" s="1550"/>
      <c r="B34" s="1553"/>
      <c r="C34" s="1552"/>
      <c r="D34" s="1553"/>
      <c r="E34" s="1552"/>
      <c r="F34" s="1553"/>
      <c r="G34" s="1553"/>
      <c r="H34" s="1553"/>
      <c r="I34" s="1552"/>
      <c r="J34" s="1553"/>
    </row>
    <row r="35" spans="1:10">
      <c r="A35" s="1550"/>
      <c r="B35" s="1553"/>
      <c r="C35" s="1552"/>
      <c r="D35" s="1553"/>
      <c r="E35" s="1553"/>
      <c r="F35" s="1553"/>
      <c r="G35" s="1553"/>
      <c r="H35" s="1553"/>
      <c r="I35" s="1553"/>
      <c r="J35" s="1553"/>
    </row>
    <row r="36" spans="1:10">
      <c r="A36" s="1548" t="s">
        <v>788</v>
      </c>
      <c r="B36" s="1554"/>
      <c r="C36" s="1554"/>
      <c r="D36" s="1554"/>
      <c r="E36" s="1554"/>
      <c r="F36" s="1554"/>
      <c r="G36" s="1554"/>
      <c r="H36" s="1554"/>
      <c r="I36" s="1554"/>
      <c r="J36" s="1554"/>
    </row>
    <row r="37" spans="1:10" ht="36">
      <c r="A37" s="1548"/>
      <c r="B37" s="1552" t="s">
        <v>944</v>
      </c>
      <c r="C37" s="1560" t="s">
        <v>950</v>
      </c>
      <c r="D37" s="1561" t="s">
        <v>1063</v>
      </c>
      <c r="E37" s="1552" t="s">
        <v>944</v>
      </c>
      <c r="F37" s="1552" t="s">
        <v>944</v>
      </c>
      <c r="G37" s="1560" t="s">
        <v>952</v>
      </c>
      <c r="H37" s="1560" t="s">
        <v>953</v>
      </c>
      <c r="I37" s="1552" t="s">
        <v>954</v>
      </c>
      <c r="J37" s="1549" t="s">
        <v>955</v>
      </c>
    </row>
    <row r="38" spans="1:10" ht="36">
      <c r="A38" s="1550"/>
      <c r="B38" s="1556" t="s">
        <v>947</v>
      </c>
      <c r="C38" s="1561" t="s">
        <v>951</v>
      </c>
      <c r="D38" s="1552" t="s">
        <v>956</v>
      </c>
      <c r="E38" s="1556" t="s">
        <v>947</v>
      </c>
      <c r="F38" s="1549" t="s">
        <v>956</v>
      </c>
      <c r="G38" s="1561" t="s">
        <v>951</v>
      </c>
      <c r="H38" s="1552" t="s">
        <v>944</v>
      </c>
      <c r="I38" s="1556" t="s">
        <v>957</v>
      </c>
      <c r="J38" s="1560" t="s">
        <v>958</v>
      </c>
    </row>
    <row r="39" spans="1:10" ht="36">
      <c r="A39" s="1550"/>
      <c r="B39" s="1556" t="s">
        <v>1065</v>
      </c>
      <c r="C39" s="1562" t="s">
        <v>1061</v>
      </c>
      <c r="D39" s="1563" t="s">
        <v>1064</v>
      </c>
      <c r="E39" s="1552" t="s">
        <v>944</v>
      </c>
      <c r="F39" s="1556" t="s">
        <v>959</v>
      </c>
      <c r="G39" s="1549" t="s">
        <v>956</v>
      </c>
      <c r="H39" s="1552"/>
      <c r="I39" s="1560" t="s">
        <v>960</v>
      </c>
      <c r="J39" s="1552" t="s">
        <v>948</v>
      </c>
    </row>
    <row r="40" spans="1:10" ht="24">
      <c r="A40" s="1550"/>
      <c r="B40" s="1556" t="s">
        <v>961</v>
      </c>
      <c r="C40" s="1551"/>
      <c r="D40" s="1556" t="s">
        <v>1065</v>
      </c>
      <c r="E40" s="1556" t="s">
        <v>1066</v>
      </c>
      <c r="F40" s="1552"/>
      <c r="G40" s="1552" t="s">
        <v>948</v>
      </c>
      <c r="H40" s="1552"/>
      <c r="I40" s="1552"/>
      <c r="J40" s="1552"/>
    </row>
    <row r="41" spans="1:10" s="1547" customFormat="1">
      <c r="A41" s="1550"/>
      <c r="B41" s="1552" t="s">
        <v>1059</v>
      </c>
      <c r="C41" s="1552" t="s">
        <v>1059</v>
      </c>
      <c r="D41" s="1552" t="s">
        <v>1059</v>
      </c>
      <c r="E41" s="1552" t="s">
        <v>1059</v>
      </c>
      <c r="F41" s="1552" t="s">
        <v>1059</v>
      </c>
      <c r="G41" s="1552" t="s">
        <v>1059</v>
      </c>
      <c r="H41" s="1552" t="s">
        <v>1059</v>
      </c>
      <c r="I41" s="1552" t="s">
        <v>1059</v>
      </c>
      <c r="J41" s="1552" t="s">
        <v>1059</v>
      </c>
    </row>
    <row r="42" spans="1:10">
      <c r="A42" s="1550"/>
      <c r="B42" s="1553"/>
      <c r="C42" s="1552"/>
      <c r="D42" s="1553"/>
      <c r="E42" s="1552"/>
      <c r="F42" s="1553"/>
      <c r="G42" s="1553"/>
      <c r="H42" s="1552"/>
      <c r="I42" s="1552"/>
      <c r="J42" s="1552"/>
    </row>
    <row r="43" spans="1:10">
      <c r="A43" s="1550"/>
      <c r="B43" s="1553"/>
      <c r="C43" s="1552"/>
      <c r="D43" s="1553"/>
      <c r="E43" s="1552"/>
      <c r="F43" s="1553"/>
      <c r="G43" s="1553"/>
      <c r="H43" s="1552"/>
      <c r="I43" s="1552"/>
      <c r="J43" s="15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3" customWidth="1"/>
    <col min="2" max="10" width="28.1640625" style="1503" customWidth="1"/>
    <col min="11" max="255" width="19.5" style="1503"/>
    <col min="256" max="256" width="11.5" style="1503" customWidth="1"/>
    <col min="257" max="266" width="28.1640625" style="1503" customWidth="1"/>
    <col min="267" max="511" width="19.5" style="1503"/>
    <col min="512" max="512" width="11.5" style="1503" customWidth="1"/>
    <col min="513" max="522" width="28.1640625" style="1503" customWidth="1"/>
    <col min="523" max="767" width="19.5" style="1503"/>
    <col min="768" max="768" width="11.5" style="1503" customWidth="1"/>
    <col min="769" max="778" width="28.1640625" style="1503" customWidth="1"/>
    <col min="779" max="1023" width="19.5" style="1503"/>
    <col min="1024" max="1024" width="11.5" style="1503" customWidth="1"/>
    <col min="1025" max="1034" width="28.1640625" style="1503" customWidth="1"/>
    <col min="1035" max="1279" width="19.5" style="1503"/>
    <col min="1280" max="1280" width="11.5" style="1503" customWidth="1"/>
    <col min="1281" max="1290" width="28.1640625" style="1503" customWidth="1"/>
    <col min="1291" max="1535" width="19.5" style="1503"/>
    <col min="1536" max="1536" width="11.5" style="1503" customWidth="1"/>
    <col min="1537" max="1546" width="28.1640625" style="1503" customWidth="1"/>
    <col min="1547" max="1791" width="19.5" style="1503"/>
    <col min="1792" max="1792" width="11.5" style="1503" customWidth="1"/>
    <col min="1793" max="1802" width="28.1640625" style="1503" customWidth="1"/>
    <col min="1803" max="2047" width="19.5" style="1503"/>
    <col min="2048" max="2048" width="11.5" style="1503" customWidth="1"/>
    <col min="2049" max="2058" width="28.1640625" style="1503" customWidth="1"/>
    <col min="2059" max="2303" width="19.5" style="1503"/>
    <col min="2304" max="2304" width="11.5" style="1503" customWidth="1"/>
    <col min="2305" max="2314" width="28.1640625" style="1503" customWidth="1"/>
    <col min="2315" max="2559" width="19.5" style="1503"/>
    <col min="2560" max="2560" width="11.5" style="1503" customWidth="1"/>
    <col min="2561" max="2570" width="28.1640625" style="1503" customWidth="1"/>
    <col min="2571" max="2815" width="19.5" style="1503"/>
    <col min="2816" max="2816" width="11.5" style="1503" customWidth="1"/>
    <col min="2817" max="2826" width="28.1640625" style="1503" customWidth="1"/>
    <col min="2827" max="3071" width="19.5" style="1503"/>
    <col min="3072" max="3072" width="11.5" style="1503" customWidth="1"/>
    <col min="3073" max="3082" width="28.1640625" style="1503" customWidth="1"/>
    <col min="3083" max="3327" width="19.5" style="1503"/>
    <col min="3328" max="3328" width="11.5" style="1503" customWidth="1"/>
    <col min="3329" max="3338" width="28.1640625" style="1503" customWidth="1"/>
    <col min="3339" max="3583" width="19.5" style="1503"/>
    <col min="3584" max="3584" width="11.5" style="1503" customWidth="1"/>
    <col min="3585" max="3594" width="28.1640625" style="1503" customWidth="1"/>
    <col min="3595" max="3839" width="19.5" style="1503"/>
    <col min="3840" max="3840" width="11.5" style="1503" customWidth="1"/>
    <col min="3841" max="3850" width="28.1640625" style="1503" customWidth="1"/>
    <col min="3851" max="4095" width="19.5" style="1503"/>
    <col min="4096" max="4096" width="11.5" style="1503" customWidth="1"/>
    <col min="4097" max="4106" width="28.1640625" style="1503" customWidth="1"/>
    <col min="4107" max="4351" width="19.5" style="1503"/>
    <col min="4352" max="4352" width="11.5" style="1503" customWidth="1"/>
    <col min="4353" max="4362" width="28.1640625" style="1503" customWidth="1"/>
    <col min="4363" max="4607" width="19.5" style="1503"/>
    <col min="4608" max="4608" width="11.5" style="1503" customWidth="1"/>
    <col min="4609" max="4618" width="28.1640625" style="1503" customWidth="1"/>
    <col min="4619" max="4863" width="19.5" style="1503"/>
    <col min="4864" max="4864" width="11.5" style="1503" customWidth="1"/>
    <col min="4865" max="4874" width="28.1640625" style="1503" customWidth="1"/>
    <col min="4875" max="5119" width="19.5" style="1503"/>
    <col min="5120" max="5120" width="11.5" style="1503" customWidth="1"/>
    <col min="5121" max="5130" width="28.1640625" style="1503" customWidth="1"/>
    <col min="5131" max="5375" width="19.5" style="1503"/>
    <col min="5376" max="5376" width="11.5" style="1503" customWidth="1"/>
    <col min="5377" max="5386" width="28.1640625" style="1503" customWidth="1"/>
    <col min="5387" max="5631" width="19.5" style="1503"/>
    <col min="5632" max="5632" width="11.5" style="1503" customWidth="1"/>
    <col min="5633" max="5642" width="28.1640625" style="1503" customWidth="1"/>
    <col min="5643" max="5887" width="19.5" style="1503"/>
    <col min="5888" max="5888" width="11.5" style="1503" customWidth="1"/>
    <col min="5889" max="5898" width="28.1640625" style="1503" customWidth="1"/>
    <col min="5899" max="6143" width="19.5" style="1503"/>
    <col min="6144" max="6144" width="11.5" style="1503" customWidth="1"/>
    <col min="6145" max="6154" width="28.1640625" style="1503" customWidth="1"/>
    <col min="6155" max="6399" width="19.5" style="1503"/>
    <col min="6400" max="6400" width="11.5" style="1503" customWidth="1"/>
    <col min="6401" max="6410" width="28.1640625" style="1503" customWidth="1"/>
    <col min="6411" max="6655" width="19.5" style="1503"/>
    <col min="6656" max="6656" width="11.5" style="1503" customWidth="1"/>
    <col min="6657" max="6666" width="28.1640625" style="1503" customWidth="1"/>
    <col min="6667" max="6911" width="19.5" style="1503"/>
    <col min="6912" max="6912" width="11.5" style="1503" customWidth="1"/>
    <col min="6913" max="6922" width="28.1640625" style="1503" customWidth="1"/>
    <col min="6923" max="7167" width="19.5" style="1503"/>
    <col min="7168" max="7168" width="11.5" style="1503" customWidth="1"/>
    <col min="7169" max="7178" width="28.1640625" style="1503" customWidth="1"/>
    <col min="7179" max="7423" width="19.5" style="1503"/>
    <col min="7424" max="7424" width="11.5" style="1503" customWidth="1"/>
    <col min="7425" max="7434" width="28.1640625" style="1503" customWidth="1"/>
    <col min="7435" max="7679" width="19.5" style="1503"/>
    <col min="7680" max="7680" width="11.5" style="1503" customWidth="1"/>
    <col min="7681" max="7690" width="28.1640625" style="1503" customWidth="1"/>
    <col min="7691" max="7935" width="19.5" style="1503"/>
    <col min="7936" max="7936" width="11.5" style="1503" customWidth="1"/>
    <col min="7937" max="7946" width="28.1640625" style="1503" customWidth="1"/>
    <col min="7947" max="8191" width="19.5" style="1503"/>
    <col min="8192" max="8192" width="11.5" style="1503" customWidth="1"/>
    <col min="8193" max="8202" width="28.1640625" style="1503" customWidth="1"/>
    <col min="8203" max="8447" width="19.5" style="1503"/>
    <col min="8448" max="8448" width="11.5" style="1503" customWidth="1"/>
    <col min="8449" max="8458" width="28.1640625" style="1503" customWidth="1"/>
    <col min="8459" max="8703" width="19.5" style="1503"/>
    <col min="8704" max="8704" width="11.5" style="1503" customWidth="1"/>
    <col min="8705" max="8714" width="28.1640625" style="1503" customWidth="1"/>
    <col min="8715" max="8959" width="19.5" style="1503"/>
    <col min="8960" max="8960" width="11.5" style="1503" customWidth="1"/>
    <col min="8961" max="8970" width="28.1640625" style="1503" customWidth="1"/>
    <col min="8971" max="9215" width="19.5" style="1503"/>
    <col min="9216" max="9216" width="11.5" style="1503" customWidth="1"/>
    <col min="9217" max="9226" width="28.1640625" style="1503" customWidth="1"/>
    <col min="9227" max="9471" width="19.5" style="1503"/>
    <col min="9472" max="9472" width="11.5" style="1503" customWidth="1"/>
    <col min="9473" max="9482" width="28.1640625" style="1503" customWidth="1"/>
    <col min="9483" max="9727" width="19.5" style="1503"/>
    <col min="9728" max="9728" width="11.5" style="1503" customWidth="1"/>
    <col min="9729" max="9738" width="28.1640625" style="1503" customWidth="1"/>
    <col min="9739" max="9983" width="19.5" style="1503"/>
    <col min="9984" max="9984" width="11.5" style="1503" customWidth="1"/>
    <col min="9985" max="9994" width="28.1640625" style="1503" customWidth="1"/>
    <col min="9995" max="10239" width="19.5" style="1503"/>
    <col min="10240" max="10240" width="11.5" style="1503" customWidth="1"/>
    <col min="10241" max="10250" width="28.1640625" style="1503" customWidth="1"/>
    <col min="10251" max="10495" width="19.5" style="1503"/>
    <col min="10496" max="10496" width="11.5" style="1503" customWidth="1"/>
    <col min="10497" max="10506" width="28.1640625" style="1503" customWidth="1"/>
    <col min="10507" max="10751" width="19.5" style="1503"/>
    <col min="10752" max="10752" width="11.5" style="1503" customWidth="1"/>
    <col min="10753" max="10762" width="28.1640625" style="1503" customWidth="1"/>
    <col min="10763" max="11007" width="19.5" style="1503"/>
    <col min="11008" max="11008" width="11.5" style="1503" customWidth="1"/>
    <col min="11009" max="11018" width="28.1640625" style="1503" customWidth="1"/>
    <col min="11019" max="11263" width="19.5" style="1503"/>
    <col min="11264" max="11264" width="11.5" style="1503" customWidth="1"/>
    <col min="11265" max="11274" width="28.1640625" style="1503" customWidth="1"/>
    <col min="11275" max="11519" width="19.5" style="1503"/>
    <col min="11520" max="11520" width="11.5" style="1503" customWidth="1"/>
    <col min="11521" max="11530" width="28.1640625" style="1503" customWidth="1"/>
    <col min="11531" max="11775" width="19.5" style="1503"/>
    <col min="11776" max="11776" width="11.5" style="1503" customWidth="1"/>
    <col min="11777" max="11786" width="28.1640625" style="1503" customWidth="1"/>
    <col min="11787" max="12031" width="19.5" style="1503"/>
    <col min="12032" max="12032" width="11.5" style="1503" customWidth="1"/>
    <col min="12033" max="12042" width="28.1640625" style="1503" customWidth="1"/>
    <col min="12043" max="12287" width="19.5" style="1503"/>
    <col min="12288" max="12288" width="11.5" style="1503" customWidth="1"/>
    <col min="12289" max="12298" width="28.1640625" style="1503" customWidth="1"/>
    <col min="12299" max="12543" width="19.5" style="1503"/>
    <col min="12544" max="12544" width="11.5" style="1503" customWidth="1"/>
    <col min="12545" max="12554" width="28.1640625" style="1503" customWidth="1"/>
    <col min="12555" max="12799" width="19.5" style="1503"/>
    <col min="12800" max="12800" width="11.5" style="1503" customWidth="1"/>
    <col min="12801" max="12810" width="28.1640625" style="1503" customWidth="1"/>
    <col min="12811" max="13055" width="19.5" style="1503"/>
    <col min="13056" max="13056" width="11.5" style="1503" customWidth="1"/>
    <col min="13057" max="13066" width="28.1640625" style="1503" customWidth="1"/>
    <col min="13067" max="13311" width="19.5" style="1503"/>
    <col min="13312" max="13312" width="11.5" style="1503" customWidth="1"/>
    <col min="13313" max="13322" width="28.1640625" style="1503" customWidth="1"/>
    <col min="13323" max="13567" width="19.5" style="1503"/>
    <col min="13568" max="13568" width="11.5" style="1503" customWidth="1"/>
    <col min="13569" max="13578" width="28.1640625" style="1503" customWidth="1"/>
    <col min="13579" max="13823" width="19.5" style="1503"/>
    <col min="13824" max="13824" width="11.5" style="1503" customWidth="1"/>
    <col min="13825" max="13834" width="28.1640625" style="1503" customWidth="1"/>
    <col min="13835" max="14079" width="19.5" style="1503"/>
    <col min="14080" max="14080" width="11.5" style="1503" customWidth="1"/>
    <col min="14081" max="14090" width="28.1640625" style="1503" customWidth="1"/>
    <col min="14091" max="14335" width="19.5" style="1503"/>
    <col min="14336" max="14336" width="11.5" style="1503" customWidth="1"/>
    <col min="14337" max="14346" width="28.1640625" style="1503" customWidth="1"/>
    <col min="14347" max="14591" width="19.5" style="1503"/>
    <col min="14592" max="14592" width="11.5" style="1503" customWidth="1"/>
    <col min="14593" max="14602" width="28.1640625" style="1503" customWidth="1"/>
    <col min="14603" max="14847" width="19.5" style="1503"/>
    <col min="14848" max="14848" width="11.5" style="1503" customWidth="1"/>
    <col min="14849" max="14858" width="28.1640625" style="1503" customWidth="1"/>
    <col min="14859" max="15103" width="19.5" style="1503"/>
    <col min="15104" max="15104" width="11.5" style="1503" customWidth="1"/>
    <col min="15105" max="15114" width="28.1640625" style="1503" customWidth="1"/>
    <col min="15115" max="15359" width="19.5" style="1503"/>
    <col min="15360" max="15360" width="11.5" style="1503" customWidth="1"/>
    <col min="15361" max="15370" width="28.1640625" style="1503" customWidth="1"/>
    <col min="15371" max="15615" width="19.5" style="1503"/>
    <col min="15616" max="15616" width="11.5" style="1503" customWidth="1"/>
    <col min="15617" max="15626" width="28.1640625" style="1503" customWidth="1"/>
    <col min="15627" max="15871" width="19.5" style="1503"/>
    <col min="15872" max="15872" width="11.5" style="1503" customWidth="1"/>
    <col min="15873" max="15882" width="28.1640625" style="1503" customWidth="1"/>
    <col min="15883" max="16127" width="19.5" style="1503"/>
    <col min="16128" max="16128" width="11.5" style="1503" customWidth="1"/>
    <col min="16129" max="16138" width="28.1640625" style="1503" customWidth="1"/>
    <col min="16139" max="16384" width="19.5" style="1503"/>
  </cols>
  <sheetData>
    <row r="1" spans="1:10" ht="13">
      <c r="A1" s="1472" t="s">
        <v>790</v>
      </c>
    </row>
    <row r="2" spans="1:10" ht="13" thickBot="1"/>
    <row r="3" spans="1:10" ht="13" thickBot="1">
      <c r="A3" s="1504" t="s">
        <v>789</v>
      </c>
      <c r="B3" s="1505" t="s">
        <v>812</v>
      </c>
      <c r="C3" s="1505" t="s">
        <v>813</v>
      </c>
      <c r="D3" s="1505" t="s">
        <v>962</v>
      </c>
      <c r="E3" s="1505" t="s">
        <v>1037</v>
      </c>
      <c r="F3" s="1505" t="s">
        <v>1038</v>
      </c>
      <c r="G3" s="1505" t="s">
        <v>1039</v>
      </c>
      <c r="H3" s="1505" t="s">
        <v>1056</v>
      </c>
      <c r="I3" s="1505" t="s">
        <v>1058</v>
      </c>
      <c r="J3" s="1505" t="s">
        <v>1053</v>
      </c>
    </row>
    <row r="4" spans="1:10" ht="13" thickBot="1">
      <c r="A4" s="1506" t="s">
        <v>786</v>
      </c>
      <c r="B4" s="1507"/>
      <c r="C4" s="1507"/>
      <c r="D4" s="1507"/>
      <c r="E4" s="1507"/>
      <c r="F4" s="1507"/>
      <c r="G4" s="1507"/>
      <c r="H4" s="1507"/>
      <c r="I4" s="1507"/>
      <c r="J4" s="1507"/>
    </row>
    <row r="5" spans="1:10">
      <c r="A5" s="1508"/>
      <c r="B5" s="1509"/>
      <c r="C5" s="1509"/>
      <c r="D5" s="1509"/>
      <c r="E5" s="1509"/>
      <c r="F5" s="1509"/>
      <c r="G5" s="1509"/>
      <c r="H5" s="1509"/>
      <c r="I5" s="1509"/>
      <c r="J5" s="1509"/>
    </row>
    <row r="6" spans="1:10">
      <c r="A6" s="1473"/>
      <c r="B6" s="1465"/>
      <c r="C6" s="1465"/>
      <c r="D6" s="1465"/>
      <c r="E6" s="1465"/>
      <c r="F6" s="1465"/>
      <c r="G6" s="1465"/>
      <c r="H6" s="1465"/>
      <c r="I6" s="1465"/>
      <c r="J6" s="1465"/>
    </row>
    <row r="7" spans="1:10">
      <c r="A7" s="1510"/>
      <c r="B7" s="1511"/>
      <c r="C7" s="1511"/>
      <c r="D7" s="1511"/>
      <c r="E7" s="1511"/>
      <c r="F7" s="1512"/>
      <c r="G7" s="1465"/>
      <c r="H7" s="1512"/>
      <c r="I7" s="1511"/>
      <c r="J7" s="1512"/>
    </row>
    <row r="8" spans="1:10">
      <c r="A8" s="1510"/>
      <c r="B8" s="1511"/>
      <c r="C8" s="1511"/>
      <c r="D8" s="1511"/>
      <c r="E8" s="1511"/>
      <c r="F8" s="1513"/>
      <c r="G8" s="1511"/>
      <c r="H8" s="1513"/>
      <c r="I8" s="1514"/>
      <c r="J8" s="1513"/>
    </row>
    <row r="9" spans="1:10">
      <c r="A9" s="1510"/>
      <c r="B9" s="1511"/>
      <c r="C9" s="1511"/>
      <c r="D9" s="1511"/>
      <c r="E9" s="1511"/>
      <c r="F9" s="1511"/>
      <c r="G9" s="1512"/>
      <c r="H9" s="1511"/>
      <c r="I9" s="1514"/>
      <c r="J9" s="1511"/>
    </row>
    <row r="10" spans="1:10">
      <c r="A10" s="1510"/>
      <c r="B10" s="1512"/>
      <c r="C10" s="1512"/>
      <c r="D10" s="1511"/>
      <c r="E10" s="1512"/>
      <c r="F10" s="1511"/>
      <c r="G10" s="1512"/>
      <c r="H10" s="1511"/>
      <c r="I10" s="1512"/>
      <c r="J10" s="1511"/>
    </row>
    <row r="11" spans="1:10" ht="13" thickBot="1">
      <c r="A11" s="1515"/>
      <c r="B11" s="1516"/>
      <c r="C11" s="1516"/>
      <c r="D11" s="1517"/>
      <c r="E11" s="1516"/>
      <c r="F11" s="1517"/>
      <c r="G11" s="1516"/>
      <c r="H11" s="1516"/>
      <c r="I11" s="1516"/>
      <c r="J11" s="1516"/>
    </row>
    <row r="12" spans="1:10" ht="13" thickBot="1">
      <c r="A12" s="1506" t="s">
        <v>787</v>
      </c>
      <c r="B12" s="1518"/>
      <c r="C12" s="1518"/>
      <c r="D12" s="1518"/>
      <c r="E12" s="1518"/>
      <c r="F12" s="1518"/>
      <c r="G12" s="1507"/>
      <c r="H12" s="1507"/>
      <c r="I12" s="1507"/>
      <c r="J12" s="1507"/>
    </row>
    <row r="13" spans="1:10" ht="24">
      <c r="A13" s="1519"/>
      <c r="B13" s="1465" t="s">
        <v>836</v>
      </c>
      <c r="C13" s="1465" t="s">
        <v>836</v>
      </c>
      <c r="D13" s="1465" t="s">
        <v>837</v>
      </c>
      <c r="E13" s="1465" t="s">
        <v>1070</v>
      </c>
      <c r="F13" s="1465" t="s">
        <v>837</v>
      </c>
      <c r="G13" s="1509" t="s">
        <v>838</v>
      </c>
      <c r="H13" s="1520" t="s">
        <v>839</v>
      </c>
      <c r="I13" s="1520" t="s">
        <v>839</v>
      </c>
      <c r="J13" s="1520" t="s">
        <v>839</v>
      </c>
    </row>
    <row r="14" spans="1:10" ht="24">
      <c r="A14" s="1519"/>
      <c r="B14" s="1521" t="s">
        <v>840</v>
      </c>
      <c r="C14" s="1521" t="s">
        <v>840</v>
      </c>
      <c r="D14" s="1521" t="s">
        <v>840</v>
      </c>
      <c r="E14" s="1521" t="s">
        <v>840</v>
      </c>
      <c r="F14" s="1521" t="s">
        <v>840</v>
      </c>
      <c r="G14" s="1521" t="s">
        <v>840</v>
      </c>
      <c r="H14" s="1465" t="s">
        <v>1074</v>
      </c>
      <c r="I14" s="1465" t="s">
        <v>841</v>
      </c>
      <c r="J14" s="1521" t="s">
        <v>840</v>
      </c>
    </row>
    <row r="15" spans="1:10" ht="24">
      <c r="A15" s="1522"/>
      <c r="B15" s="1523" t="s">
        <v>1067</v>
      </c>
      <c r="C15" s="1523" t="s">
        <v>1067</v>
      </c>
      <c r="D15" s="1524" t="s">
        <v>842</v>
      </c>
      <c r="E15" s="1523" t="s">
        <v>836</v>
      </c>
      <c r="F15" s="1523" t="s">
        <v>836</v>
      </c>
      <c r="G15" s="1511" t="s">
        <v>843</v>
      </c>
      <c r="H15" s="1511" t="s">
        <v>1069</v>
      </c>
      <c r="I15" s="1521" t="s">
        <v>840</v>
      </c>
      <c r="J15" s="1511" t="s">
        <v>1075</v>
      </c>
    </row>
    <row r="16" spans="1:10" ht="24">
      <c r="A16" s="1522"/>
      <c r="B16" s="1511" t="s">
        <v>1068</v>
      </c>
      <c r="C16" s="1511" t="s">
        <v>1068</v>
      </c>
      <c r="D16" s="1512"/>
      <c r="E16" s="1525" t="s">
        <v>845</v>
      </c>
      <c r="F16" s="1511" t="s">
        <v>846</v>
      </c>
      <c r="G16" s="1521" t="s">
        <v>847</v>
      </c>
      <c r="H16" s="1511"/>
      <c r="I16" s="1511" t="s">
        <v>843</v>
      </c>
      <c r="J16" s="1511" t="s">
        <v>848</v>
      </c>
    </row>
    <row r="17" spans="1:10">
      <c r="A17" s="1522"/>
      <c r="B17" s="1511" t="s">
        <v>1069</v>
      </c>
      <c r="C17" s="1511" t="s">
        <v>1069</v>
      </c>
      <c r="D17" s="1512"/>
      <c r="E17" s="1511" t="s">
        <v>1071</v>
      </c>
      <c r="F17" s="1511" t="s">
        <v>1071</v>
      </c>
      <c r="G17" s="1511" t="s">
        <v>1071</v>
      </c>
      <c r="H17" s="1511" t="s">
        <v>1071</v>
      </c>
      <c r="I17" s="1511" t="s">
        <v>1071</v>
      </c>
      <c r="J17" s="1511" t="s">
        <v>1071</v>
      </c>
    </row>
    <row r="18" spans="1:10">
      <c r="A18" s="1522"/>
      <c r="B18" s="1512"/>
      <c r="C18" s="1512"/>
      <c r="D18" s="1512"/>
      <c r="E18" s="1511" t="s">
        <v>1072</v>
      </c>
      <c r="F18" s="1511" t="s">
        <v>1072</v>
      </c>
      <c r="G18" s="1511" t="s">
        <v>1072</v>
      </c>
      <c r="H18" s="1511" t="s">
        <v>1072</v>
      </c>
      <c r="I18" s="1511" t="s">
        <v>1072</v>
      </c>
      <c r="J18" s="1511" t="s">
        <v>1072</v>
      </c>
    </row>
    <row r="19" spans="1:10" ht="13" thickBot="1">
      <c r="A19" s="1526"/>
      <c r="B19" s="1516"/>
      <c r="C19" s="1516"/>
      <c r="D19" s="1516"/>
      <c r="E19" s="1516"/>
      <c r="F19" s="1516"/>
      <c r="G19" s="1516"/>
      <c r="H19" s="1516"/>
      <c r="I19" s="1516"/>
      <c r="J19" s="1516"/>
    </row>
    <row r="20" spans="1:10" ht="13" thickBot="1">
      <c r="A20" s="1527" t="s">
        <v>35</v>
      </c>
      <c r="B20" s="1528"/>
      <c r="C20" s="1529"/>
      <c r="D20" s="1529"/>
      <c r="E20" s="1529"/>
      <c r="F20" s="1507"/>
      <c r="G20" s="1507"/>
      <c r="H20" s="1507"/>
      <c r="I20" s="1507"/>
      <c r="J20" s="1507"/>
    </row>
    <row r="21" spans="1:10" ht="24">
      <c r="A21" s="1509"/>
      <c r="B21" s="1521" t="s">
        <v>840</v>
      </c>
      <c r="C21" s="1521" t="s">
        <v>840</v>
      </c>
      <c r="D21" s="1521" t="s">
        <v>840</v>
      </c>
      <c r="E21" s="1521" t="s">
        <v>840</v>
      </c>
      <c r="F21" s="1521" t="s">
        <v>840</v>
      </c>
      <c r="G21" s="1521" t="s">
        <v>840</v>
      </c>
      <c r="H21" s="1521" t="s">
        <v>840</v>
      </c>
      <c r="I21" s="1465" t="s">
        <v>841</v>
      </c>
      <c r="J21" s="1509" t="s">
        <v>849</v>
      </c>
    </row>
    <row r="22" spans="1:10" ht="24">
      <c r="A22" s="1465"/>
      <c r="B22" s="1530" t="s">
        <v>850</v>
      </c>
      <c r="C22" s="1465" t="s">
        <v>851</v>
      </c>
      <c r="D22" s="1465" t="s">
        <v>852</v>
      </c>
      <c r="E22" s="1465" t="s">
        <v>852</v>
      </c>
      <c r="F22" s="1465" t="s">
        <v>853</v>
      </c>
      <c r="G22" s="1465" t="s">
        <v>854</v>
      </c>
      <c r="H22" s="1465" t="s">
        <v>855</v>
      </c>
      <c r="I22" s="1465" t="s">
        <v>856</v>
      </c>
      <c r="J22" s="1465" t="s">
        <v>857</v>
      </c>
    </row>
    <row r="23" spans="1:10" ht="24">
      <c r="A23" s="1465"/>
      <c r="B23" s="1465" t="s">
        <v>851</v>
      </c>
      <c r="C23" s="1465" t="s">
        <v>858</v>
      </c>
      <c r="D23" s="1530" t="s">
        <v>859</v>
      </c>
      <c r="E23" s="1465" t="s">
        <v>851</v>
      </c>
      <c r="F23" s="1465" t="s">
        <v>860</v>
      </c>
      <c r="G23" s="1465" t="s">
        <v>861</v>
      </c>
      <c r="H23" s="1465" t="s">
        <v>862</v>
      </c>
      <c r="I23" s="1465" t="s">
        <v>844</v>
      </c>
      <c r="J23" s="1465" t="s">
        <v>863</v>
      </c>
    </row>
    <row r="24" spans="1:10" ht="25" thickBot="1">
      <c r="A24" s="1511"/>
      <c r="B24" s="1511" t="s">
        <v>864</v>
      </c>
      <c r="C24" s="1511" t="s">
        <v>865</v>
      </c>
      <c r="D24" s="1511"/>
      <c r="E24" s="1511" t="s">
        <v>866</v>
      </c>
      <c r="F24" s="1511" t="s">
        <v>867</v>
      </c>
      <c r="G24" s="1511" t="s">
        <v>868</v>
      </c>
      <c r="H24" s="1511" t="s">
        <v>844</v>
      </c>
      <c r="I24" s="1511" t="s">
        <v>869</v>
      </c>
      <c r="J24" s="1521" t="s">
        <v>840</v>
      </c>
    </row>
    <row r="25" spans="1:10">
      <c r="A25" s="1531"/>
      <c r="B25" s="1523" t="s">
        <v>870</v>
      </c>
      <c r="C25" s="1523"/>
      <c r="D25" s="1523"/>
      <c r="E25" s="1523" t="s">
        <v>871</v>
      </c>
      <c r="F25" s="1523" t="s">
        <v>872</v>
      </c>
      <c r="G25" s="1511" t="s">
        <v>873</v>
      </c>
      <c r="H25" s="1509" t="s">
        <v>874</v>
      </c>
      <c r="I25" s="1523"/>
      <c r="J25" s="1523"/>
    </row>
    <row r="26" spans="1:10" ht="24">
      <c r="A26" s="1510"/>
      <c r="B26" s="1532" t="s">
        <v>875</v>
      </c>
      <c r="C26" s="1535" t="s">
        <v>916</v>
      </c>
      <c r="D26" s="1512"/>
      <c r="E26" s="1511"/>
      <c r="F26" s="1511"/>
      <c r="G26" s="1521" t="s">
        <v>876</v>
      </c>
      <c r="H26" s="1511" t="s">
        <v>877</v>
      </c>
      <c r="I26" s="1511"/>
      <c r="J26" s="1511"/>
    </row>
    <row r="27" spans="1:10" ht="25" thickBot="1">
      <c r="A27" s="1515"/>
      <c r="B27" s="1533" t="s">
        <v>878</v>
      </c>
      <c r="C27" s="1516"/>
      <c r="D27" s="1516"/>
      <c r="E27" s="1516"/>
      <c r="F27" s="1516"/>
      <c r="G27" s="1517" t="s">
        <v>879</v>
      </c>
      <c r="H27" s="1517" t="s">
        <v>861</v>
      </c>
      <c r="I27" s="1516"/>
      <c r="J27" s="1516"/>
    </row>
    <row r="28" spans="1:10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</row>
    <row r="29" spans="1:10" ht="24">
      <c r="A29" s="1508"/>
      <c r="B29" s="1521" t="s">
        <v>840</v>
      </c>
      <c r="C29" s="1521" t="s">
        <v>840</v>
      </c>
      <c r="D29" s="1521" t="s">
        <v>840</v>
      </c>
      <c r="E29" s="1509" t="s">
        <v>880</v>
      </c>
      <c r="F29" s="1520" t="s">
        <v>849</v>
      </c>
      <c r="G29" s="1509" t="s">
        <v>841</v>
      </c>
      <c r="H29" s="1509" t="s">
        <v>848</v>
      </c>
      <c r="I29" s="1509" t="s">
        <v>881</v>
      </c>
      <c r="J29" s="1509" t="s">
        <v>882</v>
      </c>
    </row>
    <row r="30" spans="1:10" ht="24">
      <c r="A30" s="1473"/>
      <c r="B30" s="1465" t="s">
        <v>870</v>
      </c>
      <c r="C30" s="1465" t="s">
        <v>844</v>
      </c>
      <c r="D30" s="1465" t="s">
        <v>883</v>
      </c>
      <c r="E30" s="1465" t="s">
        <v>884</v>
      </c>
      <c r="F30" s="1465" t="s">
        <v>885</v>
      </c>
      <c r="G30" s="1521" t="s">
        <v>840</v>
      </c>
      <c r="H30" s="1465" t="s">
        <v>844</v>
      </c>
      <c r="I30" s="1465" t="s">
        <v>886</v>
      </c>
      <c r="J30" s="1465" t="s">
        <v>862</v>
      </c>
    </row>
    <row r="31" spans="1:10">
      <c r="A31" s="1473"/>
      <c r="B31" s="1465" t="s">
        <v>851</v>
      </c>
      <c r="C31" s="1465" t="s">
        <v>887</v>
      </c>
      <c r="D31" s="1465" t="s">
        <v>888</v>
      </c>
      <c r="E31" s="1465" t="s">
        <v>889</v>
      </c>
      <c r="F31" s="1465" t="s">
        <v>890</v>
      </c>
      <c r="G31" s="1465" t="s">
        <v>891</v>
      </c>
      <c r="H31" s="1511" t="s">
        <v>892</v>
      </c>
      <c r="I31" s="1465" t="s">
        <v>843</v>
      </c>
      <c r="J31" s="1465" t="s">
        <v>893</v>
      </c>
    </row>
    <row r="32" spans="1:10" ht="24">
      <c r="A32" s="1473"/>
      <c r="B32" s="1535" t="s">
        <v>916</v>
      </c>
      <c r="C32" s="1535" t="s">
        <v>916</v>
      </c>
      <c r="D32" s="1511"/>
      <c r="E32" s="1465"/>
      <c r="F32" s="1465" t="s">
        <v>894</v>
      </c>
      <c r="G32" s="1465"/>
      <c r="H32" s="1465" t="s">
        <v>895</v>
      </c>
      <c r="I32" s="1514" t="s">
        <v>1076</v>
      </c>
      <c r="J32" s="1465" t="s">
        <v>896</v>
      </c>
    </row>
    <row r="33" spans="1:10">
      <c r="A33" s="1510"/>
      <c r="B33" s="1521" t="s">
        <v>1073</v>
      </c>
      <c r="C33" s="1521" t="s">
        <v>1073</v>
      </c>
      <c r="D33" s="1521" t="s">
        <v>1073</v>
      </c>
      <c r="E33" s="1521" t="s">
        <v>1073</v>
      </c>
      <c r="F33" s="1521" t="s">
        <v>1073</v>
      </c>
      <c r="G33" s="1521" t="s">
        <v>1073</v>
      </c>
      <c r="H33" s="1511"/>
      <c r="I33" s="1511"/>
      <c r="J33" s="1511" t="s">
        <v>892</v>
      </c>
    </row>
    <row r="34" spans="1:10">
      <c r="A34" s="1510"/>
      <c r="B34" s="1512"/>
      <c r="C34" s="1511"/>
      <c r="D34" s="1511"/>
      <c r="E34" s="1512"/>
      <c r="F34" s="1511"/>
      <c r="G34" s="1512"/>
      <c r="H34" s="1511"/>
      <c r="I34" s="1511"/>
      <c r="J34" s="1511" t="s">
        <v>883</v>
      </c>
    </row>
    <row r="35" spans="1:10" ht="13" thickBot="1">
      <c r="A35" s="1515"/>
      <c r="B35" s="1516"/>
      <c r="C35" s="1517"/>
      <c r="D35" s="1516"/>
      <c r="E35" s="1516"/>
      <c r="F35" s="1516"/>
      <c r="G35" s="1516"/>
      <c r="H35" s="1516"/>
      <c r="I35" s="1516"/>
      <c r="J35" s="1517" t="s">
        <v>843</v>
      </c>
    </row>
    <row r="36" spans="1:10" ht="13" thickBot="1">
      <c r="A36" s="1506" t="s">
        <v>788</v>
      </c>
      <c r="B36" s="1507"/>
      <c r="C36" s="1507"/>
      <c r="D36" s="1507"/>
      <c r="E36" s="1507"/>
      <c r="F36" s="1507"/>
      <c r="G36" s="1507"/>
      <c r="H36" s="1507"/>
      <c r="I36" s="1507"/>
      <c r="J36" s="1507"/>
    </row>
    <row r="37" spans="1:10" ht="24">
      <c r="A37" s="1508"/>
      <c r="B37" s="1521" t="s">
        <v>840</v>
      </c>
      <c r="C37" s="1521" t="s">
        <v>840</v>
      </c>
      <c r="D37" s="1509" t="s">
        <v>897</v>
      </c>
      <c r="E37" s="1520" t="s">
        <v>898</v>
      </c>
      <c r="F37" s="1509" t="s">
        <v>860</v>
      </c>
      <c r="G37" s="1509" t="s">
        <v>874</v>
      </c>
      <c r="H37" s="1509" t="s">
        <v>899</v>
      </c>
      <c r="I37" s="1521" t="s">
        <v>840</v>
      </c>
      <c r="J37" s="1509" t="s">
        <v>900</v>
      </c>
    </row>
    <row r="38" spans="1:10">
      <c r="A38" s="1473"/>
      <c r="B38" s="1465" t="s">
        <v>851</v>
      </c>
      <c r="C38" s="1465" t="s">
        <v>901</v>
      </c>
      <c r="D38" s="1465" t="s">
        <v>902</v>
      </c>
      <c r="E38" s="1465" t="s">
        <v>903</v>
      </c>
      <c r="F38" s="1465" t="s">
        <v>904</v>
      </c>
      <c r="G38" s="1465" t="s">
        <v>905</v>
      </c>
      <c r="H38" s="1465" t="s">
        <v>906</v>
      </c>
      <c r="I38" s="1465" t="s">
        <v>907</v>
      </c>
      <c r="J38" s="1465" t="s">
        <v>907</v>
      </c>
    </row>
    <row r="39" spans="1:10" ht="24">
      <c r="A39" s="1473"/>
      <c r="B39" s="1465" t="s">
        <v>908</v>
      </c>
      <c r="C39" s="1465" t="s">
        <v>909</v>
      </c>
      <c r="D39" s="1465" t="s">
        <v>909</v>
      </c>
      <c r="E39" s="1465" t="s">
        <v>910</v>
      </c>
      <c r="F39" s="1521" t="s">
        <v>840</v>
      </c>
      <c r="G39" s="1465" t="s">
        <v>844</v>
      </c>
      <c r="H39" s="1465" t="s">
        <v>862</v>
      </c>
      <c r="I39" s="1465" t="s">
        <v>911</v>
      </c>
      <c r="J39" s="1465" t="s">
        <v>912</v>
      </c>
    </row>
    <row r="40" spans="1:10" ht="24">
      <c r="A40" s="1510"/>
      <c r="B40" s="1465" t="s">
        <v>909</v>
      </c>
      <c r="C40" s="1511" t="s">
        <v>913</v>
      </c>
      <c r="D40" s="1511"/>
      <c r="E40" s="1465" t="s">
        <v>891</v>
      </c>
      <c r="F40" s="1511" t="s">
        <v>914</v>
      </c>
      <c r="G40" s="1465" t="s">
        <v>841</v>
      </c>
      <c r="H40" s="1521" t="s">
        <v>840</v>
      </c>
      <c r="I40" s="1521" t="s">
        <v>915</v>
      </c>
      <c r="J40" s="1512"/>
    </row>
    <row r="41" spans="1:10" ht="24">
      <c r="A41" s="1534"/>
      <c r="B41" s="1511" t="s">
        <v>870</v>
      </c>
      <c r="C41" s="1535" t="s">
        <v>916</v>
      </c>
      <c r="D41" s="1511"/>
      <c r="E41" s="1535" t="s">
        <v>917</v>
      </c>
      <c r="F41" s="1535" t="s">
        <v>918</v>
      </c>
      <c r="G41" s="1521" t="s">
        <v>919</v>
      </c>
      <c r="H41" s="1514" t="s">
        <v>920</v>
      </c>
      <c r="I41" s="1514" t="s">
        <v>1076</v>
      </c>
      <c r="J41" s="1514" t="s">
        <v>1076</v>
      </c>
    </row>
    <row r="42" spans="1:10" ht="24">
      <c r="A42" s="1534"/>
      <c r="B42" s="1521" t="s">
        <v>1073</v>
      </c>
      <c r="C42" s="1521" t="s">
        <v>1073</v>
      </c>
      <c r="D42" s="1521" t="s">
        <v>1073</v>
      </c>
      <c r="E42" s="1514" t="s">
        <v>921</v>
      </c>
      <c r="F42" s="1521" t="s">
        <v>1073</v>
      </c>
      <c r="G42" s="1521" t="s">
        <v>1073</v>
      </c>
      <c r="H42" s="1535" t="s">
        <v>922</v>
      </c>
      <c r="I42" s="1514"/>
      <c r="J42" s="1513"/>
    </row>
    <row r="43" spans="1:10" ht="13" thickBot="1">
      <c r="A43" s="1515"/>
      <c r="B43" s="1516"/>
      <c r="C43" s="1517"/>
      <c r="D43" s="1516"/>
      <c r="E43" s="1517"/>
      <c r="F43" s="1516"/>
      <c r="G43" s="1516"/>
      <c r="H43" s="1516"/>
      <c r="I43" s="1516"/>
      <c r="J43" s="1516"/>
    </row>
    <row r="46" spans="1:10">
      <c r="A46" s="853"/>
      <c r="B46" s="1459"/>
    </row>
    <row r="47" spans="1:10">
      <c r="B47" s="1459"/>
    </row>
    <row r="48" spans="1:10">
      <c r="B48" s="1459"/>
    </row>
    <row r="49" spans="1:2">
      <c r="B49" s="1459"/>
    </row>
    <row r="50" spans="1:2">
      <c r="B50" s="1459"/>
    </row>
    <row r="51" spans="1:2">
      <c r="B51" s="1459"/>
    </row>
    <row r="52" spans="1:2">
      <c r="B52" s="1459"/>
    </row>
    <row r="55" spans="1:2">
      <c r="A55" s="853"/>
      <c r="B55" s="1459"/>
    </row>
    <row r="56" spans="1:2">
      <c r="B56" s="1459"/>
    </row>
    <row r="57" spans="1:2">
      <c r="B57" s="1459"/>
    </row>
    <row r="58" spans="1:2">
      <c r="B58" s="1459"/>
    </row>
    <row r="59" spans="1:2">
      <c r="B59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2016-11-17T10:12:46Z</dcterms:modified>
</cp:coreProperties>
</file>