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5" i="3" l="1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Y204" i="3"/>
  <c r="BX204" i="3"/>
  <c r="F204" i="7"/>
  <c r="F210" i="7"/>
  <c r="K204" i="7"/>
  <c r="H204" i="7"/>
  <c r="I204" i="7"/>
  <c r="E204" i="7"/>
  <c r="E210" i="7"/>
  <c r="J204" i="7"/>
  <c r="A207" i="7"/>
  <c r="N21" i="7"/>
  <c r="O21" i="7"/>
  <c r="P21" i="7"/>
  <c r="N212" i="7"/>
  <c r="N927" i="7"/>
  <c r="N22" i="7"/>
  <c r="O212" i="7"/>
  <c r="O927" i="7"/>
  <c r="O22" i="7"/>
  <c r="P212" i="7"/>
  <c r="P927" i="7"/>
  <c r="P22" i="7"/>
  <c r="I206" i="7"/>
  <c r="N206" i="7"/>
  <c r="N925" i="7"/>
  <c r="N23" i="7"/>
  <c r="J206" i="7"/>
  <c r="E206" i="7"/>
  <c r="O206" i="7"/>
  <c r="O925" i="7"/>
  <c r="O23" i="7"/>
  <c r="K206" i="7"/>
  <c r="F206" i="7"/>
  <c r="P206" i="7"/>
  <c r="P925" i="7"/>
  <c r="P23" i="7"/>
  <c r="N24" i="7"/>
  <c r="O24" i="7"/>
  <c r="P24" i="7"/>
  <c r="N25" i="7"/>
  <c r="O25" i="7"/>
  <c r="P25" i="7"/>
  <c r="N26" i="7"/>
  <c r="O26" i="7"/>
  <c r="P26" i="7"/>
  <c r="N27" i="7"/>
  <c r="O27" i="7"/>
  <c r="P27" i="7"/>
  <c r="N28" i="7"/>
  <c r="O28" i="7"/>
  <c r="P28" i="7"/>
  <c r="N29" i="7"/>
  <c r="O29" i="7"/>
  <c r="P29" i="7"/>
  <c r="I434" i="7"/>
  <c r="BW434" i="3"/>
  <c r="D434" i="7"/>
  <c r="N434" i="7"/>
  <c r="N961" i="7"/>
  <c r="I444" i="7"/>
  <c r="BW444" i="3"/>
  <c r="D444" i="7"/>
  <c r="N444" i="7"/>
  <c r="N962" i="7"/>
  <c r="N30" i="7"/>
  <c r="J434" i="7"/>
  <c r="BX434" i="3"/>
  <c r="E434" i="7"/>
  <c r="O434" i="7"/>
  <c r="O961" i="7"/>
  <c r="J444" i="7"/>
  <c r="BX444" i="3"/>
  <c r="E444" i="7"/>
  <c r="O444" i="7"/>
  <c r="O962" i="7"/>
  <c r="O30" i="7"/>
  <c r="K434" i="7"/>
  <c r="BY434" i="3"/>
  <c r="F434" i="7"/>
  <c r="P434" i="7"/>
  <c r="P961" i="7"/>
  <c r="K444" i="7"/>
  <c r="BY444" i="3"/>
  <c r="F444" i="7"/>
  <c r="P444" i="7"/>
  <c r="P962" i="7"/>
  <c r="P30" i="7"/>
  <c r="H434" i="7"/>
  <c r="BV434" i="3"/>
  <c r="C434" i="7"/>
  <c r="M434" i="7"/>
  <c r="M961" i="7"/>
  <c r="H444" i="7"/>
  <c r="BV444" i="3"/>
  <c r="C444" i="7"/>
  <c r="M444" i="7"/>
  <c r="M962" i="7"/>
  <c r="M30" i="7"/>
  <c r="M29" i="7"/>
  <c r="M28" i="7"/>
  <c r="M27" i="7"/>
  <c r="M26" i="7"/>
  <c r="M25" i="7"/>
  <c r="M24" i="7"/>
  <c r="H206" i="7"/>
  <c r="M206" i="7"/>
  <c r="M925" i="7"/>
  <c r="M23" i="7"/>
  <c r="M212" i="7"/>
  <c r="M927" i="7"/>
  <c r="M22" i="7"/>
  <c r="M21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9" i="6"/>
  <c r="BY88" i="6"/>
  <c r="BY97" i="6"/>
  <c r="BY100" i="6"/>
  <c r="F639" i="7"/>
  <c r="P639" i="7"/>
  <c r="P886" i="7"/>
  <c r="P17" i="7"/>
  <c r="BX16" i="6"/>
  <c r="BX25" i="6"/>
  <c r="BX34" i="6"/>
  <c r="BX43" i="6"/>
  <c r="BX52" i="6"/>
  <c r="BX61" i="6"/>
  <c r="BX70" i="6"/>
  <c r="BX79" i="6"/>
  <c r="BX88" i="6"/>
  <c r="BX97" i="6"/>
  <c r="BX100" i="6"/>
  <c r="E639" i="7"/>
  <c r="O639" i="7"/>
  <c r="O886" i="7"/>
  <c r="O17" i="7"/>
  <c r="BW16" i="6"/>
  <c r="BW25" i="6"/>
  <c r="BW34" i="6"/>
  <c r="BW43" i="6"/>
  <c r="BW52" i="6"/>
  <c r="BW61" i="6"/>
  <c r="BW70" i="6"/>
  <c r="BW79" i="6"/>
  <c r="BW88" i="6"/>
  <c r="BW97" i="6"/>
  <c r="BW100" i="6"/>
  <c r="D639" i="7"/>
  <c r="N639" i="7"/>
  <c r="N886" i="7"/>
  <c r="N17" i="7"/>
  <c r="BV16" i="6"/>
  <c r="BV25" i="6"/>
  <c r="BV34" i="6"/>
  <c r="BV43" i="6"/>
  <c r="BV52" i="6"/>
  <c r="BV61" i="6"/>
  <c r="BV70" i="6"/>
  <c r="BV79" i="6"/>
  <c r="BV88" i="6"/>
  <c r="BV97" i="6"/>
  <c r="BV100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K152" i="7"/>
  <c r="K161" i="7"/>
  <c r="K169" i="7"/>
  <c r="K172" i="7"/>
  <c r="P172" i="7"/>
  <c r="P825" i="7"/>
  <c r="K173" i="7"/>
  <c r="P173" i="7"/>
  <c r="P826" i="7"/>
  <c r="P13" i="7"/>
  <c r="J152" i="7"/>
  <c r="J161" i="7"/>
  <c r="J169" i="7"/>
  <c r="J172" i="7"/>
  <c r="O172" i="7"/>
  <c r="O825" i="7"/>
  <c r="J173" i="7"/>
  <c r="O173" i="7"/>
  <c r="O826" i="7"/>
  <c r="O13" i="7"/>
  <c r="N13" i="7"/>
  <c r="M13" i="7"/>
  <c r="P12" i="7"/>
  <c r="O12" i="7"/>
  <c r="N12" i="7"/>
  <c r="M12" i="7"/>
  <c r="P11" i="7"/>
  <c r="O11" i="7"/>
  <c r="N11" i="7"/>
  <c r="M11" i="7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D210" i="7"/>
  <c r="D212" i="7"/>
  <c r="D927" i="7"/>
  <c r="D22" i="7"/>
  <c r="D204" i="7"/>
  <c r="D206" i="7"/>
  <c r="D925" i="7"/>
  <c r="D23" i="7"/>
  <c r="D961" i="7"/>
  <c r="D962" i="7"/>
  <c r="D30" i="7"/>
  <c r="D20" i="7"/>
  <c r="D42" i="7"/>
  <c r="E212" i="7"/>
  <c r="E927" i="7"/>
  <c r="E22" i="7"/>
  <c r="E925" i="7"/>
  <c r="E23" i="7"/>
  <c r="E961" i="7"/>
  <c r="E962" i="7"/>
  <c r="E30" i="7"/>
  <c r="E20" i="7"/>
  <c r="E42" i="7"/>
  <c r="F212" i="7"/>
  <c r="F927" i="7"/>
  <c r="F22" i="7"/>
  <c r="F925" i="7"/>
  <c r="F23" i="7"/>
  <c r="F961" i="7"/>
  <c r="F962" i="7"/>
  <c r="F30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10" i="7"/>
  <c r="C212" i="7"/>
  <c r="C927" i="7"/>
  <c r="C22" i="7"/>
  <c r="C204" i="7"/>
  <c r="C206" i="7"/>
  <c r="C925" i="7"/>
  <c r="C23" i="7"/>
  <c r="C961" i="7"/>
  <c r="C962" i="7"/>
  <c r="C30" i="7"/>
  <c r="C20" i="7"/>
  <c r="C43" i="7"/>
  <c r="C42" i="7"/>
  <c r="D21" i="7"/>
  <c r="E21" i="7"/>
  <c r="F21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1" i="7"/>
  <c r="D11" i="7"/>
  <c r="E11" i="7"/>
  <c r="F11" i="7"/>
  <c r="D12" i="7"/>
  <c r="E12" i="7"/>
  <c r="F12" i="7"/>
  <c r="D13" i="7"/>
  <c r="E151" i="7"/>
  <c r="E160" i="7"/>
  <c r="E167" i="7"/>
  <c r="E172" i="7"/>
  <c r="E825" i="7"/>
  <c r="E173" i="7"/>
  <c r="E826" i="7"/>
  <c r="E13" i="7"/>
  <c r="F151" i="7"/>
  <c r="F160" i="7"/>
  <c r="F167" i="7"/>
  <c r="F172" i="7"/>
  <c r="F825" i="7"/>
  <c r="F173" i="7"/>
  <c r="F826" i="7"/>
  <c r="F13" i="7"/>
  <c r="D850" i="7"/>
  <c r="D851" i="7"/>
  <c r="D14" i="7"/>
  <c r="E850" i="7"/>
  <c r="E851" i="7"/>
  <c r="E14" i="7"/>
  <c r="F850" i="7"/>
  <c r="F851" i="7"/>
  <c r="F14" i="7"/>
  <c r="D15" i="7"/>
  <c r="E15" i="7"/>
  <c r="F15" i="7"/>
  <c r="D16" i="7"/>
  <c r="E16" i="7"/>
  <c r="F16" i="7"/>
  <c r="D886" i="7"/>
  <c r="D17" i="7"/>
  <c r="E886" i="7"/>
  <c r="E17" i="7"/>
  <c r="F886" i="7"/>
  <c r="F17" i="7"/>
  <c r="D18" i="7"/>
  <c r="E18" i="7"/>
  <c r="F18" i="7"/>
  <c r="D19" i="7"/>
  <c r="E19" i="7"/>
  <c r="F19" i="7"/>
  <c r="D183" i="7"/>
  <c r="E183" i="7"/>
  <c r="F183" i="7"/>
  <c r="C183" i="7"/>
  <c r="D827" i="7"/>
  <c r="E827" i="7"/>
  <c r="F827" i="7"/>
  <c r="C19" i="7"/>
  <c r="C18" i="7"/>
  <c r="C886" i="7"/>
  <c r="C17" i="7"/>
  <c r="C16" i="7"/>
  <c r="C15" i="7"/>
  <c r="C850" i="7"/>
  <c r="C851" i="7"/>
  <c r="C14" i="7"/>
  <c r="C827" i="7"/>
  <c r="C13" i="7"/>
  <c r="C12" i="7"/>
  <c r="C11" i="7"/>
  <c r="K987" i="7"/>
  <c r="J987" i="7"/>
  <c r="I987" i="7"/>
  <c r="H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5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5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5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5" i="7"/>
  <c r="H961" i="7"/>
  <c r="H962" i="7"/>
  <c r="H984" i="7"/>
  <c r="H1001" i="7"/>
  <c r="F984" i="7"/>
  <c r="F1001" i="7"/>
  <c r="E984" i="7"/>
  <c r="E1001" i="7"/>
  <c r="D984" i="7"/>
  <c r="D1001" i="7"/>
  <c r="C984" i="7"/>
  <c r="C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6" i="6"/>
  <c r="BD25" i="6"/>
  <c r="BD34" i="6"/>
  <c r="BD43" i="6"/>
  <c r="BD52" i="6"/>
  <c r="BD61" i="6"/>
  <c r="BD70" i="6"/>
  <c r="BD79" i="6"/>
  <c r="BD88" i="6"/>
  <c r="BD97" i="6"/>
  <c r="BD100" i="6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89" i="7"/>
  <c r="J789" i="7"/>
  <c r="I789" i="7"/>
  <c r="H789" i="7"/>
  <c r="K780" i="7"/>
  <c r="J780" i="7"/>
  <c r="I780" i="7"/>
  <c r="H780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6" i="6"/>
  <c r="BT25" i="6"/>
  <c r="BT34" i="6"/>
  <c r="BT43" i="6"/>
  <c r="BT52" i="6"/>
  <c r="BT61" i="6"/>
  <c r="BT70" i="6"/>
  <c r="BT79" i="6"/>
  <c r="BT88" i="6"/>
  <c r="BT97" i="6"/>
  <c r="BT100" i="6"/>
  <c r="BS16" i="6"/>
  <c r="BS25" i="6"/>
  <c r="BS34" i="6"/>
  <c r="BS43" i="6"/>
  <c r="BS52" i="6"/>
  <c r="BS61" i="6"/>
  <c r="BS70" i="6"/>
  <c r="BS79" i="6"/>
  <c r="BS88" i="6"/>
  <c r="BS97" i="6"/>
  <c r="BS100" i="6"/>
  <c r="BR16" i="6"/>
  <c r="BR25" i="6"/>
  <c r="BR34" i="6"/>
  <c r="BR43" i="6"/>
  <c r="BR52" i="6"/>
  <c r="BR61" i="6"/>
  <c r="BR70" i="6"/>
  <c r="BR79" i="6"/>
  <c r="BR88" i="6"/>
  <c r="BR97" i="6"/>
  <c r="BR100" i="6"/>
  <c r="BQ16" i="6"/>
  <c r="BQ25" i="6"/>
  <c r="BQ34" i="6"/>
  <c r="BQ43" i="6"/>
  <c r="BQ52" i="6"/>
  <c r="BQ61" i="6"/>
  <c r="BQ70" i="6"/>
  <c r="BQ79" i="6"/>
  <c r="BQ88" i="6"/>
  <c r="BQ97" i="6"/>
  <c r="BQ100" i="6"/>
  <c r="BP16" i="6"/>
  <c r="BP25" i="6"/>
  <c r="BP34" i="6"/>
  <c r="BP43" i="6"/>
  <c r="BP52" i="6"/>
  <c r="BP61" i="6"/>
  <c r="BP70" i="6"/>
  <c r="BP79" i="6"/>
  <c r="BP88" i="6"/>
  <c r="BP97" i="6"/>
  <c r="BP100" i="6"/>
  <c r="BO16" i="6"/>
  <c r="BO25" i="6"/>
  <c r="BO34" i="6"/>
  <c r="BO43" i="6"/>
  <c r="BO52" i="6"/>
  <c r="BO61" i="6"/>
  <c r="BO70" i="6"/>
  <c r="BO79" i="6"/>
  <c r="BO88" i="6"/>
  <c r="BO97" i="6"/>
  <c r="BO100" i="6"/>
  <c r="BN16" i="6"/>
  <c r="BN25" i="6"/>
  <c r="BN34" i="6"/>
  <c r="BN43" i="6"/>
  <c r="BN52" i="6"/>
  <c r="BN61" i="6"/>
  <c r="BN70" i="6"/>
  <c r="BN79" i="6"/>
  <c r="BN88" i="6"/>
  <c r="BN97" i="6"/>
  <c r="BN100" i="6"/>
  <c r="BM16" i="6"/>
  <c r="BM25" i="6"/>
  <c r="BM34" i="6"/>
  <c r="BM43" i="6"/>
  <c r="BM52" i="6"/>
  <c r="BM61" i="6"/>
  <c r="BM70" i="6"/>
  <c r="BM79" i="6"/>
  <c r="BM88" i="6"/>
  <c r="BM97" i="6"/>
  <c r="BM100" i="6"/>
  <c r="BL16" i="6"/>
  <c r="BL25" i="6"/>
  <c r="BL34" i="6"/>
  <c r="BL43" i="6"/>
  <c r="BL52" i="6"/>
  <c r="BL61" i="6"/>
  <c r="BL70" i="6"/>
  <c r="BL79" i="6"/>
  <c r="BL88" i="6"/>
  <c r="BL97" i="6"/>
  <c r="BL100" i="6"/>
  <c r="BK16" i="6"/>
  <c r="BK25" i="6"/>
  <c r="BK34" i="6"/>
  <c r="BK43" i="6"/>
  <c r="BK52" i="6"/>
  <c r="BK61" i="6"/>
  <c r="BK70" i="6"/>
  <c r="BK79" i="6"/>
  <c r="BK88" i="6"/>
  <c r="BK97" i="6"/>
  <c r="BK100" i="6"/>
  <c r="BJ16" i="6"/>
  <c r="BJ25" i="6"/>
  <c r="BJ34" i="6"/>
  <c r="BJ43" i="6"/>
  <c r="BJ52" i="6"/>
  <c r="BJ61" i="6"/>
  <c r="BJ70" i="6"/>
  <c r="BJ79" i="6"/>
  <c r="BJ88" i="6"/>
  <c r="BJ97" i="6"/>
  <c r="BJ100" i="6"/>
  <c r="BI16" i="6"/>
  <c r="BI25" i="6"/>
  <c r="BI34" i="6"/>
  <c r="BI43" i="6"/>
  <c r="BI52" i="6"/>
  <c r="BI61" i="6"/>
  <c r="BI70" i="6"/>
  <c r="BI79" i="6"/>
  <c r="BI88" i="6"/>
  <c r="BI97" i="6"/>
  <c r="BI100" i="6"/>
  <c r="BH16" i="6"/>
  <c r="BH25" i="6"/>
  <c r="BH34" i="6"/>
  <c r="BH43" i="6"/>
  <c r="BH52" i="6"/>
  <c r="BH61" i="6"/>
  <c r="BH70" i="6"/>
  <c r="BH79" i="6"/>
  <c r="BH88" i="6"/>
  <c r="BH97" i="6"/>
  <c r="BH100" i="6"/>
  <c r="BG16" i="6"/>
  <c r="BG25" i="6"/>
  <c r="BG34" i="6"/>
  <c r="BG43" i="6"/>
  <c r="BG52" i="6"/>
  <c r="BG61" i="6"/>
  <c r="BG70" i="6"/>
  <c r="BG79" i="6"/>
  <c r="BG88" i="6"/>
  <c r="BG97" i="6"/>
  <c r="BG100" i="6"/>
  <c r="BF16" i="6"/>
  <c r="BF25" i="6"/>
  <c r="BF34" i="6"/>
  <c r="BF43" i="6"/>
  <c r="BF52" i="6"/>
  <c r="BF61" i="6"/>
  <c r="BF70" i="6"/>
  <c r="BF79" i="6"/>
  <c r="BF88" i="6"/>
  <c r="BF97" i="6"/>
  <c r="BF100" i="6"/>
  <c r="BE16" i="6"/>
  <c r="BE25" i="6"/>
  <c r="BE34" i="6"/>
  <c r="BE43" i="6"/>
  <c r="BE52" i="6"/>
  <c r="BE61" i="6"/>
  <c r="BE70" i="6"/>
  <c r="BE79" i="6"/>
  <c r="BE88" i="6"/>
  <c r="BE97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6" i="6"/>
  <c r="BB25" i="6"/>
  <c r="BB34" i="6"/>
  <c r="BB43" i="6"/>
  <c r="BB52" i="6"/>
  <c r="BB61" i="6"/>
  <c r="BB70" i="6"/>
  <c r="BB79" i="6"/>
  <c r="BB88" i="6"/>
  <c r="BB97" i="6"/>
  <c r="BB100" i="6"/>
  <c r="BA16" i="6"/>
  <c r="BA25" i="6"/>
  <c r="BA34" i="6"/>
  <c r="BA43" i="6"/>
  <c r="BA52" i="6"/>
  <c r="BA61" i="6"/>
  <c r="BA70" i="6"/>
  <c r="BA79" i="6"/>
  <c r="BA88" i="6"/>
  <c r="BA97" i="6"/>
  <c r="BA100" i="6"/>
  <c r="AZ16" i="6"/>
  <c r="AZ25" i="6"/>
  <c r="AZ34" i="6"/>
  <c r="AZ43" i="6"/>
  <c r="AZ52" i="6"/>
  <c r="AZ61" i="6"/>
  <c r="AZ70" i="6"/>
  <c r="AZ79" i="6"/>
  <c r="AZ88" i="6"/>
  <c r="AZ97" i="6"/>
  <c r="AZ100" i="6"/>
  <c r="AY16" i="6"/>
  <c r="AY25" i="6"/>
  <c r="AY34" i="6"/>
  <c r="AY43" i="6"/>
  <c r="AY52" i="6"/>
  <c r="AY61" i="6"/>
  <c r="AY70" i="6"/>
  <c r="AY79" i="6"/>
  <c r="AY88" i="6"/>
  <c r="AY97" i="6"/>
  <c r="AY100" i="6"/>
  <c r="AX16" i="6"/>
  <c r="AX25" i="6"/>
  <c r="AX34" i="6"/>
  <c r="AX43" i="6"/>
  <c r="AX52" i="6"/>
  <c r="AX61" i="6"/>
  <c r="AX70" i="6"/>
  <c r="AX79" i="6"/>
  <c r="AX88" i="6"/>
  <c r="AX97" i="6"/>
  <c r="AX100" i="6"/>
  <c r="AW16" i="6"/>
  <c r="AW25" i="6"/>
  <c r="AW34" i="6"/>
  <c r="AW43" i="6"/>
  <c r="AW52" i="6"/>
  <c r="AW61" i="6"/>
  <c r="AW70" i="6"/>
  <c r="AW79" i="6"/>
  <c r="AW88" i="6"/>
  <c r="AW97" i="6"/>
  <c r="AW100" i="6"/>
  <c r="AV16" i="6"/>
  <c r="AV25" i="6"/>
  <c r="AV34" i="6"/>
  <c r="AV43" i="6"/>
  <c r="AV52" i="6"/>
  <c r="AV61" i="6"/>
  <c r="AV70" i="6"/>
  <c r="AV79" i="6"/>
  <c r="AV88" i="6"/>
  <c r="AV97" i="6"/>
  <c r="AV100" i="6"/>
  <c r="AU16" i="6"/>
  <c r="AU25" i="6"/>
  <c r="AU34" i="6"/>
  <c r="AU43" i="6"/>
  <c r="AU52" i="6"/>
  <c r="AU61" i="6"/>
  <c r="AU70" i="6"/>
  <c r="AU79" i="6"/>
  <c r="AU88" i="6"/>
  <c r="AU97" i="6"/>
  <c r="AU100" i="6"/>
  <c r="AT16" i="6"/>
  <c r="AT25" i="6"/>
  <c r="AT34" i="6"/>
  <c r="AT43" i="6"/>
  <c r="AT52" i="6"/>
  <c r="AT61" i="6"/>
  <c r="AT70" i="6"/>
  <c r="AT79" i="6"/>
  <c r="AT88" i="6"/>
  <c r="AT97" i="6"/>
  <c r="AT100" i="6"/>
  <c r="AS16" i="6"/>
  <c r="AS25" i="6"/>
  <c r="AS34" i="6"/>
  <c r="AS43" i="6"/>
  <c r="AS52" i="6"/>
  <c r="AS61" i="6"/>
  <c r="AS70" i="6"/>
  <c r="AS79" i="6"/>
  <c r="AS88" i="6"/>
  <c r="AS97" i="6"/>
  <c r="AS100" i="6"/>
  <c r="AR16" i="6"/>
  <c r="AR25" i="6"/>
  <c r="AR34" i="6"/>
  <c r="AR43" i="6"/>
  <c r="AR52" i="6"/>
  <c r="AR61" i="6"/>
  <c r="AR70" i="6"/>
  <c r="AR79" i="6"/>
  <c r="AR88" i="6"/>
  <c r="AR97" i="6"/>
  <c r="AR100" i="6"/>
  <c r="AQ16" i="6"/>
  <c r="AQ25" i="6"/>
  <c r="AQ34" i="6"/>
  <c r="AQ43" i="6"/>
  <c r="AQ52" i="6"/>
  <c r="AQ61" i="6"/>
  <c r="AQ70" i="6"/>
  <c r="AQ79" i="6"/>
  <c r="AQ88" i="6"/>
  <c r="AQ97" i="6"/>
  <c r="AQ100" i="6"/>
  <c r="AP16" i="6"/>
  <c r="AP25" i="6"/>
  <c r="AP34" i="6"/>
  <c r="AP43" i="6"/>
  <c r="AP52" i="6"/>
  <c r="AP61" i="6"/>
  <c r="AP70" i="6"/>
  <c r="AP79" i="6"/>
  <c r="AP88" i="6"/>
  <c r="AP97" i="6"/>
  <c r="AP100" i="6"/>
  <c r="AO16" i="6"/>
  <c r="AO25" i="6"/>
  <c r="AO34" i="6"/>
  <c r="AO43" i="6"/>
  <c r="AO52" i="6"/>
  <c r="AO61" i="6"/>
  <c r="AO70" i="6"/>
  <c r="AO79" i="6"/>
  <c r="AO88" i="6"/>
  <c r="AO97" i="6"/>
  <c r="AO100" i="6"/>
  <c r="AN16" i="6"/>
  <c r="AN25" i="6"/>
  <c r="AN34" i="6"/>
  <c r="AN43" i="6"/>
  <c r="AN52" i="6"/>
  <c r="AN61" i="6"/>
  <c r="AN70" i="6"/>
  <c r="AN79" i="6"/>
  <c r="AN88" i="6"/>
  <c r="AN97" i="6"/>
  <c r="AN100" i="6"/>
  <c r="AM16" i="6"/>
  <c r="AM25" i="6"/>
  <c r="AM34" i="6"/>
  <c r="AM43" i="6"/>
  <c r="AM52" i="6"/>
  <c r="AM61" i="6"/>
  <c r="AM70" i="6"/>
  <c r="AM79" i="6"/>
  <c r="AM88" i="6"/>
  <c r="AM97" i="6"/>
  <c r="AM100" i="6"/>
  <c r="AL16" i="6"/>
  <c r="AL25" i="6"/>
  <c r="AL34" i="6"/>
  <c r="AL43" i="6"/>
  <c r="AL52" i="6"/>
  <c r="AL61" i="6"/>
  <c r="AL70" i="6"/>
  <c r="AL79" i="6"/>
  <c r="AL88" i="6"/>
  <c r="AL97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6" i="6"/>
  <c r="AJ25" i="6"/>
  <c r="AJ34" i="6"/>
  <c r="AJ43" i="6"/>
  <c r="AJ52" i="6"/>
  <c r="AJ61" i="6"/>
  <c r="AJ70" i="6"/>
  <c r="AJ79" i="6"/>
  <c r="AJ88" i="6"/>
  <c r="AJ97" i="6"/>
  <c r="AJ100" i="6"/>
  <c r="AI16" i="6"/>
  <c r="AI25" i="6"/>
  <c r="AI34" i="6"/>
  <c r="AI43" i="6"/>
  <c r="AI52" i="6"/>
  <c r="AI61" i="6"/>
  <c r="AI70" i="6"/>
  <c r="AI79" i="6"/>
  <c r="AI88" i="6"/>
  <c r="AI97" i="6"/>
  <c r="AI100" i="6"/>
  <c r="AH16" i="6"/>
  <c r="AH25" i="6"/>
  <c r="AH34" i="6"/>
  <c r="AH43" i="6"/>
  <c r="AH52" i="6"/>
  <c r="AH61" i="6"/>
  <c r="AH70" i="6"/>
  <c r="AH79" i="6"/>
  <c r="AH88" i="6"/>
  <c r="AH97" i="6"/>
  <c r="AH100" i="6"/>
  <c r="AG16" i="6"/>
  <c r="AG25" i="6"/>
  <c r="AG34" i="6"/>
  <c r="AG43" i="6"/>
  <c r="AG52" i="6"/>
  <c r="AG61" i="6"/>
  <c r="AG70" i="6"/>
  <c r="AG79" i="6"/>
  <c r="AG88" i="6"/>
  <c r="AG97" i="6"/>
  <c r="AG100" i="6"/>
  <c r="AF16" i="6"/>
  <c r="AF25" i="6"/>
  <c r="AF34" i="6"/>
  <c r="AF43" i="6"/>
  <c r="AF52" i="6"/>
  <c r="AF61" i="6"/>
  <c r="AF70" i="6"/>
  <c r="AF79" i="6"/>
  <c r="AF88" i="6"/>
  <c r="AF97" i="6"/>
  <c r="AF100" i="6"/>
  <c r="AE16" i="6"/>
  <c r="AE25" i="6"/>
  <c r="AE34" i="6"/>
  <c r="AE43" i="6"/>
  <c r="AE52" i="6"/>
  <c r="AE61" i="6"/>
  <c r="AE70" i="6"/>
  <c r="AE79" i="6"/>
  <c r="AE88" i="6"/>
  <c r="AE97" i="6"/>
  <c r="AE100" i="6"/>
  <c r="AD16" i="6"/>
  <c r="AD25" i="6"/>
  <c r="AD34" i="6"/>
  <c r="AD43" i="6"/>
  <c r="AD52" i="6"/>
  <c r="AD61" i="6"/>
  <c r="AD70" i="6"/>
  <c r="AD79" i="6"/>
  <c r="AD88" i="6"/>
  <c r="AD97" i="6"/>
  <c r="AD100" i="6"/>
  <c r="AC16" i="6"/>
  <c r="AC25" i="6"/>
  <c r="AC34" i="6"/>
  <c r="AC43" i="6"/>
  <c r="AC52" i="6"/>
  <c r="AC61" i="6"/>
  <c r="AC70" i="6"/>
  <c r="AC79" i="6"/>
  <c r="AC88" i="6"/>
  <c r="AC97" i="6"/>
  <c r="AC100" i="6"/>
  <c r="AB16" i="6"/>
  <c r="AB25" i="6"/>
  <c r="AB34" i="6"/>
  <c r="AB43" i="6"/>
  <c r="AB52" i="6"/>
  <c r="AB61" i="6"/>
  <c r="AB70" i="6"/>
  <c r="AB79" i="6"/>
  <c r="AB88" i="6"/>
  <c r="AB97" i="6"/>
  <c r="AB100" i="6"/>
  <c r="AA16" i="6"/>
  <c r="AA25" i="6"/>
  <c r="AA34" i="6"/>
  <c r="AA43" i="6"/>
  <c r="AA52" i="6"/>
  <c r="AA61" i="6"/>
  <c r="AA70" i="6"/>
  <c r="AA79" i="6"/>
  <c r="AA88" i="6"/>
  <c r="AA97" i="6"/>
  <c r="AA100" i="6"/>
  <c r="Z16" i="6"/>
  <c r="Z25" i="6"/>
  <c r="Z34" i="6"/>
  <c r="Z43" i="6"/>
  <c r="Z52" i="6"/>
  <c r="Z61" i="6"/>
  <c r="Z70" i="6"/>
  <c r="Z79" i="6"/>
  <c r="Z88" i="6"/>
  <c r="Z97" i="6"/>
  <c r="Z100" i="6"/>
  <c r="Y16" i="6"/>
  <c r="Y25" i="6"/>
  <c r="Y34" i="6"/>
  <c r="Y43" i="6"/>
  <c r="Y52" i="6"/>
  <c r="Y61" i="6"/>
  <c r="Y70" i="6"/>
  <c r="Y79" i="6"/>
  <c r="Y88" i="6"/>
  <c r="Y97" i="6"/>
  <c r="Y100" i="6"/>
  <c r="X16" i="6"/>
  <c r="X25" i="6"/>
  <c r="X34" i="6"/>
  <c r="X43" i="6"/>
  <c r="X52" i="6"/>
  <c r="X61" i="6"/>
  <c r="X70" i="6"/>
  <c r="X79" i="6"/>
  <c r="X88" i="6"/>
  <c r="X97" i="6"/>
  <c r="X100" i="6"/>
  <c r="W16" i="6"/>
  <c r="W25" i="6"/>
  <c r="W34" i="6"/>
  <c r="W43" i="6"/>
  <c r="W52" i="6"/>
  <c r="W61" i="6"/>
  <c r="W70" i="6"/>
  <c r="W79" i="6"/>
  <c r="W88" i="6"/>
  <c r="W97" i="6"/>
  <c r="W100" i="6"/>
  <c r="V16" i="6"/>
  <c r="V25" i="6"/>
  <c r="V34" i="6"/>
  <c r="V43" i="6"/>
  <c r="V52" i="6"/>
  <c r="V61" i="6"/>
  <c r="V70" i="6"/>
  <c r="V79" i="6"/>
  <c r="V88" i="6"/>
  <c r="V97" i="6"/>
  <c r="V100" i="6"/>
  <c r="U16" i="6"/>
  <c r="U25" i="6"/>
  <c r="U34" i="6"/>
  <c r="U43" i="6"/>
  <c r="U52" i="6"/>
  <c r="U61" i="6"/>
  <c r="U70" i="6"/>
  <c r="U79" i="6"/>
  <c r="U88" i="6"/>
  <c r="U97" i="6"/>
  <c r="U100" i="6"/>
  <c r="T16" i="6"/>
  <c r="T25" i="6"/>
  <c r="T34" i="6"/>
  <c r="T43" i="6"/>
  <c r="T52" i="6"/>
  <c r="T61" i="6"/>
  <c r="T70" i="6"/>
  <c r="T79" i="6"/>
  <c r="T88" i="6"/>
  <c r="T97" i="6"/>
  <c r="T100" i="6"/>
  <c r="F16" i="6"/>
  <c r="F25" i="6"/>
  <c r="F34" i="6"/>
  <c r="F43" i="6"/>
  <c r="F52" i="6"/>
  <c r="F61" i="6"/>
  <c r="F70" i="6"/>
  <c r="F79" i="6"/>
  <c r="F88" i="6"/>
  <c r="F97" i="6"/>
  <c r="F100" i="6"/>
  <c r="G16" i="6"/>
  <c r="G25" i="6"/>
  <c r="G34" i="6"/>
  <c r="G43" i="6"/>
  <c r="G52" i="6"/>
  <c r="G61" i="6"/>
  <c r="G70" i="6"/>
  <c r="G79" i="6"/>
  <c r="G88" i="6"/>
  <c r="G97" i="6"/>
  <c r="G100" i="6"/>
  <c r="H16" i="6"/>
  <c r="H25" i="6"/>
  <c r="H34" i="6"/>
  <c r="H43" i="6"/>
  <c r="H52" i="6"/>
  <c r="H61" i="6"/>
  <c r="H70" i="6"/>
  <c r="H79" i="6"/>
  <c r="H88" i="6"/>
  <c r="H97" i="6"/>
  <c r="H100" i="6"/>
  <c r="I16" i="6"/>
  <c r="I25" i="6"/>
  <c r="I34" i="6"/>
  <c r="I43" i="6"/>
  <c r="I52" i="6"/>
  <c r="I61" i="6"/>
  <c r="I70" i="6"/>
  <c r="I79" i="6"/>
  <c r="I88" i="6"/>
  <c r="I97" i="6"/>
  <c r="I100" i="6"/>
  <c r="J16" i="6"/>
  <c r="J25" i="6"/>
  <c r="J34" i="6"/>
  <c r="J43" i="6"/>
  <c r="J52" i="6"/>
  <c r="J61" i="6"/>
  <c r="J70" i="6"/>
  <c r="J79" i="6"/>
  <c r="J88" i="6"/>
  <c r="J97" i="6"/>
  <c r="J100" i="6"/>
  <c r="K16" i="6"/>
  <c r="K25" i="6"/>
  <c r="K34" i="6"/>
  <c r="K43" i="6"/>
  <c r="K52" i="6"/>
  <c r="K61" i="6"/>
  <c r="K70" i="6"/>
  <c r="K79" i="6"/>
  <c r="K88" i="6"/>
  <c r="K97" i="6"/>
  <c r="K100" i="6"/>
  <c r="L16" i="6"/>
  <c r="L25" i="6"/>
  <c r="L34" i="6"/>
  <c r="L43" i="6"/>
  <c r="L52" i="6"/>
  <c r="L61" i="6"/>
  <c r="L70" i="6"/>
  <c r="L79" i="6"/>
  <c r="L88" i="6"/>
  <c r="L97" i="6"/>
  <c r="L100" i="6"/>
  <c r="M16" i="6"/>
  <c r="M25" i="6"/>
  <c r="M34" i="6"/>
  <c r="M43" i="6"/>
  <c r="M52" i="6"/>
  <c r="M61" i="6"/>
  <c r="M70" i="6"/>
  <c r="M79" i="6"/>
  <c r="M88" i="6"/>
  <c r="M97" i="6"/>
  <c r="M100" i="6"/>
  <c r="N16" i="6"/>
  <c r="N25" i="6"/>
  <c r="N34" i="6"/>
  <c r="N43" i="6"/>
  <c r="N52" i="6"/>
  <c r="N61" i="6"/>
  <c r="N70" i="6"/>
  <c r="N79" i="6"/>
  <c r="N88" i="6"/>
  <c r="N97" i="6"/>
  <c r="N100" i="6"/>
  <c r="O16" i="6"/>
  <c r="O25" i="6"/>
  <c r="O34" i="6"/>
  <c r="O43" i="6"/>
  <c r="O52" i="6"/>
  <c r="O61" i="6"/>
  <c r="O70" i="6"/>
  <c r="O79" i="6"/>
  <c r="O88" i="6"/>
  <c r="O97" i="6"/>
  <c r="O100" i="6"/>
  <c r="P16" i="6"/>
  <c r="P25" i="6"/>
  <c r="P34" i="6"/>
  <c r="P43" i="6"/>
  <c r="P52" i="6"/>
  <c r="P61" i="6"/>
  <c r="P70" i="6"/>
  <c r="P79" i="6"/>
  <c r="P88" i="6"/>
  <c r="P97" i="6"/>
  <c r="P100" i="6"/>
  <c r="Q16" i="6"/>
  <c r="Q25" i="6"/>
  <c r="Q34" i="6"/>
  <c r="Q43" i="6"/>
  <c r="Q52" i="6"/>
  <c r="Q61" i="6"/>
  <c r="Q70" i="6"/>
  <c r="Q79" i="6"/>
  <c r="Q88" i="6"/>
  <c r="Q97" i="6"/>
  <c r="Q100" i="6"/>
  <c r="R16" i="6"/>
  <c r="R25" i="6"/>
  <c r="R34" i="6"/>
  <c r="R43" i="6"/>
  <c r="R52" i="6"/>
  <c r="R61" i="6"/>
  <c r="R70" i="6"/>
  <c r="R79" i="6"/>
  <c r="R88" i="6"/>
  <c r="R97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6" i="6"/>
  <c r="E25" i="6"/>
  <c r="E34" i="6"/>
  <c r="E43" i="6"/>
  <c r="E52" i="6"/>
  <c r="E61" i="6"/>
  <c r="E70" i="6"/>
  <c r="E79" i="6"/>
  <c r="E88" i="6"/>
  <c r="E97" i="6"/>
  <c r="E100" i="6"/>
  <c r="D16" i="6"/>
  <c r="D25" i="6"/>
  <c r="D34" i="6"/>
  <c r="D43" i="6"/>
  <c r="D52" i="6"/>
  <c r="D61" i="6"/>
  <c r="D70" i="6"/>
  <c r="D79" i="6"/>
  <c r="D88" i="6"/>
  <c r="D97" i="6"/>
  <c r="D100" i="6"/>
  <c r="C16" i="6"/>
  <c r="C25" i="6"/>
  <c r="C34" i="6"/>
  <c r="C43" i="6"/>
  <c r="C52" i="6"/>
  <c r="C61" i="6"/>
  <c r="C70" i="6"/>
  <c r="C79" i="6"/>
  <c r="C88" i="6"/>
  <c r="C97" i="6"/>
  <c r="C100" i="6"/>
  <c r="B16" i="6"/>
  <c r="B25" i="6"/>
  <c r="B34" i="6"/>
  <c r="B43" i="6"/>
  <c r="B52" i="6"/>
  <c r="B61" i="6"/>
  <c r="B70" i="6"/>
  <c r="B79" i="6"/>
  <c r="B88" i="6"/>
  <c r="B97" i="6"/>
  <c r="B100" i="6"/>
  <c r="BW101" i="6"/>
  <c r="BX101" i="6"/>
  <c r="BY101" i="6"/>
  <c r="BV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E86" i="6"/>
  <c r="BF86" i="6"/>
  <c r="BH86" i="6"/>
  <c r="BI86" i="6"/>
  <c r="BK86" i="6"/>
  <c r="BL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D587" i="7"/>
  <c r="I587" i="7"/>
  <c r="K587" i="7"/>
  <c r="J587" i="7"/>
  <c r="H587" i="7"/>
  <c r="K589" i="7"/>
  <c r="J589" i="7"/>
  <c r="I589" i="7"/>
  <c r="H589" i="7"/>
  <c r="D581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D503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D487" i="7"/>
  <c r="I487" i="7"/>
  <c r="K487" i="7"/>
  <c r="D485" i="7"/>
  <c r="K488" i="7"/>
  <c r="D491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K1" i="6"/>
  <c r="BJ96" i="6"/>
  <c r="BJ7" i="6"/>
  <c r="F1" i="6"/>
  <c r="BI51" i="6"/>
  <c r="BI7" i="6"/>
  <c r="BG51" i="6"/>
  <c r="BG7" i="6"/>
  <c r="BG60" i="6"/>
  <c r="BG96" i="6"/>
  <c r="BF33" i="6"/>
  <c r="BF7" i="6"/>
  <c r="BD51" i="6"/>
  <c r="BD7" i="6"/>
  <c r="AR60" i="6"/>
  <c r="AR7" i="6"/>
  <c r="AR69" i="6"/>
  <c r="AP24" i="6"/>
  <c r="AP7" i="6"/>
  <c r="AP42" i="6"/>
  <c r="AO69" i="6"/>
  <c r="AO7" i="6"/>
  <c r="AO78" i="6"/>
  <c r="AL51" i="6"/>
  <c r="AL7" i="6"/>
  <c r="Z69" i="6"/>
  <c r="Z7" i="6"/>
  <c r="Z78" i="6"/>
  <c r="Y51" i="6"/>
  <c r="Y7" i="6"/>
  <c r="W15" i="6"/>
  <c r="W7" i="6"/>
  <c r="W60" i="6"/>
  <c r="V33" i="6"/>
  <c r="V7" i="6"/>
  <c r="F33" i="6"/>
  <c r="F7" i="6"/>
  <c r="F51" i="6"/>
  <c r="I51" i="6"/>
  <c r="I7" i="6"/>
  <c r="D33" i="6"/>
  <c r="D7" i="6"/>
  <c r="BW33" i="6"/>
  <c r="BW7" i="6"/>
  <c r="BX33" i="6"/>
  <c r="BX7" i="6"/>
  <c r="BY33" i="6"/>
  <c r="BY7" i="6"/>
  <c r="BY51" i="6"/>
  <c r="BV33" i="6"/>
  <c r="BV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G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51" i="3"/>
  <c r="BX160" i="3"/>
  <c r="BX167" i="3"/>
  <c r="BX172" i="3"/>
  <c r="BX825" i="3"/>
  <c r="BX173" i="3"/>
  <c r="BX826" i="3"/>
  <c r="BX13" i="3"/>
  <c r="BY151" i="3"/>
  <c r="BY160" i="3"/>
  <c r="BY167" i="3"/>
  <c r="BY172" i="3"/>
  <c r="BY825" i="3"/>
  <c r="BY173" i="3"/>
  <c r="BY826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850" i="3"/>
  <c r="BV851" i="3"/>
  <c r="BV14" i="3"/>
  <c r="BV13" i="3"/>
  <c r="BV12" i="3"/>
  <c r="BV11" i="3"/>
  <c r="BT434" i="3"/>
  <c r="BT961" i="3"/>
  <c r="BT444" i="3"/>
  <c r="BT962" i="3"/>
  <c r="BT30" i="3"/>
  <c r="BS434" i="3"/>
  <c r="BS961" i="3"/>
  <c r="BS444" i="3"/>
  <c r="BS962" i="3"/>
  <c r="BS30" i="3"/>
  <c r="BR434" i="3"/>
  <c r="BR961" i="3"/>
  <c r="BR444" i="3"/>
  <c r="BR962" i="3"/>
  <c r="BR30" i="3"/>
  <c r="BQ434" i="3"/>
  <c r="BQ961" i="3"/>
  <c r="BQ444" i="3"/>
  <c r="BQ962" i="3"/>
  <c r="BQ30" i="3"/>
  <c r="BP434" i="3"/>
  <c r="BP961" i="3"/>
  <c r="BP444" i="3"/>
  <c r="BP962" i="3"/>
  <c r="BP30" i="3"/>
  <c r="BO434" i="3"/>
  <c r="BO961" i="3"/>
  <c r="BO444" i="3"/>
  <c r="BO962" i="3"/>
  <c r="BO30" i="3"/>
  <c r="BN434" i="3"/>
  <c r="BN961" i="3"/>
  <c r="BN444" i="3"/>
  <c r="BN962" i="3"/>
  <c r="BN30" i="3"/>
  <c r="BM434" i="3"/>
  <c r="BM961" i="3"/>
  <c r="BM444" i="3"/>
  <c r="BM962" i="3"/>
  <c r="BM30" i="3"/>
  <c r="BL434" i="3"/>
  <c r="BL961" i="3"/>
  <c r="BL444" i="3"/>
  <c r="BL962" i="3"/>
  <c r="BL30" i="3"/>
  <c r="BK434" i="3"/>
  <c r="BK961" i="3"/>
  <c r="BK444" i="3"/>
  <c r="BK962" i="3"/>
  <c r="BK30" i="3"/>
  <c r="BJ434" i="3"/>
  <c r="BJ961" i="3"/>
  <c r="BJ444" i="3"/>
  <c r="BJ962" i="3"/>
  <c r="BJ30" i="3"/>
  <c r="BI434" i="3"/>
  <c r="BI961" i="3"/>
  <c r="BI444" i="3"/>
  <c r="BI962" i="3"/>
  <c r="BI30" i="3"/>
  <c r="BH434" i="3"/>
  <c r="BH961" i="3"/>
  <c r="BH444" i="3"/>
  <c r="BH962" i="3"/>
  <c r="BH30" i="3"/>
  <c r="BG434" i="3"/>
  <c r="BG961" i="3"/>
  <c r="BG444" i="3"/>
  <c r="BG962" i="3"/>
  <c r="BG30" i="3"/>
  <c r="BF434" i="3"/>
  <c r="BF961" i="3"/>
  <c r="BF444" i="3"/>
  <c r="BF962" i="3"/>
  <c r="BF30" i="3"/>
  <c r="BE434" i="3"/>
  <c r="BE961" i="3"/>
  <c r="BE444" i="3"/>
  <c r="BE962" i="3"/>
  <c r="BE30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434" i="3"/>
  <c r="BB961" i="3"/>
  <c r="BB444" i="3"/>
  <c r="BB962" i="3"/>
  <c r="BB30" i="3"/>
  <c r="BA434" i="3"/>
  <c r="BA961" i="3"/>
  <c r="BA444" i="3"/>
  <c r="BA962" i="3"/>
  <c r="BA30" i="3"/>
  <c r="AZ434" i="3"/>
  <c r="AZ961" i="3"/>
  <c r="AZ444" i="3"/>
  <c r="AZ962" i="3"/>
  <c r="AZ30" i="3"/>
  <c r="AY434" i="3"/>
  <c r="AY961" i="3"/>
  <c r="AY444" i="3"/>
  <c r="AY962" i="3"/>
  <c r="AY30" i="3"/>
  <c r="AX434" i="3"/>
  <c r="AX961" i="3"/>
  <c r="AX444" i="3"/>
  <c r="AX962" i="3"/>
  <c r="AX30" i="3"/>
  <c r="AW434" i="3"/>
  <c r="AW961" i="3"/>
  <c r="AW444" i="3"/>
  <c r="AW962" i="3"/>
  <c r="AW30" i="3"/>
  <c r="AV434" i="3"/>
  <c r="AV961" i="3"/>
  <c r="AV444" i="3"/>
  <c r="AV962" i="3"/>
  <c r="AV30" i="3"/>
  <c r="AU434" i="3"/>
  <c r="AU961" i="3"/>
  <c r="AU444" i="3"/>
  <c r="AU962" i="3"/>
  <c r="AU30" i="3"/>
  <c r="AT434" i="3"/>
  <c r="AT961" i="3"/>
  <c r="AT444" i="3"/>
  <c r="AT962" i="3"/>
  <c r="AT30" i="3"/>
  <c r="AS434" i="3"/>
  <c r="AS961" i="3"/>
  <c r="AS444" i="3"/>
  <c r="AS962" i="3"/>
  <c r="AS30" i="3"/>
  <c r="AR434" i="3"/>
  <c r="AR961" i="3"/>
  <c r="AR444" i="3"/>
  <c r="AR962" i="3"/>
  <c r="AR30" i="3"/>
  <c r="AQ434" i="3"/>
  <c r="AQ961" i="3"/>
  <c r="AQ444" i="3"/>
  <c r="AQ962" i="3"/>
  <c r="AQ30" i="3"/>
  <c r="AP434" i="3"/>
  <c r="AP961" i="3"/>
  <c r="AP444" i="3"/>
  <c r="AP962" i="3"/>
  <c r="AP30" i="3"/>
  <c r="AO434" i="3"/>
  <c r="AO961" i="3"/>
  <c r="AO444" i="3"/>
  <c r="AO962" i="3"/>
  <c r="AO30" i="3"/>
  <c r="AN434" i="3"/>
  <c r="AN961" i="3"/>
  <c r="AN444" i="3"/>
  <c r="AN962" i="3"/>
  <c r="AN30" i="3"/>
  <c r="AM434" i="3"/>
  <c r="AM961" i="3"/>
  <c r="AM444" i="3"/>
  <c r="AM962" i="3"/>
  <c r="AM30" i="3"/>
  <c r="AL434" i="3"/>
  <c r="AL961" i="3"/>
  <c r="AL444" i="3"/>
  <c r="AL962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434" i="3"/>
  <c r="AJ961" i="3"/>
  <c r="AJ444" i="3"/>
  <c r="AJ962" i="3"/>
  <c r="AJ30" i="3"/>
  <c r="AI434" i="3"/>
  <c r="AI961" i="3"/>
  <c r="AI444" i="3"/>
  <c r="AI962" i="3"/>
  <c r="AI30" i="3"/>
  <c r="AH434" i="3"/>
  <c r="AH961" i="3"/>
  <c r="AH444" i="3"/>
  <c r="AH962" i="3"/>
  <c r="AH30" i="3"/>
  <c r="AG434" i="3"/>
  <c r="AG961" i="3"/>
  <c r="AG444" i="3"/>
  <c r="AG962" i="3"/>
  <c r="AG30" i="3"/>
  <c r="AF434" i="3"/>
  <c r="AF961" i="3"/>
  <c r="AF444" i="3"/>
  <c r="AF962" i="3"/>
  <c r="AF30" i="3"/>
  <c r="AE434" i="3"/>
  <c r="AE961" i="3"/>
  <c r="AE444" i="3"/>
  <c r="AE962" i="3"/>
  <c r="AE30" i="3"/>
  <c r="AD434" i="3"/>
  <c r="AD961" i="3"/>
  <c r="AD444" i="3"/>
  <c r="AD962" i="3"/>
  <c r="AD30" i="3"/>
  <c r="AC434" i="3"/>
  <c r="AC961" i="3"/>
  <c r="AC444" i="3"/>
  <c r="AC962" i="3"/>
  <c r="AC30" i="3"/>
  <c r="AB434" i="3"/>
  <c r="AB961" i="3"/>
  <c r="AB444" i="3"/>
  <c r="AB962" i="3"/>
  <c r="AB30" i="3"/>
  <c r="AA434" i="3"/>
  <c r="AA961" i="3"/>
  <c r="AA444" i="3"/>
  <c r="AA962" i="3"/>
  <c r="AA30" i="3"/>
  <c r="Z434" i="3"/>
  <c r="Z961" i="3"/>
  <c r="Z444" i="3"/>
  <c r="Z962" i="3"/>
  <c r="Z30" i="3"/>
  <c r="Y434" i="3"/>
  <c r="Y961" i="3"/>
  <c r="Y444" i="3"/>
  <c r="Y962" i="3"/>
  <c r="Y30" i="3"/>
  <c r="X434" i="3"/>
  <c r="X961" i="3"/>
  <c r="X444" i="3"/>
  <c r="X962" i="3"/>
  <c r="X30" i="3"/>
  <c r="W434" i="3"/>
  <c r="W961" i="3"/>
  <c r="W444" i="3"/>
  <c r="W962" i="3"/>
  <c r="W30" i="3"/>
  <c r="V434" i="3"/>
  <c r="V961" i="3"/>
  <c r="V444" i="3"/>
  <c r="V962" i="3"/>
  <c r="V30" i="3"/>
  <c r="U434" i="3"/>
  <c r="U961" i="3"/>
  <c r="U444" i="3"/>
  <c r="U962" i="3"/>
  <c r="U30" i="3"/>
  <c r="T434" i="3"/>
  <c r="T961" i="3"/>
  <c r="T444" i="3"/>
  <c r="T962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434" i="3"/>
  <c r="C961" i="3"/>
  <c r="C444" i="3"/>
  <c r="C962" i="3"/>
  <c r="C30" i="3"/>
  <c r="D434" i="3"/>
  <c r="D961" i="3"/>
  <c r="D444" i="3"/>
  <c r="D962" i="3"/>
  <c r="D30" i="3"/>
  <c r="E434" i="3"/>
  <c r="E961" i="3"/>
  <c r="E444" i="3"/>
  <c r="E962" i="3"/>
  <c r="E30" i="3"/>
  <c r="F434" i="3"/>
  <c r="F961" i="3"/>
  <c r="F444" i="3"/>
  <c r="F962" i="3"/>
  <c r="F30" i="3"/>
  <c r="G434" i="3"/>
  <c r="G961" i="3"/>
  <c r="G444" i="3"/>
  <c r="G962" i="3"/>
  <c r="G30" i="3"/>
  <c r="H434" i="3"/>
  <c r="H961" i="3"/>
  <c r="H444" i="3"/>
  <c r="H962" i="3"/>
  <c r="H30" i="3"/>
  <c r="I434" i="3"/>
  <c r="I961" i="3"/>
  <c r="I444" i="3"/>
  <c r="I962" i="3"/>
  <c r="I30" i="3"/>
  <c r="J434" i="3"/>
  <c r="J961" i="3"/>
  <c r="J444" i="3"/>
  <c r="J962" i="3"/>
  <c r="J30" i="3"/>
  <c r="K434" i="3"/>
  <c r="K961" i="3"/>
  <c r="K444" i="3"/>
  <c r="K962" i="3"/>
  <c r="K30" i="3"/>
  <c r="L434" i="3"/>
  <c r="L961" i="3"/>
  <c r="L444" i="3"/>
  <c r="L962" i="3"/>
  <c r="L30" i="3"/>
  <c r="M434" i="3"/>
  <c r="M961" i="3"/>
  <c r="M444" i="3"/>
  <c r="M962" i="3"/>
  <c r="M30" i="3"/>
  <c r="N434" i="3"/>
  <c r="N961" i="3"/>
  <c r="N444" i="3"/>
  <c r="N962" i="3"/>
  <c r="N30" i="3"/>
  <c r="O434" i="3"/>
  <c r="O961" i="3"/>
  <c r="O444" i="3"/>
  <c r="O962" i="3"/>
  <c r="O30" i="3"/>
  <c r="P434" i="3"/>
  <c r="P961" i="3"/>
  <c r="P444" i="3"/>
  <c r="P962" i="3"/>
  <c r="P30" i="3"/>
  <c r="Q434" i="3"/>
  <c r="Q961" i="3"/>
  <c r="Q444" i="3"/>
  <c r="Q962" i="3"/>
  <c r="Q30" i="3"/>
  <c r="R434" i="3"/>
  <c r="R961" i="3"/>
  <c r="R444" i="3"/>
  <c r="R962" i="3"/>
  <c r="R30" i="3"/>
  <c r="B434" i="3"/>
  <c r="B961" i="3"/>
  <c r="B444" i="3"/>
  <c r="B962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06" i="3"/>
  <c r="BX925" i="3"/>
  <c r="BX23" i="3"/>
  <c r="BY206" i="3"/>
  <c r="BY925" i="3"/>
  <c r="BY23" i="3"/>
  <c r="BV23" i="3"/>
  <c r="BV22" i="3"/>
  <c r="BV961" i="3"/>
  <c r="BV962" i="3"/>
  <c r="BV30" i="3"/>
  <c r="BV29" i="3"/>
  <c r="BV28" i="3"/>
  <c r="BV27" i="3"/>
  <c r="BV26" i="3"/>
  <c r="BV25" i="3"/>
  <c r="BV24" i="3"/>
  <c r="BV21" i="3"/>
  <c r="BT32" i="3"/>
  <c r="BQ555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55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55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55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55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55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55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55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55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989" i="3"/>
  <c r="F641" i="3"/>
  <c r="F990" i="3"/>
  <c r="F33" i="3"/>
  <c r="G988" i="3"/>
  <c r="G555" i="3"/>
  <c r="G989" i="3"/>
  <c r="G641" i="3"/>
  <c r="G990" i="3"/>
  <c r="G33" i="3"/>
  <c r="H988" i="3"/>
  <c r="H555" i="3"/>
  <c r="H989" i="3"/>
  <c r="H641" i="3"/>
  <c r="H990" i="3"/>
  <c r="H33" i="3"/>
  <c r="I988" i="3"/>
  <c r="I555" i="3"/>
  <c r="I989" i="3"/>
  <c r="I641" i="3"/>
  <c r="I990" i="3"/>
  <c r="I33" i="3"/>
  <c r="J988" i="3"/>
  <c r="J555" i="3"/>
  <c r="J989" i="3"/>
  <c r="J641" i="3"/>
  <c r="J990" i="3"/>
  <c r="J33" i="3"/>
  <c r="K988" i="3"/>
  <c r="K555" i="3"/>
  <c r="K989" i="3"/>
  <c r="K641" i="3"/>
  <c r="K990" i="3"/>
  <c r="K33" i="3"/>
  <c r="L988" i="3"/>
  <c r="L555" i="3"/>
  <c r="L989" i="3"/>
  <c r="L641" i="3"/>
  <c r="L990" i="3"/>
  <c r="L33" i="3"/>
  <c r="M988" i="3"/>
  <c r="M555" i="3"/>
  <c r="M989" i="3"/>
  <c r="M641" i="3"/>
  <c r="M990" i="3"/>
  <c r="M33" i="3"/>
  <c r="N988" i="3"/>
  <c r="N555" i="3"/>
  <c r="N989" i="3"/>
  <c r="N641" i="3"/>
  <c r="N990" i="3"/>
  <c r="N33" i="3"/>
  <c r="O988" i="3"/>
  <c r="O555" i="3"/>
  <c r="O989" i="3"/>
  <c r="O641" i="3"/>
  <c r="O990" i="3"/>
  <c r="O33" i="3"/>
  <c r="P988" i="3"/>
  <c r="P555" i="3"/>
  <c r="P989" i="3"/>
  <c r="P641" i="3"/>
  <c r="P990" i="3"/>
  <c r="P33" i="3"/>
  <c r="Q988" i="3"/>
  <c r="Q555" i="3"/>
  <c r="Q989" i="3"/>
  <c r="Q641" i="3"/>
  <c r="Q990" i="3"/>
  <c r="Q33" i="3"/>
  <c r="R988" i="3"/>
  <c r="R555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989" i="3"/>
  <c r="BW641" i="3"/>
  <c r="BW492" i="3"/>
  <c r="BW990" i="3"/>
  <c r="BW33" i="3"/>
  <c r="BX988" i="3"/>
  <c r="BX507" i="3"/>
  <c r="BX989" i="3"/>
  <c r="BX641" i="3"/>
  <c r="BX492" i="3"/>
  <c r="BX990" i="3"/>
  <c r="BX33" i="3"/>
  <c r="BY988" i="3"/>
  <c r="BY507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P928" i="7"/>
  <c r="O928" i="7"/>
  <c r="N928" i="7"/>
  <c r="M928" i="7"/>
  <c r="P926" i="7"/>
  <c r="O926" i="7"/>
  <c r="N926" i="7"/>
  <c r="M926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F928" i="7"/>
  <c r="E928" i="7"/>
  <c r="D928" i="7"/>
  <c r="C928" i="7"/>
  <c r="F926" i="7"/>
  <c r="E926" i="7"/>
  <c r="D926" i="7"/>
  <c r="C926" i="7"/>
  <c r="F924" i="7"/>
  <c r="E924" i="7"/>
  <c r="D924" i="7"/>
  <c r="C924" i="7"/>
  <c r="F923" i="7"/>
  <c r="E923" i="7"/>
  <c r="D923" i="7"/>
  <c r="C923" i="7"/>
  <c r="F922" i="7"/>
  <c r="E922" i="7"/>
  <c r="D922" i="7"/>
  <c r="C922" i="7"/>
  <c r="F921" i="7"/>
  <c r="E921" i="7"/>
  <c r="D921" i="7"/>
  <c r="C921" i="7"/>
  <c r="F920" i="7"/>
  <c r="E920" i="7"/>
  <c r="D920" i="7"/>
  <c r="C920" i="7"/>
  <c r="F919" i="7"/>
  <c r="E919" i="7"/>
  <c r="D919" i="7"/>
  <c r="C919" i="7"/>
  <c r="F917" i="7"/>
  <c r="E917" i="7"/>
  <c r="D917" i="7"/>
  <c r="C917" i="7"/>
  <c r="F916" i="7"/>
  <c r="E916" i="7"/>
  <c r="D916" i="7"/>
  <c r="C916" i="7"/>
  <c r="F915" i="7"/>
  <c r="E915" i="7"/>
  <c r="D915" i="7"/>
  <c r="C915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6" i="3"/>
  <c r="BQ997" i="3"/>
  <c r="BQ998" i="3"/>
  <c r="BQ999" i="3"/>
  <c r="BQ1000" i="3"/>
  <c r="BQ984" i="3"/>
  <c r="BQ1001" i="3"/>
  <c r="BP996" i="3"/>
  <c r="BP997" i="3"/>
  <c r="BP998" i="3"/>
  <c r="BP999" i="3"/>
  <c r="BP1000" i="3"/>
  <c r="BP984" i="3"/>
  <c r="BP1001" i="3"/>
  <c r="BO996" i="3"/>
  <c r="BO997" i="3"/>
  <c r="BO998" i="3"/>
  <c r="BO999" i="3"/>
  <c r="BO1000" i="3"/>
  <c r="BO984" i="3"/>
  <c r="BO1001" i="3"/>
  <c r="BN996" i="3"/>
  <c r="BN997" i="3"/>
  <c r="BN998" i="3"/>
  <c r="BN999" i="3"/>
  <c r="BN1000" i="3"/>
  <c r="BN984" i="3"/>
  <c r="BN1001" i="3"/>
  <c r="BM996" i="3"/>
  <c r="BM997" i="3"/>
  <c r="BM998" i="3"/>
  <c r="BM999" i="3"/>
  <c r="BM1000" i="3"/>
  <c r="BM984" i="3"/>
  <c r="BM1001" i="3"/>
  <c r="BL996" i="3"/>
  <c r="BL997" i="3"/>
  <c r="BL998" i="3"/>
  <c r="BL999" i="3"/>
  <c r="BL1000" i="3"/>
  <c r="BL984" i="3"/>
  <c r="BL1001" i="3"/>
  <c r="BK996" i="3"/>
  <c r="BK997" i="3"/>
  <c r="BK998" i="3"/>
  <c r="BK999" i="3"/>
  <c r="BK1000" i="3"/>
  <c r="BK984" i="3"/>
  <c r="BK1001" i="3"/>
  <c r="BJ996" i="3"/>
  <c r="BJ997" i="3"/>
  <c r="BJ998" i="3"/>
  <c r="BJ999" i="3"/>
  <c r="BJ1000" i="3"/>
  <c r="BJ984" i="3"/>
  <c r="BJ1001" i="3"/>
  <c r="BI996" i="3"/>
  <c r="BI997" i="3"/>
  <c r="BI998" i="3"/>
  <c r="BI999" i="3"/>
  <c r="BI1000" i="3"/>
  <c r="BI984" i="3"/>
  <c r="BI1001" i="3"/>
  <c r="BH996" i="3"/>
  <c r="BH997" i="3"/>
  <c r="BH998" i="3"/>
  <c r="BH999" i="3"/>
  <c r="BH1000" i="3"/>
  <c r="BH984" i="3"/>
  <c r="BH1001" i="3"/>
  <c r="BG996" i="3"/>
  <c r="BG997" i="3"/>
  <c r="BG998" i="3"/>
  <c r="BG999" i="3"/>
  <c r="BG1000" i="3"/>
  <c r="BG984" i="3"/>
  <c r="BG1001" i="3"/>
  <c r="BF996" i="3"/>
  <c r="BF997" i="3"/>
  <c r="BF998" i="3"/>
  <c r="BF999" i="3"/>
  <c r="BF1000" i="3"/>
  <c r="BF984" i="3"/>
  <c r="BF1001" i="3"/>
  <c r="BE996" i="3"/>
  <c r="BE997" i="3"/>
  <c r="BE998" i="3"/>
  <c r="BE999" i="3"/>
  <c r="BE1000" i="3"/>
  <c r="BE984" i="3"/>
  <c r="BE1001" i="3"/>
  <c r="BD996" i="3"/>
  <c r="BD997" i="3"/>
  <c r="BD998" i="3"/>
  <c r="BD999" i="3"/>
  <c r="BD1000" i="3"/>
  <c r="BD984" i="3"/>
  <c r="BD1001" i="3"/>
  <c r="BB996" i="3"/>
  <c r="BB997" i="3"/>
  <c r="BB998" i="3"/>
  <c r="BB999" i="3"/>
  <c r="BB1000" i="3"/>
  <c r="BB984" i="3"/>
  <c r="BB1001" i="3"/>
  <c r="BA996" i="3"/>
  <c r="BA997" i="3"/>
  <c r="BA998" i="3"/>
  <c r="BA999" i="3"/>
  <c r="BA1000" i="3"/>
  <c r="BA984" i="3"/>
  <c r="BA1001" i="3"/>
  <c r="AZ996" i="3"/>
  <c r="AZ997" i="3"/>
  <c r="AZ998" i="3"/>
  <c r="AZ999" i="3"/>
  <c r="AZ1000" i="3"/>
  <c r="AZ984" i="3"/>
  <c r="AZ1001" i="3"/>
  <c r="AY996" i="3"/>
  <c r="AY997" i="3"/>
  <c r="AY998" i="3"/>
  <c r="AY999" i="3"/>
  <c r="AY1000" i="3"/>
  <c r="AY984" i="3"/>
  <c r="AY1001" i="3"/>
  <c r="AX996" i="3"/>
  <c r="AX997" i="3"/>
  <c r="AX998" i="3"/>
  <c r="AX999" i="3"/>
  <c r="AX1000" i="3"/>
  <c r="AX984" i="3"/>
  <c r="AX1001" i="3"/>
  <c r="AW996" i="3"/>
  <c r="AW997" i="3"/>
  <c r="AW998" i="3"/>
  <c r="AW999" i="3"/>
  <c r="AW1000" i="3"/>
  <c r="AW984" i="3"/>
  <c r="AW1001" i="3"/>
  <c r="AV996" i="3"/>
  <c r="AV997" i="3"/>
  <c r="AV998" i="3"/>
  <c r="AV999" i="3"/>
  <c r="AV1000" i="3"/>
  <c r="AV984" i="3"/>
  <c r="AV1001" i="3"/>
  <c r="AU996" i="3"/>
  <c r="AU997" i="3"/>
  <c r="AU998" i="3"/>
  <c r="AU999" i="3"/>
  <c r="AU1000" i="3"/>
  <c r="AU984" i="3"/>
  <c r="AU1001" i="3"/>
  <c r="AT996" i="3"/>
  <c r="AT997" i="3"/>
  <c r="AT998" i="3"/>
  <c r="AT999" i="3"/>
  <c r="AT1000" i="3"/>
  <c r="AT984" i="3"/>
  <c r="AT1001" i="3"/>
  <c r="AS996" i="3"/>
  <c r="AS997" i="3"/>
  <c r="AS998" i="3"/>
  <c r="AS999" i="3"/>
  <c r="AS1000" i="3"/>
  <c r="AS984" i="3"/>
  <c r="AS1001" i="3"/>
  <c r="AR996" i="3"/>
  <c r="AR997" i="3"/>
  <c r="AR998" i="3"/>
  <c r="AR999" i="3"/>
  <c r="AR1000" i="3"/>
  <c r="AR984" i="3"/>
  <c r="AR1001" i="3"/>
  <c r="AQ996" i="3"/>
  <c r="AQ997" i="3"/>
  <c r="AQ998" i="3"/>
  <c r="AQ999" i="3"/>
  <c r="AQ1000" i="3"/>
  <c r="AQ984" i="3"/>
  <c r="AQ1001" i="3"/>
  <c r="AP996" i="3"/>
  <c r="AP997" i="3"/>
  <c r="AP998" i="3"/>
  <c r="AP999" i="3"/>
  <c r="AP1000" i="3"/>
  <c r="AP984" i="3"/>
  <c r="AP1001" i="3"/>
  <c r="AO996" i="3"/>
  <c r="AO997" i="3"/>
  <c r="AO998" i="3"/>
  <c r="AO999" i="3"/>
  <c r="AO1000" i="3"/>
  <c r="AO984" i="3"/>
  <c r="AO1001" i="3"/>
  <c r="AN996" i="3"/>
  <c r="AN997" i="3"/>
  <c r="AN998" i="3"/>
  <c r="AN999" i="3"/>
  <c r="AN1000" i="3"/>
  <c r="AN984" i="3"/>
  <c r="AN1001" i="3"/>
  <c r="AM996" i="3"/>
  <c r="AM997" i="3"/>
  <c r="AM998" i="3"/>
  <c r="AM999" i="3"/>
  <c r="AM1000" i="3"/>
  <c r="AM984" i="3"/>
  <c r="AM1001" i="3"/>
  <c r="AL996" i="3"/>
  <c r="AL997" i="3"/>
  <c r="AL998" i="3"/>
  <c r="AL999" i="3"/>
  <c r="AL1000" i="3"/>
  <c r="AL984" i="3"/>
  <c r="AL1001" i="3"/>
  <c r="AJ996" i="3"/>
  <c r="AJ997" i="3"/>
  <c r="AJ998" i="3"/>
  <c r="AJ999" i="3"/>
  <c r="AJ1000" i="3"/>
  <c r="AJ984" i="3"/>
  <c r="AJ1001" i="3"/>
  <c r="AI996" i="3"/>
  <c r="AI997" i="3"/>
  <c r="AI998" i="3"/>
  <c r="AI999" i="3"/>
  <c r="AI1000" i="3"/>
  <c r="AI984" i="3"/>
  <c r="AI1001" i="3"/>
  <c r="AH996" i="3"/>
  <c r="AH997" i="3"/>
  <c r="AH998" i="3"/>
  <c r="AH999" i="3"/>
  <c r="AH1000" i="3"/>
  <c r="AH984" i="3"/>
  <c r="AH1001" i="3"/>
  <c r="AG996" i="3"/>
  <c r="AG997" i="3"/>
  <c r="AG998" i="3"/>
  <c r="AG999" i="3"/>
  <c r="AG1000" i="3"/>
  <c r="AG984" i="3"/>
  <c r="AG1001" i="3"/>
  <c r="AF996" i="3"/>
  <c r="AF997" i="3"/>
  <c r="AF998" i="3"/>
  <c r="AF999" i="3"/>
  <c r="AF1000" i="3"/>
  <c r="AF984" i="3"/>
  <c r="AF1001" i="3"/>
  <c r="AE996" i="3"/>
  <c r="AE997" i="3"/>
  <c r="AE998" i="3"/>
  <c r="AE999" i="3"/>
  <c r="AE1000" i="3"/>
  <c r="AE984" i="3"/>
  <c r="AE1001" i="3"/>
  <c r="AD996" i="3"/>
  <c r="AD997" i="3"/>
  <c r="AD998" i="3"/>
  <c r="AD999" i="3"/>
  <c r="AD1000" i="3"/>
  <c r="AD984" i="3"/>
  <c r="AD1001" i="3"/>
  <c r="AC996" i="3"/>
  <c r="AC997" i="3"/>
  <c r="AC998" i="3"/>
  <c r="AC999" i="3"/>
  <c r="AC1000" i="3"/>
  <c r="AC984" i="3"/>
  <c r="AC1001" i="3"/>
  <c r="AB996" i="3"/>
  <c r="AB997" i="3"/>
  <c r="AB998" i="3"/>
  <c r="AB999" i="3"/>
  <c r="AB1000" i="3"/>
  <c r="AB984" i="3"/>
  <c r="AB1001" i="3"/>
  <c r="AA996" i="3"/>
  <c r="AA997" i="3"/>
  <c r="AA998" i="3"/>
  <c r="AA999" i="3"/>
  <c r="AA1000" i="3"/>
  <c r="AA984" i="3"/>
  <c r="AA1001" i="3"/>
  <c r="Z996" i="3"/>
  <c r="Z997" i="3"/>
  <c r="Z998" i="3"/>
  <c r="Z999" i="3"/>
  <c r="Z1000" i="3"/>
  <c r="Z984" i="3"/>
  <c r="Z1001" i="3"/>
  <c r="Y996" i="3"/>
  <c r="Y997" i="3"/>
  <c r="Y998" i="3"/>
  <c r="Y999" i="3"/>
  <c r="Y1000" i="3"/>
  <c r="Y984" i="3"/>
  <c r="Y1001" i="3"/>
  <c r="X996" i="3"/>
  <c r="X997" i="3"/>
  <c r="X998" i="3"/>
  <c r="X999" i="3"/>
  <c r="X1000" i="3"/>
  <c r="X984" i="3"/>
  <c r="X1001" i="3"/>
  <c r="W996" i="3"/>
  <c r="W997" i="3"/>
  <c r="W998" i="3"/>
  <c r="W999" i="3"/>
  <c r="W1000" i="3"/>
  <c r="W984" i="3"/>
  <c r="W1001" i="3"/>
  <c r="V996" i="3"/>
  <c r="V997" i="3"/>
  <c r="V998" i="3"/>
  <c r="V999" i="3"/>
  <c r="V1000" i="3"/>
  <c r="V984" i="3"/>
  <c r="V1001" i="3"/>
  <c r="U996" i="3"/>
  <c r="U997" i="3"/>
  <c r="U998" i="3"/>
  <c r="U999" i="3"/>
  <c r="U1000" i="3"/>
  <c r="U984" i="3"/>
  <c r="U1001" i="3"/>
  <c r="T996" i="3"/>
  <c r="T997" i="3"/>
  <c r="T998" i="3"/>
  <c r="T999" i="3"/>
  <c r="T1000" i="3"/>
  <c r="T984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F1" i="5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81" i="3"/>
  <c r="BX183" i="3"/>
  <c r="BX178" i="3"/>
  <c r="BX180" i="3"/>
  <c r="BX177" i="3"/>
  <c r="BX827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81" i="3"/>
  <c r="BY183" i="3"/>
  <c r="BY178" i="3"/>
  <c r="BY180" i="3"/>
  <c r="BY177" i="3"/>
  <c r="BY827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S36" i="6"/>
  <c r="BT36" i="6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J964" i="3"/>
  <c r="BJ965" i="3"/>
  <c r="BJ966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D473" i="7"/>
  <c r="D468" i="7"/>
  <c r="D467" i="7"/>
  <c r="D469" i="7"/>
  <c r="D470" i="7"/>
  <c r="D474" i="7"/>
  <c r="E473" i="7"/>
  <c r="E468" i="7"/>
  <c r="E467" i="7"/>
  <c r="E469" i="7"/>
  <c r="E470" i="7"/>
  <c r="E474" i="7"/>
  <c r="F473" i="7"/>
  <c r="F468" i="7"/>
  <c r="F467" i="7"/>
  <c r="F469" i="7"/>
  <c r="F470" i="7"/>
  <c r="F474" i="7"/>
  <c r="C473" i="7"/>
  <c r="C468" i="7"/>
  <c r="C467" i="7"/>
  <c r="C469" i="7"/>
  <c r="C470" i="7"/>
  <c r="C474" i="7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D530" i="7"/>
  <c r="D527" i="7"/>
  <c r="D531" i="7"/>
  <c r="E530" i="7"/>
  <c r="E527" i="7"/>
  <c r="E531" i="7"/>
  <c r="F530" i="7"/>
  <c r="F527" i="7"/>
  <c r="F531" i="7"/>
  <c r="C530" i="7"/>
  <c r="C527" i="7"/>
  <c r="C53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23" i="8"/>
  <c r="F314" i="7"/>
  <c r="F309" i="7"/>
  <c r="F311" i="7"/>
  <c r="F312" i="7"/>
  <c r="F317" i="7"/>
  <c r="K314" i="7"/>
  <c r="F315" i="7"/>
  <c r="K316" i="7"/>
  <c r="K941" i="7"/>
  <c r="C304" i="7"/>
  <c r="H304" i="7"/>
  <c r="H306" i="7"/>
  <c r="H940" i="7"/>
  <c r="D23" i="8"/>
  <c r="D304" i="7"/>
  <c r="D299" i="7"/>
  <c r="D301" i="7"/>
  <c r="D302" i="7"/>
  <c r="D307" i="7"/>
  <c r="I304" i="7"/>
  <c r="D305" i="7"/>
  <c r="I306" i="7"/>
  <c r="I940" i="7"/>
  <c r="E23" i="8"/>
  <c r="E304" i="7"/>
  <c r="E299" i="7"/>
  <c r="E301" i="7"/>
  <c r="E302" i="7"/>
  <c r="E307" i="7"/>
  <c r="J304" i="7"/>
  <c r="E305" i="7"/>
  <c r="J306" i="7"/>
  <c r="J940" i="7"/>
  <c r="F304" i="7"/>
  <c r="F299" i="7"/>
  <c r="F301" i="7"/>
  <c r="F302" i="7"/>
  <c r="F307" i="7"/>
  <c r="K304" i="7"/>
  <c r="F305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5" i="8"/>
  <c r="D273" i="7"/>
  <c r="D271" i="7"/>
  <c r="D276" i="7"/>
  <c r="I273" i="7"/>
  <c r="D274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E243" i="7"/>
  <c r="E248" i="7"/>
  <c r="J245" i="7"/>
  <c r="E246" i="7"/>
  <c r="J247" i="7"/>
  <c r="J932" i="7"/>
  <c r="F245" i="7"/>
  <c r="F243" i="7"/>
  <c r="F248" i="7"/>
  <c r="K245" i="7"/>
  <c r="F246" i="7"/>
  <c r="K247" i="7"/>
  <c r="K932" i="7"/>
  <c r="C23" i="8"/>
  <c r="C238" i="7"/>
  <c r="C236" i="7"/>
  <c r="C241" i="7"/>
  <c r="H238" i="7"/>
  <c r="C239" i="7"/>
  <c r="H240" i="7"/>
  <c r="H931" i="7"/>
  <c r="D238" i="7"/>
  <c r="D236" i="7"/>
  <c r="D241" i="7"/>
  <c r="I238" i="7"/>
  <c r="D239" i="7"/>
  <c r="I240" i="7"/>
  <c r="I931" i="7"/>
  <c r="E238" i="7"/>
  <c r="E236" i="7"/>
  <c r="E241" i="7"/>
  <c r="J238" i="7"/>
  <c r="E239" i="7"/>
  <c r="J240" i="7"/>
  <c r="J931" i="7"/>
  <c r="F238" i="7"/>
  <c r="F236" i="7"/>
  <c r="F241" i="7"/>
  <c r="K238" i="7"/>
  <c r="F239" i="7"/>
  <c r="K240" i="7"/>
  <c r="K931" i="7"/>
  <c r="C54" i="7"/>
  <c r="H54" i="7"/>
  <c r="C55" i="7"/>
  <c r="H55" i="7"/>
  <c r="D54" i="7"/>
  <c r="I54" i="7"/>
  <c r="D55" i="7"/>
  <c r="I55" i="7"/>
  <c r="E17" i="8"/>
  <c r="E18" i="8"/>
  <c r="E181" i="7"/>
  <c r="E201" i="7"/>
  <c r="E207" i="7"/>
  <c r="E54" i="7"/>
  <c r="J54" i="7"/>
  <c r="E55" i="7"/>
  <c r="J55" i="7"/>
  <c r="E205" i="7"/>
  <c r="F17" i="8"/>
  <c r="F18" i="8"/>
  <c r="F181" i="7"/>
  <c r="F201" i="7"/>
  <c r="F207" i="7"/>
  <c r="F54" i="7"/>
  <c r="K54" i="7"/>
  <c r="F55" i="7"/>
  <c r="K55" i="7"/>
  <c r="F205" i="7"/>
  <c r="C52" i="7"/>
  <c r="H52" i="7"/>
  <c r="H197" i="7"/>
  <c r="H199" i="7"/>
  <c r="D52" i="7"/>
  <c r="I52" i="7"/>
  <c r="I197" i="7"/>
  <c r="I199" i="7"/>
  <c r="E52" i="7"/>
  <c r="J52" i="7"/>
  <c r="J197" i="7"/>
  <c r="J199" i="7"/>
  <c r="F52" i="7"/>
  <c r="K52" i="7"/>
  <c r="K197" i="7"/>
  <c r="K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187" i="7"/>
  <c r="C189" i="7"/>
  <c r="D187" i="7"/>
  <c r="D189" i="7"/>
  <c r="E187" i="7"/>
  <c r="E189" i="7"/>
  <c r="F187" i="7"/>
  <c r="F189" i="7"/>
  <c r="C217" i="7"/>
  <c r="C218" i="7"/>
  <c r="C219" i="7"/>
  <c r="D217" i="7"/>
  <c r="D218" i="7"/>
  <c r="D219" i="7"/>
  <c r="E217" i="7"/>
  <c r="E218" i="7"/>
  <c r="E219" i="7"/>
  <c r="F217" i="7"/>
  <c r="F218" i="7"/>
  <c r="F219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D220" i="7"/>
  <c r="D222" i="7"/>
  <c r="E220" i="7"/>
  <c r="E221" i="7"/>
  <c r="E222" i="7"/>
  <c r="F220" i="7"/>
  <c r="F221" i="7"/>
  <c r="F222" i="7"/>
  <c r="S917" i="7"/>
  <c r="C223" i="7"/>
  <c r="C224" i="7"/>
  <c r="C225" i="7"/>
  <c r="D223" i="7"/>
  <c r="D224" i="7"/>
  <c r="D225" i="7"/>
  <c r="E223" i="7"/>
  <c r="E224" i="7"/>
  <c r="E225" i="7"/>
  <c r="F223" i="7"/>
  <c r="F225" i="7"/>
  <c r="C184" i="7"/>
  <c r="C186" i="7"/>
  <c r="D184" i="7"/>
  <c r="D186" i="7"/>
  <c r="E184" i="7"/>
  <c r="E185" i="7"/>
  <c r="E186" i="7"/>
  <c r="F184" i="7"/>
  <c r="F185" i="7"/>
  <c r="F186" i="7"/>
  <c r="H186" i="7"/>
  <c r="I186" i="7"/>
  <c r="J186" i="7"/>
  <c r="K186" i="7"/>
  <c r="C190" i="7"/>
  <c r="C193" i="7"/>
  <c r="D190" i="7"/>
  <c r="D193" i="7"/>
  <c r="E190" i="7"/>
  <c r="E193" i="7"/>
  <c r="F190" i="7"/>
  <c r="F193" i="7"/>
  <c r="C194" i="7"/>
  <c r="C196" i="7"/>
  <c r="D194" i="7"/>
  <c r="D196" i="7"/>
  <c r="E194" i="7"/>
  <c r="E196" i="7"/>
  <c r="F194" i="7"/>
  <c r="F196" i="7"/>
  <c r="H196" i="7"/>
  <c r="I196" i="7"/>
  <c r="J196" i="7"/>
  <c r="K196" i="7"/>
  <c r="C197" i="7"/>
  <c r="C199" i="7"/>
  <c r="D197" i="7"/>
  <c r="D199" i="7"/>
  <c r="E197" i="7"/>
  <c r="E199" i="7"/>
  <c r="F197" i="7"/>
  <c r="F199" i="7"/>
  <c r="C207" i="7"/>
  <c r="C208" i="7"/>
  <c r="C209" i="7"/>
  <c r="D207" i="7"/>
  <c r="D208" i="7"/>
  <c r="D209" i="7"/>
  <c r="E208" i="7"/>
  <c r="E209" i="7"/>
  <c r="F208" i="7"/>
  <c r="F209" i="7"/>
  <c r="H209" i="7"/>
  <c r="I209" i="7"/>
  <c r="J209" i="7"/>
  <c r="K209" i="7"/>
  <c r="C214" i="7"/>
  <c r="C215" i="7"/>
  <c r="C216" i="7"/>
  <c r="D214" i="7"/>
  <c r="D215" i="7"/>
  <c r="D216" i="7"/>
  <c r="E214" i="7"/>
  <c r="E215" i="7"/>
  <c r="E216" i="7"/>
  <c r="F214" i="7"/>
  <c r="F215" i="7"/>
  <c r="F216" i="7"/>
  <c r="H216" i="7"/>
  <c r="I216" i="7"/>
  <c r="J216" i="7"/>
  <c r="K216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C329" i="7"/>
  <c r="C331" i="7"/>
  <c r="C332" i="7"/>
  <c r="C337" i="7"/>
  <c r="H334" i="7"/>
  <c r="C335" i="7"/>
  <c r="H336" i="7"/>
  <c r="H943" i="7"/>
  <c r="D334" i="7"/>
  <c r="D329" i="7"/>
  <c r="D331" i="7"/>
  <c r="D332" i="7"/>
  <c r="D337" i="7"/>
  <c r="I334" i="7"/>
  <c r="D335" i="7"/>
  <c r="I336" i="7"/>
  <c r="I943" i="7"/>
  <c r="E334" i="7"/>
  <c r="E329" i="7"/>
  <c r="E331" i="7"/>
  <c r="E332" i="7"/>
  <c r="E337" i="7"/>
  <c r="J334" i="7"/>
  <c r="E335" i="7"/>
  <c r="J336" i="7"/>
  <c r="J943" i="7"/>
  <c r="F334" i="7"/>
  <c r="F329" i="7"/>
  <c r="F331" i="7"/>
  <c r="F332" i="7"/>
  <c r="F337" i="7"/>
  <c r="K334" i="7"/>
  <c r="F335" i="7"/>
  <c r="K336" i="7"/>
  <c r="K943" i="7"/>
  <c r="C336" i="7"/>
  <c r="C943" i="7"/>
  <c r="D336" i="7"/>
  <c r="D943" i="7"/>
  <c r="E336" i="7"/>
  <c r="E943" i="7"/>
  <c r="F336" i="7"/>
  <c r="F943" i="7"/>
  <c r="T916" i="7"/>
  <c r="T917" i="7"/>
  <c r="C344" i="7"/>
  <c r="H344" i="7"/>
  <c r="H346" i="7"/>
  <c r="H944" i="7"/>
  <c r="D344" i="7"/>
  <c r="D339" i="7"/>
  <c r="D341" i="7"/>
  <c r="D342" i="7"/>
  <c r="D347" i="7"/>
  <c r="I344" i="7"/>
  <c r="D345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F371" i="7"/>
  <c r="F373" i="7"/>
  <c r="F374" i="7"/>
  <c r="F379" i="7"/>
  <c r="K376" i="7"/>
  <c r="F377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5" i="7"/>
  <c r="D396" i="7"/>
  <c r="D950" i="7"/>
  <c r="E394" i="7"/>
  <c r="E396" i="7"/>
  <c r="E950" i="7"/>
  <c r="F394" i="7"/>
  <c r="F395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8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32" i="8"/>
  <c r="C724" i="7"/>
  <c r="H724" i="7"/>
  <c r="C725" i="7"/>
  <c r="H725" i="7"/>
  <c r="H726" i="7"/>
  <c r="H982" i="7"/>
  <c r="D32" i="8"/>
  <c r="D724" i="7"/>
  <c r="I724" i="7"/>
  <c r="D725" i="7"/>
  <c r="I725" i="7"/>
  <c r="I726" i="7"/>
  <c r="I982" i="7"/>
  <c r="E32" i="8"/>
  <c r="E724" i="7"/>
  <c r="J724" i="7"/>
  <c r="E725" i="7"/>
  <c r="J725" i="7"/>
  <c r="J726" i="7"/>
  <c r="J982" i="7"/>
  <c r="F32" i="8"/>
  <c r="F724" i="7"/>
  <c r="K724" i="7"/>
  <c r="F725" i="7"/>
  <c r="K725" i="7"/>
  <c r="K726" i="7"/>
  <c r="K982" i="7"/>
  <c r="C726" i="7"/>
  <c r="C982" i="7"/>
  <c r="D726" i="7"/>
  <c r="D982" i="7"/>
  <c r="E726" i="7"/>
  <c r="E982" i="7"/>
  <c r="F726" i="7"/>
  <c r="F982" i="7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M186" i="7"/>
  <c r="D1070" i="7"/>
  <c r="D1071" i="7"/>
  <c r="M209" i="7"/>
  <c r="D1072" i="7"/>
  <c r="M216" i="7"/>
  <c r="D1073" i="7"/>
  <c r="M240" i="7"/>
  <c r="M931" i="7"/>
  <c r="D1074" i="7"/>
  <c r="M247" i="7"/>
  <c r="M932" i="7"/>
  <c r="D1075" i="7"/>
  <c r="M275" i="7"/>
  <c r="M936" i="7"/>
  <c r="D1076" i="7"/>
  <c r="M306" i="7"/>
  <c r="M940" i="7"/>
  <c r="D1077" i="7"/>
  <c r="M316" i="7"/>
  <c r="M941" i="7"/>
  <c r="D1078" i="7"/>
  <c r="M336" i="7"/>
  <c r="M943" i="7"/>
  <c r="D1079" i="7"/>
  <c r="M346" i="7"/>
  <c r="M944" i="7"/>
  <c r="D1080" i="7"/>
  <c r="M367" i="7"/>
  <c r="M946" i="7"/>
  <c r="D1081" i="7"/>
  <c r="M378" i="7"/>
  <c r="M947" i="7"/>
  <c r="D1082" i="7"/>
  <c r="D1083" i="7"/>
  <c r="D1084" i="7"/>
  <c r="D1085" i="7"/>
  <c r="D1086" i="7"/>
  <c r="M707" i="7"/>
  <c r="M964" i="7"/>
  <c r="D1087" i="7"/>
  <c r="M713" i="7"/>
  <c r="M965" i="7"/>
  <c r="D1088" i="7"/>
  <c r="M754" i="7"/>
  <c r="M972" i="7"/>
  <c r="D1089" i="7"/>
  <c r="M759" i="7"/>
  <c r="M974" i="7"/>
  <c r="D1090" i="7"/>
  <c r="M726" i="7"/>
  <c r="M982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N186" i="7"/>
  <c r="F1070" i="7"/>
  <c r="F1071" i="7"/>
  <c r="N209" i="7"/>
  <c r="F1072" i="7"/>
  <c r="N216" i="7"/>
  <c r="F1073" i="7"/>
  <c r="N240" i="7"/>
  <c r="N931" i="7"/>
  <c r="F1074" i="7"/>
  <c r="N247" i="7"/>
  <c r="N932" i="7"/>
  <c r="F1075" i="7"/>
  <c r="N275" i="7"/>
  <c r="N936" i="7"/>
  <c r="F1076" i="7"/>
  <c r="N306" i="7"/>
  <c r="N940" i="7"/>
  <c r="F1077" i="7"/>
  <c r="N316" i="7"/>
  <c r="N941" i="7"/>
  <c r="F1078" i="7"/>
  <c r="N336" i="7"/>
  <c r="N943" i="7"/>
  <c r="F1079" i="7"/>
  <c r="N346" i="7"/>
  <c r="N944" i="7"/>
  <c r="F1080" i="7"/>
  <c r="N367" i="7"/>
  <c r="N946" i="7"/>
  <c r="F1081" i="7"/>
  <c r="N378" i="7"/>
  <c r="N947" i="7"/>
  <c r="F1082" i="7"/>
  <c r="F1083" i="7"/>
  <c r="F1084" i="7"/>
  <c r="F1085" i="7"/>
  <c r="F1086" i="7"/>
  <c r="N707" i="7"/>
  <c r="N964" i="7"/>
  <c r="F1087" i="7"/>
  <c r="N713" i="7"/>
  <c r="N965" i="7"/>
  <c r="F1088" i="7"/>
  <c r="N754" i="7"/>
  <c r="N972" i="7"/>
  <c r="F1089" i="7"/>
  <c r="N759" i="7"/>
  <c r="N974" i="7"/>
  <c r="F1090" i="7"/>
  <c r="N726" i="7"/>
  <c r="N982" i="7"/>
  <c r="F1091" i="7"/>
  <c r="F1092" i="7"/>
  <c r="F1093" i="7"/>
  <c r="K1068" i="7"/>
  <c r="K1069" i="7"/>
  <c r="P186" i="7"/>
  <c r="K1070" i="7"/>
  <c r="K1071" i="7"/>
  <c r="P209" i="7"/>
  <c r="K1072" i="7"/>
  <c r="P216" i="7"/>
  <c r="K1073" i="7"/>
  <c r="P240" i="7"/>
  <c r="P931" i="7"/>
  <c r="K1074" i="7"/>
  <c r="P247" i="7"/>
  <c r="P932" i="7"/>
  <c r="K1075" i="7"/>
  <c r="P275" i="7"/>
  <c r="P936" i="7"/>
  <c r="K1076" i="7"/>
  <c r="P306" i="7"/>
  <c r="P940" i="7"/>
  <c r="K1077" i="7"/>
  <c r="P316" i="7"/>
  <c r="P941" i="7"/>
  <c r="K1078" i="7"/>
  <c r="P336" i="7"/>
  <c r="P943" i="7"/>
  <c r="K1079" i="7"/>
  <c r="P346" i="7"/>
  <c r="P944" i="7"/>
  <c r="K1080" i="7"/>
  <c r="P367" i="7"/>
  <c r="P946" i="7"/>
  <c r="K1081" i="7"/>
  <c r="P378" i="7"/>
  <c r="P947" i="7"/>
  <c r="K1082" i="7"/>
  <c r="K1083" i="7"/>
  <c r="K1084" i="7"/>
  <c r="K1085" i="7"/>
  <c r="K1086" i="7"/>
  <c r="P707" i="7"/>
  <c r="P964" i="7"/>
  <c r="K1087" i="7"/>
  <c r="P713" i="7"/>
  <c r="P965" i="7"/>
  <c r="K1088" i="7"/>
  <c r="P754" i="7"/>
  <c r="P972" i="7"/>
  <c r="K1089" i="7"/>
  <c r="P759" i="7"/>
  <c r="P974" i="7"/>
  <c r="K1090" i="7"/>
  <c r="P726" i="7"/>
  <c r="P982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O186" i="7"/>
  <c r="I1070" i="7"/>
  <c r="I1071" i="7"/>
  <c r="O209" i="7"/>
  <c r="I1072" i="7"/>
  <c r="O216" i="7"/>
  <c r="I1073" i="7"/>
  <c r="O240" i="7"/>
  <c r="O931" i="7"/>
  <c r="I1074" i="7"/>
  <c r="O247" i="7"/>
  <c r="O932" i="7"/>
  <c r="I1075" i="7"/>
  <c r="O275" i="7"/>
  <c r="O936" i="7"/>
  <c r="I1076" i="7"/>
  <c r="O306" i="7"/>
  <c r="O940" i="7"/>
  <c r="I1077" i="7"/>
  <c r="O316" i="7"/>
  <c r="O941" i="7"/>
  <c r="I1078" i="7"/>
  <c r="O336" i="7"/>
  <c r="O943" i="7"/>
  <c r="I1079" i="7"/>
  <c r="O346" i="7"/>
  <c r="O944" i="7"/>
  <c r="I1080" i="7"/>
  <c r="O367" i="7"/>
  <c r="O946" i="7"/>
  <c r="I1081" i="7"/>
  <c r="O378" i="7"/>
  <c r="O947" i="7"/>
  <c r="I1082" i="7"/>
  <c r="I1083" i="7"/>
  <c r="I1084" i="7"/>
  <c r="I1085" i="7"/>
  <c r="I1086" i="7"/>
  <c r="O707" i="7"/>
  <c r="O964" i="7"/>
  <c r="I1087" i="7"/>
  <c r="O713" i="7"/>
  <c r="O965" i="7"/>
  <c r="I1088" i="7"/>
  <c r="O754" i="7"/>
  <c r="O972" i="7"/>
  <c r="I1089" i="7"/>
  <c r="O759" i="7"/>
  <c r="O974" i="7"/>
  <c r="I1090" i="7"/>
  <c r="O726" i="7"/>
  <c r="O982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R1092" i="7"/>
  <c r="C689" i="7"/>
  <c r="F1" i="7"/>
  <c r="C687" i="7"/>
  <c r="C688" i="7"/>
  <c r="C46" i="7"/>
  <c r="C690" i="7"/>
  <c r="C895" i="7"/>
  <c r="D689" i="7"/>
  <c r="D687" i="7"/>
  <c r="D688" i="7"/>
  <c r="D46" i="7"/>
  <c r="D690" i="7"/>
  <c r="D895" i="7"/>
  <c r="E689" i="7"/>
  <c r="E687" i="7"/>
  <c r="E688" i="7"/>
  <c r="E46" i="7"/>
  <c r="E690" i="7"/>
  <c r="E895" i="7"/>
  <c r="F689" i="7"/>
  <c r="F687" i="7"/>
  <c r="F688" i="7"/>
  <c r="F46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46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46" i="7"/>
  <c r="J369" i="7"/>
  <c r="J846" i="7"/>
  <c r="K369" i="7"/>
  <c r="K846" i="7"/>
  <c r="C353" i="7"/>
  <c r="C349" i="7"/>
  <c r="C351" i="7"/>
  <c r="C352" i="7"/>
  <c r="C357" i="7"/>
  <c r="C358" i="7"/>
  <c r="C845" i="7"/>
  <c r="D353" i="7"/>
  <c r="D349" i="7"/>
  <c r="D351" i="7"/>
  <c r="D352" i="7"/>
  <c r="D357" i="7"/>
  <c r="D358" i="7"/>
  <c r="D845" i="7"/>
  <c r="E353" i="7"/>
  <c r="E349" i="7"/>
  <c r="E351" i="7"/>
  <c r="E352" i="7"/>
  <c r="E357" i="7"/>
  <c r="E358" i="7"/>
  <c r="E845" i="7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C323" i="7"/>
  <c r="C319" i="7"/>
  <c r="C321" i="7"/>
  <c r="C322" i="7"/>
  <c r="C327" i="7"/>
  <c r="C328" i="7"/>
  <c r="C842" i="7"/>
  <c r="D323" i="7"/>
  <c r="D319" i="7"/>
  <c r="D321" i="7"/>
  <c r="D322" i="7"/>
  <c r="D327" i="7"/>
  <c r="D328" i="7"/>
  <c r="D842" i="7"/>
  <c r="E323" i="7"/>
  <c r="E319" i="7"/>
  <c r="E321" i="7"/>
  <c r="E322" i="7"/>
  <c r="E327" i="7"/>
  <c r="E328" i="7"/>
  <c r="E842" i="7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C293" i="7"/>
  <c r="C292" i="7"/>
  <c r="C297" i="7"/>
  <c r="C298" i="7"/>
  <c r="C839" i="7"/>
  <c r="D293" i="7"/>
  <c r="D292" i="7"/>
  <c r="D297" i="7"/>
  <c r="D298" i="7"/>
  <c r="D839" i="7"/>
  <c r="E293" i="7"/>
  <c r="E292" i="7"/>
  <c r="E297" i="7"/>
  <c r="E298" i="7"/>
  <c r="E839" i="7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C286" i="7"/>
  <c r="C285" i="7"/>
  <c r="C290" i="7"/>
  <c r="C291" i="7"/>
  <c r="C838" i="7"/>
  <c r="D286" i="7"/>
  <c r="D285" i="7"/>
  <c r="D290" i="7"/>
  <c r="D291" i="7"/>
  <c r="D838" i="7"/>
  <c r="E286" i="7"/>
  <c r="E285" i="7"/>
  <c r="E290" i="7"/>
  <c r="E291" i="7"/>
  <c r="E838" i="7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C279" i="7"/>
  <c r="C278" i="7"/>
  <c r="C283" i="7"/>
  <c r="C284" i="7"/>
  <c r="C837" i="7"/>
  <c r="D279" i="7"/>
  <c r="D278" i="7"/>
  <c r="D283" i="7"/>
  <c r="D284" i="7"/>
  <c r="D837" i="7"/>
  <c r="E279" i="7"/>
  <c r="E278" i="7"/>
  <c r="E283" i="7"/>
  <c r="E284" i="7"/>
  <c r="E837" i="7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C272" i="7"/>
  <c r="C271" i="7"/>
  <c r="C276" i="7"/>
  <c r="C277" i="7"/>
  <c r="C836" i="7"/>
  <c r="D272" i="7"/>
  <c r="D277" i="7"/>
  <c r="D836" i="7"/>
  <c r="E272" i="7"/>
  <c r="E277" i="7"/>
  <c r="E836" i="7"/>
  <c r="F272" i="7"/>
  <c r="F277" i="7"/>
  <c r="F836" i="7"/>
  <c r="H277" i="7"/>
  <c r="H836" i="7"/>
  <c r="I277" i="7"/>
  <c r="I836" i="7"/>
  <c r="J277" i="7"/>
  <c r="J836" i="7"/>
  <c r="K277" i="7"/>
  <c r="K836" i="7"/>
  <c r="C265" i="7"/>
  <c r="C264" i="7"/>
  <c r="C269" i="7"/>
  <c r="C270" i="7"/>
  <c r="C835" i="7"/>
  <c r="D265" i="7"/>
  <c r="D264" i="7"/>
  <c r="D269" i="7"/>
  <c r="D270" i="7"/>
  <c r="D835" i="7"/>
  <c r="E265" i="7"/>
  <c r="E264" i="7"/>
  <c r="E269" i="7"/>
  <c r="E270" i="7"/>
  <c r="E835" i="7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C258" i="7"/>
  <c r="C257" i="7"/>
  <c r="C262" i="7"/>
  <c r="C263" i="7"/>
  <c r="C834" i="7"/>
  <c r="D258" i="7"/>
  <c r="D257" i="7"/>
  <c r="D262" i="7"/>
  <c r="D263" i="7"/>
  <c r="D834" i="7"/>
  <c r="E258" i="7"/>
  <c r="E257" i="7"/>
  <c r="E262" i="7"/>
  <c r="E263" i="7"/>
  <c r="E834" i="7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C251" i="7"/>
  <c r="C250" i="7"/>
  <c r="C255" i="7"/>
  <c r="C256" i="7"/>
  <c r="C833" i="7"/>
  <c r="D251" i="7"/>
  <c r="D250" i="7"/>
  <c r="D255" i="7"/>
  <c r="D256" i="7"/>
  <c r="D833" i="7"/>
  <c r="E251" i="7"/>
  <c r="E250" i="7"/>
  <c r="E255" i="7"/>
  <c r="E256" i="7"/>
  <c r="E833" i="7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C244" i="7"/>
  <c r="C243" i="7"/>
  <c r="C248" i="7"/>
  <c r="C249" i="7"/>
  <c r="C832" i="7"/>
  <c r="D244" i="7"/>
  <c r="D243" i="7"/>
  <c r="D248" i="7"/>
  <c r="D249" i="7"/>
  <c r="D832" i="7"/>
  <c r="E244" i="7"/>
  <c r="E249" i="7"/>
  <c r="E832" i="7"/>
  <c r="F244" i="7"/>
  <c r="F249" i="7"/>
  <c r="F832" i="7"/>
  <c r="H249" i="7"/>
  <c r="H832" i="7"/>
  <c r="I249" i="7"/>
  <c r="I832" i="7"/>
  <c r="J249" i="7"/>
  <c r="J832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79" i="7"/>
  <c r="C178" i="7"/>
  <c r="C180" i="7"/>
  <c r="C176" i="7"/>
  <c r="C177" i="7"/>
  <c r="D182" i="7"/>
  <c r="D181" i="7"/>
  <c r="D179" i="7"/>
  <c r="D178" i="7"/>
  <c r="D180" i="7"/>
  <c r="D176" i="7"/>
  <c r="D177" i="7"/>
  <c r="E182" i="7"/>
  <c r="E179" i="7"/>
  <c r="E178" i="7"/>
  <c r="E180" i="7"/>
  <c r="E176" i="7"/>
  <c r="E177" i="7"/>
  <c r="F182" i="7"/>
  <c r="F179" i="7"/>
  <c r="F178" i="7"/>
  <c r="F180" i="7"/>
  <c r="F176" i="7"/>
  <c r="F17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9" i="7"/>
  <c r="F150" i="7"/>
  <c r="F159" i="7"/>
  <c r="H152" i="7"/>
  <c r="H161" i="7"/>
  <c r="H169" i="7"/>
  <c r="H173" i="7"/>
  <c r="H826" i="7"/>
  <c r="I152" i="7"/>
  <c r="I161" i="7"/>
  <c r="I169" i="7"/>
  <c r="I173" i="7"/>
  <c r="I826" i="7"/>
  <c r="J826" i="7"/>
  <c r="K826" i="7"/>
  <c r="C172" i="7"/>
  <c r="C825" i="7"/>
  <c r="D172" i="7"/>
  <c r="D825" i="7"/>
  <c r="H172" i="7"/>
  <c r="H825" i="7"/>
  <c r="I172" i="7"/>
  <c r="I825" i="7"/>
  <c r="J825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C694" i="7"/>
  <c r="C692" i="7"/>
  <c r="C693" i="7"/>
  <c r="C695" i="7"/>
  <c r="C896" i="7"/>
  <c r="D694" i="7"/>
  <c r="D692" i="7"/>
  <c r="D693" i="7"/>
  <c r="D695" i="7"/>
  <c r="D896" i="7"/>
  <c r="E694" i="7"/>
  <c r="E692" i="7"/>
  <c r="E693" i="7"/>
  <c r="E695" i="7"/>
  <c r="E896" i="7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F455" i="7"/>
  <c r="F450" i="7"/>
  <c r="F451" i="7"/>
  <c r="F456" i="7"/>
  <c r="F464" i="7"/>
  <c r="F459" i="7"/>
  <c r="F460" i="7"/>
  <c r="F465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E455" i="7"/>
  <c r="E450" i="7"/>
  <c r="E451" i="7"/>
  <c r="E456" i="7"/>
  <c r="E464" i="7"/>
  <c r="E459" i="7"/>
  <c r="E460" i="7"/>
  <c r="E465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D455" i="7"/>
  <c r="D450" i="7"/>
  <c r="D451" i="7"/>
  <c r="D456" i="7"/>
  <c r="D464" i="7"/>
  <c r="D459" i="7"/>
  <c r="D460" i="7"/>
  <c r="D465" i="7"/>
  <c r="D482" i="7"/>
  <c r="D477" i="7"/>
  <c r="D478" i="7"/>
  <c r="D483" i="7"/>
  <c r="D486" i="7"/>
  <c r="D492" i="7"/>
  <c r="D494" i="7"/>
  <c r="D497" i="7"/>
  <c r="D506" i="7"/>
  <c r="D502" i="7"/>
  <c r="D507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5" i="7"/>
  <c r="D590" i="7"/>
  <c r="D586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C455" i="7"/>
  <c r="C450" i="7"/>
  <c r="C451" i="7"/>
  <c r="C456" i="7"/>
  <c r="C464" i="7"/>
  <c r="C459" i="7"/>
  <c r="C460" i="7"/>
  <c r="C465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C810" i="7"/>
  <c r="P425" i="7"/>
  <c r="P959" i="7"/>
  <c r="O425" i="7"/>
  <c r="O959" i="7"/>
  <c r="N425" i="7"/>
  <c r="N959" i="7"/>
  <c r="M425" i="7"/>
  <c r="M959" i="7"/>
  <c r="P421" i="7"/>
  <c r="P958" i="7"/>
  <c r="O421" i="7"/>
  <c r="O958" i="7"/>
  <c r="N421" i="7"/>
  <c r="N958" i="7"/>
  <c r="M421" i="7"/>
  <c r="M958" i="7"/>
  <c r="P417" i="7"/>
  <c r="P957" i="7"/>
  <c r="O417" i="7"/>
  <c r="O957" i="7"/>
  <c r="N417" i="7"/>
  <c r="N957" i="7"/>
  <c r="M417" i="7"/>
  <c r="M957" i="7"/>
  <c r="P414" i="7"/>
  <c r="P956" i="7"/>
  <c r="O414" i="7"/>
  <c r="O956" i="7"/>
  <c r="N414" i="7"/>
  <c r="N956" i="7"/>
  <c r="M414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949" i="7"/>
  <c r="O949" i="7"/>
  <c r="N949" i="7"/>
  <c r="M949" i="7"/>
  <c r="P388" i="7"/>
  <c r="P948" i="7"/>
  <c r="O388" i="7"/>
  <c r="O948" i="7"/>
  <c r="N388" i="7"/>
  <c r="N948" i="7"/>
  <c r="M388" i="7"/>
  <c r="M948" i="7"/>
  <c r="E379" i="7"/>
  <c r="P356" i="7"/>
  <c r="P945" i="7"/>
  <c r="O356" i="7"/>
  <c r="O945" i="7"/>
  <c r="N356" i="7"/>
  <c r="N945" i="7"/>
  <c r="M356" i="7"/>
  <c r="M945" i="7"/>
  <c r="P326" i="7"/>
  <c r="P942" i="7"/>
  <c r="O326" i="7"/>
  <c r="O942" i="7"/>
  <c r="N326" i="7"/>
  <c r="N942" i="7"/>
  <c r="M326" i="7"/>
  <c r="M942" i="7"/>
  <c r="P296" i="7"/>
  <c r="P939" i="7"/>
  <c r="O296" i="7"/>
  <c r="O939" i="7"/>
  <c r="N296" i="7"/>
  <c r="N939" i="7"/>
  <c r="M296" i="7"/>
  <c r="M939" i="7"/>
  <c r="P289" i="7"/>
  <c r="P938" i="7"/>
  <c r="O289" i="7"/>
  <c r="O938" i="7"/>
  <c r="N289" i="7"/>
  <c r="N938" i="7"/>
  <c r="M289" i="7"/>
  <c r="M938" i="7"/>
  <c r="P282" i="7"/>
  <c r="P937" i="7"/>
  <c r="O282" i="7"/>
  <c r="O937" i="7"/>
  <c r="N282" i="7"/>
  <c r="N937" i="7"/>
  <c r="M282" i="7"/>
  <c r="M937" i="7"/>
  <c r="P268" i="7"/>
  <c r="P935" i="7"/>
  <c r="O268" i="7"/>
  <c r="O935" i="7"/>
  <c r="N268" i="7"/>
  <c r="N935" i="7"/>
  <c r="M268" i="7"/>
  <c r="M935" i="7"/>
  <c r="P261" i="7"/>
  <c r="P934" i="7"/>
  <c r="O261" i="7"/>
  <c r="O934" i="7"/>
  <c r="N261" i="7"/>
  <c r="N934" i="7"/>
  <c r="M261" i="7"/>
  <c r="M934" i="7"/>
  <c r="P254" i="7"/>
  <c r="P933" i="7"/>
  <c r="O254" i="7"/>
  <c r="O933" i="7"/>
  <c r="N254" i="7"/>
  <c r="N933" i="7"/>
  <c r="M254" i="7"/>
  <c r="M933" i="7"/>
  <c r="P930" i="7"/>
  <c r="O930" i="7"/>
  <c r="N930" i="7"/>
  <c r="M930" i="7"/>
  <c r="P199" i="7"/>
  <c r="O199" i="7"/>
  <c r="N199" i="7"/>
  <c r="M199" i="7"/>
  <c r="P196" i="7"/>
  <c r="O196" i="7"/>
  <c r="N196" i="7"/>
  <c r="M196" i="7"/>
  <c r="BW54" i="6"/>
  <c r="BX54" i="6"/>
  <c r="BY54" i="6"/>
  <c r="BV54" i="6"/>
  <c r="B43" i="8"/>
  <c r="G43" i="8"/>
  <c r="P474" i="7"/>
  <c r="D476" i="7"/>
  <c r="B44" i="8"/>
  <c r="G44" i="8"/>
  <c r="P483" i="7"/>
  <c r="P492" i="7"/>
  <c r="B46" i="8"/>
  <c r="G46" i="8"/>
  <c r="P501" i="7"/>
  <c r="P507" i="7"/>
  <c r="B48" i="8"/>
  <c r="G48" i="8"/>
  <c r="P513" i="7"/>
  <c r="B49" i="8"/>
  <c r="G49" i="8"/>
  <c r="P519" i="7"/>
  <c r="B50" i="8"/>
  <c r="G50" i="8"/>
  <c r="P525" i="7"/>
  <c r="B51" i="8"/>
  <c r="G51" i="8"/>
  <c r="P531" i="7"/>
  <c r="B52" i="8"/>
  <c r="G52" i="8"/>
  <c r="H46" i="8"/>
  <c r="P537" i="7"/>
  <c r="B53" i="8"/>
  <c r="G53" i="8"/>
  <c r="P543" i="7"/>
  <c r="B54" i="8"/>
  <c r="G54" i="8"/>
  <c r="H48" i="8"/>
  <c r="P549" i="7"/>
  <c r="B55" i="8"/>
  <c r="G55" i="8"/>
  <c r="H49" i="8"/>
  <c r="P555" i="7"/>
  <c r="B56" i="8"/>
  <c r="G56" i="8"/>
  <c r="P561" i="7"/>
  <c r="B57" i="8"/>
  <c r="G57" i="8"/>
  <c r="P567" i="7"/>
  <c r="B58" i="8"/>
  <c r="G58" i="8"/>
  <c r="H57" i="8"/>
  <c r="P573" i="7"/>
  <c r="B59" i="8"/>
  <c r="G59" i="8"/>
  <c r="H58" i="8"/>
  <c r="P579" i="7"/>
  <c r="P585" i="7"/>
  <c r="P591" i="7"/>
  <c r="B63" i="8"/>
  <c r="G63" i="8"/>
  <c r="P604" i="7"/>
  <c r="B64" i="8"/>
  <c r="G64" i="8"/>
  <c r="P610" i="7"/>
  <c r="B66" i="8"/>
  <c r="G66" i="8"/>
  <c r="P622" i="7"/>
  <c r="B71" i="8"/>
  <c r="G71" i="8"/>
  <c r="P771" i="7"/>
  <c r="B72" i="8"/>
  <c r="G72" i="8"/>
  <c r="P772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4" i="8"/>
  <c r="G94" i="8"/>
  <c r="P799" i="7"/>
  <c r="B93" i="8"/>
  <c r="G93" i="8"/>
  <c r="P798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Y71" i="4"/>
  <c r="BY120" i="4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719" i="7"/>
  <c r="P966" i="7"/>
  <c r="P723" i="7"/>
  <c r="P968" i="7"/>
  <c r="P736" i="7"/>
  <c r="P969" i="7"/>
  <c r="P731" i="7"/>
  <c r="P971" i="7"/>
  <c r="P742" i="7"/>
  <c r="P976" i="7"/>
  <c r="P748" i="7"/>
  <c r="P978" i="7"/>
  <c r="P764" i="7"/>
  <c r="P980" i="7"/>
  <c r="P769" i="7"/>
  <c r="P981" i="7"/>
  <c r="P984" i="7"/>
  <c r="O474" i="7"/>
  <c r="O483" i="7"/>
  <c r="O492" i="7"/>
  <c r="O501" i="7"/>
  <c r="O507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585" i="7"/>
  <c r="O591" i="7"/>
  <c r="O604" i="7"/>
  <c r="O610" i="7"/>
  <c r="O622" i="7"/>
  <c r="O771" i="7"/>
  <c r="O772" i="7"/>
  <c r="O598" i="7"/>
  <c r="O616" i="7"/>
  <c r="O628" i="7"/>
  <c r="O634" i="7"/>
  <c r="BX50" i="6"/>
  <c r="E636" i="7"/>
  <c r="E69" i="8"/>
  <c r="O773" i="7"/>
  <c r="O774" i="7"/>
  <c r="E75" i="8"/>
  <c r="O775" i="7"/>
  <c r="O781" i="7"/>
  <c r="E77" i="8"/>
  <c r="O782" i="7"/>
  <c r="O805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9" i="7"/>
  <c r="O798" i="7"/>
  <c r="O800" i="7"/>
  <c r="E81" i="8"/>
  <c r="O803" i="7"/>
  <c r="O801" i="7"/>
  <c r="O802" i="7"/>
  <c r="E103" i="8"/>
  <c r="O795" i="7"/>
  <c r="O804" i="7"/>
  <c r="BX71" i="4"/>
  <c r="BX120" i="4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719" i="7"/>
  <c r="O966" i="7"/>
  <c r="O723" i="7"/>
  <c r="O968" i="7"/>
  <c r="O736" i="7"/>
  <c r="O969" i="7"/>
  <c r="O731" i="7"/>
  <c r="O971" i="7"/>
  <c r="O742" i="7"/>
  <c r="O976" i="7"/>
  <c r="O748" i="7"/>
  <c r="O978" i="7"/>
  <c r="O764" i="7"/>
  <c r="O980" i="7"/>
  <c r="O769" i="7"/>
  <c r="O981" i="7"/>
  <c r="O984" i="7"/>
  <c r="N474" i="7"/>
  <c r="N483" i="7"/>
  <c r="N492" i="7"/>
  <c r="N501" i="7"/>
  <c r="N507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585" i="7"/>
  <c r="N591" i="7"/>
  <c r="N604" i="7"/>
  <c r="N610" i="7"/>
  <c r="N622" i="7"/>
  <c r="N771" i="7"/>
  <c r="N772" i="7"/>
  <c r="N598" i="7"/>
  <c r="N616" i="7"/>
  <c r="N628" i="7"/>
  <c r="N634" i="7"/>
  <c r="BW50" i="6"/>
  <c r="D636" i="7"/>
  <c r="D69" i="8"/>
  <c r="N773" i="7"/>
  <c r="N774" i="7"/>
  <c r="D75" i="8"/>
  <c r="N775" i="7"/>
  <c r="N781" i="7"/>
  <c r="D77" i="8"/>
  <c r="N782" i="7"/>
  <c r="N805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9" i="7"/>
  <c r="N798" i="7"/>
  <c r="N800" i="7"/>
  <c r="D81" i="8"/>
  <c r="N803" i="7"/>
  <c r="N801" i="7"/>
  <c r="N802" i="7"/>
  <c r="D103" i="8"/>
  <c r="N795" i="7"/>
  <c r="N804" i="7"/>
  <c r="BW71" i="4"/>
  <c r="BW120" i="4"/>
  <c r="BW197" i="4"/>
  <c r="BW203" i="4"/>
  <c r="BW210" i="4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719" i="7"/>
  <c r="N966" i="7"/>
  <c r="N723" i="7"/>
  <c r="N968" i="7"/>
  <c r="N736" i="7"/>
  <c r="N969" i="7"/>
  <c r="N731" i="7"/>
  <c r="N971" i="7"/>
  <c r="N742" i="7"/>
  <c r="N976" i="7"/>
  <c r="N748" i="7"/>
  <c r="N978" i="7"/>
  <c r="N764" i="7"/>
  <c r="N980" i="7"/>
  <c r="N769" i="7"/>
  <c r="N981" i="7"/>
  <c r="N984" i="7"/>
  <c r="M474" i="7"/>
  <c r="M483" i="7"/>
  <c r="M492" i="7"/>
  <c r="M501" i="7"/>
  <c r="M507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585" i="7"/>
  <c r="M591" i="7"/>
  <c r="M604" i="7"/>
  <c r="M610" i="7"/>
  <c r="M622" i="7"/>
  <c r="M771" i="7"/>
  <c r="M772" i="7"/>
  <c r="M598" i="7"/>
  <c r="M616" i="7"/>
  <c r="M628" i="7"/>
  <c r="M634" i="7"/>
  <c r="BV50" i="6"/>
  <c r="C636" i="7"/>
  <c r="C69" i="8"/>
  <c r="M773" i="7"/>
  <c r="M774" i="7"/>
  <c r="C75" i="8"/>
  <c r="M775" i="7"/>
  <c r="M781" i="7"/>
  <c r="C77" i="8"/>
  <c r="M782" i="7"/>
  <c r="M805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9" i="7"/>
  <c r="M798" i="7"/>
  <c r="M800" i="7"/>
  <c r="C81" i="8"/>
  <c r="M803" i="7"/>
  <c r="M801" i="7"/>
  <c r="M802" i="7"/>
  <c r="C103" i="8"/>
  <c r="M795" i="7"/>
  <c r="M804" i="7"/>
  <c r="BV71" i="4"/>
  <c r="BV120" i="4"/>
  <c r="BV197" i="4"/>
  <c r="BV203" i="4"/>
  <c r="BV210" i="4"/>
  <c r="BV32" i="4"/>
  <c r="BV26" i="4"/>
  <c r="BV14" i="4"/>
  <c r="BV63" i="4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719" i="7"/>
  <c r="M966" i="7"/>
  <c r="M723" i="7"/>
  <c r="M968" i="7"/>
  <c r="M736" i="7"/>
  <c r="M969" i="7"/>
  <c r="M731" i="7"/>
  <c r="M971" i="7"/>
  <c r="M742" i="7"/>
  <c r="M976" i="7"/>
  <c r="M748" i="7"/>
  <c r="M978" i="7"/>
  <c r="M764" i="7"/>
  <c r="M980" i="7"/>
  <c r="M769" i="7"/>
  <c r="M981" i="7"/>
  <c r="M984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C476" i="7"/>
  <c r="C479" i="7"/>
  <c r="BW224" i="4"/>
  <c r="BW236" i="4"/>
  <c r="BW249" i="4"/>
  <c r="BV224" i="4"/>
  <c r="BV236" i="4"/>
  <c r="BV249" i="4"/>
  <c r="F640" i="7"/>
  <c r="F779" i="7"/>
  <c r="F788" i="7"/>
  <c r="F203" i="7"/>
  <c r="F211" i="7"/>
  <c r="E640" i="7"/>
  <c r="E779" i="7"/>
  <c r="E788" i="7"/>
  <c r="E203" i="7"/>
  <c r="E211" i="7"/>
  <c r="E377" i="7"/>
  <c r="D779" i="7"/>
  <c r="D788" i="7"/>
  <c r="D201" i="7"/>
  <c r="D203" i="7"/>
  <c r="C640" i="7"/>
  <c r="C779" i="7"/>
  <c r="C788" i="7"/>
  <c r="C201" i="7"/>
  <c r="C203" i="7"/>
  <c r="D638" i="7"/>
  <c r="D631" i="7"/>
  <c r="F631" i="7"/>
  <c r="F632" i="7"/>
  <c r="P632" i="7"/>
  <c r="P885" i="7"/>
  <c r="E631" i="7"/>
  <c r="E632" i="7"/>
  <c r="O632" i="7"/>
  <c r="O885" i="7"/>
  <c r="D632" i="7"/>
  <c r="N632" i="7"/>
  <c r="N885" i="7"/>
  <c r="C631" i="7"/>
  <c r="C632" i="7"/>
  <c r="M632" i="7"/>
  <c r="M885" i="7"/>
  <c r="D625" i="7"/>
  <c r="F625" i="7"/>
  <c r="F626" i="7"/>
  <c r="P626" i="7"/>
  <c r="P884" i="7"/>
  <c r="E625" i="7"/>
  <c r="E626" i="7"/>
  <c r="O626" i="7"/>
  <c r="O884" i="7"/>
  <c r="D626" i="7"/>
  <c r="N626" i="7"/>
  <c r="N884" i="7"/>
  <c r="C625" i="7"/>
  <c r="C626" i="7"/>
  <c r="M626" i="7"/>
  <c r="M884" i="7"/>
  <c r="D619" i="7"/>
  <c r="F619" i="7"/>
  <c r="F620" i="7"/>
  <c r="P620" i="7"/>
  <c r="P883" i="7"/>
  <c r="E619" i="7"/>
  <c r="E620" i="7"/>
  <c r="O620" i="7"/>
  <c r="O883" i="7"/>
  <c r="D620" i="7"/>
  <c r="N620" i="7"/>
  <c r="N883" i="7"/>
  <c r="C619" i="7"/>
  <c r="C620" i="7"/>
  <c r="M620" i="7"/>
  <c r="M883" i="7"/>
  <c r="F613" i="7"/>
  <c r="F614" i="7"/>
  <c r="P614" i="7"/>
  <c r="P882" i="7"/>
  <c r="E613" i="7"/>
  <c r="E614" i="7"/>
  <c r="O614" i="7"/>
  <c r="O882" i="7"/>
  <c r="D613" i="7"/>
  <c r="D614" i="7"/>
  <c r="N614" i="7"/>
  <c r="N882" i="7"/>
  <c r="C613" i="7"/>
  <c r="C614" i="7"/>
  <c r="M614" i="7"/>
  <c r="M882" i="7"/>
  <c r="D607" i="7"/>
  <c r="F607" i="7"/>
  <c r="F608" i="7"/>
  <c r="P608" i="7"/>
  <c r="P881" i="7"/>
  <c r="E607" i="7"/>
  <c r="E608" i="7"/>
  <c r="O608" i="7"/>
  <c r="O881" i="7"/>
  <c r="D608" i="7"/>
  <c r="N608" i="7"/>
  <c r="N881" i="7"/>
  <c r="C607" i="7"/>
  <c r="C608" i="7"/>
  <c r="M608" i="7"/>
  <c r="M881" i="7"/>
  <c r="D601" i="7"/>
  <c r="F601" i="7"/>
  <c r="F602" i="7"/>
  <c r="P602" i="7"/>
  <c r="P880" i="7"/>
  <c r="E601" i="7"/>
  <c r="E602" i="7"/>
  <c r="O602" i="7"/>
  <c r="O880" i="7"/>
  <c r="D602" i="7"/>
  <c r="N602" i="7"/>
  <c r="N880" i="7"/>
  <c r="C601" i="7"/>
  <c r="C602" i="7"/>
  <c r="M602" i="7"/>
  <c r="M880" i="7"/>
  <c r="D595" i="7"/>
  <c r="F595" i="7"/>
  <c r="F596" i="7"/>
  <c r="P596" i="7"/>
  <c r="P879" i="7"/>
  <c r="E595" i="7"/>
  <c r="E596" i="7"/>
  <c r="O596" i="7"/>
  <c r="O879" i="7"/>
  <c r="D596" i="7"/>
  <c r="N596" i="7"/>
  <c r="N879" i="7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D576" i="7"/>
  <c r="F577" i="7"/>
  <c r="P577" i="7"/>
  <c r="P876" i="7"/>
  <c r="E577" i="7"/>
  <c r="O577" i="7"/>
  <c r="O876" i="7"/>
  <c r="D577" i="7"/>
  <c r="N577" i="7"/>
  <c r="N876" i="7"/>
  <c r="C577" i="7"/>
  <c r="M577" i="7"/>
  <c r="M876" i="7"/>
  <c r="D570" i="7"/>
  <c r="F571" i="7"/>
  <c r="P571" i="7"/>
  <c r="P875" i="7"/>
  <c r="E571" i="7"/>
  <c r="O571" i="7"/>
  <c r="O875" i="7"/>
  <c r="D571" i="7"/>
  <c r="N571" i="7"/>
  <c r="N875" i="7"/>
  <c r="C571" i="7"/>
  <c r="M571" i="7"/>
  <c r="M875" i="7"/>
  <c r="D564" i="7"/>
  <c r="F564" i="7"/>
  <c r="F565" i="7"/>
  <c r="P565" i="7"/>
  <c r="P874" i="7"/>
  <c r="E564" i="7"/>
  <c r="E565" i="7"/>
  <c r="O565" i="7"/>
  <c r="O874" i="7"/>
  <c r="D565" i="7"/>
  <c r="N565" i="7"/>
  <c r="N874" i="7"/>
  <c r="C565" i="7"/>
  <c r="M565" i="7"/>
  <c r="M874" i="7"/>
  <c r="D558" i="7"/>
  <c r="F558" i="7"/>
  <c r="F559" i="7"/>
  <c r="P559" i="7"/>
  <c r="P873" i="7"/>
  <c r="E558" i="7"/>
  <c r="E559" i="7"/>
  <c r="O559" i="7"/>
  <c r="O873" i="7"/>
  <c r="D559" i="7"/>
  <c r="N559" i="7"/>
  <c r="N873" i="7"/>
  <c r="C559" i="7"/>
  <c r="M559" i="7"/>
  <c r="M873" i="7"/>
  <c r="D552" i="7"/>
  <c r="F553" i="7"/>
  <c r="P553" i="7"/>
  <c r="P872" i="7"/>
  <c r="E553" i="7"/>
  <c r="O553" i="7"/>
  <c r="O872" i="7"/>
  <c r="D553" i="7"/>
  <c r="N553" i="7"/>
  <c r="N872" i="7"/>
  <c r="C553" i="7"/>
  <c r="M553" i="7"/>
  <c r="M872" i="7"/>
  <c r="D546" i="7"/>
  <c r="F546" i="7"/>
  <c r="F547" i="7"/>
  <c r="P547" i="7"/>
  <c r="P871" i="7"/>
  <c r="E546" i="7"/>
  <c r="E547" i="7"/>
  <c r="O547" i="7"/>
  <c r="O871" i="7"/>
  <c r="D547" i="7"/>
  <c r="N547" i="7"/>
  <c r="N871" i="7"/>
  <c r="C547" i="7"/>
  <c r="M547" i="7"/>
  <c r="M871" i="7"/>
  <c r="D540" i="7"/>
  <c r="F540" i="7"/>
  <c r="F541" i="7"/>
  <c r="P541" i="7"/>
  <c r="P870" i="7"/>
  <c r="E540" i="7"/>
  <c r="E541" i="7"/>
  <c r="O541" i="7"/>
  <c r="O870" i="7"/>
  <c r="D541" i="7"/>
  <c r="N541" i="7"/>
  <c r="N870" i="7"/>
  <c r="C540" i="7"/>
  <c r="C541" i="7"/>
  <c r="M541" i="7"/>
  <c r="M870" i="7"/>
  <c r="D534" i="7"/>
  <c r="F535" i="7"/>
  <c r="P535" i="7"/>
  <c r="P869" i="7"/>
  <c r="E535" i="7"/>
  <c r="O535" i="7"/>
  <c r="O869" i="7"/>
  <c r="D535" i="7"/>
  <c r="N535" i="7"/>
  <c r="N869" i="7"/>
  <c r="C535" i="7"/>
  <c r="M535" i="7"/>
  <c r="M869" i="7"/>
  <c r="D528" i="7"/>
  <c r="F529" i="7"/>
  <c r="P529" i="7"/>
  <c r="P868" i="7"/>
  <c r="E529" i="7"/>
  <c r="O529" i="7"/>
  <c r="O868" i="7"/>
  <c r="D529" i="7"/>
  <c r="N529" i="7"/>
  <c r="N868" i="7"/>
  <c r="C529" i="7"/>
  <c r="M529" i="7"/>
  <c r="M868" i="7"/>
  <c r="D522" i="7"/>
  <c r="F522" i="7"/>
  <c r="F523" i="7"/>
  <c r="P523" i="7"/>
  <c r="P867" i="7"/>
  <c r="E522" i="7"/>
  <c r="E523" i="7"/>
  <c r="O523" i="7"/>
  <c r="O867" i="7"/>
  <c r="D523" i="7"/>
  <c r="N523" i="7"/>
  <c r="N867" i="7"/>
  <c r="C523" i="7"/>
  <c r="M523" i="7"/>
  <c r="M867" i="7"/>
  <c r="D516" i="7"/>
  <c r="F516" i="7"/>
  <c r="F517" i="7"/>
  <c r="P517" i="7"/>
  <c r="P866" i="7"/>
  <c r="E516" i="7"/>
  <c r="E517" i="7"/>
  <c r="O517" i="7"/>
  <c r="O866" i="7"/>
  <c r="D517" i="7"/>
  <c r="N517" i="7"/>
  <c r="N866" i="7"/>
  <c r="C516" i="7"/>
  <c r="C517" i="7"/>
  <c r="M517" i="7"/>
  <c r="M866" i="7"/>
  <c r="D510" i="7"/>
  <c r="F510" i="7"/>
  <c r="F511" i="7"/>
  <c r="P511" i="7"/>
  <c r="P865" i="7"/>
  <c r="E510" i="7"/>
  <c r="E511" i="7"/>
  <c r="O511" i="7"/>
  <c r="O865" i="7"/>
  <c r="D511" i="7"/>
  <c r="N511" i="7"/>
  <c r="N865" i="7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D498" i="7"/>
  <c r="F498" i="7"/>
  <c r="F499" i="7"/>
  <c r="P499" i="7"/>
  <c r="P863" i="7"/>
  <c r="E498" i="7"/>
  <c r="E499" i="7"/>
  <c r="O499" i="7"/>
  <c r="O863" i="7"/>
  <c r="D499" i="7"/>
  <c r="N499" i="7"/>
  <c r="N863" i="7"/>
  <c r="C498" i="7"/>
  <c r="C499" i="7"/>
  <c r="M499" i="7"/>
  <c r="M863" i="7"/>
  <c r="F485" i="7"/>
  <c r="F488" i="7"/>
  <c r="F489" i="7"/>
  <c r="F490" i="7"/>
  <c r="P490" i="7"/>
  <c r="P862" i="7"/>
  <c r="E485" i="7"/>
  <c r="E488" i="7"/>
  <c r="E489" i="7"/>
  <c r="E490" i="7"/>
  <c r="O490" i="7"/>
  <c r="O862" i="7"/>
  <c r="D488" i="7"/>
  <c r="D489" i="7"/>
  <c r="D490" i="7"/>
  <c r="N490" i="7"/>
  <c r="N862" i="7"/>
  <c r="C485" i="7"/>
  <c r="C488" i="7"/>
  <c r="C489" i="7"/>
  <c r="C490" i="7"/>
  <c r="M490" i="7"/>
  <c r="M862" i="7"/>
  <c r="D480" i="7"/>
  <c r="F476" i="7"/>
  <c r="F479" i="7"/>
  <c r="F480" i="7"/>
  <c r="F481" i="7"/>
  <c r="P481" i="7"/>
  <c r="P861" i="7"/>
  <c r="E476" i="7"/>
  <c r="E479" i="7"/>
  <c r="E480" i="7"/>
  <c r="E481" i="7"/>
  <c r="O481" i="7"/>
  <c r="O861" i="7"/>
  <c r="D479" i="7"/>
  <c r="D481" i="7"/>
  <c r="N481" i="7"/>
  <c r="N861" i="7"/>
  <c r="C480" i="7"/>
  <c r="C481" i="7"/>
  <c r="M481" i="7"/>
  <c r="M861" i="7"/>
  <c r="D471" i="7"/>
  <c r="F471" i="7"/>
  <c r="F472" i="7"/>
  <c r="P472" i="7"/>
  <c r="P860" i="7"/>
  <c r="E471" i="7"/>
  <c r="E472" i="7"/>
  <c r="O472" i="7"/>
  <c r="O860" i="7"/>
  <c r="D472" i="7"/>
  <c r="N472" i="7"/>
  <c r="N860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F462" i="7"/>
  <c r="F463" i="7"/>
  <c r="F859" i="7"/>
  <c r="E458" i="7"/>
  <c r="E461" i="7"/>
  <c r="E462" i="7"/>
  <c r="E463" i="7"/>
  <c r="E859" i="7"/>
  <c r="D458" i="7"/>
  <c r="D461" i="7"/>
  <c r="D462" i="7"/>
  <c r="D463" i="7"/>
  <c r="D859" i="7"/>
  <c r="C458" i="7"/>
  <c r="C461" i="7"/>
  <c r="C462" i="7"/>
  <c r="C463" i="7"/>
  <c r="C859" i="7"/>
  <c r="F449" i="7"/>
  <c r="F452" i="7"/>
  <c r="F453" i="7"/>
  <c r="F454" i="7"/>
  <c r="F858" i="7"/>
  <c r="E449" i="7"/>
  <c r="E452" i="7"/>
  <c r="E453" i="7"/>
  <c r="E454" i="7"/>
  <c r="E858" i="7"/>
  <c r="D449" i="7"/>
  <c r="D452" i="7"/>
  <c r="D453" i="7"/>
  <c r="D454" i="7"/>
  <c r="D858" i="7"/>
  <c r="C449" i="7"/>
  <c r="C452" i="7"/>
  <c r="C453" i="7"/>
  <c r="C454" i="7"/>
  <c r="C858" i="7"/>
  <c r="F677" i="7"/>
  <c r="F678" i="7"/>
  <c r="F679" i="7"/>
  <c r="F680" i="7"/>
  <c r="F892" i="7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E677" i="7"/>
  <c r="E678" i="7"/>
  <c r="E679" i="7"/>
  <c r="E680" i="7"/>
  <c r="E892" i="7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D677" i="7"/>
  <c r="D678" i="7"/>
  <c r="D679" i="7"/>
  <c r="D680" i="7"/>
  <c r="D892" i="7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C677" i="7"/>
  <c r="C678" i="7"/>
  <c r="C679" i="7"/>
  <c r="C680" i="7"/>
  <c r="C892" i="7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E373" i="7"/>
  <c r="E375" i="7"/>
  <c r="D373" i="7"/>
  <c r="D379" i="7"/>
  <c r="D375" i="7"/>
  <c r="C373" i="7"/>
  <c r="C379" i="7"/>
  <c r="C375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62" i="7"/>
  <c r="C364" i="7"/>
  <c r="C368" i="7"/>
  <c r="BV7" i="5"/>
  <c r="C528" i="7"/>
  <c r="C534" i="7"/>
  <c r="BV14" i="6"/>
  <c r="BV23" i="6"/>
  <c r="BV41" i="6"/>
  <c r="BV59" i="6"/>
  <c r="BV95" i="6"/>
  <c r="C10" i="7"/>
  <c r="D362" i="7"/>
  <c r="D364" i="7"/>
  <c r="D368" i="7"/>
  <c r="BW7" i="5"/>
  <c r="BW14" i="6"/>
  <c r="BW23" i="6"/>
  <c r="BW41" i="6"/>
  <c r="BW59" i="6"/>
  <c r="BW95" i="6"/>
  <c r="D10" i="7"/>
  <c r="E504" i="7"/>
  <c r="BX14" i="6"/>
  <c r="BX23" i="6"/>
  <c r="BX41" i="6"/>
  <c r="BX59" i="6"/>
  <c r="BX95" i="6"/>
  <c r="E10" i="7"/>
  <c r="BY7" i="5"/>
  <c r="BY14" i="6"/>
  <c r="BY23" i="6"/>
  <c r="BY41" i="6"/>
  <c r="BY50" i="6"/>
  <c r="BY59" i="6"/>
  <c r="BY95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648" i="7"/>
  <c r="M853" i="7"/>
  <c r="M654" i="7"/>
  <c r="M854" i="7"/>
  <c r="M660" i="7"/>
  <c r="M855" i="7"/>
  <c r="M663" i="7"/>
  <c r="M856" i="7"/>
  <c r="D504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648" i="7"/>
  <c r="N853" i="7"/>
  <c r="N654" i="7"/>
  <c r="N854" i="7"/>
  <c r="N660" i="7"/>
  <c r="N855" i="7"/>
  <c r="N663" i="7"/>
  <c r="N856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83" i="7"/>
  <c r="O180" i="7"/>
  <c r="O177" i="7"/>
  <c r="O827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83" i="7"/>
  <c r="P180" i="7"/>
  <c r="P177" i="7"/>
  <c r="P827" i="7"/>
  <c r="P648" i="7"/>
  <c r="P853" i="7"/>
  <c r="P654" i="7"/>
  <c r="P854" i="7"/>
  <c r="P660" i="7"/>
  <c r="P855" i="7"/>
  <c r="P663" i="7"/>
  <c r="P856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C315" i="7"/>
  <c r="BV53" i="5"/>
  <c r="BV60" i="5"/>
  <c r="BV67" i="5"/>
  <c r="BV74" i="5"/>
  <c r="BV81" i="5"/>
  <c r="BV84" i="5"/>
  <c r="BV14" i="5"/>
  <c r="BV21" i="5"/>
  <c r="BV28" i="5"/>
  <c r="BV35" i="5"/>
  <c r="BV42" i="5"/>
  <c r="BV45" i="5"/>
  <c r="D205" i="7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D221" i="7"/>
  <c r="BW53" i="5"/>
  <c r="BW60" i="5"/>
  <c r="BW67" i="5"/>
  <c r="BW74" i="5"/>
  <c r="BW81" i="5"/>
  <c r="BW84" i="5"/>
  <c r="BW14" i="5"/>
  <c r="BW21" i="5"/>
  <c r="BW28" i="5"/>
  <c r="BW35" i="5"/>
  <c r="BW42" i="5"/>
  <c r="BW45" i="5"/>
  <c r="E188" i="7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E288" i="7"/>
  <c r="E325" i="7"/>
  <c r="E395" i="7"/>
  <c r="E734" i="7"/>
  <c r="E735" i="7"/>
  <c r="E732" i="7"/>
  <c r="BX53" i="5"/>
  <c r="BX60" i="5"/>
  <c r="BX67" i="5"/>
  <c r="BX74" i="5"/>
  <c r="BX81" i="5"/>
  <c r="BX84" i="5"/>
  <c r="BX14" i="5"/>
  <c r="BX21" i="5"/>
  <c r="BX28" i="5"/>
  <c r="BX35" i="5"/>
  <c r="BX42" i="5"/>
  <c r="BX45" i="5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F732" i="7"/>
  <c r="F734" i="7"/>
  <c r="F735" i="7"/>
  <c r="BY53" i="5"/>
  <c r="BY60" i="5"/>
  <c r="BY67" i="5"/>
  <c r="BY74" i="5"/>
  <c r="BY81" i="5"/>
  <c r="BY84" i="5"/>
  <c r="BY14" i="5"/>
  <c r="BY21" i="5"/>
  <c r="BY28" i="5"/>
  <c r="BY35" i="5"/>
  <c r="BY42" i="5"/>
  <c r="BY45" i="5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H212" i="7"/>
  <c r="H203" i="7"/>
  <c r="M203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I212" i="7"/>
  <c r="I203" i="7"/>
  <c r="N203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J212" i="7"/>
  <c r="J203" i="7"/>
  <c r="O203" i="7"/>
  <c r="J734" i="7"/>
  <c r="J732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K212" i="7"/>
  <c r="K203" i="7"/>
  <c r="P203" i="7"/>
  <c r="K732" i="7"/>
  <c r="K734" i="7"/>
  <c r="BV18" i="6"/>
  <c r="BV27" i="6"/>
  <c r="BV45" i="6"/>
  <c r="BV63" i="6"/>
  <c r="BV99" i="6"/>
  <c r="C808" i="7"/>
  <c r="C809" i="7"/>
  <c r="BW18" i="6"/>
  <c r="BW27" i="6"/>
  <c r="BW45" i="6"/>
  <c r="BW63" i="6"/>
  <c r="BW99" i="6"/>
  <c r="D808" i="7"/>
  <c r="D809" i="7"/>
  <c r="BX18" i="6"/>
  <c r="BX27" i="6"/>
  <c r="BX45" i="6"/>
  <c r="BX63" i="6"/>
  <c r="BX99" i="6"/>
  <c r="E808" i="7"/>
  <c r="E809" i="7"/>
  <c r="BY18" i="6"/>
  <c r="BY27" i="6"/>
  <c r="BY45" i="6"/>
  <c r="BY63" i="6"/>
  <c r="BY99" i="6"/>
  <c r="F808" i="7"/>
  <c r="F809" i="7"/>
  <c r="C1064" i="7"/>
  <c r="E1037" i="7"/>
  <c r="C1037" i="7"/>
  <c r="E1039" i="7"/>
  <c r="C1039" i="7"/>
  <c r="C1038" i="7"/>
  <c r="M808" i="7"/>
  <c r="M809" i="7"/>
  <c r="E1064" i="7"/>
  <c r="E1038" i="7"/>
  <c r="N808" i="7"/>
  <c r="N809" i="7"/>
  <c r="H1064" i="7"/>
  <c r="H1037" i="7"/>
  <c r="H1039" i="7"/>
  <c r="H1038" i="7"/>
  <c r="O808" i="7"/>
  <c r="O809" i="7"/>
  <c r="J1064" i="7"/>
  <c r="J1037" i="7"/>
  <c r="J1039" i="7"/>
  <c r="J1038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A177" i="7"/>
  <c r="A180" i="7"/>
  <c r="A183" i="7"/>
  <c r="C185" i="7"/>
  <c r="D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G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1001" i="7"/>
  <c r="M1003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<sst xmlns="http://schemas.openxmlformats.org/spreadsheetml/2006/main" count="4603" uniqueCount="1113">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</sst>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8" xfId="1" applyNumberFormat="1" applyFont="1" applyFill="1" applyBorder="1" applyAlignment="1" applyProtection="1">
      <alignment horizontal="right"/>
    </xf>
    <xf numFmtId="169" fontId="8" fillId="32" borderId="48" xfId="1" applyNumberFormat="1" applyFont="1" applyFill="1" applyBorder="1" applyAlignment="1" applyProtection="1">
      <alignment horizontal="right"/>
    </xf>
  </cellXfs>
  <cellStyles count="1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G96" activePane="bottomRight" state="frozen"/>
      <selection pane="topRight" activeCell="BW1" sqref="BW1"/>
      <selection pane="bottomLeft" activeCell="A149" sqref="A149"/>
      <selection pane="bottomRight" activeCell="CL124" sqref="CL12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1" customWidth="1"/>
    <col min="23" max="36" width="9.1640625" style="14" customWidth="1"/>
    <col min="37" max="39" width="9.1640625" style="108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1" customWidth="1"/>
    <col min="56" max="70" width="9.1640625" style="14" customWidth="1"/>
    <col min="71" max="71" width="9" style="1081" customWidth="1"/>
    <col min="72" max="74" width="9" style="14" customWidth="1"/>
    <col min="75" max="76" width="9" style="108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2.5</v>
      </c>
      <c r="CL119" s="223">
        <v>1</v>
      </c>
      <c r="CM119" s="224">
        <v>4</v>
      </c>
      <c r="CN119" s="323">
        <f>IF(CK118=0,"",100*CK119/CK118)</f>
        <v>62.5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2.5</v>
      </c>
      <c r="CL120" s="223">
        <v>1.5</v>
      </c>
      <c r="CM120" s="224">
        <v>4.5</v>
      </c>
      <c r="CN120" s="341">
        <f>IF(CK118=0,"",100*CK120/CK118)</f>
        <v>62.5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1.5</v>
      </c>
      <c r="CL121" s="223">
        <v>1</v>
      </c>
      <c r="CM121" s="224">
        <v>2</v>
      </c>
      <c r="CN121" s="324">
        <f>IF(CK118=0,"",100*CK121/CK118)</f>
        <v>37.5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0.5</v>
      </c>
      <c r="CM123" s="224">
        <v>2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4</v>
      </c>
      <c r="CL125" s="349">
        <f>IF(CL118="","",CL118+SUM(CL120,CL124)-SUM(CL121:CL123))</f>
        <v>2</v>
      </c>
      <c r="CM125" s="350">
        <f>IF(CM118="","",CM118+SUM(CM120,CM124)-SUM(CM121:CM123))</f>
        <v>7.5</v>
      </c>
      <c r="CN125" s="351">
        <f>IF(CK118=0,"",100*CK125/CK118)</f>
        <v>100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3.5</v>
      </c>
      <c r="CM127" s="224">
        <v>6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4.5</v>
      </c>
      <c r="CL128" s="223">
        <v>3.5</v>
      </c>
      <c r="CM128" s="224">
        <v>7</v>
      </c>
      <c r="CN128" s="341">
        <f>IF(CK126=0,"",100*CK128/CK126)</f>
        <v>64.285714285714292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2</v>
      </c>
      <c r="CL129" s="223">
        <v>2</v>
      </c>
      <c r="CM129" s="224">
        <v>3</v>
      </c>
      <c r="CN129" s="324">
        <f>IF(CK126=0,"",100*CK129/CK126)</f>
        <v>28.571428571428573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0.5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1</v>
      </c>
      <c r="CM131" s="224">
        <v>3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7.5</v>
      </c>
      <c r="CL133" s="349">
        <f>IF(CL126="","",CL126+SUM(CL128,CL132)-SUM(CL129:CL131))</f>
        <v>6.5</v>
      </c>
      <c r="CM133" s="350">
        <f>IF(CM126="","",CM126+SUM(CM128,CM132)-SUM(CM129:CM131))</f>
        <v>11.5</v>
      </c>
      <c r="CN133" s="351">
        <f>IF(CK126=0,"",100*CK133/CK126)</f>
        <v>107.14285714285714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562" activePane="bottomRight" state="frozen"/>
      <selection pane="topRight" activeCell="AU1" sqref="AU1"/>
      <selection pane="bottomLeft" activeCell="A419" sqref="A419"/>
      <selection pane="bottomRight" activeCell="BY579" sqref="BY579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8" width="9.33203125" style="1087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36" width="8.83203125" style="1087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54" width="8.83203125" style="1087" customWidth="1"/>
    <col min="55" max="55" width="1.83203125" style="1575" customWidth="1"/>
    <col min="56" max="72" width="8.83203125" style="1087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11315</v>
      </c>
      <c r="BY20" s="1234">
        <f>SUM(BY21:BY30)</f>
        <v>29940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1405</v>
      </c>
      <c r="BY23" s="1604">
        <f t="shared" si="112"/>
        <v>2100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6.8935041979672996E-3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1400</v>
      </c>
      <c r="BY43" s="1606">
        <f t="shared" si="219"/>
        <v>5438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2.5</v>
      </c>
      <c r="BY148" s="1356">
        <f>WB!CK128</f>
        <v>4.5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1.5</v>
      </c>
      <c r="BY204" s="1356">
        <f>WB!CK129-BY201</f>
        <v>2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405</v>
      </c>
      <c r="BY206" s="1375">
        <f>IF(BY204="","",BY204*BY205)</f>
        <v>600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3.875</v>
      </c>
      <c r="BY213" s="1307">
        <f>IF(SUM(BY54,BY55)=0,"",(BY181+BY201+BY204+BY207+BY210)/SUM(BY54,BY55))</f>
        <v>4.5714285714285712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529" t="str">
        <f>IF(B584="","",B580*B581*B584)</f>
        <v/>
      </c>
      <c r="C585" s="529" t="str">
        <f t="shared" ref="C585:R585" si="1829">IF(C584="","",C580*C581*C584)</f>
        <v/>
      </c>
      <c r="D585" s="529" t="str">
        <f t="shared" si="1829"/>
        <v/>
      </c>
      <c r="E585" s="529" t="str">
        <f t="shared" si="1829"/>
        <v/>
      </c>
      <c r="F585" s="529" t="str">
        <f t="shared" si="1829"/>
        <v/>
      </c>
      <c r="G585" s="529" t="str">
        <f t="shared" si="1829"/>
        <v/>
      </c>
      <c r="H585" s="529" t="str">
        <f t="shared" si="1829"/>
        <v/>
      </c>
      <c r="I585" s="529" t="str">
        <f t="shared" si="1829"/>
        <v/>
      </c>
      <c r="J585" s="529" t="str">
        <f t="shared" si="1829"/>
        <v/>
      </c>
      <c r="K585" s="529" t="str">
        <f t="shared" si="1829"/>
        <v/>
      </c>
      <c r="L585" s="529" t="str">
        <f t="shared" si="1829"/>
        <v/>
      </c>
      <c r="M585" s="529" t="str">
        <f t="shared" si="1829"/>
        <v/>
      </c>
      <c r="N585" s="529" t="str">
        <f t="shared" si="1829"/>
        <v/>
      </c>
      <c r="O585" s="529" t="str">
        <f t="shared" si="1829"/>
        <v/>
      </c>
      <c r="P585" s="529" t="str">
        <f t="shared" si="1829"/>
        <v/>
      </c>
      <c r="Q585" s="529" t="str">
        <f t="shared" si="1829"/>
        <v/>
      </c>
      <c r="R585" s="529" t="str">
        <f t="shared" si="1829"/>
        <v/>
      </c>
      <c r="S585" s="533"/>
      <c r="T585" s="529" t="str">
        <f>IF(T584="","",T580*T581*T584)</f>
        <v/>
      </c>
      <c r="U585" s="529" t="str">
        <f t="shared" ref="U585:AJ585" si="1830">IF(U584="","",U580*U581*U584)</f>
        <v/>
      </c>
      <c r="V585" s="529" t="str">
        <f t="shared" si="1830"/>
        <v/>
      </c>
      <c r="W585" s="529" t="str">
        <f t="shared" si="1830"/>
        <v/>
      </c>
      <c r="X585" s="529" t="str">
        <f t="shared" si="1830"/>
        <v/>
      </c>
      <c r="Y585" s="529" t="str">
        <f t="shared" si="1830"/>
        <v/>
      </c>
      <c r="Z585" s="529" t="str">
        <f t="shared" si="1830"/>
        <v/>
      </c>
      <c r="AA585" s="529" t="str">
        <f t="shared" si="1830"/>
        <v/>
      </c>
      <c r="AB585" s="529" t="str">
        <f t="shared" si="1830"/>
        <v/>
      </c>
      <c r="AC585" s="529" t="str">
        <f t="shared" si="1830"/>
        <v/>
      </c>
      <c r="AD585" s="529" t="str">
        <f t="shared" si="1830"/>
        <v/>
      </c>
      <c r="AE585" s="529" t="str">
        <f t="shared" si="1830"/>
        <v/>
      </c>
      <c r="AF585" s="529" t="str">
        <f t="shared" si="1830"/>
        <v/>
      </c>
      <c r="AG585" s="529" t="str">
        <f t="shared" si="1830"/>
        <v/>
      </c>
      <c r="AH585" s="529" t="str">
        <f t="shared" si="1830"/>
        <v/>
      </c>
      <c r="AI585" s="529" t="str">
        <f t="shared" si="1830"/>
        <v/>
      </c>
      <c r="AJ585" s="529" t="str">
        <f t="shared" si="1830"/>
        <v/>
      </c>
      <c r="AK585" s="533"/>
      <c r="AL585" s="529" t="str">
        <f>IF(AL584="","",AL580*AL581*AL584)</f>
        <v/>
      </c>
      <c r="AM585" s="529" t="str">
        <f t="shared" ref="AM585:BB585" si="1831">IF(AM584="","",AM580*AM581*AM584)</f>
        <v/>
      </c>
      <c r="AN585" s="529" t="str">
        <f t="shared" si="1831"/>
        <v/>
      </c>
      <c r="AO585" s="529" t="str">
        <f t="shared" si="1831"/>
        <v/>
      </c>
      <c r="AP585" s="529" t="str">
        <f t="shared" si="1831"/>
        <v/>
      </c>
      <c r="AQ585" s="529" t="str">
        <f t="shared" si="1831"/>
        <v/>
      </c>
      <c r="AR585" s="529" t="str">
        <f t="shared" si="1831"/>
        <v/>
      </c>
      <c r="AS585" s="529" t="str">
        <f t="shared" si="1831"/>
        <v/>
      </c>
      <c r="AT585" s="529" t="str">
        <f t="shared" si="1831"/>
        <v/>
      </c>
      <c r="AU585" s="529" t="str">
        <f t="shared" si="1831"/>
        <v/>
      </c>
      <c r="AV585" s="529" t="str">
        <f t="shared" si="1831"/>
        <v/>
      </c>
      <c r="AW585" s="529" t="str">
        <f t="shared" si="1831"/>
        <v/>
      </c>
      <c r="AX585" s="529" t="str">
        <f t="shared" si="1831"/>
        <v/>
      </c>
      <c r="AY585" s="529" t="str">
        <f t="shared" si="1831"/>
        <v/>
      </c>
      <c r="AZ585" s="529" t="str">
        <f t="shared" si="1831"/>
        <v/>
      </c>
      <c r="BA585" s="529" t="str">
        <f t="shared" si="1831"/>
        <v/>
      </c>
      <c r="BB585" s="529" t="str">
        <f t="shared" si="1831"/>
        <v/>
      </c>
      <c r="BC585" s="533"/>
      <c r="BD585" s="529" t="str">
        <f>IF(BD584="","",BD580*BD581*BD584)</f>
        <v/>
      </c>
      <c r="BE585" s="529" t="str">
        <f t="shared" ref="BE585:BT585" si="1832">IF(BE584="","",BE580*BE581*BE584)</f>
        <v/>
      </c>
      <c r="BF585" s="529" t="str">
        <f t="shared" si="1832"/>
        <v/>
      </c>
      <c r="BG585" s="529" t="str">
        <f t="shared" si="1832"/>
        <v/>
      </c>
      <c r="BH585" s="529" t="str">
        <f t="shared" si="1832"/>
        <v/>
      </c>
      <c r="BI585" s="529" t="str">
        <f t="shared" si="1832"/>
        <v/>
      </c>
      <c r="BJ585" s="529" t="str">
        <f t="shared" si="1832"/>
        <v/>
      </c>
      <c r="BK585" s="529" t="str">
        <f t="shared" si="1832"/>
        <v/>
      </c>
      <c r="BL585" s="529" t="str">
        <f t="shared" si="1832"/>
        <v/>
      </c>
      <c r="BM585" s="529" t="str">
        <f t="shared" si="1832"/>
        <v/>
      </c>
      <c r="BN585" s="529" t="str">
        <f t="shared" si="1832"/>
        <v/>
      </c>
      <c r="BO585" s="529" t="str">
        <f t="shared" si="1832"/>
        <v/>
      </c>
      <c r="BP585" s="529" t="str">
        <f t="shared" si="1832"/>
        <v/>
      </c>
      <c r="BQ585" s="529" t="str">
        <f t="shared" si="1832"/>
        <v/>
      </c>
      <c r="BR585" s="529" t="str">
        <f t="shared" si="1832"/>
        <v/>
      </c>
      <c r="BS585" s="529" t="str">
        <f t="shared" si="1832"/>
        <v/>
      </c>
      <c r="BT585" s="529" t="str">
        <f t="shared" si="1832"/>
        <v/>
      </c>
      <c r="BU585" s="533"/>
      <c r="BV585" s="529" t="str">
        <f>IF(BV584="","",BV580*BV581*BV584)</f>
        <v/>
      </c>
      <c r="BW585" s="529" t="str">
        <f t="shared" ref="BW585:BY585" si="1833">IF(BW584="","",BW580*BW581*BW584)</f>
        <v/>
      </c>
      <c r="BX585" s="529" t="str">
        <f t="shared" si="1833"/>
        <v/>
      </c>
      <c r="BY585" s="529" t="str">
        <f t="shared" si="1833"/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5"/>
        <v/>
      </c>
      <c r="CW585" s="1244" t="str">
        <f t="shared" si="1835"/>
        <v/>
      </c>
      <c r="CX585" s="1244" t="str">
        <f t="shared" si="1835"/>
        <v/>
      </c>
      <c r="CY585" s="1244" t="str">
        <f t="shared" si="1835"/>
        <v/>
      </c>
      <c r="CZ585" s="1244" t="str">
        <f t="shared" si="1835"/>
        <v/>
      </c>
      <c r="DA585" s="1244" t="str">
        <f t="shared" si="1835"/>
        <v/>
      </c>
      <c r="DB585" s="1245" t="str">
        <f t="shared" si="1835"/>
        <v/>
      </c>
      <c r="DC585" s="1245" t="str">
        <f t="shared" si="1835"/>
        <v/>
      </c>
      <c r="DD585" s="1245" t="str">
        <f t="shared" si="1835"/>
        <v/>
      </c>
      <c r="DE585" s="1244" t="str">
        <f t="shared" si="1835"/>
        <v/>
      </c>
      <c r="DF585" s="1244" t="str">
        <f t="shared" si="1835"/>
        <v/>
      </c>
      <c r="DG585" s="1244" t="str">
        <f t="shared" si="1835"/>
        <v/>
      </c>
      <c r="DH585" s="1244" t="str">
        <f t="shared" si="1835"/>
        <v/>
      </c>
      <c r="DI585" s="1244" t="str">
        <f t="shared" si="1835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4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4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6">3420*$K$1</f>
        <v>3420</v>
      </c>
      <c r="D588" s="1464">
        <f t="shared" si="1836"/>
        <v>3420</v>
      </c>
      <c r="E588" s="1464">
        <f t="shared" si="1836"/>
        <v>3420</v>
      </c>
      <c r="F588" s="1464">
        <f t="shared" si="1836"/>
        <v>3420</v>
      </c>
      <c r="G588" s="1464">
        <f t="shared" si="1836"/>
        <v>3420</v>
      </c>
      <c r="H588" s="1464">
        <f t="shared" si="1836"/>
        <v>3420</v>
      </c>
      <c r="I588" s="1464">
        <f t="shared" si="1836"/>
        <v>3420</v>
      </c>
      <c r="J588" s="1464">
        <f t="shared" si="1836"/>
        <v>3420</v>
      </c>
      <c r="K588" s="1464">
        <f t="shared" si="1836"/>
        <v>3420</v>
      </c>
      <c r="L588" s="1464">
        <f t="shared" si="1836"/>
        <v>3420</v>
      </c>
      <c r="M588" s="1464">
        <f t="shared" si="1836"/>
        <v>3420</v>
      </c>
      <c r="N588" s="1464">
        <f t="shared" si="1836"/>
        <v>3420</v>
      </c>
      <c r="O588" s="1464">
        <f t="shared" si="1836"/>
        <v>3420</v>
      </c>
      <c r="P588" s="1464">
        <f t="shared" si="1836"/>
        <v>3420</v>
      </c>
      <c r="Q588" s="1464">
        <f t="shared" si="1836"/>
        <v>3420</v>
      </c>
      <c r="R588" s="1464">
        <f t="shared" si="1836"/>
        <v>3420</v>
      </c>
      <c r="S588" s="1274"/>
      <c r="T588" s="1648">
        <f>3420*$K$1</f>
        <v>3420</v>
      </c>
      <c r="U588" s="1648">
        <f t="shared" ref="U588:AJ588" si="1837">3420*$K$1</f>
        <v>3420</v>
      </c>
      <c r="V588" s="1648">
        <f t="shared" si="1837"/>
        <v>3420</v>
      </c>
      <c r="W588" s="1648">
        <f t="shared" si="1837"/>
        <v>3420</v>
      </c>
      <c r="X588" s="1648">
        <f t="shared" si="1837"/>
        <v>3420</v>
      </c>
      <c r="Y588" s="1648">
        <f t="shared" si="1837"/>
        <v>3420</v>
      </c>
      <c r="Z588" s="1648">
        <f t="shared" si="1837"/>
        <v>3420</v>
      </c>
      <c r="AA588" s="1464">
        <f t="shared" si="1837"/>
        <v>3420</v>
      </c>
      <c r="AB588" s="1464">
        <f t="shared" si="1837"/>
        <v>3420</v>
      </c>
      <c r="AC588" s="1464">
        <f t="shared" si="1837"/>
        <v>3420</v>
      </c>
      <c r="AD588" s="1464">
        <f t="shared" si="1837"/>
        <v>3420</v>
      </c>
      <c r="AE588" s="1464">
        <f t="shared" si="1837"/>
        <v>3420</v>
      </c>
      <c r="AF588" s="1464">
        <f t="shared" si="1837"/>
        <v>3420</v>
      </c>
      <c r="AG588" s="1464">
        <f t="shared" si="1837"/>
        <v>3420</v>
      </c>
      <c r="AH588" s="1464">
        <f t="shared" si="1837"/>
        <v>3420</v>
      </c>
      <c r="AI588" s="1464">
        <f t="shared" si="1837"/>
        <v>3420</v>
      </c>
      <c r="AJ588" s="1464">
        <f t="shared" si="1837"/>
        <v>3420</v>
      </c>
      <c r="AK588" s="1274"/>
      <c r="AL588" s="1464">
        <f>3420*$K$1</f>
        <v>3420</v>
      </c>
      <c r="AM588" s="1464">
        <f t="shared" ref="AM588:BB588" si="1838">3420*$K$1</f>
        <v>3420</v>
      </c>
      <c r="AN588" s="1464">
        <f t="shared" si="1838"/>
        <v>3420</v>
      </c>
      <c r="AO588" s="1464">
        <f t="shared" si="1838"/>
        <v>3420</v>
      </c>
      <c r="AP588" s="1464">
        <f t="shared" si="1838"/>
        <v>3420</v>
      </c>
      <c r="AQ588" s="1464">
        <f t="shared" si="1838"/>
        <v>3420</v>
      </c>
      <c r="AR588" s="1464">
        <f t="shared" si="1838"/>
        <v>3420</v>
      </c>
      <c r="AS588" s="1464">
        <f t="shared" si="1838"/>
        <v>3420</v>
      </c>
      <c r="AT588" s="1464">
        <f t="shared" si="1838"/>
        <v>3420</v>
      </c>
      <c r="AU588" s="1464">
        <f t="shared" si="1838"/>
        <v>3420</v>
      </c>
      <c r="AV588" s="1464">
        <f t="shared" si="1838"/>
        <v>3420</v>
      </c>
      <c r="AW588" s="1464">
        <f t="shared" si="1838"/>
        <v>3420</v>
      </c>
      <c r="AX588" s="1464">
        <f t="shared" si="1838"/>
        <v>3420</v>
      </c>
      <c r="AY588" s="1464">
        <f t="shared" si="1838"/>
        <v>3420</v>
      </c>
      <c r="AZ588" s="1464">
        <f t="shared" si="1838"/>
        <v>3420</v>
      </c>
      <c r="BA588" s="1464">
        <f t="shared" si="1838"/>
        <v>3420</v>
      </c>
      <c r="BB588" s="1464">
        <f t="shared" si="1838"/>
        <v>3420</v>
      </c>
      <c r="BC588" s="1457"/>
      <c r="BD588" s="1464">
        <f>3420*$K$1</f>
        <v>3420</v>
      </c>
      <c r="BE588" s="1464">
        <f t="shared" ref="BE588:BY588" si="1839">3420*$K$1</f>
        <v>3420</v>
      </c>
      <c r="BF588" s="1464">
        <f t="shared" si="1839"/>
        <v>3420</v>
      </c>
      <c r="BG588" s="1464">
        <f t="shared" si="1839"/>
        <v>3420</v>
      </c>
      <c r="BH588" s="1464">
        <f t="shared" si="1839"/>
        <v>3420</v>
      </c>
      <c r="BI588" s="1464">
        <f t="shared" si="1839"/>
        <v>3420</v>
      </c>
      <c r="BJ588" s="1464">
        <f t="shared" si="1839"/>
        <v>3420</v>
      </c>
      <c r="BK588" s="1464">
        <f t="shared" si="1839"/>
        <v>3420</v>
      </c>
      <c r="BL588" s="1464">
        <f t="shared" si="1839"/>
        <v>3420</v>
      </c>
      <c r="BM588" s="1464">
        <f t="shared" si="1839"/>
        <v>3420</v>
      </c>
      <c r="BN588" s="1464">
        <f t="shared" si="1839"/>
        <v>3420</v>
      </c>
      <c r="BO588" s="1464">
        <f t="shared" si="1839"/>
        <v>3420</v>
      </c>
      <c r="BP588" s="1464">
        <f t="shared" si="1839"/>
        <v>3420</v>
      </c>
      <c r="BQ588" s="1464">
        <f t="shared" si="1839"/>
        <v>3420</v>
      </c>
      <c r="BR588" s="1464">
        <f t="shared" si="1839"/>
        <v>3420</v>
      </c>
      <c r="BS588" s="1464">
        <f t="shared" si="1839"/>
        <v>3420</v>
      </c>
      <c r="BT588" s="1464">
        <f t="shared" si="1839"/>
        <v>3420</v>
      </c>
      <c r="BU588" s="1457"/>
      <c r="BV588" s="1464">
        <f t="shared" si="1839"/>
        <v>3420</v>
      </c>
      <c r="BW588" s="1464">
        <f t="shared" si="1839"/>
        <v>3420</v>
      </c>
      <c r="BX588" s="1464">
        <f t="shared" si="1839"/>
        <v>3420</v>
      </c>
      <c r="BY588" s="1464">
        <f t="shared" si="1839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4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40">IF(C586="","",C586*C587*C588/C$46/365/$F$1)</f>
        <v/>
      </c>
      <c r="D589" s="532" t="str">
        <f t="shared" si="1840"/>
        <v/>
      </c>
      <c r="E589" s="532" t="str">
        <f t="shared" si="1840"/>
        <v/>
      </c>
      <c r="F589" s="532" t="str">
        <f t="shared" si="1840"/>
        <v/>
      </c>
      <c r="G589" s="532" t="str">
        <f t="shared" si="1840"/>
        <v/>
      </c>
      <c r="H589" s="532" t="str">
        <f t="shared" si="1840"/>
        <v/>
      </c>
      <c r="I589" s="532" t="str">
        <f t="shared" si="1840"/>
        <v/>
      </c>
      <c r="J589" s="532" t="str">
        <f t="shared" si="1840"/>
        <v/>
      </c>
      <c r="K589" s="532" t="str">
        <f t="shared" si="1840"/>
        <v/>
      </c>
      <c r="L589" s="532" t="str">
        <f t="shared" si="1840"/>
        <v/>
      </c>
      <c r="M589" s="532" t="str">
        <f t="shared" si="1840"/>
        <v/>
      </c>
      <c r="N589" s="532" t="str">
        <f t="shared" si="1840"/>
        <v/>
      </c>
      <c r="O589" s="532" t="str">
        <f t="shared" si="1840"/>
        <v/>
      </c>
      <c r="P589" s="532" t="str">
        <f t="shared" si="1840"/>
        <v/>
      </c>
      <c r="Q589" s="532" t="str">
        <f t="shared" si="1840"/>
        <v/>
      </c>
      <c r="R589" s="532" t="str">
        <f t="shared" si="1840"/>
        <v/>
      </c>
      <c r="S589" s="1677"/>
      <c r="T589" s="532" t="str">
        <f>IF(T586="","",T586*T587*T588/T$46/365/$F$1)</f>
        <v/>
      </c>
      <c r="U589" s="532" t="str">
        <f t="shared" ref="U589:AJ589" si="1841">IF(U586="","",U586*U587*U588/U$46/365/$F$1)</f>
        <v/>
      </c>
      <c r="V589" s="532" t="str">
        <f t="shared" si="1841"/>
        <v/>
      </c>
      <c r="W589" s="532" t="str">
        <f t="shared" si="1841"/>
        <v/>
      </c>
      <c r="X589" s="532" t="str">
        <f t="shared" si="1841"/>
        <v/>
      </c>
      <c r="Y589" s="532" t="str">
        <f t="shared" si="1841"/>
        <v/>
      </c>
      <c r="Z589" s="532" t="str">
        <f t="shared" si="1841"/>
        <v/>
      </c>
      <c r="AA589" s="532" t="str">
        <f t="shared" si="1841"/>
        <v/>
      </c>
      <c r="AB589" s="532" t="str">
        <f t="shared" si="1841"/>
        <v/>
      </c>
      <c r="AC589" s="532" t="str">
        <f t="shared" si="1841"/>
        <v/>
      </c>
      <c r="AD589" s="532" t="str">
        <f t="shared" si="1841"/>
        <v/>
      </c>
      <c r="AE589" s="532" t="str">
        <f t="shared" si="1841"/>
        <v/>
      </c>
      <c r="AF589" s="532" t="str">
        <f t="shared" si="1841"/>
        <v/>
      </c>
      <c r="AG589" s="532" t="str">
        <f t="shared" si="1841"/>
        <v/>
      </c>
      <c r="AH589" s="532" t="str">
        <f t="shared" si="1841"/>
        <v/>
      </c>
      <c r="AI589" s="532" t="str">
        <f t="shared" si="1841"/>
        <v/>
      </c>
      <c r="AJ589" s="532" t="str">
        <f t="shared" si="1841"/>
        <v/>
      </c>
      <c r="AK589" s="1677"/>
      <c r="AL589" s="532" t="str">
        <f>IF(AL586="","",AL586*AL587*AL588/AL$46/365/$F$1)</f>
        <v/>
      </c>
      <c r="AM589" s="532" t="str">
        <f t="shared" ref="AM589:BB589" si="1842">IF(AM586="","",AM586*AM587*AM588/AM$46/365/$F$1)</f>
        <v/>
      </c>
      <c r="AN589" s="532" t="str">
        <f t="shared" si="1842"/>
        <v/>
      </c>
      <c r="AO589" s="532" t="str">
        <f t="shared" si="1842"/>
        <v/>
      </c>
      <c r="AP589" s="532" t="str">
        <f t="shared" si="1842"/>
        <v/>
      </c>
      <c r="AQ589" s="532" t="str">
        <f t="shared" si="1842"/>
        <v/>
      </c>
      <c r="AR589" s="532" t="str">
        <f t="shared" si="1842"/>
        <v/>
      </c>
      <c r="AS589" s="532" t="str">
        <f t="shared" si="1842"/>
        <v/>
      </c>
      <c r="AT589" s="532" t="str">
        <f t="shared" si="1842"/>
        <v/>
      </c>
      <c r="AU589" s="532" t="str">
        <f t="shared" si="1842"/>
        <v/>
      </c>
      <c r="AV589" s="532" t="str">
        <f t="shared" si="1842"/>
        <v/>
      </c>
      <c r="AW589" s="532" t="str">
        <f t="shared" si="1842"/>
        <v/>
      </c>
      <c r="AX589" s="532" t="str">
        <f t="shared" si="1842"/>
        <v/>
      </c>
      <c r="AY589" s="532" t="str">
        <f t="shared" si="1842"/>
        <v/>
      </c>
      <c r="AZ589" s="532" t="str">
        <f t="shared" si="1842"/>
        <v/>
      </c>
      <c r="BA589" s="532" t="str">
        <f t="shared" si="1842"/>
        <v/>
      </c>
      <c r="BB589" s="532" t="str">
        <f t="shared" si="1842"/>
        <v/>
      </c>
      <c r="BC589" s="514"/>
      <c r="BD589" s="532" t="str">
        <f>IF(BD586="","",BD586*BD587*BD588/BD$46/365/$F$1)</f>
        <v/>
      </c>
      <c r="BE589" s="532" t="str">
        <f t="shared" ref="BE589:BT589" si="1843">IF(BE586="","",BE586*BE587*BE588/BE$46/365/$F$1)</f>
        <v/>
      </c>
      <c r="BF589" s="532" t="str">
        <f t="shared" si="1843"/>
        <v/>
      </c>
      <c r="BG589" s="532" t="str">
        <f t="shared" si="1843"/>
        <v/>
      </c>
      <c r="BH589" s="532" t="str">
        <f t="shared" si="1843"/>
        <v/>
      </c>
      <c r="BI589" s="532" t="str">
        <f t="shared" si="1843"/>
        <v/>
      </c>
      <c r="BJ589" s="532" t="str">
        <f t="shared" si="1843"/>
        <v/>
      </c>
      <c r="BK589" s="532" t="str">
        <f t="shared" si="1843"/>
        <v/>
      </c>
      <c r="BL589" s="532" t="str">
        <f t="shared" si="1843"/>
        <v/>
      </c>
      <c r="BM589" s="532" t="str">
        <f t="shared" si="1843"/>
        <v/>
      </c>
      <c r="BN589" s="532" t="str">
        <f t="shared" si="1843"/>
        <v/>
      </c>
      <c r="BO589" s="532" t="str">
        <f t="shared" si="1843"/>
        <v/>
      </c>
      <c r="BP589" s="532" t="str">
        <f t="shared" si="1843"/>
        <v/>
      </c>
      <c r="BQ589" s="532" t="str">
        <f t="shared" si="1843"/>
        <v/>
      </c>
      <c r="BR589" s="532" t="str">
        <f t="shared" si="1843"/>
        <v/>
      </c>
      <c r="BS589" s="532" t="str">
        <f t="shared" si="1843"/>
        <v/>
      </c>
      <c r="BT589" s="532" t="str">
        <f t="shared" si="1843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4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4">IF(DL590&lt;3,"",(SUM(B590:R590)-MIN(B590:R590)-MAX(B590:R590))/(DL590-2))</f>
        <v/>
      </c>
      <c r="CA590" s="1679" t="str">
        <f t="shared" ref="CA590:CA591" si="1845">IF(DM590&lt;3,"",(SUM(T590:AJ590)-MIN(T590:AJ590)-MAX(T590:AJ590))/(DM590-2))</f>
        <v/>
      </c>
      <c r="CB590" s="1679" t="str">
        <f t="shared" ref="CB590:CB591" si="1846">IF(DN590&lt;3,"",(SUM(AL590:BB590)-MIN(AL590:BB590)-MAX(AL590:BB590))/(DN590-2))</f>
        <v/>
      </c>
      <c r="CC590" s="1680" t="str">
        <f t="shared" ref="CC590:CC591" si="1847">IF(DO590&lt;3,"",(SUM(BD590:BT590)-MIN(BD590:BT590)-MAX(BD590:BT590))/(DO590-2))</f>
        <v/>
      </c>
      <c r="CD590" s="1204" t="str">
        <f t="shared" si="1834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529" t="str">
        <f>IF(B590="","",B586*B587*B590)</f>
        <v/>
      </c>
      <c r="C591" s="529" t="str">
        <f t="shared" ref="C591:R591" si="1848">IF(C590="","",C586*C587*C590)</f>
        <v/>
      </c>
      <c r="D591" s="529" t="str">
        <f t="shared" si="1848"/>
        <v/>
      </c>
      <c r="E591" s="529" t="str">
        <f t="shared" si="1848"/>
        <v/>
      </c>
      <c r="F591" s="529" t="str">
        <f t="shared" si="1848"/>
        <v/>
      </c>
      <c r="G591" s="529" t="str">
        <f t="shared" si="1848"/>
        <v/>
      </c>
      <c r="H591" s="529" t="str">
        <f t="shared" si="1848"/>
        <v/>
      </c>
      <c r="I591" s="529" t="str">
        <f t="shared" si="1848"/>
        <v/>
      </c>
      <c r="J591" s="529" t="str">
        <f t="shared" si="1848"/>
        <v/>
      </c>
      <c r="K591" s="529" t="str">
        <f t="shared" si="1848"/>
        <v/>
      </c>
      <c r="L591" s="529" t="str">
        <f t="shared" si="1848"/>
        <v/>
      </c>
      <c r="M591" s="529" t="str">
        <f t="shared" si="1848"/>
        <v/>
      </c>
      <c r="N591" s="529" t="str">
        <f t="shared" si="1848"/>
        <v/>
      </c>
      <c r="O591" s="529" t="str">
        <f t="shared" si="1848"/>
        <v/>
      </c>
      <c r="P591" s="529" t="str">
        <f t="shared" si="1848"/>
        <v/>
      </c>
      <c r="Q591" s="529" t="str">
        <f t="shared" si="1848"/>
        <v/>
      </c>
      <c r="R591" s="529" t="str">
        <f t="shared" si="1848"/>
        <v/>
      </c>
      <c r="S591" s="533"/>
      <c r="T591" s="529" t="str">
        <f>IF(T590="","",T586*T587*T590)</f>
        <v/>
      </c>
      <c r="U591" s="529" t="str">
        <f t="shared" ref="U591:AJ591" si="1849">IF(U590="","",U586*U587*U590)</f>
        <v/>
      </c>
      <c r="V591" s="529" t="str">
        <f t="shared" si="1849"/>
        <v/>
      </c>
      <c r="W591" s="529" t="str">
        <f t="shared" si="1849"/>
        <v/>
      </c>
      <c r="X591" s="529" t="str">
        <f t="shared" si="1849"/>
        <v/>
      </c>
      <c r="Y591" s="529" t="str">
        <f t="shared" si="1849"/>
        <v/>
      </c>
      <c r="Z591" s="529" t="str">
        <f t="shared" si="1849"/>
        <v/>
      </c>
      <c r="AA591" s="529" t="str">
        <f t="shared" si="1849"/>
        <v/>
      </c>
      <c r="AB591" s="529" t="str">
        <f t="shared" si="1849"/>
        <v/>
      </c>
      <c r="AC591" s="529" t="str">
        <f t="shared" si="1849"/>
        <v/>
      </c>
      <c r="AD591" s="529" t="str">
        <f t="shared" si="1849"/>
        <v/>
      </c>
      <c r="AE591" s="529" t="str">
        <f t="shared" si="1849"/>
        <v/>
      </c>
      <c r="AF591" s="529" t="str">
        <f t="shared" si="1849"/>
        <v/>
      </c>
      <c r="AG591" s="529" t="str">
        <f t="shared" si="1849"/>
        <v/>
      </c>
      <c r="AH591" s="529" t="str">
        <f t="shared" si="1849"/>
        <v/>
      </c>
      <c r="AI591" s="529" t="str">
        <f t="shared" si="1849"/>
        <v/>
      </c>
      <c r="AJ591" s="529" t="str">
        <f t="shared" si="1849"/>
        <v/>
      </c>
      <c r="AK591" s="533"/>
      <c r="AL591" s="529" t="str">
        <f>IF(AL590="","",AL586*AL587*AL590)</f>
        <v/>
      </c>
      <c r="AM591" s="529" t="str">
        <f t="shared" ref="AM591:BB591" si="1850">IF(AM590="","",AM586*AM587*AM590)</f>
        <v/>
      </c>
      <c r="AN591" s="529" t="str">
        <f t="shared" si="1850"/>
        <v/>
      </c>
      <c r="AO591" s="529" t="str">
        <f t="shared" si="1850"/>
        <v/>
      </c>
      <c r="AP591" s="529" t="str">
        <f t="shared" si="1850"/>
        <v/>
      </c>
      <c r="AQ591" s="529" t="str">
        <f t="shared" si="1850"/>
        <v/>
      </c>
      <c r="AR591" s="529" t="str">
        <f t="shared" si="1850"/>
        <v/>
      </c>
      <c r="AS591" s="529" t="str">
        <f t="shared" si="1850"/>
        <v/>
      </c>
      <c r="AT591" s="529" t="str">
        <f t="shared" si="1850"/>
        <v/>
      </c>
      <c r="AU591" s="529" t="str">
        <f t="shared" si="1850"/>
        <v/>
      </c>
      <c r="AV591" s="529" t="str">
        <f t="shared" si="1850"/>
        <v/>
      </c>
      <c r="AW591" s="529" t="str">
        <f t="shared" si="1850"/>
        <v/>
      </c>
      <c r="AX591" s="529" t="str">
        <f t="shared" si="1850"/>
        <v/>
      </c>
      <c r="AY591" s="529" t="str">
        <f t="shared" si="1850"/>
        <v/>
      </c>
      <c r="AZ591" s="529" t="str">
        <f t="shared" si="1850"/>
        <v/>
      </c>
      <c r="BA591" s="529" t="str">
        <f t="shared" si="1850"/>
        <v/>
      </c>
      <c r="BB591" s="529" t="str">
        <f t="shared" si="1850"/>
        <v/>
      </c>
      <c r="BC591" s="533"/>
      <c r="BD591" s="529" t="str">
        <f>IF(BD590="","",BD586*BD587*BD590)</f>
        <v/>
      </c>
      <c r="BE591" s="529" t="str">
        <f t="shared" ref="BE591:BT591" si="1851">IF(BE590="","",BE586*BE587*BE590)</f>
        <v/>
      </c>
      <c r="BF591" s="529" t="str">
        <f t="shared" si="1851"/>
        <v/>
      </c>
      <c r="BG591" s="529" t="str">
        <f t="shared" si="1851"/>
        <v/>
      </c>
      <c r="BH591" s="529" t="str">
        <f t="shared" si="1851"/>
        <v/>
      </c>
      <c r="BI591" s="529" t="str">
        <f t="shared" si="1851"/>
        <v/>
      </c>
      <c r="BJ591" s="529" t="str">
        <f t="shared" si="1851"/>
        <v/>
      </c>
      <c r="BK591" s="529" t="str">
        <f t="shared" si="1851"/>
        <v/>
      </c>
      <c r="BL591" s="529" t="str">
        <f t="shared" si="1851"/>
        <v/>
      </c>
      <c r="BM591" s="529" t="str">
        <f t="shared" si="1851"/>
        <v/>
      </c>
      <c r="BN591" s="529" t="str">
        <f t="shared" si="1851"/>
        <v/>
      </c>
      <c r="BO591" s="529" t="str">
        <f t="shared" si="1851"/>
        <v/>
      </c>
      <c r="BP591" s="529" t="str">
        <f t="shared" si="1851"/>
        <v/>
      </c>
      <c r="BQ591" s="529" t="str">
        <f t="shared" si="1851"/>
        <v/>
      </c>
      <c r="BR591" s="529" t="str">
        <f t="shared" si="1851"/>
        <v/>
      </c>
      <c r="BS591" s="529" t="str">
        <f t="shared" si="1851"/>
        <v/>
      </c>
      <c r="BT591" s="529" t="str">
        <f t="shared" si="1851"/>
        <v/>
      </c>
      <c r="BU591" s="533"/>
      <c r="BV591" s="529" t="str">
        <f>IF(BV590="","",BV586*BV587*BV590)</f>
        <v/>
      </c>
      <c r="BW591" s="529" t="str">
        <f t="shared" ref="BW591:BY591" si="1852">IF(BW590="","",BW586*BW587*BW590)</f>
        <v/>
      </c>
      <c r="BX591" s="529" t="str">
        <f t="shared" si="1852"/>
        <v/>
      </c>
      <c r="BY591" s="529" t="str">
        <f t="shared" si="1852"/>
        <v/>
      </c>
      <c r="BZ591" s="584" t="str">
        <f t="shared" si="1844"/>
        <v/>
      </c>
      <c r="CA591" s="584" t="str">
        <f t="shared" si="1845"/>
        <v/>
      </c>
      <c r="CB591" s="584" t="str">
        <f t="shared" si="1846"/>
        <v/>
      </c>
      <c r="CC591" s="585" t="str">
        <f t="shared" si="1847"/>
        <v/>
      </c>
      <c r="CD591" s="1204" t="str">
        <f t="shared" si="1834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3"/>
        <v/>
      </c>
      <c r="CN591" s="1206" t="str">
        <f t="shared" si="1853"/>
        <v/>
      </c>
      <c r="CO591" s="1206" t="str">
        <f t="shared" si="1853"/>
        <v/>
      </c>
      <c r="CP591" s="1206" t="str">
        <f t="shared" si="1853"/>
        <v/>
      </c>
      <c r="CQ591" s="1206" t="str">
        <f t="shared" si="1853"/>
        <v/>
      </c>
      <c r="CR591" s="1206" t="str">
        <f t="shared" si="1853"/>
        <v/>
      </c>
      <c r="CS591" s="1205" t="str">
        <f t="shared" si="1853"/>
        <v/>
      </c>
      <c r="CT591" s="1208" t="str">
        <f t="shared" si="1853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4">IF(DL593&lt;3,"",(SUM(B593:R593)-MIN(B593:R593)-MAX(B593:R593))/(DL593-2))</f>
        <v>1</v>
      </c>
      <c r="CA593" s="584">
        <f t="shared" ref="CA593:CA595" si="1855">IF(DM593&lt;3,"",(SUM(T593:AJ593)-MIN(T593:AJ593)-MAX(T593:AJ593))/(DM593-2))</f>
        <v>13</v>
      </c>
      <c r="CB593" s="584">
        <f t="shared" ref="CB593:CB595" si="1856">IF(DN593&lt;3,"",(SUM(AL593:BB593)-MIN(AL593:BB593)-MAX(AL593:BB593))/(DN593-2))</f>
        <v>1.5</v>
      </c>
      <c r="CC593" s="585" t="str">
        <f t="shared" ref="CC593:CC595" si="1857">IF(DO593&lt;3,"",(SUM(BD593:BT593)-MIN(BD593:BT593)-MAX(BD593:BT593))/(DO593-2))</f>
        <v/>
      </c>
      <c r="CD593" s="1204" t="str">
        <f t="shared" ref="CD593:CM596" si="18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8"/>
        <v/>
      </c>
      <c r="CF593" s="1206" t="str">
        <f t="shared" si="1858"/>
        <v/>
      </c>
      <c r="CG593" s="1206" t="str">
        <f t="shared" si="1858"/>
        <v/>
      </c>
      <c r="CH593" s="1206" t="str">
        <f t="shared" si="1858"/>
        <v/>
      </c>
      <c r="CI593" s="1206" t="str">
        <f t="shared" si="1858"/>
        <v/>
      </c>
      <c r="CJ593" s="1206" t="str">
        <f t="shared" si="1858"/>
        <v/>
      </c>
      <c r="CK593" s="1207">
        <f t="shared" si="1858"/>
        <v>0.5</v>
      </c>
      <c r="CL593" s="1207">
        <f t="shared" si="1858"/>
        <v>1</v>
      </c>
      <c r="CM593" s="1207">
        <f t="shared" si="1858"/>
        <v>2</v>
      </c>
      <c r="CN593" s="1206">
        <f t="shared" ref="CN593:CT596" si="18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9"/>
        <v/>
      </c>
      <c r="CP593" s="1206" t="str">
        <f t="shared" si="1859"/>
        <v/>
      </c>
      <c r="CQ593" s="1206" t="str">
        <f t="shared" si="1859"/>
        <v/>
      </c>
      <c r="CR593" s="1206" t="str">
        <f t="shared" si="1859"/>
        <v/>
      </c>
      <c r="CS593" s="1205" t="str">
        <f t="shared" si="1859"/>
        <v/>
      </c>
      <c r="CT593" s="1208" t="str">
        <f t="shared" si="1859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60">COUNT(B593:R593)</f>
        <v>5</v>
      </c>
      <c r="DM593" s="1486">
        <f t="shared" ref="DM593:DM598" si="1861">COUNT(T593:AJ593)</f>
        <v>5</v>
      </c>
      <c r="DN593" s="1486">
        <f t="shared" ref="DN593:DN598" si="1862">COUNT(AL593:BB593)</f>
        <v>4</v>
      </c>
      <c r="DO593" s="1486">
        <f t="shared" ref="DO593:DO598" si="1863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4"/>
        <v>52</v>
      </c>
      <c r="CA594" s="584">
        <f t="shared" si="1855"/>
        <v>14</v>
      </c>
      <c r="CB594" s="584">
        <f t="shared" si="1856"/>
        <v>52</v>
      </c>
      <c r="CC594" s="585" t="str">
        <f t="shared" si="1857"/>
        <v/>
      </c>
      <c r="CD594" s="1204" t="str">
        <f t="shared" si="1858"/>
        <v/>
      </c>
      <c r="CE594" s="1205" t="str">
        <f t="shared" si="1858"/>
        <v/>
      </c>
      <c r="CF594" s="1206" t="str">
        <f t="shared" si="1858"/>
        <v/>
      </c>
      <c r="CG594" s="1206" t="str">
        <f t="shared" si="1858"/>
        <v/>
      </c>
      <c r="CH594" s="1206" t="str">
        <f t="shared" si="1858"/>
        <v/>
      </c>
      <c r="CI594" s="1206" t="str">
        <f t="shared" si="1858"/>
        <v/>
      </c>
      <c r="CJ594" s="1206" t="str">
        <f t="shared" si="1858"/>
        <v/>
      </c>
      <c r="CK594" s="1207">
        <f t="shared" si="1858"/>
        <v>12</v>
      </c>
      <c r="CL594" s="1207">
        <f t="shared" si="1858"/>
        <v>52</v>
      </c>
      <c r="CM594" s="1207">
        <f t="shared" si="1858"/>
        <v>52</v>
      </c>
      <c r="CN594" s="1206">
        <f t="shared" si="1859"/>
        <v>208</v>
      </c>
      <c r="CO594" s="1206" t="str">
        <f t="shared" si="1859"/>
        <v/>
      </c>
      <c r="CP594" s="1206" t="str">
        <f t="shared" si="1859"/>
        <v/>
      </c>
      <c r="CQ594" s="1206" t="str">
        <f t="shared" si="1859"/>
        <v/>
      </c>
      <c r="CR594" s="1206" t="str">
        <f t="shared" si="1859"/>
        <v/>
      </c>
      <c r="CS594" s="1205" t="str">
        <f t="shared" si="1859"/>
        <v/>
      </c>
      <c r="CT594" s="1208" t="str">
        <f t="shared" si="1859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4"/>
        <v/>
      </c>
      <c r="DJ594" s="1243" t="str">
        <f t="shared" si="1864"/>
        <v/>
      </c>
      <c r="DK594" s="1242" t="str">
        <f t="shared" si="1724"/>
        <v/>
      </c>
      <c r="DL594" s="1485">
        <f t="shared" si="1860"/>
        <v>5</v>
      </c>
      <c r="DM594" s="1486">
        <f t="shared" si="1861"/>
        <v>5</v>
      </c>
      <c r="DN594" s="1486">
        <f t="shared" si="1862"/>
        <v>4</v>
      </c>
      <c r="DO594" s="1486">
        <f t="shared" si="1863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5">330*$K$1</f>
        <v>330</v>
      </c>
      <c r="C595" s="1464">
        <f t="shared" si="1865"/>
        <v>330</v>
      </c>
      <c r="D595" s="1464">
        <f t="shared" si="1865"/>
        <v>330</v>
      </c>
      <c r="E595" s="1464">
        <f t="shared" si="1865"/>
        <v>330</v>
      </c>
      <c r="F595" s="1464">
        <f t="shared" si="1865"/>
        <v>330</v>
      </c>
      <c r="G595" s="1464">
        <f t="shared" si="1865"/>
        <v>330</v>
      </c>
      <c r="H595" s="1464">
        <f t="shared" si="1865"/>
        <v>330</v>
      </c>
      <c r="I595" s="1464">
        <f t="shared" si="1865"/>
        <v>330</v>
      </c>
      <c r="J595" s="1464">
        <f t="shared" si="1865"/>
        <v>330</v>
      </c>
      <c r="K595" s="1464">
        <f t="shared" si="1865"/>
        <v>330</v>
      </c>
      <c r="L595" s="1464">
        <f t="shared" si="1865"/>
        <v>330</v>
      </c>
      <c r="M595" s="1464">
        <f t="shared" si="1865"/>
        <v>330</v>
      </c>
      <c r="N595" s="1464">
        <f t="shared" si="1865"/>
        <v>330</v>
      </c>
      <c r="O595" s="1464">
        <f t="shared" si="1865"/>
        <v>330</v>
      </c>
      <c r="P595" s="1464">
        <f t="shared" si="1865"/>
        <v>330</v>
      </c>
      <c r="Q595" s="1464">
        <f t="shared" si="1865"/>
        <v>330</v>
      </c>
      <c r="R595" s="1464">
        <f t="shared" si="1865"/>
        <v>330</v>
      </c>
      <c r="S595" s="1277"/>
      <c r="T595" s="1648">
        <f t="shared" ref="T595:AJ595" si="1866">330*$K$1</f>
        <v>330</v>
      </c>
      <c r="U595" s="1648">
        <f t="shared" si="1866"/>
        <v>330</v>
      </c>
      <c r="V595" s="1648">
        <f t="shared" si="1866"/>
        <v>330</v>
      </c>
      <c r="W595" s="1648">
        <f t="shared" si="1866"/>
        <v>330</v>
      </c>
      <c r="X595" s="1648">
        <f t="shared" si="1866"/>
        <v>330</v>
      </c>
      <c r="Y595" s="1648">
        <f t="shared" si="1866"/>
        <v>330</v>
      </c>
      <c r="Z595" s="1648">
        <f t="shared" si="1866"/>
        <v>330</v>
      </c>
      <c r="AA595" s="1464">
        <f t="shared" si="1866"/>
        <v>330</v>
      </c>
      <c r="AB595" s="1464">
        <v>330</v>
      </c>
      <c r="AC595" s="1464">
        <f t="shared" si="1866"/>
        <v>330</v>
      </c>
      <c r="AD595" s="1464">
        <f t="shared" si="1866"/>
        <v>330</v>
      </c>
      <c r="AE595" s="1464">
        <f t="shared" si="1866"/>
        <v>330</v>
      </c>
      <c r="AF595" s="1464">
        <f t="shared" si="1866"/>
        <v>330</v>
      </c>
      <c r="AG595" s="1464">
        <f t="shared" si="1866"/>
        <v>330</v>
      </c>
      <c r="AH595" s="1464">
        <f t="shared" si="1866"/>
        <v>330</v>
      </c>
      <c r="AI595" s="1464">
        <f t="shared" si="1866"/>
        <v>330</v>
      </c>
      <c r="AJ595" s="1464">
        <f t="shared" si="1866"/>
        <v>330</v>
      </c>
      <c r="AK595" s="1277"/>
      <c r="AL595" s="1464">
        <f t="shared" ref="AL595:BB595" si="1867">330*$K$1</f>
        <v>330</v>
      </c>
      <c r="AM595" s="1464">
        <f t="shared" si="1867"/>
        <v>330</v>
      </c>
      <c r="AN595" s="1464">
        <f t="shared" si="1867"/>
        <v>330</v>
      </c>
      <c r="AO595" s="1464">
        <f t="shared" si="1867"/>
        <v>330</v>
      </c>
      <c r="AP595" s="1464">
        <v>330</v>
      </c>
      <c r="AQ595" s="1464">
        <f t="shared" si="1867"/>
        <v>330</v>
      </c>
      <c r="AR595" s="1464">
        <f t="shared" si="1867"/>
        <v>330</v>
      </c>
      <c r="AS595" s="1464">
        <f t="shared" si="1867"/>
        <v>330</v>
      </c>
      <c r="AT595" s="1464">
        <f t="shared" si="1867"/>
        <v>330</v>
      </c>
      <c r="AU595" s="1464">
        <f t="shared" si="1867"/>
        <v>330</v>
      </c>
      <c r="AV595" s="1464">
        <f t="shared" si="1867"/>
        <v>330</v>
      </c>
      <c r="AW595" s="1464">
        <f t="shared" si="1867"/>
        <v>330</v>
      </c>
      <c r="AX595" s="1464">
        <f t="shared" si="1867"/>
        <v>330</v>
      </c>
      <c r="AY595" s="1464">
        <f t="shared" si="1867"/>
        <v>330</v>
      </c>
      <c r="AZ595" s="1464">
        <f t="shared" si="1867"/>
        <v>330</v>
      </c>
      <c r="BA595" s="1464">
        <f t="shared" si="1867"/>
        <v>330</v>
      </c>
      <c r="BB595" s="1464">
        <f t="shared" si="1867"/>
        <v>330</v>
      </c>
      <c r="BC595" s="1277"/>
      <c r="BD595" s="1464">
        <f t="shared" ref="BD595:BT595" si="1868">330*$K$1</f>
        <v>330</v>
      </c>
      <c r="BE595" s="1464">
        <f t="shared" si="1868"/>
        <v>330</v>
      </c>
      <c r="BF595" s="1464">
        <f t="shared" si="1868"/>
        <v>330</v>
      </c>
      <c r="BG595" s="1464">
        <f t="shared" si="1868"/>
        <v>330</v>
      </c>
      <c r="BH595" s="1464">
        <f t="shared" si="1868"/>
        <v>330</v>
      </c>
      <c r="BI595" s="1464">
        <f t="shared" si="1868"/>
        <v>330</v>
      </c>
      <c r="BJ595" s="1464">
        <f t="shared" si="1868"/>
        <v>330</v>
      </c>
      <c r="BK595" s="1464">
        <f t="shared" si="1868"/>
        <v>330</v>
      </c>
      <c r="BL595" s="1464">
        <f t="shared" si="1868"/>
        <v>330</v>
      </c>
      <c r="BM595" s="1464">
        <f t="shared" si="1868"/>
        <v>330</v>
      </c>
      <c r="BN595" s="1464">
        <f t="shared" si="1868"/>
        <v>330</v>
      </c>
      <c r="BO595" s="1464">
        <f t="shared" si="1868"/>
        <v>330</v>
      </c>
      <c r="BP595" s="1464">
        <f t="shared" si="1868"/>
        <v>330</v>
      </c>
      <c r="BQ595" s="1464">
        <f t="shared" si="1868"/>
        <v>330</v>
      </c>
      <c r="BR595" s="1464">
        <f t="shared" si="1868"/>
        <v>330</v>
      </c>
      <c r="BS595" s="1464">
        <f t="shared" si="1868"/>
        <v>330</v>
      </c>
      <c r="BT595" s="1464">
        <f t="shared" si="1868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4"/>
        <v>330</v>
      </c>
      <c r="CA595" s="584">
        <f t="shared" si="1855"/>
        <v>330</v>
      </c>
      <c r="CB595" s="584">
        <f t="shared" si="1856"/>
        <v>330</v>
      </c>
      <c r="CC595" s="585">
        <f t="shared" si="1857"/>
        <v>330</v>
      </c>
      <c r="CD595" s="1204">
        <f t="shared" si="1858"/>
        <v>330</v>
      </c>
      <c r="CE595" s="1205">
        <f t="shared" si="1858"/>
        <v>330</v>
      </c>
      <c r="CF595" s="1206">
        <f t="shared" si="1858"/>
        <v>330</v>
      </c>
      <c r="CG595" s="1206">
        <f t="shared" si="1858"/>
        <v>330</v>
      </c>
      <c r="CH595" s="1206">
        <f t="shared" si="1858"/>
        <v>330</v>
      </c>
      <c r="CI595" s="1206">
        <f t="shared" si="1858"/>
        <v>330</v>
      </c>
      <c r="CJ595" s="1206">
        <f t="shared" si="1858"/>
        <v>330</v>
      </c>
      <c r="CK595" s="1207">
        <f t="shared" si="1858"/>
        <v>330</v>
      </c>
      <c r="CL595" s="1207">
        <f t="shared" si="1858"/>
        <v>330</v>
      </c>
      <c r="CM595" s="1207">
        <f t="shared" si="1858"/>
        <v>330</v>
      </c>
      <c r="CN595" s="1206">
        <f t="shared" si="1859"/>
        <v>330</v>
      </c>
      <c r="CO595" s="1206">
        <f t="shared" si="1859"/>
        <v>330</v>
      </c>
      <c r="CP595" s="1206">
        <f t="shared" si="1859"/>
        <v>330</v>
      </c>
      <c r="CQ595" s="1206">
        <f t="shared" si="1859"/>
        <v>330</v>
      </c>
      <c r="CR595" s="1206">
        <f t="shared" si="1859"/>
        <v>330</v>
      </c>
      <c r="CS595" s="1205">
        <f t="shared" si="1859"/>
        <v>330</v>
      </c>
      <c r="CT595" s="1208">
        <f t="shared" si="1859"/>
        <v>330</v>
      </c>
      <c r="CU595" s="1242">
        <f t="shared" si="1864"/>
        <v>330</v>
      </c>
      <c r="CV595" s="1243">
        <f t="shared" si="1864"/>
        <v>330</v>
      </c>
      <c r="CW595" s="1244">
        <f t="shared" si="1864"/>
        <v>330</v>
      </c>
      <c r="CX595" s="1244">
        <f t="shared" si="1864"/>
        <v>330</v>
      </c>
      <c r="CY595" s="1244">
        <f t="shared" si="1864"/>
        <v>330</v>
      </c>
      <c r="CZ595" s="1244">
        <f t="shared" si="1864"/>
        <v>330</v>
      </c>
      <c r="DA595" s="1244">
        <f t="shared" si="1864"/>
        <v>330</v>
      </c>
      <c r="DB595" s="1245">
        <f t="shared" si="1864"/>
        <v>330</v>
      </c>
      <c r="DC595" s="1245">
        <f t="shared" si="1864"/>
        <v>330</v>
      </c>
      <c r="DD595" s="1245">
        <f t="shared" si="1864"/>
        <v>330</v>
      </c>
      <c r="DE595" s="1244">
        <f t="shared" si="1864"/>
        <v>330</v>
      </c>
      <c r="DF595" s="1244">
        <f t="shared" si="1864"/>
        <v>330</v>
      </c>
      <c r="DG595" s="1244">
        <f t="shared" si="1864"/>
        <v>330</v>
      </c>
      <c r="DH595" s="1244">
        <f t="shared" si="1864"/>
        <v>330</v>
      </c>
      <c r="DI595" s="1244">
        <f t="shared" si="1864"/>
        <v>330</v>
      </c>
      <c r="DJ595" s="1243">
        <f t="shared" si="1864"/>
        <v>330</v>
      </c>
      <c r="DK595" s="1242">
        <f t="shared" si="1724"/>
        <v>330</v>
      </c>
      <c r="DL595" s="1485">
        <f t="shared" si="1860"/>
        <v>17</v>
      </c>
      <c r="DM595" s="1486">
        <f t="shared" si="1861"/>
        <v>17</v>
      </c>
      <c r="DN595" s="1486">
        <f t="shared" si="1862"/>
        <v>17</v>
      </c>
      <c r="DO595" s="1486">
        <f t="shared" si="1863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9">IF(B593="","",B593*B594*B595/B$46/365/$F$1)</f>
        <v>2.7984344422700585E-3</v>
      </c>
      <c r="C596" s="1316" t="str">
        <f t="shared" si="1869"/>
        <v/>
      </c>
      <c r="D596" s="1316">
        <f t="shared" si="1869"/>
        <v>4.920324294101203E-4</v>
      </c>
      <c r="E596" s="1316">
        <f t="shared" si="1869"/>
        <v>3.7312459230267451E-3</v>
      </c>
      <c r="F596" s="1316" t="str">
        <f t="shared" si="1869"/>
        <v/>
      </c>
      <c r="G596" s="1316">
        <f t="shared" si="1869"/>
        <v>3.1982107911657813E-3</v>
      </c>
      <c r="H596" s="1316">
        <f t="shared" si="1869"/>
        <v>3.7312459230267451E-3</v>
      </c>
      <c r="I596" s="1316" t="str">
        <f t="shared" si="1869"/>
        <v/>
      </c>
      <c r="J596" s="1316" t="str">
        <f t="shared" si="1869"/>
        <v/>
      </c>
      <c r="K596" s="1316" t="str">
        <f t="shared" si="1869"/>
        <v/>
      </c>
      <c r="L596" s="1316" t="str">
        <f t="shared" si="1869"/>
        <v/>
      </c>
      <c r="M596" s="1316" t="str">
        <f t="shared" si="1869"/>
        <v/>
      </c>
      <c r="N596" s="1316" t="str">
        <f t="shared" si="1869"/>
        <v/>
      </c>
      <c r="O596" s="1316" t="str">
        <f t="shared" si="1869"/>
        <v/>
      </c>
      <c r="P596" s="1316" t="str">
        <f t="shared" si="1869"/>
        <v/>
      </c>
      <c r="Q596" s="1316" t="str">
        <f t="shared" si="1869"/>
        <v/>
      </c>
      <c r="R596" s="1316" t="str">
        <f t="shared" si="1869"/>
        <v/>
      </c>
      <c r="S596" s="1339"/>
      <c r="T596" s="1621">
        <f t="shared" ref="T596:AJ596" si="1870">IF(T593="","",T593*T594*T595/T$46/365/$F$1)</f>
        <v>3.587736464448793E-3</v>
      </c>
      <c r="U596" s="1621">
        <f t="shared" si="1870"/>
        <v>2.5831702544031309E-4</v>
      </c>
      <c r="V596" s="1621" t="str">
        <f t="shared" si="1870"/>
        <v/>
      </c>
      <c r="W596" s="1621" t="str">
        <f t="shared" si="1870"/>
        <v/>
      </c>
      <c r="X596" s="1621" t="str">
        <f t="shared" si="1870"/>
        <v/>
      </c>
      <c r="Y596" s="1621">
        <f t="shared" si="1870"/>
        <v>1.4760972882303606E-3</v>
      </c>
      <c r="Z596" s="1621">
        <f t="shared" si="1870"/>
        <v>6.3964215823315625E-3</v>
      </c>
      <c r="AA596" s="1316" t="str">
        <f t="shared" si="1870"/>
        <v/>
      </c>
      <c r="AB596" s="1316">
        <f t="shared" si="1870"/>
        <v>4.6497064579256356E-2</v>
      </c>
      <c r="AC596" s="1316" t="str">
        <f t="shared" si="1870"/>
        <v/>
      </c>
      <c r="AD596" s="1316" t="str">
        <f t="shared" si="1870"/>
        <v/>
      </c>
      <c r="AE596" s="1316" t="str">
        <f t="shared" si="1870"/>
        <v/>
      </c>
      <c r="AF596" s="1316" t="str">
        <f t="shared" si="1870"/>
        <v/>
      </c>
      <c r="AG596" s="1316" t="str">
        <f t="shared" si="1870"/>
        <v/>
      </c>
      <c r="AH596" s="1316" t="str">
        <f t="shared" si="1870"/>
        <v/>
      </c>
      <c r="AI596" s="1316" t="str">
        <f t="shared" si="1870"/>
        <v/>
      </c>
      <c r="AJ596" s="1316" t="str">
        <f t="shared" si="1870"/>
        <v/>
      </c>
      <c r="AK596" s="1339"/>
      <c r="AL596" s="1316">
        <f t="shared" ref="AL596:BB596" si="1871">IF(AL593="","",AL593*AL594*AL595/AL$46/365/$F$1)</f>
        <v>3.6902432205759015E-4</v>
      </c>
      <c r="AM596" s="1316" t="str">
        <f t="shared" si="1871"/>
        <v/>
      </c>
      <c r="AN596" s="1316">
        <f t="shared" si="1871"/>
        <v>4.4774951076320939E-3</v>
      </c>
      <c r="AO596" s="1316" t="str">
        <f t="shared" si="1871"/>
        <v/>
      </c>
      <c r="AP596" s="1316">
        <f t="shared" si="1871"/>
        <v>2.558568632932625E-2</v>
      </c>
      <c r="AQ596" s="1316" t="str">
        <f t="shared" si="1871"/>
        <v/>
      </c>
      <c r="AR596" s="1316">
        <f t="shared" si="1871"/>
        <v>7.4624918460534902E-3</v>
      </c>
      <c r="AS596" s="1316" t="str">
        <f t="shared" si="1871"/>
        <v/>
      </c>
      <c r="AT596" s="1316" t="str">
        <f t="shared" si="1871"/>
        <v/>
      </c>
      <c r="AU596" s="1316" t="str">
        <f t="shared" si="1871"/>
        <v/>
      </c>
      <c r="AV596" s="1316" t="str">
        <f t="shared" si="1871"/>
        <v/>
      </c>
      <c r="AW596" s="1316" t="str">
        <f t="shared" si="1871"/>
        <v/>
      </c>
      <c r="AX596" s="1316" t="str">
        <f t="shared" si="1871"/>
        <v/>
      </c>
      <c r="AY596" s="1316" t="str">
        <f t="shared" si="1871"/>
        <v/>
      </c>
      <c r="AZ596" s="1316" t="str">
        <f t="shared" si="1871"/>
        <v/>
      </c>
      <c r="BA596" s="1316" t="str">
        <f t="shared" si="1871"/>
        <v/>
      </c>
      <c r="BB596" s="1316" t="str">
        <f t="shared" si="1871"/>
        <v/>
      </c>
      <c r="BC596" s="1339"/>
      <c r="BD596" s="1316" t="str">
        <f t="shared" ref="BD596:BT596" si="1872">IF(BD593="","",BD593*BD594*BD595/BD$46/365/$F$1)</f>
        <v/>
      </c>
      <c r="BE596" s="1316" t="str">
        <f t="shared" si="1872"/>
        <v/>
      </c>
      <c r="BF596" s="1316" t="str">
        <f t="shared" si="1872"/>
        <v/>
      </c>
      <c r="BG596" s="1316" t="str">
        <f t="shared" si="1872"/>
        <v/>
      </c>
      <c r="BH596" s="1316" t="str">
        <f t="shared" si="1872"/>
        <v/>
      </c>
      <c r="BI596" s="1316" t="str">
        <f t="shared" si="1872"/>
        <v/>
      </c>
      <c r="BJ596" s="1316" t="str">
        <f t="shared" si="1872"/>
        <v/>
      </c>
      <c r="BK596" s="1316" t="str">
        <f t="shared" si="1872"/>
        <v/>
      </c>
      <c r="BL596" s="1316" t="str">
        <f t="shared" si="1872"/>
        <v/>
      </c>
      <c r="BM596" s="1316" t="str">
        <f t="shared" si="1872"/>
        <v/>
      </c>
      <c r="BN596" s="1316" t="str">
        <f t="shared" si="1872"/>
        <v/>
      </c>
      <c r="BO596" s="1316" t="str">
        <f t="shared" si="1872"/>
        <v/>
      </c>
      <c r="BP596" s="1316" t="str">
        <f t="shared" si="1872"/>
        <v/>
      </c>
      <c r="BQ596" s="1316" t="str">
        <f t="shared" si="1872"/>
        <v/>
      </c>
      <c r="BR596" s="1316" t="str">
        <f t="shared" si="1872"/>
        <v/>
      </c>
      <c r="BS596" s="1316" t="str">
        <f t="shared" si="1872"/>
        <v/>
      </c>
      <c r="BT596" s="1316" t="str">
        <f t="shared" si="1872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8"/>
        <v/>
      </c>
      <c r="CE596" s="1222" t="str">
        <f t="shared" si="1858"/>
        <v/>
      </c>
      <c r="CF596" s="1223" t="str">
        <f t="shared" si="1858"/>
        <v/>
      </c>
      <c r="CG596" s="1223" t="str">
        <f t="shared" si="1858"/>
        <v/>
      </c>
      <c r="CH596" s="1223" t="str">
        <f t="shared" si="1858"/>
        <v/>
      </c>
      <c r="CI596" s="1223" t="str">
        <f t="shared" si="1858"/>
        <v/>
      </c>
      <c r="CJ596" s="1223" t="str">
        <f t="shared" si="1858"/>
        <v/>
      </c>
      <c r="CK596" s="1224">
        <f t="shared" si="1858"/>
        <v>3.6902432205759015E-4</v>
      </c>
      <c r="CL596" s="1224">
        <f t="shared" si="1858"/>
        <v>4.4774951076320939E-3</v>
      </c>
      <c r="CM596" s="1224">
        <f t="shared" si="1858"/>
        <v>7.4624918460534902E-3</v>
      </c>
      <c r="CN596" s="1223">
        <f t="shared" si="1859"/>
        <v>2.558568632932625E-2</v>
      </c>
      <c r="CO596" s="1223" t="str">
        <f t="shared" si="1859"/>
        <v/>
      </c>
      <c r="CP596" s="1223" t="str">
        <f t="shared" si="1859"/>
        <v/>
      </c>
      <c r="CQ596" s="1223" t="str">
        <f t="shared" si="1859"/>
        <v/>
      </c>
      <c r="CR596" s="1223" t="str">
        <f t="shared" si="1859"/>
        <v/>
      </c>
      <c r="CS596" s="1222" t="str">
        <f t="shared" si="1859"/>
        <v/>
      </c>
      <c r="CT596" s="1225" t="str">
        <f t="shared" si="1859"/>
        <v/>
      </c>
      <c r="CU596" s="1226" t="str">
        <f t="shared" ref="CU596:DK596" si="18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3"/>
        <v/>
      </c>
      <c r="CW596" s="1228" t="str">
        <f t="shared" si="1873"/>
        <v/>
      </c>
      <c r="CX596" s="1228" t="str">
        <f t="shared" si="1873"/>
        <v/>
      </c>
      <c r="CY596" s="1228" t="str">
        <f t="shared" si="1873"/>
        <v/>
      </c>
      <c r="CZ596" s="1228" t="str">
        <f t="shared" si="1873"/>
        <v/>
      </c>
      <c r="DA596" s="1228" t="str">
        <f t="shared" si="1873"/>
        <v/>
      </c>
      <c r="DB596" s="1229" t="str">
        <f t="shared" si="1873"/>
        <v/>
      </c>
      <c r="DC596" s="1229" t="str">
        <f t="shared" si="1873"/>
        <v/>
      </c>
      <c r="DD596" s="1229" t="str">
        <f t="shared" si="1873"/>
        <v/>
      </c>
      <c r="DE596" s="1228" t="str">
        <f t="shared" si="1873"/>
        <v/>
      </c>
      <c r="DF596" s="1228" t="str">
        <f t="shared" si="1873"/>
        <v/>
      </c>
      <c r="DG596" s="1228" t="str">
        <f t="shared" si="1873"/>
        <v/>
      </c>
      <c r="DH596" s="1228" t="str">
        <f t="shared" si="1873"/>
        <v/>
      </c>
      <c r="DI596" s="1228" t="str">
        <f t="shared" si="1873"/>
        <v/>
      </c>
      <c r="DJ596" s="1227" t="str">
        <f t="shared" si="1873"/>
        <v/>
      </c>
      <c r="DK596" s="1226" t="str">
        <f t="shared" si="1873"/>
        <v/>
      </c>
      <c r="DL596" s="1230">
        <f t="shared" si="1860"/>
        <v>5</v>
      </c>
      <c r="DM596" s="1180">
        <f t="shared" si="1861"/>
        <v>5</v>
      </c>
      <c r="DN596" s="1180">
        <f t="shared" si="1862"/>
        <v>4</v>
      </c>
      <c r="DO596" s="1180">
        <f t="shared" si="1863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4">IF(DL597&lt;3,"",(SUM(B597:R597)-MIN(B597:R597)-MAX(B597:R597))/(DL597-2))</f>
        <v>1</v>
      </c>
      <c r="CA597" s="584">
        <f t="shared" ref="CA597:CA598" si="1875">IF(DM597&lt;3,"",(SUM(T597:AJ597)-MIN(T597:AJ597)-MAX(T597:AJ597))/(DM597-2))</f>
        <v>1.25</v>
      </c>
      <c r="CB597" s="584">
        <f t="shared" ref="CB597:CB598" si="1876">IF(DN597&lt;3,"",(SUM(AL597:BB597)-MIN(AL597:BB597)-MAX(AL597:BB597))/(DN597-2))</f>
        <v>2</v>
      </c>
      <c r="CC597" s="585" t="str">
        <f t="shared" ref="CC597:CC598" si="1877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8"/>
        <v/>
      </c>
      <c r="DB597" s="1245" t="str">
        <f t="shared" si="1878"/>
        <v/>
      </c>
      <c r="DC597" s="1245" t="str">
        <f t="shared" si="1878"/>
        <v/>
      </c>
      <c r="DD597" s="1245" t="str">
        <f t="shared" si="1878"/>
        <v/>
      </c>
      <c r="DE597" s="1244" t="str">
        <f t="shared" si="1878"/>
        <v/>
      </c>
      <c r="DF597" s="1244" t="str">
        <f t="shared" si="1878"/>
        <v/>
      </c>
      <c r="DG597" s="1244" t="str">
        <f t="shared" si="1878"/>
        <v/>
      </c>
      <c r="DH597" s="1244" t="str">
        <f t="shared" si="1878"/>
        <v/>
      </c>
      <c r="DI597" s="1244" t="str">
        <f t="shared" si="1878"/>
        <v/>
      </c>
      <c r="DJ597" s="1243" t="str">
        <f t="shared" si="1878"/>
        <v/>
      </c>
      <c r="DK597" s="1242" t="str">
        <f t="shared" si="1878"/>
        <v/>
      </c>
      <c r="DL597" s="1230">
        <f t="shared" si="1860"/>
        <v>5</v>
      </c>
      <c r="DM597" s="1180">
        <f t="shared" si="1861"/>
        <v>4</v>
      </c>
      <c r="DN597" s="1180">
        <f t="shared" si="1862"/>
        <v>4</v>
      </c>
      <c r="DO597" s="1180">
        <f t="shared" si="1863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9">IF(B597="","",B593*B594*B597)</f>
        <v>52</v>
      </c>
      <c r="C598" s="1313" t="str">
        <f t="shared" si="1879"/>
        <v/>
      </c>
      <c r="D598" s="1313">
        <f t="shared" si="1879"/>
        <v>4</v>
      </c>
      <c r="E598" s="1313">
        <f t="shared" si="1879"/>
        <v>52</v>
      </c>
      <c r="F598" s="1313" t="str">
        <f t="shared" si="1879"/>
        <v/>
      </c>
      <c r="G598" s="1313">
        <f t="shared" si="1879"/>
        <v>52</v>
      </c>
      <c r="H598" s="1313">
        <f t="shared" si="1879"/>
        <v>52</v>
      </c>
      <c r="I598" s="1313" t="str">
        <f t="shared" si="1879"/>
        <v/>
      </c>
      <c r="J598" s="1313" t="str">
        <f t="shared" si="1879"/>
        <v/>
      </c>
      <c r="K598" s="1313" t="str">
        <f t="shared" si="1879"/>
        <v/>
      </c>
      <c r="L598" s="1313" t="str">
        <f t="shared" si="1879"/>
        <v/>
      </c>
      <c r="M598" s="1313" t="str">
        <f t="shared" si="1879"/>
        <v/>
      </c>
      <c r="N598" s="1313" t="str">
        <f t="shared" si="1879"/>
        <v/>
      </c>
      <c r="O598" s="1313" t="str">
        <f t="shared" si="1879"/>
        <v/>
      </c>
      <c r="P598" s="1313" t="str">
        <f t="shared" si="1879"/>
        <v/>
      </c>
      <c r="Q598" s="1313" t="str">
        <f t="shared" si="1879"/>
        <v/>
      </c>
      <c r="R598" s="1313" t="str">
        <f t="shared" si="1879"/>
        <v/>
      </c>
      <c r="S598" s="1347"/>
      <c r="T598" s="1620">
        <f t="shared" ref="T598:AJ598" si="1880">IF(T597="","",T593*T594*T597)</f>
        <v>20</v>
      </c>
      <c r="U598" s="1620">
        <f t="shared" si="1880"/>
        <v>9</v>
      </c>
      <c r="V598" s="1620" t="str">
        <f t="shared" si="1880"/>
        <v/>
      </c>
      <c r="W598" s="1620" t="str">
        <f t="shared" si="1880"/>
        <v/>
      </c>
      <c r="X598" s="1620" t="str">
        <f t="shared" si="1880"/>
        <v/>
      </c>
      <c r="Y598" s="1620">
        <f t="shared" si="1880"/>
        <v>48</v>
      </c>
      <c r="Z598" s="1620">
        <f t="shared" si="1880"/>
        <v>104</v>
      </c>
      <c r="AA598" s="1313" t="str">
        <f t="shared" si="1880"/>
        <v/>
      </c>
      <c r="AB598" s="1313" t="str">
        <f t="shared" si="1880"/>
        <v/>
      </c>
      <c r="AC598" s="1313" t="str">
        <f t="shared" si="1880"/>
        <v/>
      </c>
      <c r="AD598" s="1313" t="str">
        <f t="shared" si="1880"/>
        <v/>
      </c>
      <c r="AE598" s="1313" t="str">
        <f t="shared" si="1880"/>
        <v/>
      </c>
      <c r="AF598" s="1313" t="str">
        <f t="shared" si="1880"/>
        <v/>
      </c>
      <c r="AG598" s="1313" t="str">
        <f t="shared" si="1880"/>
        <v/>
      </c>
      <c r="AH598" s="1313" t="str">
        <f t="shared" si="1880"/>
        <v/>
      </c>
      <c r="AI598" s="1313" t="str">
        <f t="shared" si="1880"/>
        <v/>
      </c>
      <c r="AJ598" s="1313" t="str">
        <f t="shared" si="1880"/>
        <v/>
      </c>
      <c r="AK598" s="1347"/>
      <c r="AL598" s="1313">
        <f t="shared" ref="AL598:BB598" si="1881">IF(AL597="","",AL593*AL594*AL597)</f>
        <v>12</v>
      </c>
      <c r="AM598" s="1313" t="str">
        <f t="shared" si="1881"/>
        <v/>
      </c>
      <c r="AN598" s="1313">
        <f t="shared" si="1881"/>
        <v>104</v>
      </c>
      <c r="AO598" s="1313" t="str">
        <f t="shared" si="1881"/>
        <v/>
      </c>
      <c r="AP598" s="1313">
        <f t="shared" si="1881"/>
        <v>832</v>
      </c>
      <c r="AQ598" s="1313" t="str">
        <f t="shared" si="1881"/>
        <v/>
      </c>
      <c r="AR598" s="1313">
        <f t="shared" si="1881"/>
        <v>104</v>
      </c>
      <c r="AS598" s="1313" t="str">
        <f t="shared" si="1881"/>
        <v/>
      </c>
      <c r="AT598" s="1313" t="str">
        <f t="shared" si="1881"/>
        <v/>
      </c>
      <c r="AU598" s="1313" t="str">
        <f t="shared" si="1881"/>
        <v/>
      </c>
      <c r="AV598" s="1313" t="str">
        <f t="shared" si="1881"/>
        <v/>
      </c>
      <c r="AW598" s="1313" t="str">
        <f t="shared" si="1881"/>
        <v/>
      </c>
      <c r="AX598" s="1313" t="str">
        <f t="shared" si="1881"/>
        <v/>
      </c>
      <c r="AY598" s="1313" t="str">
        <f t="shared" si="1881"/>
        <v/>
      </c>
      <c r="AZ598" s="1313" t="str">
        <f t="shared" si="1881"/>
        <v/>
      </c>
      <c r="BA598" s="1313" t="str">
        <f t="shared" si="1881"/>
        <v/>
      </c>
      <c r="BB598" s="1313" t="str">
        <f t="shared" si="1881"/>
        <v/>
      </c>
      <c r="BC598" s="1347"/>
      <c r="BD598" s="1313" t="str">
        <f t="shared" ref="BD598:BT598" si="1882">IF(BD597="","",BD593*BD594*BD597)</f>
        <v/>
      </c>
      <c r="BE598" s="1313" t="str">
        <f t="shared" si="1882"/>
        <v/>
      </c>
      <c r="BF598" s="1313" t="str">
        <f t="shared" si="1882"/>
        <v/>
      </c>
      <c r="BG598" s="1313" t="str">
        <f t="shared" si="1882"/>
        <v/>
      </c>
      <c r="BH598" s="1313" t="str">
        <f t="shared" si="1882"/>
        <v/>
      </c>
      <c r="BI598" s="1313" t="str">
        <f t="shared" si="1882"/>
        <v/>
      </c>
      <c r="BJ598" s="1313" t="str">
        <f t="shared" si="1882"/>
        <v/>
      </c>
      <c r="BK598" s="1313" t="str">
        <f t="shared" si="1882"/>
        <v/>
      </c>
      <c r="BL598" s="1313" t="str">
        <f t="shared" si="1882"/>
        <v/>
      </c>
      <c r="BM598" s="1313" t="str">
        <f t="shared" si="1882"/>
        <v/>
      </c>
      <c r="BN598" s="1313" t="str">
        <f t="shared" si="1882"/>
        <v/>
      </c>
      <c r="BO598" s="1313" t="str">
        <f t="shared" si="1882"/>
        <v/>
      </c>
      <c r="BP598" s="1313" t="str">
        <f t="shared" si="1882"/>
        <v/>
      </c>
      <c r="BQ598" s="1313" t="str">
        <f t="shared" si="1882"/>
        <v/>
      </c>
      <c r="BR598" s="1313" t="str">
        <f t="shared" si="1882"/>
        <v/>
      </c>
      <c r="BS598" s="1313" t="str">
        <f t="shared" si="1882"/>
        <v/>
      </c>
      <c r="BT598" s="1313" t="str">
        <f t="shared" si="1882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4"/>
        <v>52</v>
      </c>
      <c r="CA598" s="584">
        <f t="shared" si="1875"/>
        <v>34</v>
      </c>
      <c r="CB598" s="584">
        <f t="shared" si="1876"/>
        <v>104</v>
      </c>
      <c r="CC598" s="585" t="str">
        <f t="shared" si="1877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8"/>
        <v/>
      </c>
      <c r="DA598" s="1244" t="str">
        <f t="shared" si="1878"/>
        <v/>
      </c>
      <c r="DB598" s="1245" t="str">
        <f t="shared" si="1878"/>
        <v/>
      </c>
      <c r="DC598" s="1245" t="str">
        <f t="shared" si="1878"/>
        <v/>
      </c>
      <c r="DD598" s="1245" t="str">
        <f t="shared" si="1878"/>
        <v/>
      </c>
      <c r="DE598" s="1244" t="str">
        <f t="shared" si="1878"/>
        <v/>
      </c>
      <c r="DF598" s="1244" t="str">
        <f t="shared" si="1878"/>
        <v/>
      </c>
      <c r="DG598" s="1244" t="str">
        <f t="shared" si="1878"/>
        <v/>
      </c>
      <c r="DH598" s="1244" t="str">
        <f t="shared" si="1878"/>
        <v/>
      </c>
      <c r="DI598" s="1244" t="str">
        <f t="shared" si="1878"/>
        <v/>
      </c>
      <c r="DJ598" s="1243" t="str">
        <f t="shared" si="1878"/>
        <v/>
      </c>
      <c r="DK598" s="1242" t="str">
        <f t="shared" si="1878"/>
        <v/>
      </c>
      <c r="DL598" s="1230">
        <f t="shared" si="1860"/>
        <v>5</v>
      </c>
      <c r="DM598" s="1180">
        <f t="shared" si="1861"/>
        <v>4</v>
      </c>
      <c r="DN598" s="1180">
        <f t="shared" si="1862"/>
        <v>4</v>
      </c>
      <c r="DO598" s="1180">
        <f t="shared" si="1863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3">IF(DL600&lt;3,"",(SUM(B600:R600)-MIN(B600:R600)-MAX(B600:R600))/(DL600-2))</f>
        <v/>
      </c>
      <c r="CA600" s="584">
        <f t="shared" ref="CA600:CA601" si="1884">IF(DM600&lt;3,"",(SUM(T600:AJ600)-MIN(T600:AJ600)-MAX(T600:AJ600))/(DM600-2))</f>
        <v>24</v>
      </c>
      <c r="CB600" s="584">
        <f t="shared" ref="CB600:CB601" si="1885">IF(DN600&lt;3,"",(SUM(AL600:BB600)-MIN(AL600:BB600)-MAX(AL600:BB600))/(DN600-2))</f>
        <v>120</v>
      </c>
      <c r="CC600" s="585">
        <f t="shared" ref="CC600:CC601" si="1886">IF(DO600&lt;3,"",(SUM(BD600:BT600)-MIN(BD600:BT600)-MAX(BD600:BT600))/(DO600-2))</f>
        <v>92</v>
      </c>
      <c r="CD600" s="1204" t="str">
        <f t="shared" ref="CD600:CT604" si="188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7"/>
        <v/>
      </c>
      <c r="CF600" s="1206" t="str">
        <f t="shared" si="1887"/>
        <v/>
      </c>
      <c r="CG600" s="1206" t="str">
        <f t="shared" si="1887"/>
        <v/>
      </c>
      <c r="CH600" s="1206" t="str">
        <f t="shared" si="1887"/>
        <v/>
      </c>
      <c r="CI600" s="1206" t="str">
        <f t="shared" si="1887"/>
        <v/>
      </c>
      <c r="CJ600" s="1206" t="str">
        <f t="shared" si="1887"/>
        <v/>
      </c>
      <c r="CK600" s="1207">
        <f t="shared" si="1887"/>
        <v>72</v>
      </c>
      <c r="CL600" s="1207">
        <f t="shared" si="1887"/>
        <v>120</v>
      </c>
      <c r="CM600" s="1207">
        <f t="shared" si="1887"/>
        <v>180</v>
      </c>
      <c r="CN600" s="1206" t="str">
        <f t="shared" si="1887"/>
        <v/>
      </c>
      <c r="CO600" s="1206" t="str">
        <f t="shared" si="1887"/>
        <v/>
      </c>
      <c r="CP600" s="1206" t="str">
        <f t="shared" si="1887"/>
        <v/>
      </c>
      <c r="CQ600" s="1206" t="str">
        <f t="shared" si="1887"/>
        <v/>
      </c>
      <c r="CR600" s="1206" t="str">
        <f t="shared" si="1887"/>
        <v/>
      </c>
      <c r="CS600" s="1205" t="str">
        <f t="shared" si="1887"/>
        <v/>
      </c>
      <c r="CT600" s="1208" t="str">
        <f t="shared" si="1887"/>
        <v/>
      </c>
      <c r="CU600" s="1242" t="str">
        <f t="shared" ref="CU600:DK604" si="188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8"/>
        <v/>
      </c>
      <c r="CW600" s="1244" t="str">
        <f t="shared" si="1888"/>
        <v/>
      </c>
      <c r="CX600" s="1244" t="str">
        <f t="shared" si="1888"/>
        <v/>
      </c>
      <c r="CY600" s="1244">
        <f t="shared" si="1888"/>
        <v>0</v>
      </c>
      <c r="CZ600" s="1244">
        <f t="shared" si="1888"/>
        <v>12</v>
      </c>
      <c r="DA600" s="1244">
        <f t="shared" si="1888"/>
        <v>12</v>
      </c>
      <c r="DB600" s="1245">
        <f t="shared" si="1888"/>
        <v>48</v>
      </c>
      <c r="DC600" s="1245">
        <f t="shared" si="1888"/>
        <v>72</v>
      </c>
      <c r="DD600" s="1245">
        <f t="shared" si="1888"/>
        <v>120</v>
      </c>
      <c r="DE600" s="1244">
        <f t="shared" si="1888"/>
        <v>120</v>
      </c>
      <c r="DF600" s="1244">
        <f t="shared" si="1888"/>
        <v>260</v>
      </c>
      <c r="DG600" s="1244">
        <f t="shared" si="1888"/>
        <v>468</v>
      </c>
      <c r="DH600" s="1244" t="str">
        <f t="shared" si="1888"/>
        <v/>
      </c>
      <c r="DI600" s="1244" t="str">
        <f t="shared" si="1888"/>
        <v/>
      </c>
      <c r="DJ600" s="1243" t="str">
        <f t="shared" si="1888"/>
        <v/>
      </c>
      <c r="DK600" s="1242" t="str">
        <f t="shared" si="1888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9">950*$K$1</f>
        <v>950</v>
      </c>
      <c r="D601" s="1297">
        <f t="shared" si="1889"/>
        <v>950</v>
      </c>
      <c r="E601" s="1297">
        <f t="shared" si="1889"/>
        <v>950</v>
      </c>
      <c r="F601" s="1297">
        <f t="shared" si="1889"/>
        <v>950</v>
      </c>
      <c r="G601" s="1297">
        <f t="shared" si="1889"/>
        <v>950</v>
      </c>
      <c r="H601" s="1297">
        <f t="shared" si="1889"/>
        <v>950</v>
      </c>
      <c r="I601" s="1297">
        <f t="shared" si="1889"/>
        <v>950</v>
      </c>
      <c r="J601" s="1297">
        <f t="shared" si="1889"/>
        <v>950</v>
      </c>
      <c r="K601" s="1297">
        <f t="shared" si="1889"/>
        <v>950</v>
      </c>
      <c r="L601" s="1297">
        <f t="shared" si="1889"/>
        <v>950</v>
      </c>
      <c r="M601" s="1297">
        <f t="shared" si="1889"/>
        <v>950</v>
      </c>
      <c r="N601" s="1297">
        <f t="shared" si="1889"/>
        <v>950</v>
      </c>
      <c r="O601" s="1297">
        <f t="shared" si="1889"/>
        <v>950</v>
      </c>
      <c r="P601" s="1297">
        <f t="shared" si="1889"/>
        <v>950</v>
      </c>
      <c r="Q601" s="1297">
        <f t="shared" si="1889"/>
        <v>950</v>
      </c>
      <c r="R601" s="1297">
        <f t="shared" si="1889"/>
        <v>950</v>
      </c>
      <c r="S601" s="1414"/>
      <c r="T601" s="1615">
        <f>950*$K$1</f>
        <v>950</v>
      </c>
      <c r="U601" s="1615">
        <f t="shared" ref="U601:AJ601" si="1890">950*$K$1</f>
        <v>950</v>
      </c>
      <c r="V601" s="1615">
        <f t="shared" si="1890"/>
        <v>950</v>
      </c>
      <c r="W601" s="1615">
        <f t="shared" si="1890"/>
        <v>950</v>
      </c>
      <c r="X601" s="1615">
        <f t="shared" si="1890"/>
        <v>950</v>
      </c>
      <c r="Y601" s="1615">
        <f t="shared" si="1890"/>
        <v>950</v>
      </c>
      <c r="Z601" s="1615">
        <f t="shared" si="1890"/>
        <v>950</v>
      </c>
      <c r="AA601" s="1297">
        <f t="shared" si="1890"/>
        <v>950</v>
      </c>
      <c r="AB601" s="1297">
        <f t="shared" si="1890"/>
        <v>950</v>
      </c>
      <c r="AC601" s="1297">
        <f t="shared" si="1890"/>
        <v>950</v>
      </c>
      <c r="AD601" s="1297">
        <f t="shared" si="1890"/>
        <v>950</v>
      </c>
      <c r="AE601" s="1297">
        <f t="shared" si="1890"/>
        <v>950</v>
      </c>
      <c r="AF601" s="1297">
        <f t="shared" si="1890"/>
        <v>950</v>
      </c>
      <c r="AG601" s="1297">
        <f t="shared" si="1890"/>
        <v>950</v>
      </c>
      <c r="AH601" s="1297">
        <f t="shared" si="1890"/>
        <v>950</v>
      </c>
      <c r="AI601" s="1297">
        <f t="shared" si="1890"/>
        <v>950</v>
      </c>
      <c r="AJ601" s="1297">
        <f t="shared" si="1890"/>
        <v>950</v>
      </c>
      <c r="AK601" s="1414"/>
      <c r="AL601" s="1297">
        <f>950*$K$1</f>
        <v>950</v>
      </c>
      <c r="AM601" s="1297">
        <f t="shared" ref="AM601:BB601" si="1891">950*$K$1</f>
        <v>950</v>
      </c>
      <c r="AN601" s="1297">
        <f t="shared" si="1891"/>
        <v>950</v>
      </c>
      <c r="AO601" s="1297">
        <f t="shared" si="1891"/>
        <v>950</v>
      </c>
      <c r="AP601" s="1297">
        <f t="shared" si="1891"/>
        <v>950</v>
      </c>
      <c r="AQ601" s="1297">
        <f t="shared" si="1891"/>
        <v>950</v>
      </c>
      <c r="AR601" s="1297">
        <f t="shared" si="1891"/>
        <v>950</v>
      </c>
      <c r="AS601" s="1297">
        <f t="shared" si="1891"/>
        <v>950</v>
      </c>
      <c r="AT601" s="1297">
        <f t="shared" si="1891"/>
        <v>950</v>
      </c>
      <c r="AU601" s="1297">
        <f t="shared" si="1891"/>
        <v>950</v>
      </c>
      <c r="AV601" s="1297">
        <f t="shared" si="1891"/>
        <v>950</v>
      </c>
      <c r="AW601" s="1297">
        <f t="shared" si="1891"/>
        <v>950</v>
      </c>
      <c r="AX601" s="1297">
        <f t="shared" si="1891"/>
        <v>950</v>
      </c>
      <c r="AY601" s="1297">
        <f t="shared" si="1891"/>
        <v>950</v>
      </c>
      <c r="AZ601" s="1297">
        <f t="shared" si="1891"/>
        <v>950</v>
      </c>
      <c r="BA601" s="1297">
        <f t="shared" si="1891"/>
        <v>950</v>
      </c>
      <c r="BB601" s="1297">
        <f t="shared" si="1891"/>
        <v>950</v>
      </c>
      <c r="BC601" s="1414"/>
      <c r="BD601" s="1297">
        <f>950*$K$1</f>
        <v>950</v>
      </c>
      <c r="BE601" s="1297">
        <f t="shared" ref="BE601:BY601" si="1892">950*$K$1</f>
        <v>950</v>
      </c>
      <c r="BF601" s="1297">
        <f t="shared" si="1892"/>
        <v>950</v>
      </c>
      <c r="BG601" s="1297">
        <f t="shared" si="1892"/>
        <v>950</v>
      </c>
      <c r="BH601" s="1297">
        <f t="shared" si="1892"/>
        <v>950</v>
      </c>
      <c r="BI601" s="1297">
        <f t="shared" si="1892"/>
        <v>950</v>
      </c>
      <c r="BJ601" s="1297">
        <f t="shared" si="1892"/>
        <v>950</v>
      </c>
      <c r="BK601" s="1297">
        <f t="shared" si="1892"/>
        <v>950</v>
      </c>
      <c r="BL601" s="1297">
        <f t="shared" si="1892"/>
        <v>950</v>
      </c>
      <c r="BM601" s="1297">
        <f t="shared" si="1892"/>
        <v>950</v>
      </c>
      <c r="BN601" s="1297">
        <f t="shared" si="1892"/>
        <v>950</v>
      </c>
      <c r="BO601" s="1297">
        <f t="shared" si="1892"/>
        <v>950</v>
      </c>
      <c r="BP601" s="1297">
        <f t="shared" si="1892"/>
        <v>950</v>
      </c>
      <c r="BQ601" s="1297">
        <f t="shared" si="1892"/>
        <v>950</v>
      </c>
      <c r="BR601" s="1297">
        <f t="shared" si="1892"/>
        <v>950</v>
      </c>
      <c r="BS601" s="1297">
        <f t="shared" si="1892"/>
        <v>950</v>
      </c>
      <c r="BT601" s="1297">
        <f t="shared" si="1892"/>
        <v>950</v>
      </c>
      <c r="BU601" s="1414"/>
      <c r="BV601" s="1297">
        <f t="shared" si="1892"/>
        <v>950</v>
      </c>
      <c r="BW601" s="1297">
        <f t="shared" si="1892"/>
        <v>950</v>
      </c>
      <c r="BX601" s="1297">
        <f t="shared" si="1892"/>
        <v>950</v>
      </c>
      <c r="BY601" s="1297">
        <f t="shared" si="1892"/>
        <v>950</v>
      </c>
      <c r="BZ601" s="584">
        <f t="shared" si="1883"/>
        <v>950</v>
      </c>
      <c r="CA601" s="584">
        <f t="shared" si="1884"/>
        <v>950</v>
      </c>
      <c r="CB601" s="584">
        <f t="shared" si="1885"/>
        <v>950</v>
      </c>
      <c r="CC601" s="585">
        <f t="shared" si="1886"/>
        <v>950</v>
      </c>
      <c r="CD601" s="1204">
        <f t="shared" si="1887"/>
        <v>950</v>
      </c>
      <c r="CE601" s="1205">
        <f t="shared" si="1887"/>
        <v>950</v>
      </c>
      <c r="CF601" s="1206">
        <f t="shared" si="1887"/>
        <v>950</v>
      </c>
      <c r="CG601" s="1206">
        <f t="shared" si="1887"/>
        <v>950</v>
      </c>
      <c r="CH601" s="1206">
        <f t="shared" si="1887"/>
        <v>950</v>
      </c>
      <c r="CI601" s="1206">
        <f t="shared" si="1887"/>
        <v>950</v>
      </c>
      <c r="CJ601" s="1206">
        <f t="shared" si="1887"/>
        <v>950</v>
      </c>
      <c r="CK601" s="1207">
        <f t="shared" si="1887"/>
        <v>950</v>
      </c>
      <c r="CL601" s="1207">
        <f t="shared" si="1887"/>
        <v>950</v>
      </c>
      <c r="CM601" s="1207">
        <f t="shared" si="1887"/>
        <v>950</v>
      </c>
      <c r="CN601" s="1206">
        <f t="shared" si="1887"/>
        <v>950</v>
      </c>
      <c r="CO601" s="1206">
        <f t="shared" si="1887"/>
        <v>950</v>
      </c>
      <c r="CP601" s="1206">
        <f t="shared" si="1887"/>
        <v>950</v>
      </c>
      <c r="CQ601" s="1206">
        <f t="shared" si="1887"/>
        <v>950</v>
      </c>
      <c r="CR601" s="1206">
        <f t="shared" si="1887"/>
        <v>950</v>
      </c>
      <c r="CS601" s="1205">
        <f t="shared" si="1887"/>
        <v>950</v>
      </c>
      <c r="CT601" s="1208">
        <f t="shared" si="1887"/>
        <v>950</v>
      </c>
      <c r="CU601" s="1242">
        <f t="shared" si="1888"/>
        <v>950</v>
      </c>
      <c r="CV601" s="1243">
        <f t="shared" si="1888"/>
        <v>950</v>
      </c>
      <c r="CW601" s="1244">
        <f t="shared" si="1888"/>
        <v>950</v>
      </c>
      <c r="CX601" s="1244">
        <f t="shared" si="1888"/>
        <v>950</v>
      </c>
      <c r="CY601" s="1244">
        <f t="shared" si="1888"/>
        <v>950</v>
      </c>
      <c r="CZ601" s="1244">
        <f t="shared" si="1888"/>
        <v>950</v>
      </c>
      <c r="DA601" s="1244">
        <f t="shared" si="1888"/>
        <v>950</v>
      </c>
      <c r="DB601" s="1245">
        <f t="shared" si="1888"/>
        <v>950</v>
      </c>
      <c r="DC601" s="1245">
        <f t="shared" si="1888"/>
        <v>950</v>
      </c>
      <c r="DD601" s="1245">
        <f t="shared" si="1888"/>
        <v>950</v>
      </c>
      <c r="DE601" s="1244">
        <f t="shared" si="1888"/>
        <v>950</v>
      </c>
      <c r="DF601" s="1244">
        <f t="shared" si="1888"/>
        <v>950</v>
      </c>
      <c r="DG601" s="1244">
        <f t="shared" si="1888"/>
        <v>950</v>
      </c>
      <c r="DH601" s="1244">
        <f t="shared" si="1888"/>
        <v>950</v>
      </c>
      <c r="DI601" s="1244">
        <f t="shared" si="1888"/>
        <v>950</v>
      </c>
      <c r="DJ601" s="1243">
        <f t="shared" si="1888"/>
        <v>950</v>
      </c>
      <c r="DK601" s="1242">
        <f t="shared" si="1888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3">IF(B600="","",B600*B601/B$46/365/$F$1)</f>
        <v/>
      </c>
      <c r="C602" s="1316" t="str">
        <f t="shared" si="1893"/>
        <v/>
      </c>
      <c r="D602" s="1316" t="str">
        <f t="shared" si="1893"/>
        <v/>
      </c>
      <c r="E602" s="1316" t="str">
        <f t="shared" si="1893"/>
        <v/>
      </c>
      <c r="F602" s="1316">
        <f t="shared" si="1893"/>
        <v>2.4787997390737118E-3</v>
      </c>
      <c r="G602" s="1316" t="str">
        <f t="shared" si="1893"/>
        <v/>
      </c>
      <c r="H602" s="1316" t="str">
        <f t="shared" si="1893"/>
        <v/>
      </c>
      <c r="I602" s="1316">
        <f t="shared" si="1893"/>
        <v>4.9575994781474236E-3</v>
      </c>
      <c r="J602" s="1316" t="str">
        <f t="shared" si="1893"/>
        <v/>
      </c>
      <c r="K602" s="1316" t="str">
        <f t="shared" si="1893"/>
        <v/>
      </c>
      <c r="L602" s="1316" t="str">
        <f t="shared" si="1893"/>
        <v/>
      </c>
      <c r="M602" s="1316" t="str">
        <f t="shared" si="1893"/>
        <v/>
      </c>
      <c r="N602" s="1316" t="str">
        <f t="shared" si="1893"/>
        <v/>
      </c>
      <c r="O602" s="1316" t="str">
        <f t="shared" si="1893"/>
        <v/>
      </c>
      <c r="P602" s="1316" t="str">
        <f t="shared" si="1893"/>
        <v/>
      </c>
      <c r="Q602" s="1316" t="str">
        <f t="shared" si="1893"/>
        <v/>
      </c>
      <c r="R602" s="1316" t="str">
        <f t="shared" si="1893"/>
        <v/>
      </c>
      <c r="S602" s="1414"/>
      <c r="T602" s="1621" t="str">
        <f t="shared" ref="T602:AJ602" si="1894">IF(T600="","",T600*T601/T$46/365/$F$1)</f>
        <v/>
      </c>
      <c r="U602" s="1621" t="str">
        <f t="shared" si="1894"/>
        <v/>
      </c>
      <c r="V602" s="1621" t="str">
        <f t="shared" si="1894"/>
        <v/>
      </c>
      <c r="W602" s="1621">
        <f t="shared" si="1894"/>
        <v>1.8590998043052837E-3</v>
      </c>
      <c r="X602" s="1621">
        <f t="shared" si="1894"/>
        <v>8.923679060665362E-3</v>
      </c>
      <c r="Y602" s="1621">
        <f t="shared" si="1894"/>
        <v>8.4987419625384402E-3</v>
      </c>
      <c r="Z602" s="1621" t="str">
        <f t="shared" si="1894"/>
        <v/>
      </c>
      <c r="AA602" s="1316">
        <f t="shared" si="1894"/>
        <v>1.8590998043052837E-3</v>
      </c>
      <c r="AB602" s="1316">
        <f t="shared" si="1894"/>
        <v>7.436399217221135E-3</v>
      </c>
      <c r="AC602" s="1316" t="str">
        <f t="shared" si="1894"/>
        <v/>
      </c>
      <c r="AD602" s="1316" t="str">
        <f t="shared" si="1894"/>
        <v/>
      </c>
      <c r="AE602" s="1316" t="str">
        <f t="shared" si="1894"/>
        <v/>
      </c>
      <c r="AF602" s="1316" t="str">
        <f t="shared" si="1894"/>
        <v/>
      </c>
      <c r="AG602" s="1316" t="str">
        <f t="shared" si="1894"/>
        <v/>
      </c>
      <c r="AH602" s="1316" t="str">
        <f t="shared" si="1894"/>
        <v/>
      </c>
      <c r="AI602" s="1316" t="str">
        <f t="shared" si="1894"/>
        <v/>
      </c>
      <c r="AJ602" s="1316" t="str">
        <f t="shared" si="1894"/>
        <v/>
      </c>
      <c r="AK602" s="1414"/>
      <c r="AL602" s="1316" t="str">
        <f t="shared" ref="AL602:BB602" si="1895">IF(AL600="","",AL600*AL601/AL$46/365/$F$1)</f>
        <v/>
      </c>
      <c r="AM602" s="1316" t="str">
        <f t="shared" si="1895"/>
        <v/>
      </c>
      <c r="AN602" s="1316" t="str">
        <f t="shared" si="1895"/>
        <v/>
      </c>
      <c r="AO602" s="1316" t="str">
        <f t="shared" si="1895"/>
        <v/>
      </c>
      <c r="AP602" s="1316" t="str">
        <f t="shared" si="1895"/>
        <v/>
      </c>
      <c r="AQ602" s="1316">
        <f t="shared" si="1895"/>
        <v>1.8590998043052837E-2</v>
      </c>
      <c r="AR602" s="1316" t="str">
        <f t="shared" si="1895"/>
        <v/>
      </c>
      <c r="AS602" s="1316">
        <f t="shared" si="1895"/>
        <v>1.487279843444227E-2</v>
      </c>
      <c r="AT602" s="1316">
        <f t="shared" si="1895"/>
        <v>3.187028235951915E-2</v>
      </c>
      <c r="AU602" s="1316" t="str">
        <f t="shared" si="1895"/>
        <v/>
      </c>
      <c r="AV602" s="1316" t="str">
        <f t="shared" si="1895"/>
        <v/>
      </c>
      <c r="AW602" s="1316" t="str">
        <f t="shared" si="1895"/>
        <v/>
      </c>
      <c r="AX602" s="1316" t="str">
        <f t="shared" si="1895"/>
        <v/>
      </c>
      <c r="AY602" s="1316" t="str">
        <f t="shared" si="1895"/>
        <v/>
      </c>
      <c r="AZ602" s="1316" t="str">
        <f t="shared" si="1895"/>
        <v/>
      </c>
      <c r="BA602" s="1316" t="str">
        <f t="shared" si="1895"/>
        <v/>
      </c>
      <c r="BB602" s="1316" t="str">
        <f t="shared" si="1895"/>
        <v/>
      </c>
      <c r="BC602" s="1414"/>
      <c r="BD602" s="1316">
        <f t="shared" ref="BD602:BT602" si="1896">IF(BD600="","",BD600*BD601/BD$46/365/$F$1)</f>
        <v>2.1246854906346101E-3</v>
      </c>
      <c r="BE602" s="1316">
        <f t="shared" si="1896"/>
        <v>0</v>
      </c>
      <c r="BF602" s="1316">
        <f t="shared" si="1896"/>
        <v>5.8003913894324854E-2</v>
      </c>
      <c r="BG602" s="1316">
        <f t="shared" si="1896"/>
        <v>7.436399217221135E-3</v>
      </c>
      <c r="BH602" s="1316">
        <f t="shared" si="1896"/>
        <v>1.1154598825831702E-2</v>
      </c>
      <c r="BI602" s="1316">
        <f t="shared" si="1896"/>
        <v>3.2224396607958249E-2</v>
      </c>
      <c r="BJ602" s="1316">
        <f t="shared" si="1896"/>
        <v>1.487279843444227E-2</v>
      </c>
      <c r="BK602" s="1316">
        <f t="shared" si="1896"/>
        <v>1.2393998695368558E-2</v>
      </c>
      <c r="BL602" s="1316">
        <f t="shared" si="1896"/>
        <v>1.487279843444227E-3</v>
      </c>
      <c r="BM602" s="1316" t="str">
        <f t="shared" si="1896"/>
        <v/>
      </c>
      <c r="BN602" s="1316" t="str">
        <f t="shared" si="1896"/>
        <v/>
      </c>
      <c r="BO602" s="1316" t="str">
        <f t="shared" si="1896"/>
        <v/>
      </c>
      <c r="BP602" s="1316" t="str">
        <f t="shared" si="1896"/>
        <v/>
      </c>
      <c r="BQ602" s="1316" t="str">
        <f t="shared" si="1896"/>
        <v/>
      </c>
      <c r="BR602" s="1316" t="str">
        <f t="shared" si="1896"/>
        <v/>
      </c>
      <c r="BS602" s="1316" t="str">
        <f t="shared" si="1896"/>
        <v/>
      </c>
      <c r="BT602" s="1316" t="str">
        <f t="shared" si="1896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7"/>
        <v/>
      </c>
      <c r="CF602" s="1223" t="str">
        <f t="shared" si="1887"/>
        <v/>
      </c>
      <c r="CG602" s="1223" t="str">
        <f t="shared" si="1887"/>
        <v/>
      </c>
      <c r="CH602" s="1223" t="str">
        <f t="shared" si="1887"/>
        <v/>
      </c>
      <c r="CI602" s="1223" t="str">
        <f t="shared" si="1887"/>
        <v/>
      </c>
      <c r="CJ602" s="1223" t="str">
        <f t="shared" si="1887"/>
        <v/>
      </c>
      <c r="CK602" s="1224">
        <f t="shared" si="1887"/>
        <v>1.487279843444227E-2</v>
      </c>
      <c r="CL602" s="1224">
        <f t="shared" si="1887"/>
        <v>1.8590998043052837E-2</v>
      </c>
      <c r="CM602" s="1224">
        <f t="shared" si="1887"/>
        <v>3.187028235951915E-2</v>
      </c>
      <c r="CN602" s="1223" t="str">
        <f t="shared" si="1887"/>
        <v/>
      </c>
      <c r="CO602" s="1223" t="str">
        <f t="shared" si="1887"/>
        <v/>
      </c>
      <c r="CP602" s="1223" t="str">
        <f t="shared" si="1887"/>
        <v/>
      </c>
      <c r="CQ602" s="1223" t="str">
        <f t="shared" si="1887"/>
        <v/>
      </c>
      <c r="CR602" s="1223" t="str">
        <f t="shared" si="1887"/>
        <v/>
      </c>
      <c r="CS602" s="1222" t="str">
        <f t="shared" si="1887"/>
        <v/>
      </c>
      <c r="CT602" s="1225" t="str">
        <f t="shared" si="1887"/>
        <v/>
      </c>
      <c r="CU602" s="1226" t="str">
        <f t="shared" ref="CU602:DD602" si="189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7"/>
        <v/>
      </c>
      <c r="CW602" s="1228" t="str">
        <f t="shared" si="1897"/>
        <v/>
      </c>
      <c r="CX602" s="1228" t="str">
        <f t="shared" si="1897"/>
        <v/>
      </c>
      <c r="CY602" s="1228">
        <f t="shared" si="1897"/>
        <v>0</v>
      </c>
      <c r="CZ602" s="1228">
        <f t="shared" si="1897"/>
        <v>1.487279843444227E-3</v>
      </c>
      <c r="DA602" s="1228">
        <f t="shared" si="1897"/>
        <v>2.1246854906346101E-3</v>
      </c>
      <c r="DB602" s="1229">
        <f t="shared" si="1897"/>
        <v>7.436399217221135E-3</v>
      </c>
      <c r="DC602" s="1229">
        <f t="shared" si="1897"/>
        <v>1.1154598825831702E-2</v>
      </c>
      <c r="DD602" s="1229">
        <f t="shared" si="1897"/>
        <v>1.2393998695368558E-2</v>
      </c>
      <c r="DE602" s="1228">
        <f t="shared" ref="DE602:DK602" si="189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8"/>
        <v>3.2224396607958249E-2</v>
      </c>
      <c r="DG602" s="1228">
        <f t="shared" si="1898"/>
        <v>5.8003913894324854E-2</v>
      </c>
      <c r="DH602" s="1228" t="str">
        <f t="shared" si="1898"/>
        <v/>
      </c>
      <c r="DI602" s="1228" t="str">
        <f t="shared" si="1898"/>
        <v/>
      </c>
      <c r="DJ602" s="1227" t="str">
        <f t="shared" si="1898"/>
        <v/>
      </c>
      <c r="DK602" s="1226" t="str">
        <f t="shared" si="1898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9">IF(DL603&lt;3,"",(SUM(B603:R603)-MIN(B603:R603)-MAX(B603:R603))/(DL603-2))</f>
        <v/>
      </c>
      <c r="CA603" s="584">
        <f t="shared" ref="CA603:CA604" si="1900">IF(DM603&lt;3,"",(SUM(T603:AJ603)-MIN(T603:AJ603)-MAX(T603:AJ603))/(DM603-2))</f>
        <v>9.3333333333333339</v>
      </c>
      <c r="CB603" s="584">
        <f t="shared" ref="CB603:CB604" si="1901">IF(DN603&lt;3,"",(SUM(AL603:BB603)-MIN(AL603:BB603)-MAX(AL603:BB603))/(DN603-2))</f>
        <v>10</v>
      </c>
      <c r="CC603" s="585">
        <f t="shared" ref="CC603:CC604" si="1902">IF(DO603&lt;3,"",(SUM(BD603:BT603)-MIN(BD603:BT603)-MAX(BD603:BT603))/(DO603-2))</f>
        <v>6.801571428571429</v>
      </c>
      <c r="CD603" s="1204" t="str">
        <f t="shared" si="1887"/>
        <v/>
      </c>
      <c r="CE603" s="1205" t="str">
        <f t="shared" si="1887"/>
        <v/>
      </c>
      <c r="CF603" s="1206" t="str">
        <f t="shared" si="1887"/>
        <v/>
      </c>
      <c r="CG603" s="1206" t="str">
        <f t="shared" si="1887"/>
        <v/>
      </c>
      <c r="CH603" s="1206" t="str">
        <f t="shared" si="1887"/>
        <v/>
      </c>
      <c r="CI603" s="1206" t="str">
        <f t="shared" si="1887"/>
        <v/>
      </c>
      <c r="CJ603" s="1206" t="str">
        <f t="shared" si="1887"/>
        <v/>
      </c>
      <c r="CK603" s="1207">
        <f t="shared" si="1887"/>
        <v>1.5</v>
      </c>
      <c r="CL603" s="1207">
        <f t="shared" si="1887"/>
        <v>10</v>
      </c>
      <c r="CM603" s="1207">
        <f t="shared" si="1887"/>
        <v>10</v>
      </c>
      <c r="CN603" s="1206" t="str">
        <f t="shared" si="1887"/>
        <v/>
      </c>
      <c r="CO603" s="1206" t="str">
        <f t="shared" si="1887"/>
        <v/>
      </c>
      <c r="CP603" s="1206" t="str">
        <f t="shared" si="1887"/>
        <v/>
      </c>
      <c r="CQ603" s="1206" t="str">
        <f t="shared" si="1887"/>
        <v/>
      </c>
      <c r="CR603" s="1206" t="str">
        <f t="shared" si="1887"/>
        <v/>
      </c>
      <c r="CS603" s="1205" t="str">
        <f t="shared" si="1887"/>
        <v/>
      </c>
      <c r="CT603" s="1208" t="str">
        <f t="shared" si="1887"/>
        <v/>
      </c>
      <c r="CU603" s="1242" t="str">
        <f t="shared" si="1888"/>
        <v/>
      </c>
      <c r="CV603" s="1243" t="str">
        <f t="shared" si="1888"/>
        <v/>
      </c>
      <c r="CW603" s="1244" t="str">
        <f t="shared" si="1888"/>
        <v/>
      </c>
      <c r="CX603" s="1244" t="str">
        <f t="shared" si="1888"/>
        <v/>
      </c>
      <c r="CY603" s="1244">
        <f t="shared" si="1888"/>
        <v>0</v>
      </c>
      <c r="CZ603" s="1244">
        <f t="shared" si="1888"/>
        <v>1.111</v>
      </c>
      <c r="DA603" s="1244">
        <f t="shared" si="1888"/>
        <v>2</v>
      </c>
      <c r="DB603" s="1245">
        <f t="shared" si="1888"/>
        <v>2.5</v>
      </c>
      <c r="DC603" s="1245">
        <f t="shared" si="1888"/>
        <v>4</v>
      </c>
      <c r="DD603" s="1245">
        <f t="shared" si="1888"/>
        <v>10</v>
      </c>
      <c r="DE603" s="1244">
        <f t="shared" si="1888"/>
        <v>12</v>
      </c>
      <c r="DF603" s="1244">
        <f t="shared" si="1888"/>
        <v>16</v>
      </c>
      <c r="DG603" s="1244">
        <f t="shared" si="1888"/>
        <v>21</v>
      </c>
      <c r="DH603" s="1244" t="str">
        <f t="shared" si="1888"/>
        <v/>
      </c>
      <c r="DI603" s="1244" t="str">
        <f t="shared" si="1888"/>
        <v/>
      </c>
      <c r="DJ603" s="1243" t="str">
        <f t="shared" si="1888"/>
        <v/>
      </c>
      <c r="DK603" s="1242" t="str">
        <f t="shared" si="1888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3">IF(B603="","",B600*B603)</f>
        <v/>
      </c>
      <c r="C604" s="1313" t="str">
        <f t="shared" si="1903"/>
        <v/>
      </c>
      <c r="D604" s="1313" t="str">
        <f t="shared" si="1903"/>
        <v/>
      </c>
      <c r="E604" s="1313" t="str">
        <f t="shared" si="1903"/>
        <v/>
      </c>
      <c r="F604" s="1313">
        <f t="shared" si="1903"/>
        <v>180</v>
      </c>
      <c r="G604" s="1313" t="str">
        <f t="shared" si="1903"/>
        <v/>
      </c>
      <c r="H604" s="1313" t="str">
        <f t="shared" si="1903"/>
        <v/>
      </c>
      <c r="I604" s="1313">
        <f t="shared" si="1903"/>
        <v>180</v>
      </c>
      <c r="J604" s="1313" t="str">
        <f t="shared" si="1903"/>
        <v/>
      </c>
      <c r="K604" s="1313" t="str">
        <f t="shared" si="1903"/>
        <v/>
      </c>
      <c r="L604" s="1313" t="str">
        <f t="shared" si="1903"/>
        <v/>
      </c>
      <c r="M604" s="1313" t="str">
        <f t="shared" si="1903"/>
        <v/>
      </c>
      <c r="N604" s="1313" t="str">
        <f t="shared" si="1903"/>
        <v/>
      </c>
      <c r="O604" s="1313" t="str">
        <f t="shared" si="1903"/>
        <v/>
      </c>
      <c r="P604" s="1313" t="str">
        <f t="shared" si="1903"/>
        <v/>
      </c>
      <c r="Q604" s="1313" t="str">
        <f t="shared" si="1903"/>
        <v/>
      </c>
      <c r="R604" s="1313" t="str">
        <f t="shared" si="1903"/>
        <v/>
      </c>
      <c r="S604" s="1414"/>
      <c r="T604" s="1620" t="str">
        <f t="shared" ref="T604:AJ604" si="1904">IF(T603="","",T600*T603)</f>
        <v/>
      </c>
      <c r="U604" s="1620" t="str">
        <f t="shared" si="1904"/>
        <v/>
      </c>
      <c r="V604" s="1620" t="str">
        <f t="shared" si="1904"/>
        <v/>
      </c>
      <c r="W604" s="1620">
        <f t="shared" si="1904"/>
        <v>60</v>
      </c>
      <c r="X604" s="1620">
        <f t="shared" si="1904"/>
        <v>720</v>
      </c>
      <c r="Y604" s="1620">
        <f t="shared" si="1904"/>
        <v>480</v>
      </c>
      <c r="Z604" s="1620" t="str">
        <f t="shared" si="1904"/>
        <v/>
      </c>
      <c r="AA604" s="1313">
        <f t="shared" si="1904"/>
        <v>120</v>
      </c>
      <c r="AB604" s="1313">
        <f t="shared" si="1904"/>
        <v>192</v>
      </c>
      <c r="AC604" s="1313" t="str">
        <f t="shared" si="1904"/>
        <v/>
      </c>
      <c r="AD604" s="1313" t="str">
        <f t="shared" si="1904"/>
        <v/>
      </c>
      <c r="AE604" s="1313" t="str">
        <f t="shared" si="1904"/>
        <v/>
      </c>
      <c r="AF604" s="1313" t="str">
        <f t="shared" si="1904"/>
        <v/>
      </c>
      <c r="AG604" s="1313" t="str">
        <f t="shared" si="1904"/>
        <v/>
      </c>
      <c r="AH604" s="1313" t="str">
        <f t="shared" si="1904"/>
        <v/>
      </c>
      <c r="AI604" s="1313" t="str">
        <f t="shared" si="1904"/>
        <v/>
      </c>
      <c r="AJ604" s="1313" t="str">
        <f t="shared" si="1904"/>
        <v/>
      </c>
      <c r="AK604" s="1414"/>
      <c r="AL604" s="1313" t="str">
        <f t="shared" ref="AL604:BB604" si="1905">IF(AL603="","",AL600*AL603)</f>
        <v/>
      </c>
      <c r="AM604" s="1313" t="str">
        <f t="shared" si="1905"/>
        <v/>
      </c>
      <c r="AN604" s="1313" t="str">
        <f t="shared" si="1905"/>
        <v/>
      </c>
      <c r="AO604" s="1313" t="str">
        <f t="shared" si="1905"/>
        <v/>
      </c>
      <c r="AP604" s="1313" t="str">
        <f t="shared" si="1905"/>
        <v/>
      </c>
      <c r="AQ604" s="1313">
        <f t="shared" si="1905"/>
        <v>180</v>
      </c>
      <c r="AR604" s="1313" t="str">
        <f t="shared" si="1905"/>
        <v/>
      </c>
      <c r="AS604" s="1313">
        <f t="shared" si="1905"/>
        <v>720</v>
      </c>
      <c r="AT604" s="1313">
        <f t="shared" si="1905"/>
        <v>1800</v>
      </c>
      <c r="AU604" s="1313" t="str">
        <f t="shared" si="1905"/>
        <v/>
      </c>
      <c r="AV604" s="1313" t="str">
        <f t="shared" si="1905"/>
        <v/>
      </c>
      <c r="AW604" s="1313" t="str">
        <f t="shared" si="1905"/>
        <v/>
      </c>
      <c r="AX604" s="1313" t="str">
        <f t="shared" si="1905"/>
        <v/>
      </c>
      <c r="AY604" s="1313" t="str">
        <f t="shared" si="1905"/>
        <v/>
      </c>
      <c r="AZ604" s="1313" t="str">
        <f t="shared" si="1905"/>
        <v/>
      </c>
      <c r="BA604" s="1313" t="str">
        <f t="shared" si="1905"/>
        <v/>
      </c>
      <c r="BB604" s="1313" t="str">
        <f t="shared" si="1905"/>
        <v/>
      </c>
      <c r="BC604" s="1414"/>
      <c r="BD604" s="1313">
        <f t="shared" ref="BD604:BT604" si="1906">IF(BD603="","",BD600*BD603)</f>
        <v>48</v>
      </c>
      <c r="BE604" s="1313">
        <f t="shared" si="1906"/>
        <v>0</v>
      </c>
      <c r="BF604" s="1313">
        <f t="shared" si="1906"/>
        <v>519.94799999999998</v>
      </c>
      <c r="BG604" s="1313">
        <f t="shared" si="1906"/>
        <v>480</v>
      </c>
      <c r="BH604" s="1313">
        <f t="shared" si="1906"/>
        <v>864</v>
      </c>
      <c r="BI604" s="1313">
        <f t="shared" si="1906"/>
        <v>520</v>
      </c>
      <c r="BJ604" s="1313">
        <f t="shared" si="1906"/>
        <v>1920</v>
      </c>
      <c r="BK604" s="1313">
        <f t="shared" si="1906"/>
        <v>300</v>
      </c>
      <c r="BL604" s="1313">
        <f t="shared" si="1906"/>
        <v>252</v>
      </c>
      <c r="BM604" s="1313" t="str">
        <f t="shared" si="1906"/>
        <v/>
      </c>
      <c r="BN604" s="1313" t="str">
        <f t="shared" si="1906"/>
        <v/>
      </c>
      <c r="BO604" s="1313" t="str">
        <f t="shared" si="1906"/>
        <v/>
      </c>
      <c r="BP604" s="1313" t="str">
        <f t="shared" si="1906"/>
        <v/>
      </c>
      <c r="BQ604" s="1313" t="str">
        <f t="shared" si="1906"/>
        <v/>
      </c>
      <c r="BR604" s="1313" t="str">
        <f t="shared" si="1906"/>
        <v/>
      </c>
      <c r="BS604" s="1313" t="str">
        <f t="shared" si="1906"/>
        <v/>
      </c>
      <c r="BT604" s="1313" t="str">
        <f t="shared" si="1906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7">IF(BX603="","",BX600*BX603)</f>
        <v>720</v>
      </c>
      <c r="BY604" s="1313">
        <f t="shared" si="1907"/>
        <v>1200</v>
      </c>
      <c r="BZ604" s="584" t="str">
        <f t="shared" si="1899"/>
        <v/>
      </c>
      <c r="CA604" s="584">
        <f t="shared" si="1900"/>
        <v>264</v>
      </c>
      <c r="CB604" s="584">
        <f t="shared" si="1901"/>
        <v>720</v>
      </c>
      <c r="CC604" s="585">
        <f t="shared" si="1902"/>
        <v>426.27828571428574</v>
      </c>
      <c r="CD604" s="1204" t="str">
        <f t="shared" si="1887"/>
        <v/>
      </c>
      <c r="CE604" s="1205" t="str">
        <f t="shared" si="1887"/>
        <v/>
      </c>
      <c r="CF604" s="1206" t="str">
        <f t="shared" si="1887"/>
        <v/>
      </c>
      <c r="CG604" s="1206" t="str">
        <f t="shared" si="1887"/>
        <v/>
      </c>
      <c r="CH604" s="1206" t="str">
        <f t="shared" si="1887"/>
        <v/>
      </c>
      <c r="CI604" s="1206" t="str">
        <f t="shared" si="1887"/>
        <v/>
      </c>
      <c r="CJ604" s="1206" t="str">
        <f t="shared" si="1887"/>
        <v/>
      </c>
      <c r="CK604" s="1207">
        <f t="shared" si="1887"/>
        <v>180</v>
      </c>
      <c r="CL604" s="1207">
        <f t="shared" si="1887"/>
        <v>720</v>
      </c>
      <c r="CM604" s="1207">
        <f t="shared" si="1887"/>
        <v>1800</v>
      </c>
      <c r="CN604" s="1206" t="str">
        <f t="shared" si="1887"/>
        <v/>
      </c>
      <c r="CO604" s="1206" t="str">
        <f t="shared" si="1887"/>
        <v/>
      </c>
      <c r="CP604" s="1206" t="str">
        <f t="shared" si="1887"/>
        <v/>
      </c>
      <c r="CQ604" s="1206" t="str">
        <f t="shared" si="1887"/>
        <v/>
      </c>
      <c r="CR604" s="1206" t="str">
        <f t="shared" si="1887"/>
        <v/>
      </c>
      <c r="CS604" s="1205" t="str">
        <f t="shared" si="1887"/>
        <v/>
      </c>
      <c r="CT604" s="1208" t="str">
        <f t="shared" si="1887"/>
        <v/>
      </c>
      <c r="CU604" s="1242" t="str">
        <f t="shared" si="1888"/>
        <v/>
      </c>
      <c r="CV604" s="1243" t="str">
        <f t="shared" si="1888"/>
        <v/>
      </c>
      <c r="CW604" s="1244" t="str">
        <f t="shared" si="1888"/>
        <v/>
      </c>
      <c r="CX604" s="1244" t="str">
        <f t="shared" si="1888"/>
        <v/>
      </c>
      <c r="CY604" s="1244">
        <f t="shared" si="1888"/>
        <v>0</v>
      </c>
      <c r="CZ604" s="1244">
        <f t="shared" si="1888"/>
        <v>48</v>
      </c>
      <c r="DA604" s="1244">
        <f t="shared" si="1888"/>
        <v>252</v>
      </c>
      <c r="DB604" s="1245">
        <f t="shared" si="1888"/>
        <v>300</v>
      </c>
      <c r="DC604" s="1245">
        <f t="shared" si="1888"/>
        <v>480</v>
      </c>
      <c r="DD604" s="1245">
        <f t="shared" si="1888"/>
        <v>519.94799999999998</v>
      </c>
      <c r="DE604" s="1244">
        <f t="shared" si="1888"/>
        <v>520</v>
      </c>
      <c r="DF604" s="1244">
        <f t="shared" si="1888"/>
        <v>864</v>
      </c>
      <c r="DG604" s="1244">
        <f t="shared" si="1888"/>
        <v>1920</v>
      </c>
      <c r="DH604" s="1244" t="str">
        <f t="shared" si="1888"/>
        <v/>
      </c>
      <c r="DI604" s="1244" t="str">
        <f t="shared" si="1888"/>
        <v/>
      </c>
      <c r="DJ604" s="1243" t="str">
        <f t="shared" si="1888"/>
        <v/>
      </c>
      <c r="DK604" s="1242" t="str">
        <f t="shared" si="1888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8">IF(DL606&lt;3,"",(SUM(B606:R606)-MIN(B606:R606)-MAX(B606:R606))/(DL606-2))</f>
        <v/>
      </c>
      <c r="CA606" s="584" t="str">
        <f t="shared" ref="CA606:CA607" si="1909">IF(DM606&lt;3,"",(SUM(T606:AJ606)-MIN(T606:AJ606)-MAX(T606:AJ606))/(DM606-2))</f>
        <v/>
      </c>
      <c r="CB606" s="584" t="str">
        <f t="shared" ref="CB606:CB607" si="1910">IF(DN606&lt;3,"",(SUM(AL606:BB606)-MIN(AL606:BB606)-MAX(AL606:BB606))/(DN606-2))</f>
        <v/>
      </c>
      <c r="CC606" s="585">
        <f t="shared" ref="CC606:CC607" si="1911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2"/>
        <v/>
      </c>
      <c r="CG606" s="1206" t="str">
        <f t="shared" si="1912"/>
        <v/>
      </c>
      <c r="CH606" s="1206" t="str">
        <f t="shared" si="1912"/>
        <v/>
      </c>
      <c r="CI606" s="1206" t="str">
        <f t="shared" si="1912"/>
        <v/>
      </c>
      <c r="CJ606" s="1206" t="str">
        <f t="shared" si="1912"/>
        <v/>
      </c>
      <c r="CK606" s="1207" t="str">
        <f t="shared" si="1912"/>
        <v/>
      </c>
      <c r="CL606" s="1207">
        <f t="shared" si="1912"/>
        <v>24</v>
      </c>
      <c r="CM606" s="1207">
        <f t="shared" si="1912"/>
        <v>120</v>
      </c>
      <c r="CN606" s="1206" t="str">
        <f t="shared" si="1912"/>
        <v/>
      </c>
      <c r="CO606" s="1206" t="str">
        <f t="shared" si="1912"/>
        <v/>
      </c>
      <c r="CP606" s="1206" t="str">
        <f t="shared" si="1912"/>
        <v/>
      </c>
      <c r="CQ606" s="1206" t="str">
        <f t="shared" si="1912"/>
        <v/>
      </c>
      <c r="CR606" s="1206" t="str">
        <f t="shared" si="1912"/>
        <v/>
      </c>
      <c r="CS606" s="1205" t="str">
        <f t="shared" si="1912"/>
        <v/>
      </c>
      <c r="CT606" s="1208" t="str">
        <f t="shared" si="1912"/>
        <v/>
      </c>
      <c r="CU606" s="1242" t="str">
        <f t="shared" ref="CU606:DD610" si="19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3"/>
        <v/>
      </c>
      <c r="CW606" s="1244" t="str">
        <f t="shared" si="1913"/>
        <v/>
      </c>
      <c r="CX606" s="1244" t="str">
        <f t="shared" si="1913"/>
        <v/>
      </c>
      <c r="CY606" s="1244" t="str">
        <f t="shared" si="1913"/>
        <v/>
      </c>
      <c r="CZ606" s="1244" t="str">
        <f t="shared" si="1913"/>
        <v/>
      </c>
      <c r="DA606" s="1244" t="str">
        <f t="shared" si="1913"/>
        <v/>
      </c>
      <c r="DB606" s="1245">
        <f t="shared" si="1913"/>
        <v>24</v>
      </c>
      <c r="DC606" s="1245">
        <f t="shared" si="1913"/>
        <v>24</v>
      </c>
      <c r="DD606" s="1245">
        <f t="shared" si="1913"/>
        <v>120</v>
      </c>
      <c r="DE606" s="1244">
        <f t="shared" ref="DE606:DK610" si="19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4"/>
        <v/>
      </c>
      <c r="DG606" s="1244" t="str">
        <f t="shared" si="1914"/>
        <v/>
      </c>
      <c r="DH606" s="1244" t="str">
        <f t="shared" si="1914"/>
        <v/>
      </c>
      <c r="DI606" s="1244" t="str">
        <f t="shared" si="1914"/>
        <v/>
      </c>
      <c r="DJ606" s="1243" t="str">
        <f t="shared" si="1914"/>
        <v/>
      </c>
      <c r="DK606" s="1242" t="str">
        <f t="shared" si="1914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5">3090*$K$1</f>
        <v>3090</v>
      </c>
      <c r="C607" s="1297">
        <f t="shared" si="1915"/>
        <v>3090</v>
      </c>
      <c r="D607" s="1297">
        <f t="shared" si="1915"/>
        <v>3090</v>
      </c>
      <c r="E607" s="1297">
        <f t="shared" si="1915"/>
        <v>3090</v>
      </c>
      <c r="F607" s="1297">
        <f t="shared" si="1915"/>
        <v>3090</v>
      </c>
      <c r="G607" s="1297">
        <f t="shared" si="1915"/>
        <v>3090</v>
      </c>
      <c r="H607" s="1297">
        <f t="shared" ref="H607:R607" si="1916">3090*$K$1</f>
        <v>3090</v>
      </c>
      <c r="I607" s="1297">
        <f t="shared" si="1916"/>
        <v>3090</v>
      </c>
      <c r="J607" s="1297">
        <f t="shared" si="1916"/>
        <v>3090</v>
      </c>
      <c r="K607" s="1297">
        <f t="shared" si="1916"/>
        <v>3090</v>
      </c>
      <c r="L607" s="1297">
        <f t="shared" si="1916"/>
        <v>3090</v>
      </c>
      <c r="M607" s="1297">
        <f t="shared" si="1916"/>
        <v>3090</v>
      </c>
      <c r="N607" s="1297">
        <f t="shared" si="1916"/>
        <v>3090</v>
      </c>
      <c r="O607" s="1297">
        <f t="shared" si="1916"/>
        <v>3090</v>
      </c>
      <c r="P607" s="1297">
        <f t="shared" si="1916"/>
        <v>3090</v>
      </c>
      <c r="Q607" s="1297">
        <f t="shared" si="1916"/>
        <v>3090</v>
      </c>
      <c r="R607" s="1297">
        <f t="shared" si="1916"/>
        <v>3090</v>
      </c>
      <c r="S607" s="1414"/>
      <c r="T607" s="1615">
        <f t="shared" ref="T607:Y607" si="1917">3090*$K$1</f>
        <v>3090</v>
      </c>
      <c r="U607" s="1615">
        <f t="shared" si="1917"/>
        <v>3090</v>
      </c>
      <c r="V607" s="1615">
        <f t="shared" si="1917"/>
        <v>3090</v>
      </c>
      <c r="W607" s="1615">
        <f t="shared" si="1917"/>
        <v>3090</v>
      </c>
      <c r="X607" s="1615">
        <f t="shared" si="1917"/>
        <v>3090</v>
      </c>
      <c r="Y607" s="1615">
        <f t="shared" si="1917"/>
        <v>3090</v>
      </c>
      <c r="Z607" s="1615">
        <f t="shared" ref="Z607:AJ607" si="1918">3090*$K$1</f>
        <v>3090</v>
      </c>
      <c r="AA607" s="1297">
        <f t="shared" si="1918"/>
        <v>3090</v>
      </c>
      <c r="AB607" s="1297">
        <f t="shared" si="1918"/>
        <v>3090</v>
      </c>
      <c r="AC607" s="1297">
        <f t="shared" si="1918"/>
        <v>3090</v>
      </c>
      <c r="AD607" s="1297">
        <f t="shared" si="1918"/>
        <v>3090</v>
      </c>
      <c r="AE607" s="1297">
        <f t="shared" si="1918"/>
        <v>3090</v>
      </c>
      <c r="AF607" s="1297">
        <f t="shared" si="1918"/>
        <v>3090</v>
      </c>
      <c r="AG607" s="1297">
        <f t="shared" si="1918"/>
        <v>3090</v>
      </c>
      <c r="AH607" s="1297">
        <f t="shared" si="1918"/>
        <v>3090</v>
      </c>
      <c r="AI607" s="1297">
        <f t="shared" si="1918"/>
        <v>3090</v>
      </c>
      <c r="AJ607" s="1297">
        <f t="shared" si="1918"/>
        <v>3090</v>
      </c>
      <c r="AK607" s="1414"/>
      <c r="AL607" s="1297">
        <f t="shared" ref="AL607:AQ607" si="1919">3090*$K$1</f>
        <v>3090</v>
      </c>
      <c r="AM607" s="1297">
        <f t="shared" si="1919"/>
        <v>3090</v>
      </c>
      <c r="AN607" s="1297">
        <f t="shared" si="1919"/>
        <v>3090</v>
      </c>
      <c r="AO607" s="1297">
        <f t="shared" si="1919"/>
        <v>3090</v>
      </c>
      <c r="AP607" s="1297">
        <f t="shared" si="1919"/>
        <v>3090</v>
      </c>
      <c r="AQ607" s="1297">
        <f t="shared" si="1919"/>
        <v>3090</v>
      </c>
      <c r="AR607" s="1297">
        <f t="shared" ref="AR607:BB607" si="1920">3090*$K$1</f>
        <v>3090</v>
      </c>
      <c r="AS607" s="1297">
        <f t="shared" si="1920"/>
        <v>3090</v>
      </c>
      <c r="AT607" s="1297">
        <f t="shared" si="1920"/>
        <v>3090</v>
      </c>
      <c r="AU607" s="1297">
        <f t="shared" si="1920"/>
        <v>3090</v>
      </c>
      <c r="AV607" s="1297">
        <f t="shared" si="1920"/>
        <v>3090</v>
      </c>
      <c r="AW607" s="1297">
        <f t="shared" si="1920"/>
        <v>3090</v>
      </c>
      <c r="AX607" s="1297">
        <f t="shared" si="1920"/>
        <v>3090</v>
      </c>
      <c r="AY607" s="1297">
        <f t="shared" si="1920"/>
        <v>3090</v>
      </c>
      <c r="AZ607" s="1297">
        <f t="shared" si="1920"/>
        <v>3090</v>
      </c>
      <c r="BA607" s="1297">
        <f t="shared" si="1920"/>
        <v>3090</v>
      </c>
      <c r="BB607" s="1297">
        <f t="shared" si="1920"/>
        <v>3090</v>
      </c>
      <c r="BC607" s="1414"/>
      <c r="BD607" s="1297">
        <f t="shared" ref="BD607:BI607" si="1921">3090*$K$1</f>
        <v>3090</v>
      </c>
      <c r="BE607" s="1297">
        <f t="shared" si="1921"/>
        <v>3090</v>
      </c>
      <c r="BF607" s="1297">
        <f t="shared" si="1921"/>
        <v>3090</v>
      </c>
      <c r="BG607" s="1297">
        <f t="shared" si="1921"/>
        <v>3090</v>
      </c>
      <c r="BH607" s="1297">
        <f t="shared" si="1921"/>
        <v>3090</v>
      </c>
      <c r="BI607" s="1297">
        <f t="shared" si="1921"/>
        <v>3090</v>
      </c>
      <c r="BJ607" s="1297">
        <f t="shared" ref="BJ607:BY607" si="1922">3090*$K$1</f>
        <v>3090</v>
      </c>
      <c r="BK607" s="1297">
        <f t="shared" si="1922"/>
        <v>3090</v>
      </c>
      <c r="BL607" s="1297">
        <f t="shared" si="1922"/>
        <v>3090</v>
      </c>
      <c r="BM607" s="1297">
        <f t="shared" si="1922"/>
        <v>3090</v>
      </c>
      <c r="BN607" s="1297">
        <f t="shared" si="1922"/>
        <v>3090</v>
      </c>
      <c r="BO607" s="1297">
        <f t="shared" si="1922"/>
        <v>3090</v>
      </c>
      <c r="BP607" s="1297">
        <f t="shared" si="1922"/>
        <v>3090</v>
      </c>
      <c r="BQ607" s="1297">
        <f t="shared" si="1922"/>
        <v>3090</v>
      </c>
      <c r="BR607" s="1297">
        <f t="shared" si="1922"/>
        <v>3090</v>
      </c>
      <c r="BS607" s="1297">
        <f t="shared" si="1922"/>
        <v>3090</v>
      </c>
      <c r="BT607" s="1297">
        <f t="shared" si="1922"/>
        <v>3090</v>
      </c>
      <c r="BU607" s="1414"/>
      <c r="BV607" s="1297">
        <f t="shared" si="1922"/>
        <v>3090</v>
      </c>
      <c r="BW607" s="1297">
        <f t="shared" si="1922"/>
        <v>3090</v>
      </c>
      <c r="BX607" s="1297">
        <f t="shared" si="1922"/>
        <v>3090</v>
      </c>
      <c r="BY607" s="1297">
        <f t="shared" si="1922"/>
        <v>3090</v>
      </c>
      <c r="BZ607" s="584">
        <f t="shared" si="1908"/>
        <v>3090</v>
      </c>
      <c r="CA607" s="584">
        <f t="shared" si="1909"/>
        <v>3090</v>
      </c>
      <c r="CB607" s="584">
        <f t="shared" si="1910"/>
        <v>3090</v>
      </c>
      <c r="CC607" s="585">
        <f t="shared" si="1911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2"/>
        <v>3090</v>
      </c>
      <c r="CF607" s="1206">
        <f t="shared" si="1912"/>
        <v>3090</v>
      </c>
      <c r="CG607" s="1206">
        <f t="shared" si="1912"/>
        <v>3090</v>
      </c>
      <c r="CH607" s="1206">
        <f t="shared" si="1912"/>
        <v>3090</v>
      </c>
      <c r="CI607" s="1206">
        <f t="shared" si="1912"/>
        <v>3090</v>
      </c>
      <c r="CJ607" s="1206">
        <f t="shared" si="1912"/>
        <v>3090</v>
      </c>
      <c r="CK607" s="1207">
        <f t="shared" si="1912"/>
        <v>3090</v>
      </c>
      <c r="CL607" s="1207">
        <f t="shared" si="1912"/>
        <v>3090</v>
      </c>
      <c r="CM607" s="1207">
        <f t="shared" si="1912"/>
        <v>3090</v>
      </c>
      <c r="CN607" s="1206">
        <f t="shared" si="1912"/>
        <v>3090</v>
      </c>
      <c r="CO607" s="1206">
        <f t="shared" si="1912"/>
        <v>3090</v>
      </c>
      <c r="CP607" s="1206">
        <f t="shared" si="1912"/>
        <v>3090</v>
      </c>
      <c r="CQ607" s="1206">
        <f t="shared" si="1912"/>
        <v>3090</v>
      </c>
      <c r="CR607" s="1206">
        <f t="shared" si="1912"/>
        <v>3090</v>
      </c>
      <c r="CS607" s="1205">
        <f t="shared" si="1912"/>
        <v>3090</v>
      </c>
      <c r="CT607" s="1208">
        <f t="shared" si="1912"/>
        <v>3090</v>
      </c>
      <c r="CU607" s="1242">
        <f t="shared" si="1913"/>
        <v>3090</v>
      </c>
      <c r="CV607" s="1243">
        <f t="shared" si="1913"/>
        <v>3090</v>
      </c>
      <c r="CW607" s="1244">
        <f t="shared" si="1913"/>
        <v>3090</v>
      </c>
      <c r="CX607" s="1244">
        <f t="shared" si="1913"/>
        <v>3090</v>
      </c>
      <c r="CY607" s="1244">
        <f t="shared" si="1913"/>
        <v>3090</v>
      </c>
      <c r="CZ607" s="1244">
        <f t="shared" si="1913"/>
        <v>3090</v>
      </c>
      <c r="DA607" s="1244">
        <f t="shared" si="1913"/>
        <v>3090</v>
      </c>
      <c r="DB607" s="1245">
        <f t="shared" si="1913"/>
        <v>3090</v>
      </c>
      <c r="DC607" s="1245">
        <f t="shared" si="1913"/>
        <v>3090</v>
      </c>
      <c r="DD607" s="1245">
        <f t="shared" si="1913"/>
        <v>3090</v>
      </c>
      <c r="DE607" s="1244">
        <f t="shared" si="1914"/>
        <v>3090</v>
      </c>
      <c r="DF607" s="1244">
        <f t="shared" si="1914"/>
        <v>3090</v>
      </c>
      <c r="DG607" s="1244">
        <f t="shared" si="1914"/>
        <v>3090</v>
      </c>
      <c r="DH607" s="1244">
        <f t="shared" si="1914"/>
        <v>3090</v>
      </c>
      <c r="DI607" s="1244">
        <f t="shared" si="1914"/>
        <v>3090</v>
      </c>
      <c r="DJ607" s="1243">
        <f t="shared" si="1914"/>
        <v>3090</v>
      </c>
      <c r="DK607" s="1242">
        <f t="shared" si="1914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3">IF(B606="","",B606*B607/B$46/365/$F$1)</f>
        <v/>
      </c>
      <c r="C608" s="1316" t="str">
        <f t="shared" si="1923"/>
        <v/>
      </c>
      <c r="D608" s="1316" t="str">
        <f t="shared" si="1923"/>
        <v/>
      </c>
      <c r="E608" s="1316" t="str">
        <f t="shared" si="1923"/>
        <v/>
      </c>
      <c r="F608" s="1316" t="str">
        <f t="shared" si="1923"/>
        <v/>
      </c>
      <c r="G608" s="1316" t="str">
        <f t="shared" si="1923"/>
        <v/>
      </c>
      <c r="H608" s="1316" t="str">
        <f t="shared" si="1923"/>
        <v/>
      </c>
      <c r="I608" s="1316" t="str">
        <f t="shared" si="1923"/>
        <v/>
      </c>
      <c r="J608" s="1316" t="str">
        <f t="shared" si="1923"/>
        <v/>
      </c>
      <c r="K608" s="1316" t="str">
        <f t="shared" si="1923"/>
        <v/>
      </c>
      <c r="L608" s="1316" t="str">
        <f t="shared" si="1923"/>
        <v/>
      </c>
      <c r="M608" s="1316" t="str">
        <f t="shared" si="1923"/>
        <v/>
      </c>
      <c r="N608" s="1316" t="str">
        <f t="shared" si="1923"/>
        <v/>
      </c>
      <c r="O608" s="1316" t="str">
        <f t="shared" si="1923"/>
        <v/>
      </c>
      <c r="P608" s="1316" t="str">
        <f t="shared" si="1923"/>
        <v/>
      </c>
      <c r="Q608" s="1316" t="str">
        <f t="shared" si="1923"/>
        <v/>
      </c>
      <c r="R608" s="1316" t="str">
        <f t="shared" si="1923"/>
        <v/>
      </c>
      <c r="S608" s="1414"/>
      <c r="T608" s="1621" t="str">
        <f t="shared" ref="T608:AJ608" si="1924">IF(T606="","",T606*T607/T$46/365/$F$1)</f>
        <v/>
      </c>
      <c r="U608" s="1621" t="str">
        <f t="shared" si="1924"/>
        <v/>
      </c>
      <c r="V608" s="1621" t="str">
        <f t="shared" si="1924"/>
        <v/>
      </c>
      <c r="W608" s="1621" t="str">
        <f t="shared" si="1924"/>
        <v/>
      </c>
      <c r="X608" s="1621" t="str">
        <f t="shared" si="1924"/>
        <v/>
      </c>
      <c r="Y608" s="1621" t="str">
        <f t="shared" si="1924"/>
        <v/>
      </c>
      <c r="Z608" s="1621">
        <f t="shared" si="1924"/>
        <v>3.4554095610847074E-2</v>
      </c>
      <c r="AA608" s="1316">
        <f t="shared" si="1924"/>
        <v>6.0469667318982382E-3</v>
      </c>
      <c r="AB608" s="1316" t="str">
        <f t="shared" si="1924"/>
        <v/>
      </c>
      <c r="AC608" s="1316" t="str">
        <f t="shared" si="1924"/>
        <v/>
      </c>
      <c r="AD608" s="1316" t="str">
        <f t="shared" si="1924"/>
        <v/>
      </c>
      <c r="AE608" s="1316" t="str">
        <f t="shared" si="1924"/>
        <v/>
      </c>
      <c r="AF608" s="1316" t="str">
        <f t="shared" si="1924"/>
        <v/>
      </c>
      <c r="AG608" s="1316" t="str">
        <f t="shared" si="1924"/>
        <v/>
      </c>
      <c r="AH608" s="1316" t="str">
        <f t="shared" si="1924"/>
        <v/>
      </c>
      <c r="AI608" s="1316" t="str">
        <f t="shared" si="1924"/>
        <v/>
      </c>
      <c r="AJ608" s="1316" t="str">
        <f t="shared" si="1924"/>
        <v/>
      </c>
      <c r="AK608" s="1414"/>
      <c r="AL608" s="1316" t="str">
        <f t="shared" ref="AL608:BB608" si="1925">IF(AL606="","",AL606*AL607/AL$46/365/$F$1)</f>
        <v/>
      </c>
      <c r="AM608" s="1316" t="str">
        <f t="shared" si="1925"/>
        <v/>
      </c>
      <c r="AN608" s="1316" t="str">
        <f t="shared" si="1925"/>
        <v/>
      </c>
      <c r="AO608" s="1316" t="str">
        <f t="shared" si="1925"/>
        <v/>
      </c>
      <c r="AP608" s="1316" t="str">
        <f t="shared" si="1925"/>
        <v/>
      </c>
      <c r="AQ608" s="1316" t="str">
        <f t="shared" si="1925"/>
        <v/>
      </c>
      <c r="AR608" s="1316">
        <f t="shared" si="1925"/>
        <v>1.6125244618395301E-2</v>
      </c>
      <c r="AS608" s="1316" t="str">
        <f t="shared" si="1925"/>
        <v/>
      </c>
      <c r="AT608" s="1316">
        <f t="shared" si="1925"/>
        <v>6.9108191221694149E-2</v>
      </c>
      <c r="AU608" s="1316" t="str">
        <f t="shared" si="1925"/>
        <v/>
      </c>
      <c r="AV608" s="1316" t="str">
        <f t="shared" si="1925"/>
        <v/>
      </c>
      <c r="AW608" s="1316" t="str">
        <f t="shared" si="1925"/>
        <v/>
      </c>
      <c r="AX608" s="1316" t="str">
        <f t="shared" si="1925"/>
        <v/>
      </c>
      <c r="AY608" s="1316" t="str">
        <f t="shared" si="1925"/>
        <v/>
      </c>
      <c r="AZ608" s="1316" t="str">
        <f t="shared" si="1925"/>
        <v/>
      </c>
      <c r="BA608" s="1316" t="str">
        <f t="shared" si="1925"/>
        <v/>
      </c>
      <c r="BB608" s="1316" t="str">
        <f t="shared" si="1925"/>
        <v/>
      </c>
      <c r="BC608" s="1414"/>
      <c r="BD608" s="1316" t="str">
        <f t="shared" ref="BD608:BT608" si="1926">IF(BD606="","",BD606*BD607/BD$46/365/$F$1)</f>
        <v/>
      </c>
      <c r="BE608" s="1316" t="str">
        <f t="shared" si="1926"/>
        <v/>
      </c>
      <c r="BF608" s="1316" t="str">
        <f t="shared" si="1926"/>
        <v/>
      </c>
      <c r="BG608" s="1316" t="str">
        <f t="shared" si="1926"/>
        <v/>
      </c>
      <c r="BH608" s="1316" t="str">
        <f t="shared" si="1926"/>
        <v/>
      </c>
      <c r="BI608" s="1316">
        <f t="shared" si="1926"/>
        <v>4.8375733855185905E-2</v>
      </c>
      <c r="BJ608" s="1316">
        <f t="shared" si="1926"/>
        <v>5.8050880626223093E-2</v>
      </c>
      <c r="BK608" s="1316">
        <f t="shared" si="1926"/>
        <v>8.0626223091976503E-3</v>
      </c>
      <c r="BL608" s="1316">
        <f t="shared" si="1926"/>
        <v>9.6751467710371828E-3</v>
      </c>
      <c r="BM608" s="1316" t="str">
        <f t="shared" si="1926"/>
        <v/>
      </c>
      <c r="BN608" s="1316" t="str">
        <f t="shared" si="1926"/>
        <v/>
      </c>
      <c r="BO608" s="1316" t="str">
        <f t="shared" si="1926"/>
        <v/>
      </c>
      <c r="BP608" s="1316" t="str">
        <f t="shared" si="1926"/>
        <v/>
      </c>
      <c r="BQ608" s="1316" t="str">
        <f t="shared" si="1926"/>
        <v/>
      </c>
      <c r="BR608" s="1316" t="str">
        <f t="shared" si="1926"/>
        <v/>
      </c>
      <c r="BS608" s="1316" t="str">
        <f t="shared" si="1926"/>
        <v/>
      </c>
      <c r="BT608" s="1316" t="str">
        <f t="shared" si="1926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2"/>
        <v/>
      </c>
      <c r="CF608" s="1223" t="str">
        <f t="shared" si="1912"/>
        <v/>
      </c>
      <c r="CG608" s="1223" t="str">
        <f t="shared" si="1912"/>
        <v/>
      </c>
      <c r="CH608" s="1223" t="str">
        <f t="shared" si="1912"/>
        <v/>
      </c>
      <c r="CI608" s="1223" t="str">
        <f t="shared" si="1912"/>
        <v/>
      </c>
      <c r="CJ608" s="1223" t="str">
        <f t="shared" si="1912"/>
        <v/>
      </c>
      <c r="CK608" s="1224" t="str">
        <f t="shared" si="1912"/>
        <v/>
      </c>
      <c r="CL608" s="1224">
        <f t="shared" si="1912"/>
        <v>1.6125244618395301E-2</v>
      </c>
      <c r="CM608" s="1224">
        <f t="shared" si="1912"/>
        <v>6.9108191221694149E-2</v>
      </c>
      <c r="CN608" s="1223" t="str">
        <f t="shared" si="1912"/>
        <v/>
      </c>
      <c r="CO608" s="1223" t="str">
        <f t="shared" si="1912"/>
        <v/>
      </c>
      <c r="CP608" s="1223" t="str">
        <f t="shared" si="1912"/>
        <v/>
      </c>
      <c r="CQ608" s="1223" t="str">
        <f t="shared" si="1912"/>
        <v/>
      </c>
      <c r="CR608" s="1223" t="str">
        <f t="shared" si="1912"/>
        <v/>
      </c>
      <c r="CS608" s="1222" t="str">
        <f t="shared" si="1912"/>
        <v/>
      </c>
      <c r="CT608" s="1225" t="str">
        <f t="shared" si="1912"/>
        <v/>
      </c>
      <c r="CU608" s="1226" t="str">
        <f t="shared" si="1913"/>
        <v/>
      </c>
      <c r="CV608" s="1227" t="str">
        <f t="shared" si="1913"/>
        <v/>
      </c>
      <c r="CW608" s="1228" t="str">
        <f t="shared" si="1913"/>
        <v/>
      </c>
      <c r="CX608" s="1228" t="str">
        <f t="shared" si="1913"/>
        <v/>
      </c>
      <c r="CY608" s="1228" t="str">
        <f t="shared" si="1913"/>
        <v/>
      </c>
      <c r="CZ608" s="1228" t="str">
        <f t="shared" si="1913"/>
        <v/>
      </c>
      <c r="DA608" s="1228" t="str">
        <f t="shared" si="1913"/>
        <v/>
      </c>
      <c r="DB608" s="1229">
        <f t="shared" si="1913"/>
        <v>8.0626223091976503E-3</v>
      </c>
      <c r="DC608" s="1229">
        <f t="shared" si="1913"/>
        <v>9.6751467710371828E-3</v>
      </c>
      <c r="DD608" s="1229">
        <f t="shared" si="1913"/>
        <v>4.8375733855185905E-2</v>
      </c>
      <c r="DE608" s="1228">
        <f t="shared" si="1914"/>
        <v>5.8050880626223093E-2</v>
      </c>
      <c r="DF608" s="1228" t="str">
        <f t="shared" si="1914"/>
        <v/>
      </c>
      <c r="DG608" s="1228" t="str">
        <f t="shared" si="1914"/>
        <v/>
      </c>
      <c r="DH608" s="1228" t="str">
        <f t="shared" si="1914"/>
        <v/>
      </c>
      <c r="DI608" s="1228" t="str">
        <f t="shared" si="1914"/>
        <v/>
      </c>
      <c r="DJ608" s="1227" t="str">
        <f t="shared" si="1914"/>
        <v/>
      </c>
      <c r="DK608" s="1226" t="str">
        <f t="shared" si="1914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7">IF(DL609&lt;3,"",(SUM(B609:R609)-MIN(B609:R609)-MAX(B609:R609))/(DL609-2))</f>
        <v/>
      </c>
      <c r="CA609" s="584" t="str">
        <f t="shared" ref="CA609:CA610" si="1928">IF(DM609&lt;3,"",(SUM(T609:AJ609)-MIN(T609:AJ609)-MAX(T609:AJ609))/(DM609-2))</f>
        <v/>
      </c>
      <c r="CB609" s="584" t="str">
        <f t="shared" ref="CB609:CB610" si="1929">IF(DN609&lt;3,"",(SUM(AL609:BB609)-MIN(AL609:BB609)-MAX(AL609:BB609))/(DN609-2))</f>
        <v/>
      </c>
      <c r="CC609" s="585">
        <f t="shared" ref="CC609:CC610" si="1930">IF(DO609&lt;3,"",(SUM(BD609:BT609)-MIN(BD609:BT609)-MAX(BD609:BT609))/(DO609-2))</f>
        <v>13.5</v>
      </c>
      <c r="CD609" s="1204" t="str">
        <f t="shared" ref="CD609:CS610" si="193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31"/>
        <v/>
      </c>
      <c r="CF609" s="1206" t="str">
        <f t="shared" si="1931"/>
        <v/>
      </c>
      <c r="CG609" s="1206" t="str">
        <f t="shared" si="1931"/>
        <v/>
      </c>
      <c r="CH609" s="1206" t="str">
        <f t="shared" si="1931"/>
        <v/>
      </c>
      <c r="CI609" s="1206" t="str">
        <f t="shared" si="1931"/>
        <v/>
      </c>
      <c r="CJ609" s="1206" t="str">
        <f t="shared" si="1931"/>
        <v/>
      </c>
      <c r="CK609" s="1207" t="str">
        <f t="shared" si="1931"/>
        <v/>
      </c>
      <c r="CL609" s="1207">
        <f t="shared" si="1931"/>
        <v>12</v>
      </c>
      <c r="CM609" s="1207">
        <f t="shared" si="1931"/>
        <v>15</v>
      </c>
      <c r="CN609" s="1206" t="str">
        <f t="shared" si="1931"/>
        <v/>
      </c>
      <c r="CO609" s="1206" t="str">
        <f t="shared" si="1931"/>
        <v/>
      </c>
      <c r="CP609" s="1206" t="str">
        <f t="shared" si="1931"/>
        <v/>
      </c>
      <c r="CQ609" s="1206" t="str">
        <f t="shared" si="1931"/>
        <v/>
      </c>
      <c r="CR609" s="1206" t="str">
        <f t="shared" si="1931"/>
        <v/>
      </c>
      <c r="CS609" s="1205" t="str">
        <f t="shared" si="1931"/>
        <v/>
      </c>
      <c r="CT609" s="1208" t="str">
        <f t="shared" ref="CE609:CT610" si="193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3"/>
        <v/>
      </c>
      <c r="CV609" s="1243" t="str">
        <f t="shared" si="1913"/>
        <v/>
      </c>
      <c r="CW609" s="1244" t="str">
        <f t="shared" si="1913"/>
        <v/>
      </c>
      <c r="CX609" s="1244" t="str">
        <f t="shared" si="1913"/>
        <v/>
      </c>
      <c r="CY609" s="1244" t="str">
        <f t="shared" si="1913"/>
        <v/>
      </c>
      <c r="CZ609" s="1244" t="str">
        <f t="shared" si="1913"/>
        <v/>
      </c>
      <c r="DA609" s="1244" t="str">
        <f t="shared" si="1913"/>
        <v/>
      </c>
      <c r="DB609" s="1245">
        <f t="shared" si="1913"/>
        <v>6</v>
      </c>
      <c r="DC609" s="1245">
        <f t="shared" si="1913"/>
        <v>12</v>
      </c>
      <c r="DD609" s="1245">
        <f t="shared" si="1913"/>
        <v>15</v>
      </c>
      <c r="DE609" s="1244">
        <f t="shared" si="1914"/>
        <v>22.5</v>
      </c>
      <c r="DF609" s="1244" t="str">
        <f t="shared" si="1914"/>
        <v/>
      </c>
      <c r="DG609" s="1244" t="str">
        <f t="shared" si="1914"/>
        <v/>
      </c>
      <c r="DH609" s="1244" t="str">
        <f t="shared" si="1914"/>
        <v/>
      </c>
      <c r="DI609" s="1244" t="str">
        <f t="shared" si="1914"/>
        <v/>
      </c>
      <c r="DJ609" s="1243" t="str">
        <f t="shared" si="1914"/>
        <v/>
      </c>
      <c r="DK609" s="1242" t="str">
        <f t="shared" si="1914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3">IF(B609="","",B606*B609)</f>
        <v/>
      </c>
      <c r="C610" s="1313" t="str">
        <f t="shared" si="1933"/>
        <v/>
      </c>
      <c r="D610" s="1313" t="str">
        <f t="shared" si="1933"/>
        <v/>
      </c>
      <c r="E610" s="1313" t="str">
        <f t="shared" si="1933"/>
        <v/>
      </c>
      <c r="F610" s="1313" t="str">
        <f t="shared" si="1933"/>
        <v/>
      </c>
      <c r="G610" s="1313" t="str">
        <f t="shared" si="1933"/>
        <v/>
      </c>
      <c r="H610" s="1313" t="str">
        <f t="shared" si="1933"/>
        <v/>
      </c>
      <c r="I610" s="1313" t="str">
        <f t="shared" si="1933"/>
        <v/>
      </c>
      <c r="J610" s="1313" t="str">
        <f t="shared" si="1933"/>
        <v/>
      </c>
      <c r="K610" s="1313" t="str">
        <f t="shared" si="1933"/>
        <v/>
      </c>
      <c r="L610" s="1313" t="str">
        <f t="shared" si="1933"/>
        <v/>
      </c>
      <c r="M610" s="1313" t="str">
        <f t="shared" si="1933"/>
        <v/>
      </c>
      <c r="N610" s="1313" t="str">
        <f t="shared" si="1933"/>
        <v/>
      </c>
      <c r="O610" s="1313" t="str">
        <f t="shared" si="1933"/>
        <v/>
      </c>
      <c r="P610" s="1313" t="str">
        <f t="shared" si="1933"/>
        <v/>
      </c>
      <c r="Q610" s="1313" t="str">
        <f t="shared" si="1933"/>
        <v/>
      </c>
      <c r="R610" s="1313" t="str">
        <f t="shared" si="1933"/>
        <v/>
      </c>
      <c r="S610" s="1414"/>
      <c r="T610" s="1620" t="str">
        <f t="shared" ref="T610:AJ610" si="1934">IF(T609="","",T606*T609)</f>
        <v/>
      </c>
      <c r="U610" s="1620" t="str">
        <f t="shared" si="1934"/>
        <v/>
      </c>
      <c r="V610" s="1620" t="str">
        <f t="shared" si="1934"/>
        <v/>
      </c>
      <c r="W610" s="1620" t="str">
        <f t="shared" si="1934"/>
        <v/>
      </c>
      <c r="X610" s="1620" t="str">
        <f t="shared" si="1934"/>
        <v/>
      </c>
      <c r="Y610" s="1620" t="str">
        <f t="shared" si="1934"/>
        <v/>
      </c>
      <c r="Z610" s="1620">
        <f t="shared" si="1934"/>
        <v>0</v>
      </c>
      <c r="AA610" s="1313">
        <f t="shared" si="1934"/>
        <v>420</v>
      </c>
      <c r="AB610" s="1313" t="str">
        <f t="shared" si="1934"/>
        <v/>
      </c>
      <c r="AC610" s="1313" t="str">
        <f t="shared" si="1934"/>
        <v/>
      </c>
      <c r="AD610" s="1313" t="str">
        <f t="shared" si="1934"/>
        <v/>
      </c>
      <c r="AE610" s="1313" t="str">
        <f t="shared" si="1934"/>
        <v/>
      </c>
      <c r="AF610" s="1313" t="str">
        <f t="shared" si="1934"/>
        <v/>
      </c>
      <c r="AG610" s="1313" t="str">
        <f t="shared" si="1934"/>
        <v/>
      </c>
      <c r="AH610" s="1313" t="str">
        <f t="shared" si="1934"/>
        <v/>
      </c>
      <c r="AI610" s="1313" t="str">
        <f t="shared" si="1934"/>
        <v/>
      </c>
      <c r="AJ610" s="1313" t="str">
        <f t="shared" si="1934"/>
        <v/>
      </c>
      <c r="AK610" s="1414"/>
      <c r="AL610" s="1313" t="str">
        <f t="shared" ref="AL610:BB610" si="1935">IF(AL609="","",AL606*AL609)</f>
        <v/>
      </c>
      <c r="AM610" s="1313" t="str">
        <f t="shared" si="1935"/>
        <v/>
      </c>
      <c r="AN610" s="1313" t="str">
        <f t="shared" si="1935"/>
        <v/>
      </c>
      <c r="AO610" s="1313" t="str">
        <f t="shared" si="1935"/>
        <v/>
      </c>
      <c r="AP610" s="1313" t="str">
        <f t="shared" si="1935"/>
        <v/>
      </c>
      <c r="AQ610" s="1313" t="str">
        <f t="shared" si="1935"/>
        <v/>
      </c>
      <c r="AR610" s="1313">
        <f t="shared" si="1935"/>
        <v>360</v>
      </c>
      <c r="AS610" s="1313" t="str">
        <f t="shared" si="1935"/>
        <v/>
      </c>
      <c r="AT610" s="1313">
        <f t="shared" si="1935"/>
        <v>1440</v>
      </c>
      <c r="AU610" s="1313" t="str">
        <f t="shared" si="1935"/>
        <v/>
      </c>
      <c r="AV610" s="1313" t="str">
        <f t="shared" si="1935"/>
        <v/>
      </c>
      <c r="AW610" s="1313" t="str">
        <f t="shared" si="1935"/>
        <v/>
      </c>
      <c r="AX610" s="1313" t="str">
        <f t="shared" si="1935"/>
        <v/>
      </c>
      <c r="AY610" s="1313" t="str">
        <f t="shared" si="1935"/>
        <v/>
      </c>
      <c r="AZ610" s="1313" t="str">
        <f t="shared" si="1935"/>
        <v/>
      </c>
      <c r="BA610" s="1313" t="str">
        <f t="shared" si="1935"/>
        <v/>
      </c>
      <c r="BB610" s="1313" t="str">
        <f t="shared" si="1935"/>
        <v/>
      </c>
      <c r="BC610" s="1414"/>
      <c r="BD610" s="1313" t="str">
        <f t="shared" ref="BD610:BT610" si="1936">IF(BD609="","",BD606*BD609)</f>
        <v/>
      </c>
      <c r="BE610" s="1313" t="str">
        <f t="shared" si="1936"/>
        <v/>
      </c>
      <c r="BF610" s="1313" t="str">
        <f t="shared" si="1936"/>
        <v/>
      </c>
      <c r="BG610" s="1313" t="str">
        <f t="shared" si="1936"/>
        <v/>
      </c>
      <c r="BH610" s="1313" t="str">
        <f t="shared" si="1936"/>
        <v/>
      </c>
      <c r="BI610" s="1313">
        <f t="shared" si="1936"/>
        <v>720</v>
      </c>
      <c r="BJ610" s="1313">
        <f t="shared" si="1936"/>
        <v>1728</v>
      </c>
      <c r="BK610" s="1313">
        <f t="shared" si="1936"/>
        <v>540</v>
      </c>
      <c r="BL610" s="1313">
        <f t="shared" si="1936"/>
        <v>360</v>
      </c>
      <c r="BM610" s="1313" t="str">
        <f t="shared" si="1936"/>
        <v/>
      </c>
      <c r="BN610" s="1313" t="str">
        <f t="shared" si="1936"/>
        <v/>
      </c>
      <c r="BO610" s="1313" t="str">
        <f t="shared" si="1936"/>
        <v/>
      </c>
      <c r="BP610" s="1313" t="str">
        <f t="shared" si="1936"/>
        <v/>
      </c>
      <c r="BQ610" s="1313" t="str">
        <f t="shared" si="1936"/>
        <v/>
      </c>
      <c r="BR610" s="1313" t="str">
        <f t="shared" si="1936"/>
        <v/>
      </c>
      <c r="BS610" s="1313" t="str">
        <f t="shared" si="1936"/>
        <v/>
      </c>
      <c r="BT610" s="1313" t="str">
        <f t="shared" si="1936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7"/>
        <v/>
      </c>
      <c r="CA610" s="584" t="str">
        <f t="shared" si="1928"/>
        <v/>
      </c>
      <c r="CB610" s="584" t="str">
        <f t="shared" si="1929"/>
        <v/>
      </c>
      <c r="CC610" s="585">
        <f t="shared" si="1930"/>
        <v>630</v>
      </c>
      <c r="CD610" s="1204" t="str">
        <f t="shared" si="1931"/>
        <v/>
      </c>
      <c r="CE610" s="1205" t="str">
        <f t="shared" si="1932"/>
        <v/>
      </c>
      <c r="CF610" s="1206" t="str">
        <f t="shared" si="1932"/>
        <v/>
      </c>
      <c r="CG610" s="1206" t="str">
        <f t="shared" si="1932"/>
        <v/>
      </c>
      <c r="CH610" s="1206" t="str">
        <f t="shared" si="1932"/>
        <v/>
      </c>
      <c r="CI610" s="1206" t="str">
        <f t="shared" si="1932"/>
        <v/>
      </c>
      <c r="CJ610" s="1206" t="str">
        <f t="shared" si="1932"/>
        <v/>
      </c>
      <c r="CK610" s="1207" t="str">
        <f t="shared" si="1932"/>
        <v/>
      </c>
      <c r="CL610" s="1207">
        <f t="shared" si="1932"/>
        <v>360</v>
      </c>
      <c r="CM610" s="1207">
        <f t="shared" si="1932"/>
        <v>1440</v>
      </c>
      <c r="CN610" s="1206" t="str">
        <f t="shared" si="1932"/>
        <v/>
      </c>
      <c r="CO610" s="1206" t="str">
        <f t="shared" si="1932"/>
        <v/>
      </c>
      <c r="CP610" s="1206" t="str">
        <f t="shared" si="1932"/>
        <v/>
      </c>
      <c r="CQ610" s="1206" t="str">
        <f t="shared" si="1932"/>
        <v/>
      </c>
      <c r="CR610" s="1206" t="str">
        <f t="shared" si="1932"/>
        <v/>
      </c>
      <c r="CS610" s="1205" t="str">
        <f t="shared" si="1932"/>
        <v/>
      </c>
      <c r="CT610" s="1208" t="str">
        <f t="shared" si="1932"/>
        <v/>
      </c>
      <c r="CU610" s="1242" t="str">
        <f t="shared" si="1913"/>
        <v/>
      </c>
      <c r="CV610" s="1243" t="str">
        <f t="shared" si="1913"/>
        <v/>
      </c>
      <c r="CW610" s="1244" t="str">
        <f t="shared" si="1913"/>
        <v/>
      </c>
      <c r="CX610" s="1244" t="str">
        <f t="shared" si="1913"/>
        <v/>
      </c>
      <c r="CY610" s="1244" t="str">
        <f t="shared" si="1913"/>
        <v/>
      </c>
      <c r="CZ610" s="1244" t="str">
        <f t="shared" si="1913"/>
        <v/>
      </c>
      <c r="DA610" s="1244" t="str">
        <f t="shared" si="1913"/>
        <v/>
      </c>
      <c r="DB610" s="1245">
        <f t="shared" si="1913"/>
        <v>360</v>
      </c>
      <c r="DC610" s="1245">
        <f t="shared" si="1913"/>
        <v>540</v>
      </c>
      <c r="DD610" s="1245">
        <f t="shared" si="1913"/>
        <v>720</v>
      </c>
      <c r="DE610" s="1244">
        <f t="shared" si="1914"/>
        <v>1728</v>
      </c>
      <c r="DF610" s="1244" t="str">
        <f t="shared" si="1914"/>
        <v/>
      </c>
      <c r="DG610" s="1244" t="str">
        <f t="shared" si="1914"/>
        <v/>
      </c>
      <c r="DH610" s="1244" t="str">
        <f t="shared" si="1914"/>
        <v/>
      </c>
      <c r="DI610" s="1244" t="str">
        <f t="shared" si="1914"/>
        <v/>
      </c>
      <c r="DJ610" s="1243" t="str">
        <f t="shared" si="1914"/>
        <v/>
      </c>
      <c r="DK610" s="1242" t="str">
        <f t="shared" si="1914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7">IF(DL612&lt;3,"",(SUM(B612:R612)-MIN(B612:R612)-MAX(B612:R612))/(DL612-2))</f>
        <v/>
      </c>
      <c r="CA612" s="584" t="str">
        <f t="shared" ref="CA612:CA613" si="1938">IF(DM612&lt;3,"",(SUM(T612:AJ612)-MIN(T612:AJ612)-MAX(T612:AJ612))/(DM612-2))</f>
        <v/>
      </c>
      <c r="CB612" s="584">
        <f t="shared" ref="CB612:CB613" si="1939">IF(DN612&lt;3,"",(SUM(AL612:BB612)-MIN(AL612:BB612)-MAX(AL612:BB612))/(DN612-2))</f>
        <v>45</v>
      </c>
      <c r="CC612" s="585" t="str">
        <f t="shared" ref="CC612:CC613" si="1940">IF(DO612&lt;3,"",(SUM(BD612:BT612)-MIN(BD612:BT612)-MAX(BD612:BT612))/(DO612-2))</f>
        <v/>
      </c>
      <c r="CD612" s="1204" t="str">
        <f t="shared" ref="CD612:CS613" si="19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41"/>
        <v/>
      </c>
      <c r="CF612" s="1206" t="str">
        <f t="shared" si="1941"/>
        <v/>
      </c>
      <c r="CG612" s="1206" t="str">
        <f t="shared" si="1941"/>
        <v/>
      </c>
      <c r="CH612" s="1206" t="str">
        <f t="shared" si="1941"/>
        <v/>
      </c>
      <c r="CI612" s="1206" t="str">
        <f t="shared" si="1941"/>
        <v/>
      </c>
      <c r="CJ612" s="1206" t="str">
        <f t="shared" si="1941"/>
        <v/>
      </c>
      <c r="CK612" s="1207">
        <f t="shared" si="1941"/>
        <v>30</v>
      </c>
      <c r="CL612" s="1207">
        <f t="shared" si="1941"/>
        <v>30</v>
      </c>
      <c r="CM612" s="1207">
        <f t="shared" si="1941"/>
        <v>60</v>
      </c>
      <c r="CN612" s="1206">
        <f t="shared" si="1941"/>
        <v>468</v>
      </c>
      <c r="CO612" s="1206" t="str">
        <f t="shared" si="1941"/>
        <v/>
      </c>
      <c r="CP612" s="1206" t="str">
        <f t="shared" si="1941"/>
        <v/>
      </c>
      <c r="CQ612" s="1206" t="str">
        <f t="shared" si="1941"/>
        <v/>
      </c>
      <c r="CR612" s="1206" t="str">
        <f t="shared" si="1941"/>
        <v/>
      </c>
      <c r="CS612" s="1205" t="str">
        <f t="shared" si="1941"/>
        <v/>
      </c>
      <c r="CT612" s="1208" t="str">
        <f t="shared" ref="CE612:CT614" si="19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3"/>
        <v/>
      </c>
      <c r="CW612" s="1244" t="str">
        <f t="shared" si="1943"/>
        <v/>
      </c>
      <c r="CX612" s="1244" t="str">
        <f t="shared" si="1943"/>
        <v/>
      </c>
      <c r="CY612" s="1244" t="str">
        <f t="shared" si="1943"/>
        <v/>
      </c>
      <c r="CZ612" s="1244" t="str">
        <f t="shared" si="1943"/>
        <v/>
      </c>
      <c r="DA612" s="1244" t="str">
        <f t="shared" si="1943"/>
        <v/>
      </c>
      <c r="DB612" s="1245" t="str">
        <f t="shared" si="1943"/>
        <v/>
      </c>
      <c r="DC612" s="1245">
        <f t="shared" si="1943"/>
        <v>30</v>
      </c>
      <c r="DD612" s="1245">
        <f t="shared" si="1943"/>
        <v>36</v>
      </c>
      <c r="DE612" s="1244" t="str">
        <f t="shared" ref="DE612:DK616" si="19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4"/>
        <v/>
      </c>
      <c r="DG612" s="1244" t="str">
        <f t="shared" si="1944"/>
        <v/>
      </c>
      <c r="DH612" s="1244" t="str">
        <f t="shared" si="1944"/>
        <v/>
      </c>
      <c r="DI612" s="1244" t="str">
        <f t="shared" si="1944"/>
        <v/>
      </c>
      <c r="DJ612" s="1243" t="str">
        <f t="shared" si="1944"/>
        <v/>
      </c>
      <c r="DK612" s="1242" t="str">
        <f t="shared" si="1944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5">840*$K$1</f>
        <v>840</v>
      </c>
      <c r="D613" s="1297">
        <f t="shared" si="1945"/>
        <v>840</v>
      </c>
      <c r="E613" s="1297">
        <f t="shared" si="1945"/>
        <v>840</v>
      </c>
      <c r="F613" s="1297">
        <f t="shared" si="1945"/>
        <v>840</v>
      </c>
      <c r="G613" s="1297">
        <f t="shared" si="1945"/>
        <v>840</v>
      </c>
      <c r="H613" s="1297">
        <f t="shared" si="1945"/>
        <v>840</v>
      </c>
      <c r="I613" s="1297">
        <f t="shared" si="1945"/>
        <v>840</v>
      </c>
      <c r="J613" s="1297">
        <f t="shared" si="1945"/>
        <v>840</v>
      </c>
      <c r="K613" s="1297">
        <f t="shared" si="1945"/>
        <v>840</v>
      </c>
      <c r="L613" s="1297">
        <f t="shared" si="1945"/>
        <v>840</v>
      </c>
      <c r="M613" s="1297">
        <f t="shared" si="1945"/>
        <v>840</v>
      </c>
      <c r="N613" s="1297">
        <f t="shared" si="1945"/>
        <v>840</v>
      </c>
      <c r="O613" s="1297">
        <f t="shared" si="1945"/>
        <v>840</v>
      </c>
      <c r="P613" s="1297">
        <f t="shared" si="1945"/>
        <v>840</v>
      </c>
      <c r="Q613" s="1297">
        <f t="shared" si="1945"/>
        <v>840</v>
      </c>
      <c r="R613" s="1297">
        <f t="shared" si="1945"/>
        <v>840</v>
      </c>
      <c r="S613" s="1414"/>
      <c r="T613" s="1615">
        <f>840*$K$1</f>
        <v>840</v>
      </c>
      <c r="U613" s="1615">
        <f t="shared" ref="U613:AJ613" si="1946">840*$K$1</f>
        <v>840</v>
      </c>
      <c r="V613" s="1615">
        <f t="shared" si="1946"/>
        <v>840</v>
      </c>
      <c r="W613" s="1615">
        <f t="shared" si="1946"/>
        <v>840</v>
      </c>
      <c r="X613" s="1615">
        <f t="shared" si="1946"/>
        <v>840</v>
      </c>
      <c r="Y613" s="1615">
        <f t="shared" si="1946"/>
        <v>840</v>
      </c>
      <c r="Z613" s="1615">
        <f t="shared" si="1946"/>
        <v>840</v>
      </c>
      <c r="AA613" s="1297">
        <f t="shared" si="1946"/>
        <v>840</v>
      </c>
      <c r="AB613" s="1297">
        <f t="shared" si="1946"/>
        <v>840</v>
      </c>
      <c r="AC613" s="1297">
        <f t="shared" si="1946"/>
        <v>840</v>
      </c>
      <c r="AD613" s="1297">
        <f t="shared" si="1946"/>
        <v>840</v>
      </c>
      <c r="AE613" s="1297">
        <f t="shared" si="1946"/>
        <v>840</v>
      </c>
      <c r="AF613" s="1297">
        <f t="shared" si="1946"/>
        <v>840</v>
      </c>
      <c r="AG613" s="1297">
        <f t="shared" si="1946"/>
        <v>840</v>
      </c>
      <c r="AH613" s="1297">
        <f t="shared" si="1946"/>
        <v>840</v>
      </c>
      <c r="AI613" s="1297">
        <f t="shared" si="1946"/>
        <v>840</v>
      </c>
      <c r="AJ613" s="1297">
        <f t="shared" si="1946"/>
        <v>840</v>
      </c>
      <c r="AK613" s="1414"/>
      <c r="AL613" s="1297">
        <f>840*$K$1</f>
        <v>840</v>
      </c>
      <c r="AM613" s="1297">
        <f t="shared" ref="AM613:BB613" si="1947">840*$K$1</f>
        <v>840</v>
      </c>
      <c r="AN613" s="1297">
        <f t="shared" si="1947"/>
        <v>840</v>
      </c>
      <c r="AO613" s="1297">
        <f t="shared" si="1947"/>
        <v>840</v>
      </c>
      <c r="AP613" s="1297">
        <f t="shared" si="1947"/>
        <v>840</v>
      </c>
      <c r="AQ613" s="1297">
        <f t="shared" si="1947"/>
        <v>840</v>
      </c>
      <c r="AR613" s="1297">
        <f t="shared" si="1947"/>
        <v>840</v>
      </c>
      <c r="AS613" s="1297">
        <f t="shared" si="1947"/>
        <v>840</v>
      </c>
      <c r="AT613" s="1297">
        <f t="shared" si="1947"/>
        <v>840</v>
      </c>
      <c r="AU613" s="1297">
        <f t="shared" si="1947"/>
        <v>840</v>
      </c>
      <c r="AV613" s="1297">
        <f t="shared" si="1947"/>
        <v>840</v>
      </c>
      <c r="AW613" s="1297">
        <f t="shared" si="1947"/>
        <v>840</v>
      </c>
      <c r="AX613" s="1297">
        <f t="shared" si="1947"/>
        <v>840</v>
      </c>
      <c r="AY613" s="1297">
        <f t="shared" si="1947"/>
        <v>840</v>
      </c>
      <c r="AZ613" s="1297">
        <f t="shared" si="1947"/>
        <v>840</v>
      </c>
      <c r="BA613" s="1297">
        <f t="shared" si="1947"/>
        <v>840</v>
      </c>
      <c r="BB613" s="1297">
        <f t="shared" si="1947"/>
        <v>840</v>
      </c>
      <c r="BC613" s="1414"/>
      <c r="BD613" s="1297">
        <f>840*$K$1</f>
        <v>840</v>
      </c>
      <c r="BE613" s="1297">
        <f t="shared" ref="BE613:BY613" si="1948">840*$K$1</f>
        <v>840</v>
      </c>
      <c r="BF613" s="1297">
        <f t="shared" si="1948"/>
        <v>840</v>
      </c>
      <c r="BG613" s="1297">
        <f t="shared" si="1948"/>
        <v>840</v>
      </c>
      <c r="BH613" s="1297">
        <f t="shared" si="1948"/>
        <v>840</v>
      </c>
      <c r="BI613" s="1297">
        <f t="shared" si="1948"/>
        <v>840</v>
      </c>
      <c r="BJ613" s="1297">
        <f t="shared" si="1948"/>
        <v>840</v>
      </c>
      <c r="BK613" s="1297">
        <f t="shared" si="1948"/>
        <v>840</v>
      </c>
      <c r="BL613" s="1297">
        <f t="shared" si="1948"/>
        <v>840</v>
      </c>
      <c r="BM613" s="1297">
        <f t="shared" si="1948"/>
        <v>840</v>
      </c>
      <c r="BN613" s="1297">
        <f t="shared" si="1948"/>
        <v>840</v>
      </c>
      <c r="BO613" s="1297">
        <f t="shared" si="1948"/>
        <v>840</v>
      </c>
      <c r="BP613" s="1297">
        <f t="shared" si="1948"/>
        <v>840</v>
      </c>
      <c r="BQ613" s="1297">
        <f t="shared" si="1948"/>
        <v>840</v>
      </c>
      <c r="BR613" s="1297">
        <f t="shared" si="1948"/>
        <v>840</v>
      </c>
      <c r="BS613" s="1297">
        <f t="shared" si="1948"/>
        <v>840</v>
      </c>
      <c r="BT613" s="1297">
        <f t="shared" si="1948"/>
        <v>840</v>
      </c>
      <c r="BU613" s="1414"/>
      <c r="BV613" s="1297">
        <f t="shared" si="1948"/>
        <v>840</v>
      </c>
      <c r="BW613" s="1297">
        <f t="shared" si="1948"/>
        <v>840</v>
      </c>
      <c r="BX613" s="1297">
        <f t="shared" si="1948"/>
        <v>840</v>
      </c>
      <c r="BY613" s="1297">
        <f t="shared" si="1948"/>
        <v>840</v>
      </c>
      <c r="BZ613" s="584">
        <f t="shared" si="1937"/>
        <v>840</v>
      </c>
      <c r="CA613" s="584">
        <f t="shared" si="1938"/>
        <v>840</v>
      </c>
      <c r="CB613" s="584">
        <f t="shared" si="1939"/>
        <v>840</v>
      </c>
      <c r="CC613" s="585">
        <f t="shared" si="1940"/>
        <v>840</v>
      </c>
      <c r="CD613" s="1204">
        <f t="shared" si="1941"/>
        <v>840</v>
      </c>
      <c r="CE613" s="1205">
        <f t="shared" si="1942"/>
        <v>840</v>
      </c>
      <c r="CF613" s="1206">
        <f t="shared" si="1942"/>
        <v>840</v>
      </c>
      <c r="CG613" s="1206">
        <f t="shared" si="1942"/>
        <v>840</v>
      </c>
      <c r="CH613" s="1206">
        <f t="shared" si="1942"/>
        <v>840</v>
      </c>
      <c r="CI613" s="1206">
        <f t="shared" si="1942"/>
        <v>840</v>
      </c>
      <c r="CJ613" s="1206">
        <f t="shared" si="1942"/>
        <v>840</v>
      </c>
      <c r="CK613" s="1207">
        <f t="shared" si="1942"/>
        <v>840</v>
      </c>
      <c r="CL613" s="1207">
        <f t="shared" si="1942"/>
        <v>840</v>
      </c>
      <c r="CM613" s="1207">
        <f t="shared" si="1942"/>
        <v>840</v>
      </c>
      <c r="CN613" s="1206">
        <f t="shared" si="1942"/>
        <v>840</v>
      </c>
      <c r="CO613" s="1206">
        <f t="shared" si="1942"/>
        <v>840</v>
      </c>
      <c r="CP613" s="1206">
        <f t="shared" si="1942"/>
        <v>840</v>
      </c>
      <c r="CQ613" s="1206">
        <f t="shared" si="1942"/>
        <v>840</v>
      </c>
      <c r="CR613" s="1206">
        <f t="shared" si="1942"/>
        <v>840</v>
      </c>
      <c r="CS613" s="1205">
        <f t="shared" si="1942"/>
        <v>840</v>
      </c>
      <c r="CT613" s="1208">
        <f t="shared" si="1942"/>
        <v>840</v>
      </c>
      <c r="CU613" s="1242">
        <f t="shared" si="1943"/>
        <v>840</v>
      </c>
      <c r="CV613" s="1243">
        <f t="shared" si="1943"/>
        <v>840</v>
      </c>
      <c r="CW613" s="1244">
        <f t="shared" si="1943"/>
        <v>840</v>
      </c>
      <c r="CX613" s="1244">
        <f t="shared" si="1943"/>
        <v>840</v>
      </c>
      <c r="CY613" s="1244">
        <f t="shared" si="1943"/>
        <v>840</v>
      </c>
      <c r="CZ613" s="1244">
        <f t="shared" si="1943"/>
        <v>840</v>
      </c>
      <c r="DA613" s="1244">
        <f t="shared" si="1943"/>
        <v>840</v>
      </c>
      <c r="DB613" s="1245">
        <f t="shared" si="1943"/>
        <v>840</v>
      </c>
      <c r="DC613" s="1245">
        <f t="shared" si="1943"/>
        <v>840</v>
      </c>
      <c r="DD613" s="1245">
        <f t="shared" si="1943"/>
        <v>840</v>
      </c>
      <c r="DE613" s="1244">
        <f t="shared" si="1944"/>
        <v>840</v>
      </c>
      <c r="DF613" s="1244">
        <f t="shared" si="1944"/>
        <v>840</v>
      </c>
      <c r="DG613" s="1244">
        <f t="shared" si="1944"/>
        <v>840</v>
      </c>
      <c r="DH613" s="1244">
        <f t="shared" si="1944"/>
        <v>840</v>
      </c>
      <c r="DI613" s="1244">
        <f t="shared" si="1944"/>
        <v>840</v>
      </c>
      <c r="DJ613" s="1243">
        <f t="shared" si="1944"/>
        <v>840</v>
      </c>
      <c r="DK613" s="1242">
        <f t="shared" si="1944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9">IF(B612="","",B612*B613/B$46/365/$F$1)</f>
        <v/>
      </c>
      <c r="C614" s="1316" t="str">
        <f t="shared" si="1949"/>
        <v/>
      </c>
      <c r="D614" s="1316" t="str">
        <f t="shared" si="1949"/>
        <v/>
      </c>
      <c r="E614" s="1316" t="str">
        <f t="shared" si="1949"/>
        <v/>
      </c>
      <c r="F614" s="1316" t="str">
        <f t="shared" si="1949"/>
        <v/>
      </c>
      <c r="G614" s="1316" t="str">
        <f t="shared" si="1949"/>
        <v/>
      </c>
      <c r="H614" s="1316" t="str">
        <f t="shared" si="1949"/>
        <v/>
      </c>
      <c r="I614" s="1316" t="str">
        <f t="shared" si="1949"/>
        <v/>
      </c>
      <c r="J614" s="1316" t="str">
        <f t="shared" si="1949"/>
        <v/>
      </c>
      <c r="K614" s="1316" t="str">
        <f t="shared" si="1949"/>
        <v/>
      </c>
      <c r="L614" s="1316" t="str">
        <f t="shared" si="1949"/>
        <v/>
      </c>
      <c r="M614" s="1316" t="str">
        <f t="shared" si="1949"/>
        <v/>
      </c>
      <c r="N614" s="1316" t="str">
        <f t="shared" si="1949"/>
        <v/>
      </c>
      <c r="O614" s="1316" t="str">
        <f t="shared" si="1949"/>
        <v/>
      </c>
      <c r="P614" s="1316" t="str">
        <f t="shared" si="1949"/>
        <v/>
      </c>
      <c r="Q614" s="1316" t="str">
        <f t="shared" si="1949"/>
        <v/>
      </c>
      <c r="R614" s="1316" t="str">
        <f t="shared" si="1949"/>
        <v/>
      </c>
      <c r="S614" s="1414"/>
      <c r="T614" s="1621" t="str">
        <f t="shared" ref="T614:AJ614" si="1950">IF(T612="","",T612*T613/T$46/365/$F$1)</f>
        <v/>
      </c>
      <c r="U614" s="1621" t="str">
        <f t="shared" si="1950"/>
        <v/>
      </c>
      <c r="V614" s="1621" t="str">
        <f t="shared" si="1950"/>
        <v/>
      </c>
      <c r="W614" s="1621" t="str">
        <f t="shared" si="1950"/>
        <v/>
      </c>
      <c r="X614" s="1621" t="str">
        <f t="shared" si="1950"/>
        <v/>
      </c>
      <c r="Y614" s="1621" t="str">
        <f t="shared" si="1950"/>
        <v/>
      </c>
      <c r="Z614" s="1621">
        <f t="shared" si="1950"/>
        <v>9.3933463796477493E-3</v>
      </c>
      <c r="AA614" s="1316" t="str">
        <f t="shared" si="1950"/>
        <v/>
      </c>
      <c r="AB614" s="1316" t="str">
        <f t="shared" si="1950"/>
        <v/>
      </c>
      <c r="AC614" s="1316" t="str">
        <f t="shared" si="1950"/>
        <v/>
      </c>
      <c r="AD614" s="1316" t="str">
        <f t="shared" si="1950"/>
        <v/>
      </c>
      <c r="AE614" s="1316" t="str">
        <f t="shared" si="1950"/>
        <v/>
      </c>
      <c r="AF614" s="1316" t="str">
        <f t="shared" si="1950"/>
        <v/>
      </c>
      <c r="AG614" s="1316" t="str">
        <f t="shared" si="1950"/>
        <v/>
      </c>
      <c r="AH614" s="1316" t="str">
        <f t="shared" si="1950"/>
        <v/>
      </c>
      <c r="AI614" s="1316" t="str">
        <f t="shared" si="1950"/>
        <v/>
      </c>
      <c r="AJ614" s="1316" t="str">
        <f t="shared" si="1950"/>
        <v/>
      </c>
      <c r="AK614" s="1414"/>
      <c r="AL614" s="1316" t="str">
        <f t="shared" ref="AL614:BB614" si="1951">IF(AL612="","",AL612*AL613/AL$46/365/$F$1)</f>
        <v/>
      </c>
      <c r="AM614" s="1316" t="str">
        <f t="shared" si="1951"/>
        <v/>
      </c>
      <c r="AN614" s="1316" t="str">
        <f t="shared" si="1951"/>
        <v/>
      </c>
      <c r="AO614" s="1316">
        <f t="shared" si="1951"/>
        <v>5.4794520547945206E-3</v>
      </c>
      <c r="AP614" s="1316">
        <f t="shared" si="1951"/>
        <v>7.3268101761252452E-2</v>
      </c>
      <c r="AQ614" s="1316">
        <f t="shared" si="1951"/>
        <v>8.21917808219178E-3</v>
      </c>
      <c r="AR614" s="1316" t="str">
        <f t="shared" si="1951"/>
        <v/>
      </c>
      <c r="AS614" s="1316">
        <f t="shared" si="1951"/>
        <v>5.4794520547945206E-3</v>
      </c>
      <c r="AT614" s="1316" t="str">
        <f t="shared" si="1951"/>
        <v/>
      </c>
      <c r="AU614" s="1316" t="str">
        <f t="shared" si="1951"/>
        <v/>
      </c>
      <c r="AV614" s="1316" t="str">
        <f t="shared" si="1951"/>
        <v/>
      </c>
      <c r="AW614" s="1316" t="str">
        <f t="shared" si="1951"/>
        <v/>
      </c>
      <c r="AX614" s="1316" t="str">
        <f t="shared" si="1951"/>
        <v/>
      </c>
      <c r="AY614" s="1316" t="str">
        <f t="shared" si="1951"/>
        <v/>
      </c>
      <c r="AZ614" s="1316" t="str">
        <f t="shared" si="1951"/>
        <v/>
      </c>
      <c r="BA614" s="1316" t="str">
        <f t="shared" si="1951"/>
        <v/>
      </c>
      <c r="BB614" s="1316" t="str">
        <f t="shared" si="1951"/>
        <v/>
      </c>
      <c r="BC614" s="1414"/>
      <c r="BD614" s="1316" t="str">
        <f t="shared" ref="BD614:BT614" si="1952">IF(BD612="","",BD612*BD613/BD$46/365/$F$1)</f>
        <v/>
      </c>
      <c r="BE614" s="1316" t="str">
        <f t="shared" si="1952"/>
        <v/>
      </c>
      <c r="BF614" s="1316" t="str">
        <f t="shared" si="1952"/>
        <v/>
      </c>
      <c r="BG614" s="1316">
        <f t="shared" si="1952"/>
        <v>4.9315068493150684E-3</v>
      </c>
      <c r="BH614" s="1316">
        <f t="shared" si="1952"/>
        <v>4.10958904109589E-3</v>
      </c>
      <c r="BI614" s="1316" t="str">
        <f t="shared" si="1952"/>
        <v/>
      </c>
      <c r="BJ614" s="1316" t="str">
        <f t="shared" si="1952"/>
        <v/>
      </c>
      <c r="BK614" s="1316" t="str">
        <f t="shared" si="1952"/>
        <v/>
      </c>
      <c r="BL614" s="1316" t="str">
        <f t="shared" si="1952"/>
        <v/>
      </c>
      <c r="BM614" s="1316" t="str">
        <f t="shared" si="1952"/>
        <v/>
      </c>
      <c r="BN614" s="1316" t="str">
        <f t="shared" si="1952"/>
        <v/>
      </c>
      <c r="BO614" s="1316" t="str">
        <f t="shared" si="1952"/>
        <v/>
      </c>
      <c r="BP614" s="1316" t="str">
        <f t="shared" si="1952"/>
        <v/>
      </c>
      <c r="BQ614" s="1316" t="str">
        <f t="shared" si="1952"/>
        <v/>
      </c>
      <c r="BR614" s="1316" t="str">
        <f t="shared" si="1952"/>
        <v/>
      </c>
      <c r="BS614" s="1316" t="str">
        <f t="shared" si="1952"/>
        <v/>
      </c>
      <c r="BT614" s="1316" t="str">
        <f t="shared" si="1952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2"/>
        <v/>
      </c>
      <c r="CF614" s="1223" t="str">
        <f t="shared" si="1942"/>
        <v/>
      </c>
      <c r="CG614" s="1223" t="str">
        <f t="shared" si="1942"/>
        <v/>
      </c>
      <c r="CH614" s="1223" t="str">
        <f t="shared" si="1942"/>
        <v/>
      </c>
      <c r="CI614" s="1223" t="str">
        <f t="shared" si="1942"/>
        <v/>
      </c>
      <c r="CJ614" s="1223" t="str">
        <f t="shared" si="1942"/>
        <v/>
      </c>
      <c r="CK614" s="1224">
        <f t="shared" si="1942"/>
        <v>5.4794520547945206E-3</v>
      </c>
      <c r="CL614" s="1224">
        <f t="shared" si="1942"/>
        <v>5.4794520547945206E-3</v>
      </c>
      <c r="CM614" s="1224">
        <f t="shared" si="1942"/>
        <v>8.21917808219178E-3</v>
      </c>
      <c r="CN614" s="1223">
        <f t="shared" si="1942"/>
        <v>7.3268101761252452E-2</v>
      </c>
      <c r="CO614" s="1223" t="str">
        <f t="shared" si="1942"/>
        <v/>
      </c>
      <c r="CP614" s="1223" t="str">
        <f t="shared" si="1942"/>
        <v/>
      </c>
      <c r="CQ614" s="1223" t="str">
        <f t="shared" si="1942"/>
        <v/>
      </c>
      <c r="CR614" s="1223" t="str">
        <f t="shared" si="1942"/>
        <v/>
      </c>
      <c r="CS614" s="1222" t="str">
        <f t="shared" si="1942"/>
        <v/>
      </c>
      <c r="CT614" s="1225" t="str">
        <f t="shared" si="1942"/>
        <v/>
      </c>
      <c r="CU614" s="1226" t="str">
        <f t="shared" si="1943"/>
        <v/>
      </c>
      <c r="CV614" s="1227" t="str">
        <f t="shared" si="1943"/>
        <v/>
      </c>
      <c r="CW614" s="1228" t="str">
        <f t="shared" si="1943"/>
        <v/>
      </c>
      <c r="CX614" s="1228" t="str">
        <f t="shared" si="1943"/>
        <v/>
      </c>
      <c r="CY614" s="1228" t="str">
        <f t="shared" si="1943"/>
        <v/>
      </c>
      <c r="CZ614" s="1228" t="str">
        <f t="shared" si="1943"/>
        <v/>
      </c>
      <c r="DA614" s="1228" t="str">
        <f t="shared" si="1943"/>
        <v/>
      </c>
      <c r="DB614" s="1229" t="str">
        <f t="shared" si="1943"/>
        <v/>
      </c>
      <c r="DC614" s="1229">
        <f t="shared" si="1943"/>
        <v>4.10958904109589E-3</v>
      </c>
      <c r="DD614" s="1229">
        <f t="shared" si="1943"/>
        <v>4.9315068493150684E-3</v>
      </c>
      <c r="DE614" s="1228" t="str">
        <f t="shared" si="1944"/>
        <v/>
      </c>
      <c r="DF614" s="1228" t="str">
        <f t="shared" si="1944"/>
        <v/>
      </c>
      <c r="DG614" s="1228" t="str">
        <f t="shared" si="1944"/>
        <v/>
      </c>
      <c r="DH614" s="1228" t="str">
        <f t="shared" si="1944"/>
        <v/>
      </c>
      <c r="DI614" s="1228" t="str">
        <f t="shared" si="1944"/>
        <v/>
      </c>
      <c r="DJ614" s="1227" t="str">
        <f t="shared" si="1944"/>
        <v/>
      </c>
      <c r="DK614" s="1226" t="str">
        <f t="shared" si="1944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3">IF(DL615&lt;3,"",(SUM(B615:R615)-MIN(B615:R615)-MAX(B615:R615))/(DL615-2))</f>
        <v/>
      </c>
      <c r="CA615" s="584" t="str">
        <f t="shared" ref="CA615:CA616" si="1954">IF(DM615&lt;3,"",(SUM(T615:AJ615)-MIN(T615:AJ615)-MAX(T615:AJ615))/(DM615-2))</f>
        <v/>
      </c>
      <c r="CB615" s="584">
        <f t="shared" ref="CB615:CB616" si="1955">IF(DN615&lt;3,"",(SUM(AL615:BB615)-MIN(AL615:BB615)-MAX(AL615:BB615))/(DN615-2))</f>
        <v>10</v>
      </c>
      <c r="CC615" s="585" t="str">
        <f t="shared" ref="CC615:CC616" si="1956">IF(DO615&lt;3,"",(SUM(BD615:BT615)-MIN(BD615:BT615)-MAX(BD615:BT615))/(DO615-2))</f>
        <v/>
      </c>
      <c r="CD615" s="1204" t="str">
        <f t="shared" ref="CD615:CS616" si="195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7"/>
        <v/>
      </c>
      <c r="CF615" s="1206" t="str">
        <f t="shared" si="1957"/>
        <v/>
      </c>
      <c r="CG615" s="1206" t="str">
        <f t="shared" si="1957"/>
        <v/>
      </c>
      <c r="CH615" s="1206" t="str">
        <f t="shared" si="1957"/>
        <v/>
      </c>
      <c r="CI615" s="1206" t="str">
        <f t="shared" si="1957"/>
        <v/>
      </c>
      <c r="CJ615" s="1206" t="str">
        <f t="shared" si="1957"/>
        <v/>
      </c>
      <c r="CK615" s="1207">
        <f t="shared" si="1957"/>
        <v>2.6</v>
      </c>
      <c r="CL615" s="1207">
        <f t="shared" si="1957"/>
        <v>7</v>
      </c>
      <c r="CM615" s="1207">
        <f t="shared" si="1957"/>
        <v>13</v>
      </c>
      <c r="CN615" s="1206">
        <f t="shared" si="1957"/>
        <v>20</v>
      </c>
      <c r="CO615" s="1206" t="str">
        <f t="shared" si="1957"/>
        <v/>
      </c>
      <c r="CP615" s="1206" t="str">
        <f t="shared" si="1957"/>
        <v/>
      </c>
      <c r="CQ615" s="1206" t="str">
        <f t="shared" si="1957"/>
        <v/>
      </c>
      <c r="CR615" s="1206" t="str">
        <f t="shared" si="1957"/>
        <v/>
      </c>
      <c r="CS615" s="1205" t="str">
        <f t="shared" si="1957"/>
        <v/>
      </c>
      <c r="CT615" s="1208" t="str">
        <f t="shared" ref="CE615:CT616" si="195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3"/>
        <v/>
      </c>
      <c r="CV615" s="1243" t="str">
        <f t="shared" si="1943"/>
        <v/>
      </c>
      <c r="CW615" s="1244" t="str">
        <f t="shared" si="1943"/>
        <v/>
      </c>
      <c r="CX615" s="1244" t="str">
        <f t="shared" si="1943"/>
        <v/>
      </c>
      <c r="CY615" s="1244" t="str">
        <f t="shared" si="1943"/>
        <v/>
      </c>
      <c r="CZ615" s="1244" t="str">
        <f t="shared" si="1943"/>
        <v/>
      </c>
      <c r="DA615" s="1244" t="str">
        <f t="shared" si="1943"/>
        <v/>
      </c>
      <c r="DB615" s="1245" t="str">
        <f t="shared" si="1943"/>
        <v/>
      </c>
      <c r="DC615" s="1245">
        <f t="shared" si="1943"/>
        <v>10</v>
      </c>
      <c r="DD615" s="1245">
        <f t="shared" si="1943"/>
        <v>15</v>
      </c>
      <c r="DE615" s="1244" t="str">
        <f t="shared" si="1944"/>
        <v/>
      </c>
      <c r="DF615" s="1244" t="str">
        <f t="shared" si="1944"/>
        <v/>
      </c>
      <c r="DG615" s="1244" t="str">
        <f t="shared" si="1944"/>
        <v/>
      </c>
      <c r="DH615" s="1244" t="str">
        <f t="shared" si="1944"/>
        <v/>
      </c>
      <c r="DI615" s="1244" t="str">
        <f t="shared" si="1944"/>
        <v/>
      </c>
      <c r="DJ615" s="1243" t="str">
        <f t="shared" si="1944"/>
        <v/>
      </c>
      <c r="DK615" s="1242" t="str">
        <f t="shared" si="1944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9">IF(B615="","",B612*B615)</f>
        <v/>
      </c>
      <c r="C616" s="1313" t="str">
        <f t="shared" si="1959"/>
        <v/>
      </c>
      <c r="D616" s="1313" t="str">
        <f t="shared" si="1959"/>
        <v/>
      </c>
      <c r="E616" s="1313" t="str">
        <f t="shared" si="1959"/>
        <v/>
      </c>
      <c r="F616" s="1313" t="str">
        <f t="shared" si="1959"/>
        <v/>
      </c>
      <c r="G616" s="1313" t="str">
        <f t="shared" si="1959"/>
        <v/>
      </c>
      <c r="H616" s="1313" t="str">
        <f t="shared" si="1959"/>
        <v/>
      </c>
      <c r="I616" s="1313" t="str">
        <f t="shared" si="1959"/>
        <v/>
      </c>
      <c r="J616" s="1313" t="str">
        <f t="shared" si="1959"/>
        <v/>
      </c>
      <c r="K616" s="1313" t="str">
        <f t="shared" si="1959"/>
        <v/>
      </c>
      <c r="L616" s="1313" t="str">
        <f t="shared" si="1959"/>
        <v/>
      </c>
      <c r="M616" s="1313" t="str">
        <f t="shared" si="1959"/>
        <v/>
      </c>
      <c r="N616" s="1313" t="str">
        <f t="shared" si="1959"/>
        <v/>
      </c>
      <c r="O616" s="1313" t="str">
        <f t="shared" si="1959"/>
        <v/>
      </c>
      <c r="P616" s="1313" t="str">
        <f t="shared" si="1959"/>
        <v/>
      </c>
      <c r="Q616" s="1313" t="str">
        <f t="shared" si="1959"/>
        <v/>
      </c>
      <c r="R616" s="1313" t="str">
        <f t="shared" si="1959"/>
        <v/>
      </c>
      <c r="S616" s="1414"/>
      <c r="T616" s="1620" t="str">
        <f t="shared" ref="T616:AJ616" si="1960">IF(T615="","",T612*T615)</f>
        <v/>
      </c>
      <c r="U616" s="1620" t="str">
        <f t="shared" si="1960"/>
        <v/>
      </c>
      <c r="V616" s="1620" t="str">
        <f t="shared" si="1960"/>
        <v/>
      </c>
      <c r="W616" s="1620" t="str">
        <f t="shared" si="1960"/>
        <v/>
      </c>
      <c r="X616" s="1620" t="str">
        <f t="shared" si="1960"/>
        <v/>
      </c>
      <c r="Y616" s="1620" t="str">
        <f t="shared" si="1960"/>
        <v/>
      </c>
      <c r="Z616" s="1620">
        <f t="shared" si="1960"/>
        <v>180</v>
      </c>
      <c r="AA616" s="1313" t="str">
        <f t="shared" si="1960"/>
        <v/>
      </c>
      <c r="AB616" s="1313" t="str">
        <f t="shared" si="1960"/>
        <v/>
      </c>
      <c r="AC616" s="1313" t="str">
        <f t="shared" si="1960"/>
        <v/>
      </c>
      <c r="AD616" s="1313" t="str">
        <f t="shared" si="1960"/>
        <v/>
      </c>
      <c r="AE616" s="1313" t="str">
        <f t="shared" si="1960"/>
        <v/>
      </c>
      <c r="AF616" s="1313" t="str">
        <f t="shared" si="1960"/>
        <v/>
      </c>
      <c r="AG616" s="1313" t="str">
        <f t="shared" si="1960"/>
        <v/>
      </c>
      <c r="AH616" s="1313" t="str">
        <f t="shared" si="1960"/>
        <v/>
      </c>
      <c r="AI616" s="1313" t="str">
        <f t="shared" si="1960"/>
        <v/>
      </c>
      <c r="AJ616" s="1313" t="str">
        <f t="shared" si="1960"/>
        <v/>
      </c>
      <c r="AK616" s="1414"/>
      <c r="AL616" s="1313" t="str">
        <f t="shared" ref="AL616:BB616" si="1961">IF(AL615="","",AL612*AL615)</f>
        <v/>
      </c>
      <c r="AM616" s="1313" t="str">
        <f t="shared" si="1961"/>
        <v/>
      </c>
      <c r="AN616" s="1313" t="str">
        <f t="shared" si="1961"/>
        <v/>
      </c>
      <c r="AO616" s="1313">
        <f t="shared" si="1961"/>
        <v>78</v>
      </c>
      <c r="AP616" s="1313">
        <f t="shared" si="1961"/>
        <v>3276</v>
      </c>
      <c r="AQ616" s="1313">
        <f t="shared" si="1961"/>
        <v>780</v>
      </c>
      <c r="AR616" s="1313" t="str">
        <f t="shared" si="1961"/>
        <v/>
      </c>
      <c r="AS616" s="1313">
        <f t="shared" si="1961"/>
        <v>600</v>
      </c>
      <c r="AT616" s="1313" t="str">
        <f t="shared" si="1961"/>
        <v/>
      </c>
      <c r="AU616" s="1313" t="str">
        <f t="shared" si="1961"/>
        <v/>
      </c>
      <c r="AV616" s="1313" t="str">
        <f t="shared" si="1961"/>
        <v/>
      </c>
      <c r="AW616" s="1313" t="str">
        <f t="shared" si="1961"/>
        <v/>
      </c>
      <c r="AX616" s="1313" t="str">
        <f t="shared" si="1961"/>
        <v/>
      </c>
      <c r="AY616" s="1313" t="str">
        <f t="shared" si="1961"/>
        <v/>
      </c>
      <c r="AZ616" s="1313" t="str">
        <f t="shared" si="1961"/>
        <v/>
      </c>
      <c r="BA616" s="1313" t="str">
        <f t="shared" si="1961"/>
        <v/>
      </c>
      <c r="BB616" s="1313" t="str">
        <f t="shared" si="1961"/>
        <v/>
      </c>
      <c r="BC616" s="1414"/>
      <c r="BD616" s="1313" t="str">
        <f t="shared" ref="BD616:BT616" si="1962">IF(BD615="","",BD612*BD615)</f>
        <v/>
      </c>
      <c r="BE616" s="1313" t="str">
        <f t="shared" si="1962"/>
        <v/>
      </c>
      <c r="BF616" s="1313" t="str">
        <f t="shared" si="1962"/>
        <v/>
      </c>
      <c r="BG616" s="1313">
        <f t="shared" si="1962"/>
        <v>360</v>
      </c>
      <c r="BH616" s="1313">
        <f t="shared" si="1962"/>
        <v>450</v>
      </c>
      <c r="BI616" s="1313" t="str">
        <f t="shared" si="1962"/>
        <v/>
      </c>
      <c r="BJ616" s="1313" t="str">
        <f t="shared" si="1962"/>
        <v/>
      </c>
      <c r="BK616" s="1313" t="str">
        <f t="shared" si="1962"/>
        <v/>
      </c>
      <c r="BL616" s="1313" t="str">
        <f t="shared" si="1962"/>
        <v/>
      </c>
      <c r="BM616" s="1313" t="str">
        <f t="shared" si="1962"/>
        <v/>
      </c>
      <c r="BN616" s="1313" t="str">
        <f t="shared" si="1962"/>
        <v/>
      </c>
      <c r="BO616" s="1313" t="str">
        <f t="shared" si="1962"/>
        <v/>
      </c>
      <c r="BP616" s="1313" t="str">
        <f t="shared" si="1962"/>
        <v/>
      </c>
      <c r="BQ616" s="1313" t="str">
        <f t="shared" si="1962"/>
        <v/>
      </c>
      <c r="BR616" s="1313" t="str">
        <f t="shared" si="1962"/>
        <v/>
      </c>
      <c r="BS616" s="1313" t="str">
        <f t="shared" si="1962"/>
        <v/>
      </c>
      <c r="BT616" s="1313" t="str">
        <f t="shared" si="1962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3"/>
        <v/>
      </c>
      <c r="CA616" s="584" t="str">
        <f t="shared" si="1954"/>
        <v/>
      </c>
      <c r="CB616" s="584">
        <f t="shared" si="1955"/>
        <v>690</v>
      </c>
      <c r="CC616" s="585" t="str">
        <f t="shared" si="1956"/>
        <v/>
      </c>
      <c r="CD616" s="1204" t="str">
        <f t="shared" si="1957"/>
        <v/>
      </c>
      <c r="CE616" s="1205" t="str">
        <f t="shared" si="1958"/>
        <v/>
      </c>
      <c r="CF616" s="1206" t="str">
        <f t="shared" si="1958"/>
        <v/>
      </c>
      <c r="CG616" s="1206" t="str">
        <f t="shared" si="1958"/>
        <v/>
      </c>
      <c r="CH616" s="1206" t="str">
        <f t="shared" si="1958"/>
        <v/>
      </c>
      <c r="CI616" s="1206" t="str">
        <f t="shared" si="1958"/>
        <v/>
      </c>
      <c r="CJ616" s="1206" t="str">
        <f t="shared" si="1958"/>
        <v/>
      </c>
      <c r="CK616" s="1207">
        <f t="shared" si="1958"/>
        <v>78</v>
      </c>
      <c r="CL616" s="1207">
        <f t="shared" si="1958"/>
        <v>600</v>
      </c>
      <c r="CM616" s="1207">
        <f t="shared" si="1958"/>
        <v>780</v>
      </c>
      <c r="CN616" s="1206">
        <f t="shared" si="1958"/>
        <v>3276</v>
      </c>
      <c r="CO616" s="1206" t="str">
        <f t="shared" si="1958"/>
        <v/>
      </c>
      <c r="CP616" s="1206" t="str">
        <f t="shared" si="1958"/>
        <v/>
      </c>
      <c r="CQ616" s="1206" t="str">
        <f t="shared" si="1958"/>
        <v/>
      </c>
      <c r="CR616" s="1206" t="str">
        <f t="shared" si="1958"/>
        <v/>
      </c>
      <c r="CS616" s="1205" t="str">
        <f t="shared" si="1958"/>
        <v/>
      </c>
      <c r="CT616" s="1208" t="str">
        <f t="shared" si="1958"/>
        <v/>
      </c>
      <c r="CU616" s="1242" t="str">
        <f t="shared" si="1943"/>
        <v/>
      </c>
      <c r="CV616" s="1243" t="str">
        <f t="shared" si="1943"/>
        <v/>
      </c>
      <c r="CW616" s="1244" t="str">
        <f t="shared" si="1943"/>
        <v/>
      </c>
      <c r="CX616" s="1244" t="str">
        <f t="shared" si="1943"/>
        <v/>
      </c>
      <c r="CY616" s="1244" t="str">
        <f t="shared" si="1943"/>
        <v/>
      </c>
      <c r="CZ616" s="1244" t="str">
        <f t="shared" si="1943"/>
        <v/>
      </c>
      <c r="DA616" s="1244" t="str">
        <f t="shared" si="1943"/>
        <v/>
      </c>
      <c r="DB616" s="1245" t="str">
        <f t="shared" si="1943"/>
        <v/>
      </c>
      <c r="DC616" s="1245">
        <f t="shared" si="1943"/>
        <v>360</v>
      </c>
      <c r="DD616" s="1245">
        <f t="shared" si="1943"/>
        <v>450</v>
      </c>
      <c r="DE616" s="1244" t="str">
        <f t="shared" si="1944"/>
        <v/>
      </c>
      <c r="DF616" s="1244" t="str">
        <f t="shared" si="1944"/>
        <v/>
      </c>
      <c r="DG616" s="1244" t="str">
        <f t="shared" si="1944"/>
        <v/>
      </c>
      <c r="DH616" s="1244" t="str">
        <f t="shared" si="1944"/>
        <v/>
      </c>
      <c r="DI616" s="1244" t="str">
        <f t="shared" si="1944"/>
        <v/>
      </c>
      <c r="DJ616" s="1243" t="str">
        <f t="shared" si="1944"/>
        <v/>
      </c>
      <c r="DK616" s="1242" t="str">
        <f t="shared" si="1944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3">IF(DL618&lt;3,"",(SUM(B618:R618)-MIN(B618:R618)-MAX(B618:R618))/(DL618-2))</f>
        <v/>
      </c>
      <c r="CA618" s="584" t="str">
        <f t="shared" ref="CA618:CA619" si="1964">IF(DM618&lt;3,"",(SUM(T618:AJ618)-MIN(T618:AJ618)-MAX(T618:AJ618))/(DM618-2))</f>
        <v/>
      </c>
      <c r="CB618" s="584" t="str">
        <f t="shared" ref="CB618:CB619" si="1965">IF(DN618&lt;3,"",(SUM(AL618:BB618)-MIN(AL618:BB618)-MAX(AL618:BB618))/(DN618-2))</f>
        <v/>
      </c>
      <c r="CC618" s="585" t="str">
        <f t="shared" ref="CC618:CC619" si="1966">IF(DO618&lt;3,"",(SUM(BD618:BT618)-MIN(BD618:BT618)-MAX(BD618:BT618))/(DO618-2))</f>
        <v/>
      </c>
      <c r="CD618" s="1204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7"/>
        <v/>
      </c>
      <c r="CF618" s="1206" t="str">
        <f t="shared" si="1967"/>
        <v/>
      </c>
      <c r="CG618" s="1206" t="str">
        <f t="shared" si="1967"/>
        <v/>
      </c>
      <c r="CH618" s="1206" t="str">
        <f t="shared" si="1967"/>
        <v/>
      </c>
      <c r="CI618" s="1206" t="str">
        <f t="shared" si="1967"/>
        <v/>
      </c>
      <c r="CJ618" s="1206" t="str">
        <f t="shared" si="1967"/>
        <v/>
      </c>
      <c r="CK618" s="1207" t="str">
        <f t="shared" si="1967"/>
        <v/>
      </c>
      <c r="CL618" s="1207">
        <f t="shared" si="1967"/>
        <v>45</v>
      </c>
      <c r="CM618" s="1207">
        <f t="shared" si="1967"/>
        <v>72</v>
      </c>
      <c r="CN618" s="1206" t="str">
        <f t="shared" si="1967"/>
        <v/>
      </c>
      <c r="CO618" s="1206" t="str">
        <f t="shared" si="1967"/>
        <v/>
      </c>
      <c r="CP618" s="1206" t="str">
        <f t="shared" si="1967"/>
        <v/>
      </c>
      <c r="CQ618" s="1206" t="str">
        <f t="shared" si="1967"/>
        <v/>
      </c>
      <c r="CR618" s="1206" t="str">
        <f t="shared" si="1967"/>
        <v/>
      </c>
      <c r="CS618" s="1205" t="str">
        <f t="shared" si="1967"/>
        <v/>
      </c>
      <c r="CT618" s="1208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9"/>
        <v/>
      </c>
      <c r="CW618" s="1244" t="str">
        <f t="shared" si="1969"/>
        <v/>
      </c>
      <c r="CX618" s="1244" t="str">
        <f t="shared" si="1969"/>
        <v/>
      </c>
      <c r="CY618" s="1244" t="str">
        <f t="shared" si="1969"/>
        <v/>
      </c>
      <c r="CZ618" s="1244" t="str">
        <f t="shared" si="1969"/>
        <v/>
      </c>
      <c r="DA618" s="1244" t="str">
        <f t="shared" si="1969"/>
        <v/>
      </c>
      <c r="DB618" s="1245" t="str">
        <f t="shared" si="1969"/>
        <v/>
      </c>
      <c r="DC618" s="1245" t="str">
        <f t="shared" si="1969"/>
        <v/>
      </c>
      <c r="DD618" s="1245" t="str">
        <f t="shared" si="1969"/>
        <v/>
      </c>
      <c r="DE618" s="1244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70"/>
        <v/>
      </c>
      <c r="DG618" s="1244" t="str">
        <f t="shared" si="1970"/>
        <v/>
      </c>
      <c r="DH618" s="1244" t="str">
        <f t="shared" si="1970"/>
        <v/>
      </c>
      <c r="DI618" s="1244" t="str">
        <f t="shared" si="1970"/>
        <v/>
      </c>
      <c r="DJ618" s="1243" t="str">
        <f t="shared" si="1970"/>
        <v/>
      </c>
      <c r="DK618" s="1242" t="str">
        <f t="shared" si="1970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71">5790*$K$1</f>
        <v>5790</v>
      </c>
      <c r="D619" s="1297">
        <f t="shared" si="1971"/>
        <v>5790</v>
      </c>
      <c r="E619" s="1297">
        <f t="shared" si="1971"/>
        <v>5790</v>
      </c>
      <c r="F619" s="1297">
        <f t="shared" si="1971"/>
        <v>5790</v>
      </c>
      <c r="G619" s="1297">
        <f t="shared" si="1971"/>
        <v>5790</v>
      </c>
      <c r="H619" s="1297">
        <f t="shared" si="1971"/>
        <v>5790</v>
      </c>
      <c r="I619" s="1297">
        <f t="shared" si="1971"/>
        <v>5790</v>
      </c>
      <c r="J619" s="1297">
        <f t="shared" si="1971"/>
        <v>5790</v>
      </c>
      <c r="K619" s="1297">
        <f t="shared" si="1971"/>
        <v>5790</v>
      </c>
      <c r="L619" s="1297">
        <f t="shared" si="1971"/>
        <v>5790</v>
      </c>
      <c r="M619" s="1297">
        <f t="shared" si="1971"/>
        <v>5790</v>
      </c>
      <c r="N619" s="1297">
        <f t="shared" si="1971"/>
        <v>5790</v>
      </c>
      <c r="O619" s="1297">
        <f t="shared" si="1971"/>
        <v>5790</v>
      </c>
      <c r="P619" s="1297">
        <f t="shared" si="1971"/>
        <v>5790</v>
      </c>
      <c r="Q619" s="1297">
        <f t="shared" si="1971"/>
        <v>5790</v>
      </c>
      <c r="R619" s="1297">
        <f t="shared" si="1971"/>
        <v>5790</v>
      </c>
      <c r="S619" s="1414"/>
      <c r="T619" s="1615">
        <f>5790*$K$1</f>
        <v>5790</v>
      </c>
      <c r="U619" s="1615">
        <f t="shared" ref="U619:AJ619" si="1972">5790*$K$1</f>
        <v>5790</v>
      </c>
      <c r="V619" s="1615">
        <f t="shared" si="1972"/>
        <v>5790</v>
      </c>
      <c r="W619" s="1615">
        <f t="shared" si="1972"/>
        <v>5790</v>
      </c>
      <c r="X619" s="1615">
        <f t="shared" si="1972"/>
        <v>5790</v>
      </c>
      <c r="Y619" s="1615">
        <f t="shared" si="1972"/>
        <v>5790</v>
      </c>
      <c r="Z619" s="1615">
        <f t="shared" si="1972"/>
        <v>5790</v>
      </c>
      <c r="AA619" s="1297">
        <f t="shared" si="1972"/>
        <v>5790</v>
      </c>
      <c r="AB619" s="1297">
        <f t="shared" si="1972"/>
        <v>5790</v>
      </c>
      <c r="AC619" s="1297">
        <f t="shared" si="1972"/>
        <v>5790</v>
      </c>
      <c r="AD619" s="1297">
        <f t="shared" si="1972"/>
        <v>5790</v>
      </c>
      <c r="AE619" s="1297">
        <f t="shared" si="1972"/>
        <v>5790</v>
      </c>
      <c r="AF619" s="1297">
        <f t="shared" si="1972"/>
        <v>5790</v>
      </c>
      <c r="AG619" s="1297">
        <f t="shared" si="1972"/>
        <v>5790</v>
      </c>
      <c r="AH619" s="1297">
        <f t="shared" si="1972"/>
        <v>5790</v>
      </c>
      <c r="AI619" s="1297">
        <f t="shared" si="1972"/>
        <v>5790</v>
      </c>
      <c r="AJ619" s="1297">
        <f t="shared" si="1972"/>
        <v>5790</v>
      </c>
      <c r="AK619" s="1414"/>
      <c r="AL619" s="1297">
        <f>5790*$K$1</f>
        <v>5790</v>
      </c>
      <c r="AM619" s="1297">
        <f t="shared" ref="AM619:BB619" si="1973">5790*$K$1</f>
        <v>5790</v>
      </c>
      <c r="AN619" s="1297">
        <f t="shared" si="1973"/>
        <v>5790</v>
      </c>
      <c r="AO619" s="1297">
        <f t="shared" si="1973"/>
        <v>5790</v>
      </c>
      <c r="AP619" s="1297">
        <f t="shared" si="1973"/>
        <v>5790</v>
      </c>
      <c r="AQ619" s="1297">
        <f t="shared" si="1973"/>
        <v>5790</v>
      </c>
      <c r="AR619" s="1297">
        <f t="shared" si="1973"/>
        <v>5790</v>
      </c>
      <c r="AS619" s="1297">
        <f t="shared" si="1973"/>
        <v>5790</v>
      </c>
      <c r="AT619" s="1297">
        <f t="shared" si="1973"/>
        <v>5790</v>
      </c>
      <c r="AU619" s="1297">
        <f t="shared" si="1973"/>
        <v>5790</v>
      </c>
      <c r="AV619" s="1297">
        <f t="shared" si="1973"/>
        <v>5790</v>
      </c>
      <c r="AW619" s="1297">
        <f t="shared" si="1973"/>
        <v>5790</v>
      </c>
      <c r="AX619" s="1297">
        <f t="shared" si="1973"/>
        <v>5790</v>
      </c>
      <c r="AY619" s="1297">
        <f t="shared" si="1973"/>
        <v>5790</v>
      </c>
      <c r="AZ619" s="1297">
        <f t="shared" si="1973"/>
        <v>5790</v>
      </c>
      <c r="BA619" s="1297">
        <f t="shared" si="1973"/>
        <v>5790</v>
      </c>
      <c r="BB619" s="1297">
        <f t="shared" si="1973"/>
        <v>5790</v>
      </c>
      <c r="BC619" s="1414"/>
      <c r="BD619" s="1297">
        <f>5790*$K$1</f>
        <v>5790</v>
      </c>
      <c r="BE619" s="1297">
        <f t="shared" ref="BE619:BY619" si="1974">5790*$K$1</f>
        <v>5790</v>
      </c>
      <c r="BF619" s="1297">
        <f t="shared" si="1974"/>
        <v>5790</v>
      </c>
      <c r="BG619" s="1297">
        <f t="shared" si="1974"/>
        <v>5790</v>
      </c>
      <c r="BH619" s="1297">
        <f t="shared" si="1974"/>
        <v>5790</v>
      </c>
      <c r="BI619" s="1297">
        <f t="shared" si="1974"/>
        <v>5790</v>
      </c>
      <c r="BJ619" s="1297">
        <f t="shared" si="1974"/>
        <v>5790</v>
      </c>
      <c r="BK619" s="1297">
        <f t="shared" si="1974"/>
        <v>5790</v>
      </c>
      <c r="BL619" s="1297">
        <f t="shared" si="1974"/>
        <v>5790</v>
      </c>
      <c r="BM619" s="1297">
        <f t="shared" si="1974"/>
        <v>5790</v>
      </c>
      <c r="BN619" s="1297">
        <f t="shared" si="1974"/>
        <v>5790</v>
      </c>
      <c r="BO619" s="1297">
        <f t="shared" si="1974"/>
        <v>5790</v>
      </c>
      <c r="BP619" s="1297">
        <f t="shared" si="1974"/>
        <v>5790</v>
      </c>
      <c r="BQ619" s="1297">
        <f t="shared" si="1974"/>
        <v>5790</v>
      </c>
      <c r="BR619" s="1297">
        <f t="shared" si="1974"/>
        <v>5790</v>
      </c>
      <c r="BS619" s="1297">
        <f t="shared" si="1974"/>
        <v>5790</v>
      </c>
      <c r="BT619" s="1297">
        <f t="shared" si="1974"/>
        <v>5790</v>
      </c>
      <c r="BU619" s="1414"/>
      <c r="BV619" s="1297">
        <f t="shared" si="1974"/>
        <v>5790</v>
      </c>
      <c r="BW619" s="1297">
        <f t="shared" si="1974"/>
        <v>5790</v>
      </c>
      <c r="BX619" s="1297">
        <f t="shared" si="1974"/>
        <v>5790</v>
      </c>
      <c r="BY619" s="1297">
        <f t="shared" si="1974"/>
        <v>5790</v>
      </c>
      <c r="BZ619" s="584">
        <f t="shared" si="1963"/>
        <v>5790</v>
      </c>
      <c r="CA619" s="584">
        <f t="shared" si="1964"/>
        <v>5790</v>
      </c>
      <c r="CB619" s="584">
        <f t="shared" si="1965"/>
        <v>5790</v>
      </c>
      <c r="CC619" s="585">
        <f t="shared" si="1966"/>
        <v>5790</v>
      </c>
      <c r="CD619" s="1204">
        <f t="shared" si="1967"/>
        <v>5790</v>
      </c>
      <c r="CE619" s="1205">
        <f t="shared" si="1968"/>
        <v>5790</v>
      </c>
      <c r="CF619" s="1206">
        <f t="shared" si="1968"/>
        <v>5790</v>
      </c>
      <c r="CG619" s="1206">
        <f t="shared" si="1968"/>
        <v>5790</v>
      </c>
      <c r="CH619" s="1206">
        <f t="shared" si="1968"/>
        <v>5790</v>
      </c>
      <c r="CI619" s="1206">
        <f t="shared" si="1968"/>
        <v>5790</v>
      </c>
      <c r="CJ619" s="1206">
        <f t="shared" si="1968"/>
        <v>5790</v>
      </c>
      <c r="CK619" s="1207">
        <f t="shared" si="1968"/>
        <v>5790</v>
      </c>
      <c r="CL619" s="1207">
        <f t="shared" si="1968"/>
        <v>5790</v>
      </c>
      <c r="CM619" s="1207">
        <f t="shared" si="1968"/>
        <v>5790</v>
      </c>
      <c r="CN619" s="1206">
        <f t="shared" si="1968"/>
        <v>5790</v>
      </c>
      <c r="CO619" s="1206">
        <f t="shared" si="1968"/>
        <v>5790</v>
      </c>
      <c r="CP619" s="1206">
        <f t="shared" si="1968"/>
        <v>5790</v>
      </c>
      <c r="CQ619" s="1206">
        <f t="shared" si="1968"/>
        <v>5790</v>
      </c>
      <c r="CR619" s="1206">
        <f t="shared" si="1968"/>
        <v>5790</v>
      </c>
      <c r="CS619" s="1205">
        <f t="shared" si="1968"/>
        <v>5790</v>
      </c>
      <c r="CT619" s="1208">
        <f t="shared" si="1968"/>
        <v>5790</v>
      </c>
      <c r="CU619" s="1242">
        <f t="shared" si="1969"/>
        <v>5790</v>
      </c>
      <c r="CV619" s="1243">
        <f t="shared" si="1969"/>
        <v>5790</v>
      </c>
      <c r="CW619" s="1244">
        <f t="shared" si="1969"/>
        <v>5790</v>
      </c>
      <c r="CX619" s="1244">
        <f t="shared" si="1969"/>
        <v>5790</v>
      </c>
      <c r="CY619" s="1244">
        <f t="shared" si="1969"/>
        <v>5790</v>
      </c>
      <c r="CZ619" s="1244">
        <f t="shared" si="1969"/>
        <v>5790</v>
      </c>
      <c r="DA619" s="1244">
        <f t="shared" si="1969"/>
        <v>5790</v>
      </c>
      <c r="DB619" s="1245">
        <f t="shared" si="1969"/>
        <v>5790</v>
      </c>
      <c r="DC619" s="1245">
        <f t="shared" si="1969"/>
        <v>5790</v>
      </c>
      <c r="DD619" s="1245">
        <f t="shared" si="1969"/>
        <v>5790</v>
      </c>
      <c r="DE619" s="1244">
        <f t="shared" si="1970"/>
        <v>5790</v>
      </c>
      <c r="DF619" s="1244">
        <f t="shared" si="1970"/>
        <v>5790</v>
      </c>
      <c r="DG619" s="1244">
        <f t="shared" si="1970"/>
        <v>5790</v>
      </c>
      <c r="DH619" s="1244">
        <f t="shared" si="1970"/>
        <v>5790</v>
      </c>
      <c r="DI619" s="1244">
        <f t="shared" si="1970"/>
        <v>5790</v>
      </c>
      <c r="DJ619" s="1243">
        <f t="shared" si="1970"/>
        <v>5790</v>
      </c>
      <c r="DK619" s="1242">
        <f t="shared" si="1970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5">IF(B618="","",B618*B619/B$46/365/$F$1)</f>
        <v/>
      </c>
      <c r="C620" s="1316" t="str">
        <f t="shared" si="1975"/>
        <v/>
      </c>
      <c r="D620" s="1316" t="str">
        <f t="shared" si="1975"/>
        <v/>
      </c>
      <c r="E620" s="1316" t="str">
        <f t="shared" si="1975"/>
        <v/>
      </c>
      <c r="F620" s="1316">
        <f t="shared" si="1975"/>
        <v>7.5538160469667326E-2</v>
      </c>
      <c r="G620" s="1316" t="str">
        <f t="shared" si="1975"/>
        <v/>
      </c>
      <c r="H620" s="1316" t="str">
        <f t="shared" si="1975"/>
        <v/>
      </c>
      <c r="I620" s="1316">
        <f t="shared" si="1975"/>
        <v>7.5538160469667326E-2</v>
      </c>
      <c r="J620" s="1316" t="str">
        <f t="shared" si="1975"/>
        <v/>
      </c>
      <c r="K620" s="1316" t="str">
        <f t="shared" si="1975"/>
        <v/>
      </c>
      <c r="L620" s="1316" t="str">
        <f t="shared" si="1975"/>
        <v/>
      </c>
      <c r="M620" s="1316" t="str">
        <f t="shared" si="1975"/>
        <v/>
      </c>
      <c r="N620" s="1316" t="str">
        <f t="shared" si="1975"/>
        <v/>
      </c>
      <c r="O620" s="1316" t="str">
        <f t="shared" si="1975"/>
        <v/>
      </c>
      <c r="P620" s="1316" t="str">
        <f t="shared" si="1975"/>
        <v/>
      </c>
      <c r="Q620" s="1316" t="str">
        <f t="shared" si="1975"/>
        <v/>
      </c>
      <c r="R620" s="1316" t="str">
        <f t="shared" si="1975"/>
        <v/>
      </c>
      <c r="S620" s="1414"/>
      <c r="T620" s="1621" t="str">
        <f t="shared" ref="T620:AJ620" si="1976">IF(T618="","",T618*T619/T$46/365/$F$1)</f>
        <v/>
      </c>
      <c r="U620" s="1621" t="str">
        <f t="shared" si="1976"/>
        <v/>
      </c>
      <c r="V620" s="1621">
        <f t="shared" si="1976"/>
        <v>9.7120492032429402E-3</v>
      </c>
      <c r="W620" s="1621" t="str">
        <f t="shared" si="1976"/>
        <v/>
      </c>
      <c r="X620" s="1621" t="str">
        <f t="shared" si="1976"/>
        <v/>
      </c>
      <c r="Y620" s="1621">
        <f t="shared" si="1976"/>
        <v>2.589879787531451E-2</v>
      </c>
      <c r="Z620" s="1621" t="str">
        <f t="shared" si="1976"/>
        <v/>
      </c>
      <c r="AA620" s="1316" t="str">
        <f t="shared" si="1976"/>
        <v/>
      </c>
      <c r="AB620" s="1316" t="str">
        <f t="shared" si="1976"/>
        <v/>
      </c>
      <c r="AC620" s="1316" t="str">
        <f t="shared" si="1976"/>
        <v/>
      </c>
      <c r="AD620" s="1316" t="str">
        <f t="shared" si="1976"/>
        <v/>
      </c>
      <c r="AE620" s="1316" t="str">
        <f t="shared" si="1976"/>
        <v/>
      </c>
      <c r="AF620" s="1316" t="str">
        <f t="shared" si="1976"/>
        <v/>
      </c>
      <c r="AG620" s="1316" t="str">
        <f t="shared" si="1976"/>
        <v/>
      </c>
      <c r="AH620" s="1316" t="str">
        <f t="shared" si="1976"/>
        <v/>
      </c>
      <c r="AI620" s="1316" t="str">
        <f t="shared" si="1976"/>
        <v/>
      </c>
      <c r="AJ620" s="1316" t="str">
        <f t="shared" si="1976"/>
        <v/>
      </c>
      <c r="AK620" s="1414"/>
      <c r="AL620" s="1316" t="str">
        <f t="shared" ref="AL620:BB620" si="1977">IF(AL618="","",AL618*AL619/AL$46/365/$F$1)</f>
        <v/>
      </c>
      <c r="AM620" s="1316" t="str">
        <f t="shared" si="1977"/>
        <v/>
      </c>
      <c r="AN620" s="1316" t="str">
        <f t="shared" si="1977"/>
        <v/>
      </c>
      <c r="AO620" s="1316" t="str">
        <f t="shared" si="1977"/>
        <v/>
      </c>
      <c r="AP620" s="1316">
        <f t="shared" si="1977"/>
        <v>7.7696393625943522E-2</v>
      </c>
      <c r="AQ620" s="1316" t="str">
        <f t="shared" si="1977"/>
        <v/>
      </c>
      <c r="AR620" s="1316">
        <f t="shared" si="1977"/>
        <v>5.6653620352250487E-2</v>
      </c>
      <c r="AS620" s="1316" t="str">
        <f t="shared" si="1977"/>
        <v/>
      </c>
      <c r="AT620" s="1316" t="str">
        <f t="shared" si="1977"/>
        <v/>
      </c>
      <c r="AU620" s="1316" t="str">
        <f t="shared" si="1977"/>
        <v/>
      </c>
      <c r="AV620" s="1316" t="str">
        <f t="shared" si="1977"/>
        <v/>
      </c>
      <c r="AW620" s="1316" t="str">
        <f t="shared" si="1977"/>
        <v/>
      </c>
      <c r="AX620" s="1316" t="str">
        <f t="shared" si="1977"/>
        <v/>
      </c>
      <c r="AY620" s="1316" t="str">
        <f t="shared" si="1977"/>
        <v/>
      </c>
      <c r="AZ620" s="1316" t="str">
        <f t="shared" si="1977"/>
        <v/>
      </c>
      <c r="BA620" s="1316" t="str">
        <f t="shared" si="1977"/>
        <v/>
      </c>
      <c r="BB620" s="1316" t="str">
        <f t="shared" si="1977"/>
        <v/>
      </c>
      <c r="BC620" s="1414"/>
      <c r="BD620" s="1316" t="str">
        <f t="shared" ref="BD620:BT620" si="1978">IF(BD618="","",BD618*BD619/BD$46/365/$F$1)</f>
        <v/>
      </c>
      <c r="BE620" s="1316" t="str">
        <f t="shared" si="1978"/>
        <v/>
      </c>
      <c r="BF620" s="1316" t="str">
        <f t="shared" si="1978"/>
        <v/>
      </c>
      <c r="BG620" s="1316" t="str">
        <f t="shared" si="1978"/>
        <v/>
      </c>
      <c r="BH620" s="1316" t="str">
        <f t="shared" si="1978"/>
        <v/>
      </c>
      <c r="BI620" s="1316" t="str">
        <f t="shared" si="1978"/>
        <v/>
      </c>
      <c r="BJ620" s="1316" t="str">
        <f t="shared" si="1978"/>
        <v/>
      </c>
      <c r="BK620" s="1316" t="str">
        <f t="shared" si="1978"/>
        <v/>
      </c>
      <c r="BL620" s="1316" t="str">
        <f t="shared" si="1978"/>
        <v/>
      </c>
      <c r="BM620" s="1316" t="str">
        <f t="shared" si="1978"/>
        <v/>
      </c>
      <c r="BN620" s="1316" t="str">
        <f t="shared" si="1978"/>
        <v/>
      </c>
      <c r="BO620" s="1316" t="str">
        <f t="shared" si="1978"/>
        <v/>
      </c>
      <c r="BP620" s="1316" t="str">
        <f t="shared" si="1978"/>
        <v/>
      </c>
      <c r="BQ620" s="1316" t="str">
        <f t="shared" si="1978"/>
        <v/>
      </c>
      <c r="BR620" s="1316" t="str">
        <f t="shared" si="1978"/>
        <v/>
      </c>
      <c r="BS620" s="1316" t="str">
        <f t="shared" si="1978"/>
        <v/>
      </c>
      <c r="BT620" s="1316" t="str">
        <f t="shared" si="1978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8"/>
        <v/>
      </c>
      <c r="CF620" s="1223" t="str">
        <f t="shared" si="1968"/>
        <v/>
      </c>
      <c r="CG620" s="1223" t="str">
        <f t="shared" si="1968"/>
        <v/>
      </c>
      <c r="CH620" s="1223" t="str">
        <f t="shared" si="1968"/>
        <v/>
      </c>
      <c r="CI620" s="1223" t="str">
        <f t="shared" si="1968"/>
        <v/>
      </c>
      <c r="CJ620" s="1223" t="str">
        <f t="shared" si="1968"/>
        <v/>
      </c>
      <c r="CK620" s="1224" t="str">
        <f t="shared" si="1968"/>
        <v/>
      </c>
      <c r="CL620" s="1224">
        <f t="shared" si="1968"/>
        <v>5.6653620352250487E-2</v>
      </c>
      <c r="CM620" s="1224">
        <f t="shared" si="1968"/>
        <v>7.7696393625943522E-2</v>
      </c>
      <c r="CN620" s="1223" t="str">
        <f t="shared" si="1968"/>
        <v/>
      </c>
      <c r="CO620" s="1223" t="str">
        <f t="shared" si="1968"/>
        <v/>
      </c>
      <c r="CP620" s="1223" t="str">
        <f t="shared" si="1968"/>
        <v/>
      </c>
      <c r="CQ620" s="1223" t="str">
        <f t="shared" si="1968"/>
        <v/>
      </c>
      <c r="CR620" s="1223" t="str">
        <f t="shared" si="1968"/>
        <v/>
      </c>
      <c r="CS620" s="1222" t="str">
        <f t="shared" si="1968"/>
        <v/>
      </c>
      <c r="CT620" s="1225" t="str">
        <f t="shared" si="1968"/>
        <v/>
      </c>
      <c r="CU620" s="1226" t="str">
        <f t="shared" si="1969"/>
        <v/>
      </c>
      <c r="CV620" s="1227" t="str">
        <f t="shared" si="1969"/>
        <v/>
      </c>
      <c r="CW620" s="1228" t="str">
        <f t="shared" si="1969"/>
        <v/>
      </c>
      <c r="CX620" s="1228" t="str">
        <f t="shared" si="1969"/>
        <v/>
      </c>
      <c r="CY620" s="1228" t="str">
        <f t="shared" si="1969"/>
        <v/>
      </c>
      <c r="CZ620" s="1228" t="str">
        <f t="shared" si="1969"/>
        <v/>
      </c>
      <c r="DA620" s="1228" t="str">
        <f t="shared" si="1969"/>
        <v/>
      </c>
      <c r="DB620" s="1229" t="str">
        <f t="shared" si="1969"/>
        <v/>
      </c>
      <c r="DC620" s="1229" t="str">
        <f t="shared" si="1969"/>
        <v/>
      </c>
      <c r="DD620" s="1229" t="str">
        <f t="shared" si="1969"/>
        <v/>
      </c>
      <c r="DE620" s="1228" t="str">
        <f t="shared" si="1970"/>
        <v/>
      </c>
      <c r="DF620" s="1228" t="str">
        <f t="shared" si="1970"/>
        <v/>
      </c>
      <c r="DG620" s="1228" t="str">
        <f t="shared" si="1970"/>
        <v/>
      </c>
      <c r="DH620" s="1228" t="str">
        <f t="shared" si="1970"/>
        <v/>
      </c>
      <c r="DI620" s="1228" t="str">
        <f t="shared" si="1970"/>
        <v/>
      </c>
      <c r="DJ620" s="1227" t="str">
        <f t="shared" si="1970"/>
        <v/>
      </c>
      <c r="DK620" s="1226" t="str">
        <f t="shared" si="1970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9">IF(DL621&lt;3,"",(SUM(B621:R621)-MIN(B621:R621)-MAX(B621:R621))/(DL621-2))</f>
        <v/>
      </c>
      <c r="CA621" s="1679">
        <f t="shared" ref="CA621:CA622" si="1980">IF(DM621&lt;3,"",(SUM(T621:AJ621)-MIN(T621:AJ621)-MAX(T621:AJ621))/(DM621-2))</f>
        <v>5</v>
      </c>
      <c r="CB621" s="1679" t="str">
        <f t="shared" ref="CB621:CB622" si="1981">IF(DN621&lt;3,"",(SUM(AL621:BB621)-MIN(AL621:BB621)-MAX(AL621:BB621))/(DN621-2))</f>
        <v/>
      </c>
      <c r="CC621" s="1680" t="str">
        <f t="shared" ref="CC621:CC622" si="1982">IF(DO621&lt;3,"",(SUM(BD621:BT621)-MIN(BD621:BT621)-MAX(BD621:BT621))/(DO621-2))</f>
        <v/>
      </c>
      <c r="CD621" s="1204" t="str">
        <f t="shared" ref="CD621:CS622" si="19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3"/>
        <v/>
      </c>
      <c r="CF621" s="1206" t="str">
        <f t="shared" si="1983"/>
        <v/>
      </c>
      <c r="CG621" s="1206" t="str">
        <f t="shared" si="1983"/>
        <v/>
      </c>
      <c r="CH621" s="1206" t="str">
        <f t="shared" si="1983"/>
        <v/>
      </c>
      <c r="CI621" s="1206" t="str">
        <f t="shared" si="1983"/>
        <v/>
      </c>
      <c r="CJ621" s="1206" t="str">
        <f t="shared" si="1983"/>
        <v/>
      </c>
      <c r="CK621" s="1207" t="str">
        <f t="shared" si="1983"/>
        <v/>
      </c>
      <c r="CL621" s="1207">
        <f t="shared" si="1983"/>
        <v>2.23</v>
      </c>
      <c r="CM621" s="1207">
        <f t="shared" si="1983"/>
        <v>5</v>
      </c>
      <c r="CN621" s="1206" t="str">
        <f t="shared" si="1983"/>
        <v/>
      </c>
      <c r="CO621" s="1206" t="str">
        <f t="shared" si="1983"/>
        <v/>
      </c>
      <c r="CP621" s="1206" t="str">
        <f t="shared" si="1983"/>
        <v/>
      </c>
      <c r="CQ621" s="1206" t="str">
        <f t="shared" si="1983"/>
        <v/>
      </c>
      <c r="CR621" s="1206" t="str">
        <f t="shared" si="1983"/>
        <v/>
      </c>
      <c r="CS621" s="1205" t="str">
        <f t="shared" si="1983"/>
        <v/>
      </c>
      <c r="CT621" s="1208" t="str">
        <f t="shared" ref="CE621:CT622" si="19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9"/>
        <v/>
      </c>
      <c r="CV621" s="1243" t="str">
        <f t="shared" si="1969"/>
        <v/>
      </c>
      <c r="CW621" s="1244" t="str">
        <f t="shared" si="1969"/>
        <v/>
      </c>
      <c r="CX621" s="1244" t="str">
        <f t="shared" si="1969"/>
        <v/>
      </c>
      <c r="CY621" s="1244" t="str">
        <f t="shared" si="1969"/>
        <v/>
      </c>
      <c r="CZ621" s="1244" t="str">
        <f t="shared" si="1969"/>
        <v/>
      </c>
      <c r="DA621" s="1244" t="str">
        <f t="shared" si="1969"/>
        <v/>
      </c>
      <c r="DB621" s="1245" t="str">
        <f t="shared" si="1969"/>
        <v/>
      </c>
      <c r="DC621" s="1245" t="str">
        <f t="shared" si="1969"/>
        <v/>
      </c>
      <c r="DD621" s="1245" t="str">
        <f t="shared" si="1969"/>
        <v/>
      </c>
      <c r="DE621" s="1244" t="str">
        <f t="shared" si="1970"/>
        <v/>
      </c>
      <c r="DF621" s="1244" t="str">
        <f t="shared" si="1970"/>
        <v/>
      </c>
      <c r="DG621" s="1244" t="str">
        <f t="shared" si="1970"/>
        <v/>
      </c>
      <c r="DH621" s="1244" t="str">
        <f t="shared" si="1970"/>
        <v/>
      </c>
      <c r="DI621" s="1244" t="str">
        <f t="shared" si="1970"/>
        <v/>
      </c>
      <c r="DJ621" s="1243" t="str">
        <f t="shared" si="1970"/>
        <v/>
      </c>
      <c r="DK621" s="1242" t="str">
        <f t="shared" si="1970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5">IF(B621="","",B618*B621)</f>
        <v/>
      </c>
      <c r="C622" s="1313" t="str">
        <f t="shared" si="1985"/>
        <v/>
      </c>
      <c r="D622" s="1313" t="str">
        <f t="shared" si="1985"/>
        <v/>
      </c>
      <c r="E622" s="1313" t="str">
        <f t="shared" si="1985"/>
        <v/>
      </c>
      <c r="F622" s="1313">
        <f t="shared" si="1985"/>
        <v>180</v>
      </c>
      <c r="G622" s="1313" t="str">
        <f t="shared" si="1985"/>
        <v/>
      </c>
      <c r="H622" s="1313" t="str">
        <f t="shared" si="1985"/>
        <v/>
      </c>
      <c r="I622" s="1313">
        <f t="shared" si="1985"/>
        <v>180</v>
      </c>
      <c r="J622" s="1313" t="str">
        <f t="shared" si="1985"/>
        <v/>
      </c>
      <c r="K622" s="1313" t="str">
        <f t="shared" si="1985"/>
        <v/>
      </c>
      <c r="L622" s="1313" t="str">
        <f t="shared" si="1985"/>
        <v/>
      </c>
      <c r="M622" s="1313" t="str">
        <f t="shared" si="1985"/>
        <v/>
      </c>
      <c r="N622" s="1313" t="str">
        <f t="shared" si="1985"/>
        <v/>
      </c>
      <c r="O622" s="1313" t="str">
        <f t="shared" si="1985"/>
        <v/>
      </c>
      <c r="P622" s="1313" t="str">
        <f t="shared" si="1985"/>
        <v/>
      </c>
      <c r="Q622" s="1313" t="str">
        <f t="shared" si="1985"/>
        <v/>
      </c>
      <c r="R622" s="1313" t="str">
        <f t="shared" si="1985"/>
        <v/>
      </c>
      <c r="S622" s="1414"/>
      <c r="T622" s="1620" t="str">
        <f t="shared" ref="T622:AJ622" si="1986">IF(T621="","",T618*T621)</f>
        <v/>
      </c>
      <c r="U622" s="1620" t="str">
        <f t="shared" si="1986"/>
        <v/>
      </c>
      <c r="V622" s="1620">
        <f t="shared" si="1986"/>
        <v>45</v>
      </c>
      <c r="W622" s="1620">
        <f t="shared" si="1986"/>
        <v>0</v>
      </c>
      <c r="X622" s="1620" t="str">
        <f t="shared" si="1986"/>
        <v/>
      </c>
      <c r="Y622" s="1620">
        <f t="shared" si="1986"/>
        <v>200.39999999999998</v>
      </c>
      <c r="Z622" s="1620" t="str">
        <f t="shared" si="1986"/>
        <v/>
      </c>
      <c r="AA622" s="1313" t="str">
        <f t="shared" si="1986"/>
        <v/>
      </c>
      <c r="AB622" s="1313" t="str">
        <f t="shared" si="1986"/>
        <v/>
      </c>
      <c r="AC622" s="1313" t="str">
        <f t="shared" si="1986"/>
        <v/>
      </c>
      <c r="AD622" s="1313" t="str">
        <f t="shared" si="1986"/>
        <v/>
      </c>
      <c r="AE622" s="1313" t="str">
        <f t="shared" si="1986"/>
        <v/>
      </c>
      <c r="AF622" s="1313" t="str">
        <f t="shared" si="1986"/>
        <v/>
      </c>
      <c r="AG622" s="1313" t="str">
        <f t="shared" si="1986"/>
        <v/>
      </c>
      <c r="AH622" s="1313" t="str">
        <f t="shared" si="1986"/>
        <v/>
      </c>
      <c r="AI622" s="1313" t="str">
        <f t="shared" si="1986"/>
        <v/>
      </c>
      <c r="AJ622" s="1313" t="str">
        <f t="shared" si="1986"/>
        <v/>
      </c>
      <c r="AK622" s="1414"/>
      <c r="AL622" s="1313" t="str">
        <f t="shared" ref="AL622:BB622" si="1987">IF(AL621="","",AL618*AL621)</f>
        <v/>
      </c>
      <c r="AM622" s="1313" t="str">
        <f t="shared" si="1987"/>
        <v/>
      </c>
      <c r="AN622" s="1313" t="str">
        <f t="shared" si="1987"/>
        <v/>
      </c>
      <c r="AO622" s="1313" t="str">
        <f t="shared" si="1987"/>
        <v/>
      </c>
      <c r="AP622" s="1313">
        <f t="shared" si="1987"/>
        <v>360</v>
      </c>
      <c r="AQ622" s="1313" t="str">
        <f t="shared" si="1987"/>
        <v/>
      </c>
      <c r="AR622" s="1313">
        <f t="shared" si="1987"/>
        <v>100.35</v>
      </c>
      <c r="AS622" s="1313" t="str">
        <f t="shared" si="1987"/>
        <v/>
      </c>
      <c r="AT622" s="1313" t="str">
        <f t="shared" si="1987"/>
        <v/>
      </c>
      <c r="AU622" s="1313" t="str">
        <f t="shared" si="1987"/>
        <v/>
      </c>
      <c r="AV622" s="1313" t="str">
        <f t="shared" si="1987"/>
        <v/>
      </c>
      <c r="AW622" s="1313" t="str">
        <f t="shared" si="1987"/>
        <v/>
      </c>
      <c r="AX622" s="1313" t="str">
        <f t="shared" si="1987"/>
        <v/>
      </c>
      <c r="AY622" s="1313" t="str">
        <f t="shared" si="1987"/>
        <v/>
      </c>
      <c r="AZ622" s="1313" t="str">
        <f t="shared" si="1987"/>
        <v/>
      </c>
      <c r="BA622" s="1313" t="str">
        <f t="shared" si="1987"/>
        <v/>
      </c>
      <c r="BB622" s="1313" t="str">
        <f t="shared" si="1987"/>
        <v/>
      </c>
      <c r="BC622" s="1414"/>
      <c r="BD622" s="1313" t="str">
        <f t="shared" ref="BD622:BT622" si="1988">IF(BD621="","",BD618*BD621)</f>
        <v/>
      </c>
      <c r="BE622" s="1313" t="str">
        <f t="shared" si="1988"/>
        <v/>
      </c>
      <c r="BF622" s="1313" t="str">
        <f t="shared" si="1988"/>
        <v/>
      </c>
      <c r="BG622" s="1313" t="str">
        <f t="shared" si="1988"/>
        <v/>
      </c>
      <c r="BH622" s="1313" t="str">
        <f t="shared" si="1988"/>
        <v/>
      </c>
      <c r="BI622" s="1313" t="str">
        <f t="shared" si="1988"/>
        <v/>
      </c>
      <c r="BJ622" s="1313" t="str">
        <f t="shared" si="1988"/>
        <v/>
      </c>
      <c r="BK622" s="1313" t="str">
        <f t="shared" si="1988"/>
        <v/>
      </c>
      <c r="BL622" s="1313" t="str">
        <f t="shared" si="1988"/>
        <v/>
      </c>
      <c r="BM622" s="1313" t="str">
        <f t="shared" si="1988"/>
        <v/>
      </c>
      <c r="BN622" s="1313" t="str">
        <f t="shared" si="1988"/>
        <v/>
      </c>
      <c r="BO622" s="1313" t="str">
        <f t="shared" si="1988"/>
        <v/>
      </c>
      <c r="BP622" s="1313" t="str">
        <f t="shared" si="1988"/>
        <v/>
      </c>
      <c r="BQ622" s="1313" t="str">
        <f t="shared" si="1988"/>
        <v/>
      </c>
      <c r="BR622" s="1313" t="str">
        <f t="shared" si="1988"/>
        <v/>
      </c>
      <c r="BS622" s="1313" t="str">
        <f t="shared" si="1988"/>
        <v/>
      </c>
      <c r="BT622" s="1313" t="str">
        <f t="shared" si="1988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9"/>
        <v/>
      </c>
      <c r="CA622" s="584">
        <f t="shared" si="1980"/>
        <v>45</v>
      </c>
      <c r="CB622" s="584" t="str">
        <f t="shared" si="1981"/>
        <v/>
      </c>
      <c r="CC622" s="585" t="str">
        <f t="shared" si="1982"/>
        <v/>
      </c>
      <c r="CD622" s="1204" t="str">
        <f t="shared" si="1983"/>
        <v/>
      </c>
      <c r="CE622" s="1205" t="str">
        <f t="shared" si="1984"/>
        <v/>
      </c>
      <c r="CF622" s="1206" t="str">
        <f t="shared" si="1984"/>
        <v/>
      </c>
      <c r="CG622" s="1206" t="str">
        <f t="shared" si="1984"/>
        <v/>
      </c>
      <c r="CH622" s="1206" t="str">
        <f t="shared" si="1984"/>
        <v/>
      </c>
      <c r="CI622" s="1206" t="str">
        <f t="shared" si="1984"/>
        <v/>
      </c>
      <c r="CJ622" s="1206" t="str">
        <f t="shared" si="1984"/>
        <v/>
      </c>
      <c r="CK622" s="1207" t="str">
        <f t="shared" si="1984"/>
        <v/>
      </c>
      <c r="CL622" s="1207">
        <f t="shared" si="1984"/>
        <v>100.35</v>
      </c>
      <c r="CM622" s="1207">
        <f t="shared" si="1984"/>
        <v>360</v>
      </c>
      <c r="CN622" s="1206" t="str">
        <f t="shared" si="1984"/>
        <v/>
      </c>
      <c r="CO622" s="1206" t="str">
        <f t="shared" si="1984"/>
        <v/>
      </c>
      <c r="CP622" s="1206" t="str">
        <f t="shared" si="1984"/>
        <v/>
      </c>
      <c r="CQ622" s="1206" t="str">
        <f t="shared" si="1984"/>
        <v/>
      </c>
      <c r="CR622" s="1206" t="str">
        <f t="shared" si="1984"/>
        <v/>
      </c>
      <c r="CS622" s="1205" t="str">
        <f t="shared" si="1984"/>
        <v/>
      </c>
      <c r="CT622" s="1208" t="str">
        <f t="shared" si="1984"/>
        <v/>
      </c>
      <c r="CU622" s="1242" t="str">
        <f t="shared" si="1969"/>
        <v/>
      </c>
      <c r="CV622" s="1243" t="str">
        <f t="shared" si="1969"/>
        <v/>
      </c>
      <c r="CW622" s="1244" t="str">
        <f t="shared" si="1969"/>
        <v/>
      </c>
      <c r="CX622" s="1244" t="str">
        <f t="shared" si="1969"/>
        <v/>
      </c>
      <c r="CY622" s="1244" t="str">
        <f t="shared" si="1969"/>
        <v/>
      </c>
      <c r="CZ622" s="1244" t="str">
        <f t="shared" si="1969"/>
        <v/>
      </c>
      <c r="DA622" s="1244" t="str">
        <f t="shared" si="1969"/>
        <v/>
      </c>
      <c r="DB622" s="1245" t="str">
        <f t="shared" si="1969"/>
        <v/>
      </c>
      <c r="DC622" s="1245" t="str">
        <f t="shared" si="1969"/>
        <v/>
      </c>
      <c r="DD622" s="1245" t="str">
        <f t="shared" si="1969"/>
        <v/>
      </c>
      <c r="DE622" s="1244" t="str">
        <f t="shared" si="1970"/>
        <v/>
      </c>
      <c r="DF622" s="1244" t="str">
        <f t="shared" si="1970"/>
        <v/>
      </c>
      <c r="DG622" s="1244" t="str">
        <f t="shared" si="1970"/>
        <v/>
      </c>
      <c r="DH622" s="1244" t="str">
        <f t="shared" si="1970"/>
        <v/>
      </c>
      <c r="DI622" s="1244" t="str">
        <f t="shared" si="1970"/>
        <v/>
      </c>
      <c r="DJ622" s="1243" t="str">
        <f t="shared" si="1970"/>
        <v/>
      </c>
      <c r="DK622" s="1242" t="str">
        <f t="shared" si="1970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9">IF(DL624&lt;3,"",(SUM(B624:R624)-MIN(B624:R624)-MAX(B624:R624))/(DL624-2))</f>
        <v/>
      </c>
      <c r="CA624" s="584" t="str">
        <f t="shared" ref="CA624:CA625" si="1990">IF(DM624&lt;3,"",(SUM(T624:AJ624)-MIN(T624:AJ624)-MAX(T624:AJ624))/(DM624-2))</f>
        <v/>
      </c>
      <c r="CB624" s="584" t="str">
        <f t="shared" ref="CB624:CB625" si="1991">IF(DN624&lt;3,"",(SUM(AL624:BB624)-MIN(AL624:BB624)-MAX(AL624:BB624))/(DN624-2))</f>
        <v/>
      </c>
      <c r="CC624" s="585" t="str">
        <f t="shared" ref="CC624:CC625" si="1992">IF(DO624&lt;3,"",(SUM(BD624:BT624)-MIN(BD624:BT624)-MAX(BD624:BT624))/(DO624-2))</f>
        <v/>
      </c>
      <c r="CD624" s="1204" t="str">
        <f t="shared" ref="CD624:CS625" si="19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3"/>
        <v/>
      </c>
      <c r="CF624" s="1206" t="str">
        <f t="shared" si="1993"/>
        <v/>
      </c>
      <c r="CG624" s="1206" t="str">
        <f t="shared" si="1993"/>
        <v/>
      </c>
      <c r="CH624" s="1206" t="str">
        <f t="shared" si="1993"/>
        <v/>
      </c>
      <c r="CI624" s="1206" t="str">
        <f t="shared" si="1993"/>
        <v/>
      </c>
      <c r="CJ624" s="1206" t="str">
        <f t="shared" si="1993"/>
        <v/>
      </c>
      <c r="CK624" s="1207" t="str">
        <f t="shared" si="1993"/>
        <v/>
      </c>
      <c r="CL624" s="1207">
        <f t="shared" si="1993"/>
        <v>60</v>
      </c>
      <c r="CM624" s="1207">
        <f t="shared" si="1993"/>
        <v>72</v>
      </c>
      <c r="CN624" s="1206" t="str">
        <f t="shared" si="1993"/>
        <v/>
      </c>
      <c r="CO624" s="1206" t="str">
        <f t="shared" si="1993"/>
        <v/>
      </c>
      <c r="CP624" s="1206" t="str">
        <f t="shared" si="1993"/>
        <v/>
      </c>
      <c r="CQ624" s="1206" t="str">
        <f t="shared" si="1993"/>
        <v/>
      </c>
      <c r="CR624" s="1206" t="str">
        <f t="shared" si="1993"/>
        <v/>
      </c>
      <c r="CS624" s="1205" t="str">
        <f t="shared" si="1993"/>
        <v/>
      </c>
      <c r="CT624" s="1208" t="str">
        <f t="shared" ref="CE624:CT626" si="19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5"/>
        <v/>
      </c>
      <c r="CW624" s="1244" t="str">
        <f t="shared" si="1995"/>
        <v/>
      </c>
      <c r="CX624" s="1244" t="str">
        <f t="shared" si="1995"/>
        <v/>
      </c>
      <c r="CY624" s="1244" t="str">
        <f t="shared" si="1995"/>
        <v/>
      </c>
      <c r="CZ624" s="1244" t="str">
        <f t="shared" si="1995"/>
        <v/>
      </c>
      <c r="DA624" s="1244" t="str">
        <f t="shared" si="1995"/>
        <v/>
      </c>
      <c r="DB624" s="1245" t="str">
        <f t="shared" si="1995"/>
        <v/>
      </c>
      <c r="DC624" s="1245">
        <f t="shared" si="1995"/>
        <v>120</v>
      </c>
      <c r="DD624" s="1245">
        <f t="shared" si="1995"/>
        <v>120</v>
      </c>
      <c r="DE624" s="1244" t="str">
        <f t="shared" ref="DE624:DK628" si="19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6"/>
        <v/>
      </c>
      <c r="DG624" s="1244" t="str">
        <f t="shared" si="1996"/>
        <v/>
      </c>
      <c r="DH624" s="1244" t="str">
        <f t="shared" si="1996"/>
        <v/>
      </c>
      <c r="DI624" s="1244" t="str">
        <f t="shared" si="1996"/>
        <v/>
      </c>
      <c r="DJ624" s="1243" t="str">
        <f t="shared" si="1996"/>
        <v/>
      </c>
      <c r="DK624" s="1242" t="str">
        <f t="shared" si="1996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7">3390*$K$1</f>
        <v>3390</v>
      </c>
      <c r="D625" s="1297">
        <f t="shared" si="1997"/>
        <v>3390</v>
      </c>
      <c r="E625" s="1297">
        <f t="shared" si="1997"/>
        <v>3390</v>
      </c>
      <c r="F625" s="1297">
        <f t="shared" si="1997"/>
        <v>3390</v>
      </c>
      <c r="G625" s="1297">
        <f t="shared" si="1997"/>
        <v>3390</v>
      </c>
      <c r="H625" s="1297">
        <f t="shared" si="1997"/>
        <v>3390</v>
      </c>
      <c r="I625" s="1297">
        <f t="shared" si="1997"/>
        <v>3390</v>
      </c>
      <c r="J625" s="1297">
        <f t="shared" si="1997"/>
        <v>3390</v>
      </c>
      <c r="K625" s="1297">
        <f t="shared" si="1997"/>
        <v>3390</v>
      </c>
      <c r="L625" s="1297">
        <f t="shared" si="1997"/>
        <v>3390</v>
      </c>
      <c r="M625" s="1297">
        <f t="shared" si="1997"/>
        <v>3390</v>
      </c>
      <c r="N625" s="1297">
        <f t="shared" si="1997"/>
        <v>3390</v>
      </c>
      <c r="O625" s="1297">
        <f t="shared" si="1997"/>
        <v>3390</v>
      </c>
      <c r="P625" s="1297">
        <f t="shared" si="1997"/>
        <v>3390</v>
      </c>
      <c r="Q625" s="1297">
        <f t="shared" si="1997"/>
        <v>3390</v>
      </c>
      <c r="R625" s="1297">
        <f t="shared" si="1997"/>
        <v>3390</v>
      </c>
      <c r="S625" s="1414"/>
      <c r="T625" s="1615">
        <f>3390*$K$1</f>
        <v>3390</v>
      </c>
      <c r="U625" s="1615">
        <f t="shared" ref="U625:AJ625" si="1998">3390*$K$1</f>
        <v>3390</v>
      </c>
      <c r="V625" s="1615">
        <f t="shared" si="1998"/>
        <v>3390</v>
      </c>
      <c r="W625" s="1615">
        <f t="shared" si="1998"/>
        <v>3390</v>
      </c>
      <c r="X625" s="1615">
        <f t="shared" si="1998"/>
        <v>3390</v>
      </c>
      <c r="Y625" s="1615">
        <f t="shared" si="1998"/>
        <v>3390</v>
      </c>
      <c r="Z625" s="1615">
        <f t="shared" si="1998"/>
        <v>3390</v>
      </c>
      <c r="AA625" s="1297">
        <f t="shared" si="1998"/>
        <v>3390</v>
      </c>
      <c r="AB625" s="1297">
        <f t="shared" si="1998"/>
        <v>3390</v>
      </c>
      <c r="AC625" s="1297">
        <f t="shared" si="1998"/>
        <v>3390</v>
      </c>
      <c r="AD625" s="1297">
        <f t="shared" si="1998"/>
        <v>3390</v>
      </c>
      <c r="AE625" s="1297">
        <f t="shared" si="1998"/>
        <v>3390</v>
      </c>
      <c r="AF625" s="1297">
        <f t="shared" si="1998"/>
        <v>3390</v>
      </c>
      <c r="AG625" s="1297">
        <f t="shared" si="1998"/>
        <v>3390</v>
      </c>
      <c r="AH625" s="1297">
        <f t="shared" si="1998"/>
        <v>3390</v>
      </c>
      <c r="AI625" s="1297">
        <f t="shared" si="1998"/>
        <v>3390</v>
      </c>
      <c r="AJ625" s="1297">
        <f t="shared" si="1998"/>
        <v>3390</v>
      </c>
      <c r="AK625" s="1414"/>
      <c r="AL625" s="1297">
        <f>3390*$K$1</f>
        <v>3390</v>
      </c>
      <c r="AM625" s="1297">
        <f t="shared" ref="AM625:BB625" si="1999">3390*$K$1</f>
        <v>3390</v>
      </c>
      <c r="AN625" s="1297">
        <f t="shared" si="1999"/>
        <v>3390</v>
      </c>
      <c r="AO625" s="1297">
        <f t="shared" si="1999"/>
        <v>3390</v>
      </c>
      <c r="AP625" s="1297">
        <f t="shared" si="1999"/>
        <v>3390</v>
      </c>
      <c r="AQ625" s="1297">
        <f t="shared" si="1999"/>
        <v>3390</v>
      </c>
      <c r="AR625" s="1297">
        <f t="shared" si="1999"/>
        <v>3390</v>
      </c>
      <c r="AS625" s="1297">
        <f t="shared" si="1999"/>
        <v>3390</v>
      </c>
      <c r="AT625" s="1297">
        <f t="shared" si="1999"/>
        <v>3390</v>
      </c>
      <c r="AU625" s="1297">
        <f t="shared" si="1999"/>
        <v>3390</v>
      </c>
      <c r="AV625" s="1297">
        <f t="shared" si="1999"/>
        <v>3390</v>
      </c>
      <c r="AW625" s="1297">
        <f t="shared" si="1999"/>
        <v>3390</v>
      </c>
      <c r="AX625" s="1297">
        <f t="shared" si="1999"/>
        <v>3390</v>
      </c>
      <c r="AY625" s="1297">
        <f t="shared" si="1999"/>
        <v>3390</v>
      </c>
      <c r="AZ625" s="1297">
        <f t="shared" si="1999"/>
        <v>3390</v>
      </c>
      <c r="BA625" s="1297">
        <f t="shared" si="1999"/>
        <v>3390</v>
      </c>
      <c r="BB625" s="1297">
        <f t="shared" si="1999"/>
        <v>3390</v>
      </c>
      <c r="BC625" s="1414"/>
      <c r="BD625" s="1297">
        <f>3390*$K$1</f>
        <v>3390</v>
      </c>
      <c r="BE625" s="1297">
        <f t="shared" ref="BE625:BY625" si="2000">3390*$K$1</f>
        <v>3390</v>
      </c>
      <c r="BF625" s="1297">
        <f t="shared" si="2000"/>
        <v>3390</v>
      </c>
      <c r="BG625" s="1297">
        <f t="shared" si="2000"/>
        <v>3390</v>
      </c>
      <c r="BH625" s="1297">
        <f t="shared" si="2000"/>
        <v>3390</v>
      </c>
      <c r="BI625" s="1297">
        <f t="shared" si="2000"/>
        <v>3390</v>
      </c>
      <c r="BJ625" s="1297">
        <f t="shared" si="2000"/>
        <v>3390</v>
      </c>
      <c r="BK625" s="1297">
        <f t="shared" si="2000"/>
        <v>3390</v>
      </c>
      <c r="BL625" s="1297">
        <f t="shared" si="2000"/>
        <v>3390</v>
      </c>
      <c r="BM625" s="1297">
        <f t="shared" si="2000"/>
        <v>3390</v>
      </c>
      <c r="BN625" s="1297">
        <f t="shared" si="2000"/>
        <v>3390</v>
      </c>
      <c r="BO625" s="1297">
        <f t="shared" si="2000"/>
        <v>3390</v>
      </c>
      <c r="BP625" s="1297">
        <f t="shared" si="2000"/>
        <v>3390</v>
      </c>
      <c r="BQ625" s="1297">
        <f t="shared" si="2000"/>
        <v>3390</v>
      </c>
      <c r="BR625" s="1297">
        <f t="shared" si="2000"/>
        <v>3390</v>
      </c>
      <c r="BS625" s="1297">
        <f t="shared" si="2000"/>
        <v>3390</v>
      </c>
      <c r="BT625" s="1297">
        <f t="shared" si="2000"/>
        <v>3390</v>
      </c>
      <c r="BU625" s="1414"/>
      <c r="BV625" s="1297">
        <f t="shared" si="2000"/>
        <v>3390</v>
      </c>
      <c r="BW625" s="1297">
        <f t="shared" si="2000"/>
        <v>3390</v>
      </c>
      <c r="BX625" s="1297">
        <f t="shared" si="2000"/>
        <v>3390</v>
      </c>
      <c r="BY625" s="1297">
        <f t="shared" si="2000"/>
        <v>3390</v>
      </c>
      <c r="BZ625" s="584">
        <f t="shared" si="1989"/>
        <v>3390</v>
      </c>
      <c r="CA625" s="584">
        <f t="shared" si="1990"/>
        <v>3390</v>
      </c>
      <c r="CB625" s="584">
        <f t="shared" si="1991"/>
        <v>3390</v>
      </c>
      <c r="CC625" s="585">
        <f t="shared" si="1992"/>
        <v>3390</v>
      </c>
      <c r="CD625" s="1204">
        <f t="shared" si="1993"/>
        <v>3390</v>
      </c>
      <c r="CE625" s="1205">
        <f t="shared" si="1994"/>
        <v>3390</v>
      </c>
      <c r="CF625" s="1206">
        <f t="shared" si="1994"/>
        <v>3390</v>
      </c>
      <c r="CG625" s="1206">
        <f t="shared" si="1994"/>
        <v>3390</v>
      </c>
      <c r="CH625" s="1206">
        <f t="shared" si="1994"/>
        <v>3390</v>
      </c>
      <c r="CI625" s="1206">
        <f t="shared" si="1994"/>
        <v>3390</v>
      </c>
      <c r="CJ625" s="1206">
        <f t="shared" si="1994"/>
        <v>3390</v>
      </c>
      <c r="CK625" s="1207">
        <f t="shared" si="1994"/>
        <v>3390</v>
      </c>
      <c r="CL625" s="1207">
        <f t="shared" si="1994"/>
        <v>3390</v>
      </c>
      <c r="CM625" s="1207">
        <f t="shared" si="1994"/>
        <v>3390</v>
      </c>
      <c r="CN625" s="1206">
        <f t="shared" si="1994"/>
        <v>3390</v>
      </c>
      <c r="CO625" s="1206">
        <f t="shared" si="1994"/>
        <v>3390</v>
      </c>
      <c r="CP625" s="1206">
        <f t="shared" si="1994"/>
        <v>3390</v>
      </c>
      <c r="CQ625" s="1206">
        <f t="shared" si="1994"/>
        <v>3390</v>
      </c>
      <c r="CR625" s="1206">
        <f t="shared" si="1994"/>
        <v>3390</v>
      </c>
      <c r="CS625" s="1205">
        <f t="shared" si="1994"/>
        <v>3390</v>
      </c>
      <c r="CT625" s="1208">
        <f t="shared" si="1994"/>
        <v>3390</v>
      </c>
      <c r="CU625" s="1242">
        <f t="shared" si="1995"/>
        <v>3390</v>
      </c>
      <c r="CV625" s="1243">
        <f t="shared" si="1995"/>
        <v>3390</v>
      </c>
      <c r="CW625" s="1244">
        <f t="shared" si="1995"/>
        <v>3390</v>
      </c>
      <c r="CX625" s="1244">
        <f t="shared" si="1995"/>
        <v>3390</v>
      </c>
      <c r="CY625" s="1244">
        <f t="shared" si="1995"/>
        <v>3390</v>
      </c>
      <c r="CZ625" s="1244">
        <f t="shared" si="1995"/>
        <v>3390</v>
      </c>
      <c r="DA625" s="1244">
        <f t="shared" si="1995"/>
        <v>3390</v>
      </c>
      <c r="DB625" s="1245">
        <f t="shared" si="1995"/>
        <v>3390</v>
      </c>
      <c r="DC625" s="1245">
        <f t="shared" si="1995"/>
        <v>3390</v>
      </c>
      <c r="DD625" s="1245">
        <f t="shared" si="1995"/>
        <v>3390</v>
      </c>
      <c r="DE625" s="1244">
        <f t="shared" si="1996"/>
        <v>3390</v>
      </c>
      <c r="DF625" s="1244">
        <f t="shared" si="1996"/>
        <v>3390</v>
      </c>
      <c r="DG625" s="1244">
        <f t="shared" si="1996"/>
        <v>3390</v>
      </c>
      <c r="DH625" s="1244">
        <f t="shared" si="1996"/>
        <v>3390</v>
      </c>
      <c r="DI625" s="1244">
        <f t="shared" si="1996"/>
        <v>3390</v>
      </c>
      <c r="DJ625" s="1243">
        <f t="shared" si="1996"/>
        <v>3390</v>
      </c>
      <c r="DK625" s="1242">
        <f t="shared" si="1996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2001">IF(B624="","",B624*B625/B$46/365/$F$1)</f>
        <v/>
      </c>
      <c r="C626" s="1316" t="str">
        <f t="shared" si="2001"/>
        <v/>
      </c>
      <c r="D626" s="1316" t="str">
        <f t="shared" si="2001"/>
        <v/>
      </c>
      <c r="E626" s="1316" t="str">
        <f t="shared" si="2001"/>
        <v/>
      </c>
      <c r="F626" s="1316" t="str">
        <f t="shared" si="2001"/>
        <v/>
      </c>
      <c r="G626" s="1316" t="str">
        <f t="shared" si="2001"/>
        <v/>
      </c>
      <c r="H626" s="1316" t="str">
        <f t="shared" si="2001"/>
        <v/>
      </c>
      <c r="I626" s="1316" t="str">
        <f t="shared" si="2001"/>
        <v/>
      </c>
      <c r="J626" s="1316" t="str">
        <f t="shared" si="2001"/>
        <v/>
      </c>
      <c r="K626" s="1316" t="str">
        <f t="shared" si="2001"/>
        <v/>
      </c>
      <c r="L626" s="1316" t="str">
        <f t="shared" si="2001"/>
        <v/>
      </c>
      <c r="M626" s="1316" t="str">
        <f t="shared" si="2001"/>
        <v/>
      </c>
      <c r="N626" s="1316" t="str">
        <f t="shared" si="2001"/>
        <v/>
      </c>
      <c r="O626" s="1316" t="str">
        <f t="shared" si="2001"/>
        <v/>
      </c>
      <c r="P626" s="1316" t="str">
        <f t="shared" si="2001"/>
        <v/>
      </c>
      <c r="Q626" s="1316" t="str">
        <f t="shared" si="2001"/>
        <v/>
      </c>
      <c r="R626" s="1316" t="str">
        <f t="shared" si="2001"/>
        <v/>
      </c>
      <c r="S626" s="1414"/>
      <c r="T626" s="1621" t="str">
        <f t="shared" ref="T626:AJ626" si="2002">IF(T624="","",T624*T625/T$46/365/$F$1)</f>
        <v/>
      </c>
      <c r="U626" s="1621" t="str">
        <f t="shared" si="2002"/>
        <v/>
      </c>
      <c r="V626" s="1621">
        <f t="shared" si="2002"/>
        <v>5.6863293262510483E-3</v>
      </c>
      <c r="W626" s="1621" t="str">
        <f t="shared" si="2002"/>
        <v/>
      </c>
      <c r="X626" s="1621" t="str">
        <f t="shared" si="2002"/>
        <v/>
      </c>
      <c r="Y626" s="1621">
        <f t="shared" si="2002"/>
        <v>1.8954431087503496E-3</v>
      </c>
      <c r="Z626" s="1621" t="str">
        <f t="shared" si="2002"/>
        <v/>
      </c>
      <c r="AA626" s="1316" t="str">
        <f t="shared" si="2002"/>
        <v/>
      </c>
      <c r="AB626" s="1316" t="str">
        <f t="shared" si="2002"/>
        <v/>
      </c>
      <c r="AC626" s="1316" t="str">
        <f t="shared" si="2002"/>
        <v/>
      </c>
      <c r="AD626" s="1316" t="str">
        <f t="shared" si="2002"/>
        <v/>
      </c>
      <c r="AE626" s="1316" t="str">
        <f t="shared" si="2002"/>
        <v/>
      </c>
      <c r="AF626" s="1316" t="str">
        <f t="shared" si="2002"/>
        <v/>
      </c>
      <c r="AG626" s="1316" t="str">
        <f t="shared" si="2002"/>
        <v/>
      </c>
      <c r="AH626" s="1316" t="str">
        <f t="shared" si="2002"/>
        <v/>
      </c>
      <c r="AI626" s="1316" t="str">
        <f t="shared" si="2002"/>
        <v/>
      </c>
      <c r="AJ626" s="1316" t="str">
        <f t="shared" si="2002"/>
        <v/>
      </c>
      <c r="AK626" s="1414"/>
      <c r="AL626" s="1316" t="str">
        <f t="shared" ref="AL626:BB626" si="2003">IF(AL624="","",AL624*AL625/AL$46/365/$F$1)</f>
        <v/>
      </c>
      <c r="AM626" s="1316" t="str">
        <f t="shared" si="2003"/>
        <v/>
      </c>
      <c r="AN626" s="1316" t="str">
        <f t="shared" si="2003"/>
        <v/>
      </c>
      <c r="AO626" s="1316" t="str">
        <f t="shared" si="2003"/>
        <v/>
      </c>
      <c r="AP626" s="1316">
        <f t="shared" si="2003"/>
        <v>4.5490634610008386E-2</v>
      </c>
      <c r="AQ626" s="1316">
        <f t="shared" si="2003"/>
        <v>3.3170254403131115E-2</v>
      </c>
      <c r="AR626" s="1316" t="str">
        <f t="shared" si="2003"/>
        <v/>
      </c>
      <c r="AS626" s="1316" t="str">
        <f t="shared" si="2003"/>
        <v/>
      </c>
      <c r="AT626" s="1316" t="str">
        <f t="shared" si="2003"/>
        <v/>
      </c>
      <c r="AU626" s="1316" t="str">
        <f t="shared" si="2003"/>
        <v/>
      </c>
      <c r="AV626" s="1316" t="str">
        <f t="shared" si="2003"/>
        <v/>
      </c>
      <c r="AW626" s="1316" t="str">
        <f t="shared" si="2003"/>
        <v/>
      </c>
      <c r="AX626" s="1316" t="str">
        <f t="shared" si="2003"/>
        <v/>
      </c>
      <c r="AY626" s="1316" t="str">
        <f t="shared" si="2003"/>
        <v/>
      </c>
      <c r="AZ626" s="1316" t="str">
        <f t="shared" si="2003"/>
        <v/>
      </c>
      <c r="BA626" s="1316" t="str">
        <f t="shared" si="2003"/>
        <v/>
      </c>
      <c r="BB626" s="1316" t="str">
        <f t="shared" si="2003"/>
        <v/>
      </c>
      <c r="BC626" s="1414"/>
      <c r="BD626" s="1316" t="str">
        <f t="shared" ref="BD626:BT626" si="2004">IF(BD624="","",BD624*BD625/BD$46/365/$F$1)</f>
        <v/>
      </c>
      <c r="BE626" s="1316" t="str">
        <f t="shared" si="2004"/>
        <v/>
      </c>
      <c r="BF626" s="1316" t="str">
        <f t="shared" si="2004"/>
        <v/>
      </c>
      <c r="BG626" s="1316">
        <f t="shared" si="2004"/>
        <v>6.634050880626223E-2</v>
      </c>
      <c r="BH626" s="1316" t="str">
        <f t="shared" si="2004"/>
        <v/>
      </c>
      <c r="BI626" s="1316">
        <f t="shared" si="2004"/>
        <v>5.3072407045009783E-2</v>
      </c>
      <c r="BJ626" s="1316" t="str">
        <f t="shared" si="2004"/>
        <v/>
      </c>
      <c r="BK626" s="1316" t="str">
        <f t="shared" si="2004"/>
        <v/>
      </c>
      <c r="BL626" s="1316" t="str">
        <f t="shared" si="2004"/>
        <v/>
      </c>
      <c r="BM626" s="1316" t="str">
        <f t="shared" si="2004"/>
        <v/>
      </c>
      <c r="BN626" s="1316" t="str">
        <f t="shared" si="2004"/>
        <v/>
      </c>
      <c r="BO626" s="1316" t="str">
        <f t="shared" si="2004"/>
        <v/>
      </c>
      <c r="BP626" s="1316" t="str">
        <f t="shared" si="2004"/>
        <v/>
      </c>
      <c r="BQ626" s="1316" t="str">
        <f t="shared" si="2004"/>
        <v/>
      </c>
      <c r="BR626" s="1316" t="str">
        <f t="shared" si="2004"/>
        <v/>
      </c>
      <c r="BS626" s="1316" t="str">
        <f t="shared" si="2004"/>
        <v/>
      </c>
      <c r="BT626" s="1316" t="str">
        <f t="shared" si="2004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4"/>
        <v/>
      </c>
      <c r="CF626" s="1223" t="str">
        <f t="shared" si="1994"/>
        <v/>
      </c>
      <c r="CG626" s="1223" t="str">
        <f t="shared" si="1994"/>
        <v/>
      </c>
      <c r="CH626" s="1223" t="str">
        <f t="shared" si="1994"/>
        <v/>
      </c>
      <c r="CI626" s="1223" t="str">
        <f t="shared" si="1994"/>
        <v/>
      </c>
      <c r="CJ626" s="1223" t="str">
        <f t="shared" si="1994"/>
        <v/>
      </c>
      <c r="CK626" s="1224" t="str">
        <f t="shared" si="1994"/>
        <v/>
      </c>
      <c r="CL626" s="1224">
        <f t="shared" si="1994"/>
        <v>3.3170254403131115E-2</v>
      </c>
      <c r="CM626" s="1224">
        <f t="shared" si="1994"/>
        <v>4.5490634610008386E-2</v>
      </c>
      <c r="CN626" s="1223" t="str">
        <f t="shared" si="1994"/>
        <v/>
      </c>
      <c r="CO626" s="1223" t="str">
        <f t="shared" si="1994"/>
        <v/>
      </c>
      <c r="CP626" s="1223" t="str">
        <f t="shared" si="1994"/>
        <v/>
      </c>
      <c r="CQ626" s="1223" t="str">
        <f t="shared" si="1994"/>
        <v/>
      </c>
      <c r="CR626" s="1223" t="str">
        <f t="shared" si="1994"/>
        <v/>
      </c>
      <c r="CS626" s="1222" t="str">
        <f t="shared" si="1994"/>
        <v/>
      </c>
      <c r="CT626" s="1225" t="str">
        <f t="shared" si="1994"/>
        <v/>
      </c>
      <c r="CU626" s="1226" t="str">
        <f t="shared" si="1995"/>
        <v/>
      </c>
      <c r="CV626" s="1227" t="str">
        <f t="shared" si="1995"/>
        <v/>
      </c>
      <c r="CW626" s="1228" t="str">
        <f t="shared" si="1995"/>
        <v/>
      </c>
      <c r="CX626" s="1228" t="str">
        <f t="shared" si="1995"/>
        <v/>
      </c>
      <c r="CY626" s="1228" t="str">
        <f t="shared" si="1995"/>
        <v/>
      </c>
      <c r="CZ626" s="1228" t="str">
        <f t="shared" si="1995"/>
        <v/>
      </c>
      <c r="DA626" s="1228" t="str">
        <f t="shared" si="1995"/>
        <v/>
      </c>
      <c r="DB626" s="1229" t="str">
        <f t="shared" si="1995"/>
        <v/>
      </c>
      <c r="DC626" s="1229">
        <f t="shared" si="1995"/>
        <v>5.3072407045009783E-2</v>
      </c>
      <c r="DD626" s="1229">
        <f t="shared" si="1995"/>
        <v>6.634050880626223E-2</v>
      </c>
      <c r="DE626" s="1228" t="str">
        <f t="shared" si="1996"/>
        <v/>
      </c>
      <c r="DF626" s="1228" t="str">
        <f t="shared" si="1996"/>
        <v/>
      </c>
      <c r="DG626" s="1228" t="str">
        <f t="shared" si="1996"/>
        <v/>
      </c>
      <c r="DH626" s="1228" t="str">
        <f t="shared" si="1996"/>
        <v/>
      </c>
      <c r="DI626" s="1228" t="str">
        <f t="shared" si="1996"/>
        <v/>
      </c>
      <c r="DJ626" s="1227" t="str">
        <f t="shared" si="1996"/>
        <v/>
      </c>
      <c r="DK626" s="1226" t="str">
        <f t="shared" si="1996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5">IF(DL627&lt;3,"",(SUM(B627:R627)-MIN(B627:R627)-MAX(B627:R627))/(DL627-2))</f>
        <v/>
      </c>
      <c r="CA627" s="1679" t="str">
        <f t="shared" ref="CA627:CA628" si="2006">IF(DM627&lt;3,"",(SUM(T627:AJ627)-MIN(T627:AJ627)-MAX(T627:AJ627))/(DM627-2))</f>
        <v/>
      </c>
      <c r="CB627" s="1679" t="str">
        <f t="shared" ref="CB627:CB628" si="2007">IF(DN627&lt;3,"",(SUM(AL627:BB627)-MIN(AL627:BB627)-MAX(AL627:BB627))/(DN627-2))</f>
        <v/>
      </c>
      <c r="CC627" s="1680" t="str">
        <f t="shared" ref="CC627:CC628" si="2008">IF(DO627&lt;3,"",(SUM(BD627:BT627)-MIN(BD627:BT627)-MAX(BD627:BT627))/(DO627-2))</f>
        <v/>
      </c>
      <c r="CD627" s="1204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9"/>
        <v/>
      </c>
      <c r="CF627" s="1206" t="str">
        <f t="shared" si="2009"/>
        <v/>
      </c>
      <c r="CG627" s="1206" t="str">
        <f t="shared" si="2009"/>
        <v/>
      </c>
      <c r="CH627" s="1206" t="str">
        <f t="shared" si="2009"/>
        <v/>
      </c>
      <c r="CI627" s="1206" t="str">
        <f t="shared" si="2009"/>
        <v/>
      </c>
      <c r="CJ627" s="1206" t="str">
        <f t="shared" si="2009"/>
        <v/>
      </c>
      <c r="CK627" s="1207" t="str">
        <f t="shared" si="2009"/>
        <v/>
      </c>
      <c r="CL627" s="1207">
        <f t="shared" si="2009"/>
        <v>5</v>
      </c>
      <c r="CM627" s="1207">
        <f t="shared" si="2009"/>
        <v>5</v>
      </c>
      <c r="CN627" s="1206" t="str">
        <f t="shared" si="2009"/>
        <v/>
      </c>
      <c r="CO627" s="1206" t="str">
        <f t="shared" si="2009"/>
        <v/>
      </c>
      <c r="CP627" s="1206" t="str">
        <f t="shared" si="2009"/>
        <v/>
      </c>
      <c r="CQ627" s="1206" t="str">
        <f t="shared" si="2009"/>
        <v/>
      </c>
      <c r="CR627" s="1206" t="str">
        <f t="shared" si="2009"/>
        <v/>
      </c>
      <c r="CS627" s="1205" t="str">
        <f t="shared" si="2009"/>
        <v/>
      </c>
      <c r="CT627" s="1208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5"/>
        <v/>
      </c>
      <c r="CV627" s="1243" t="str">
        <f t="shared" si="1995"/>
        <v/>
      </c>
      <c r="CW627" s="1244" t="str">
        <f t="shared" si="1995"/>
        <v/>
      </c>
      <c r="CX627" s="1244" t="str">
        <f t="shared" si="1995"/>
        <v/>
      </c>
      <c r="CY627" s="1244" t="str">
        <f t="shared" si="1995"/>
        <v/>
      </c>
      <c r="CZ627" s="1244" t="str">
        <f t="shared" si="1995"/>
        <v/>
      </c>
      <c r="DA627" s="1244" t="str">
        <f t="shared" si="1995"/>
        <v/>
      </c>
      <c r="DB627" s="1245" t="str">
        <f t="shared" si="1995"/>
        <v/>
      </c>
      <c r="DC627" s="1245">
        <f t="shared" si="1995"/>
        <v>3</v>
      </c>
      <c r="DD627" s="1245">
        <f t="shared" si="1995"/>
        <v>5</v>
      </c>
      <c r="DE627" s="1244" t="str">
        <f t="shared" si="1996"/>
        <v/>
      </c>
      <c r="DF627" s="1244" t="str">
        <f t="shared" si="1996"/>
        <v/>
      </c>
      <c r="DG627" s="1244" t="str">
        <f t="shared" si="1996"/>
        <v/>
      </c>
      <c r="DH627" s="1244" t="str">
        <f t="shared" si="1996"/>
        <v/>
      </c>
      <c r="DI627" s="1244" t="str">
        <f t="shared" si="1996"/>
        <v/>
      </c>
      <c r="DJ627" s="1243" t="str">
        <f t="shared" si="1996"/>
        <v/>
      </c>
      <c r="DK627" s="1242" t="str">
        <f t="shared" si="1996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11">IF(B627="","",B624*B627)</f>
        <v/>
      </c>
      <c r="C628" s="1313" t="str">
        <f t="shared" si="2011"/>
        <v/>
      </c>
      <c r="D628" s="1313" t="str">
        <f t="shared" si="2011"/>
        <v/>
      </c>
      <c r="E628" s="1313" t="str">
        <f t="shared" si="2011"/>
        <v/>
      </c>
      <c r="F628" s="1313" t="str">
        <f t="shared" si="2011"/>
        <v/>
      </c>
      <c r="G628" s="1313" t="str">
        <f t="shared" si="2011"/>
        <v/>
      </c>
      <c r="H628" s="1313" t="str">
        <f t="shared" si="2011"/>
        <v/>
      </c>
      <c r="I628" s="1313" t="str">
        <f t="shared" si="2011"/>
        <v/>
      </c>
      <c r="J628" s="1313" t="str">
        <f t="shared" si="2011"/>
        <v/>
      </c>
      <c r="K628" s="1313" t="str">
        <f t="shared" si="2011"/>
        <v/>
      </c>
      <c r="L628" s="1313" t="str">
        <f t="shared" si="2011"/>
        <v/>
      </c>
      <c r="M628" s="1313" t="str">
        <f t="shared" si="2011"/>
        <v/>
      </c>
      <c r="N628" s="1313" t="str">
        <f t="shared" si="2011"/>
        <v/>
      </c>
      <c r="O628" s="1313" t="str">
        <f t="shared" si="2011"/>
        <v/>
      </c>
      <c r="P628" s="1313" t="str">
        <f t="shared" si="2011"/>
        <v/>
      </c>
      <c r="Q628" s="1313" t="str">
        <f t="shared" si="2011"/>
        <v/>
      </c>
      <c r="R628" s="1313" t="str">
        <f t="shared" si="2011"/>
        <v/>
      </c>
      <c r="S628" s="1414"/>
      <c r="T628" s="1620" t="str">
        <f t="shared" ref="T628:AJ628" si="2012">IF(T627="","",T624*T627)</f>
        <v/>
      </c>
      <c r="U628" s="1620" t="str">
        <f t="shared" si="2012"/>
        <v/>
      </c>
      <c r="V628" s="1620">
        <f t="shared" si="2012"/>
        <v>45</v>
      </c>
      <c r="W628" s="1620" t="str">
        <f t="shared" si="2012"/>
        <v/>
      </c>
      <c r="X628" s="1620" t="str">
        <f t="shared" si="2012"/>
        <v/>
      </c>
      <c r="Y628" s="1620">
        <f t="shared" si="2012"/>
        <v>15</v>
      </c>
      <c r="Z628" s="1620" t="str">
        <f t="shared" si="2012"/>
        <v/>
      </c>
      <c r="AA628" s="1313" t="str">
        <f t="shared" si="2012"/>
        <v/>
      </c>
      <c r="AB628" s="1313" t="str">
        <f t="shared" si="2012"/>
        <v/>
      </c>
      <c r="AC628" s="1313" t="str">
        <f t="shared" si="2012"/>
        <v/>
      </c>
      <c r="AD628" s="1313" t="str">
        <f t="shared" si="2012"/>
        <v/>
      </c>
      <c r="AE628" s="1313" t="str">
        <f t="shared" si="2012"/>
        <v/>
      </c>
      <c r="AF628" s="1313" t="str">
        <f t="shared" si="2012"/>
        <v/>
      </c>
      <c r="AG628" s="1313" t="str">
        <f t="shared" si="2012"/>
        <v/>
      </c>
      <c r="AH628" s="1313" t="str">
        <f t="shared" si="2012"/>
        <v/>
      </c>
      <c r="AI628" s="1313" t="str">
        <f t="shared" si="2012"/>
        <v/>
      </c>
      <c r="AJ628" s="1313" t="str">
        <f t="shared" si="2012"/>
        <v/>
      </c>
      <c r="AK628" s="1414"/>
      <c r="AL628" s="1313" t="str">
        <f t="shared" ref="AL628:BB628" si="2013">IF(AL627="","",AL624*AL627)</f>
        <v/>
      </c>
      <c r="AM628" s="1313" t="str">
        <f t="shared" si="2013"/>
        <v/>
      </c>
      <c r="AN628" s="1313" t="str">
        <f t="shared" si="2013"/>
        <v/>
      </c>
      <c r="AO628" s="1313" t="str">
        <f t="shared" si="2013"/>
        <v/>
      </c>
      <c r="AP628" s="1313">
        <f t="shared" si="2013"/>
        <v>360</v>
      </c>
      <c r="AQ628" s="1313">
        <f t="shared" si="2013"/>
        <v>300</v>
      </c>
      <c r="AR628" s="1313" t="str">
        <f t="shared" si="2013"/>
        <v/>
      </c>
      <c r="AS628" s="1313" t="str">
        <f t="shared" si="2013"/>
        <v/>
      </c>
      <c r="AT628" s="1313" t="str">
        <f t="shared" si="2013"/>
        <v/>
      </c>
      <c r="AU628" s="1313" t="str">
        <f t="shared" si="2013"/>
        <v/>
      </c>
      <c r="AV628" s="1313" t="str">
        <f t="shared" si="2013"/>
        <v/>
      </c>
      <c r="AW628" s="1313" t="str">
        <f t="shared" si="2013"/>
        <v/>
      </c>
      <c r="AX628" s="1313" t="str">
        <f t="shared" si="2013"/>
        <v/>
      </c>
      <c r="AY628" s="1313" t="str">
        <f t="shared" si="2013"/>
        <v/>
      </c>
      <c r="AZ628" s="1313" t="str">
        <f t="shared" si="2013"/>
        <v/>
      </c>
      <c r="BA628" s="1313" t="str">
        <f t="shared" si="2013"/>
        <v/>
      </c>
      <c r="BB628" s="1313" t="str">
        <f t="shared" si="2013"/>
        <v/>
      </c>
      <c r="BC628" s="1414"/>
      <c r="BD628" s="1313" t="str">
        <f t="shared" ref="BD628:BT628" si="2014">IF(BD627="","",BD624*BD627)</f>
        <v/>
      </c>
      <c r="BE628" s="1313" t="str">
        <f t="shared" si="2014"/>
        <v/>
      </c>
      <c r="BF628" s="1313" t="str">
        <f t="shared" si="2014"/>
        <v/>
      </c>
      <c r="BG628" s="1313">
        <f t="shared" si="2014"/>
        <v>600</v>
      </c>
      <c r="BH628" s="1313" t="str">
        <f t="shared" si="2014"/>
        <v/>
      </c>
      <c r="BI628" s="1313">
        <f t="shared" si="2014"/>
        <v>360</v>
      </c>
      <c r="BJ628" s="1313" t="str">
        <f t="shared" si="2014"/>
        <v/>
      </c>
      <c r="BK628" s="1313" t="str">
        <f t="shared" si="2014"/>
        <v/>
      </c>
      <c r="BL628" s="1313" t="str">
        <f t="shared" si="2014"/>
        <v/>
      </c>
      <c r="BM628" s="1313" t="str">
        <f t="shared" si="2014"/>
        <v/>
      </c>
      <c r="BN628" s="1313" t="str">
        <f t="shared" si="2014"/>
        <v/>
      </c>
      <c r="BO628" s="1313" t="str">
        <f t="shared" si="2014"/>
        <v/>
      </c>
      <c r="BP628" s="1313" t="str">
        <f t="shared" si="2014"/>
        <v/>
      </c>
      <c r="BQ628" s="1313" t="str">
        <f t="shared" si="2014"/>
        <v/>
      </c>
      <c r="BR628" s="1313" t="str">
        <f t="shared" si="2014"/>
        <v/>
      </c>
      <c r="BS628" s="1313" t="str">
        <f t="shared" si="2014"/>
        <v/>
      </c>
      <c r="BT628" s="1313" t="str">
        <f t="shared" si="2014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5"/>
        <v/>
      </c>
      <c r="CA628" s="584" t="str">
        <f t="shared" si="2006"/>
        <v/>
      </c>
      <c r="CB628" s="584" t="str">
        <f t="shared" si="2007"/>
        <v/>
      </c>
      <c r="CC628" s="585" t="str">
        <f t="shared" si="2008"/>
        <v/>
      </c>
      <c r="CD628" s="1204" t="str">
        <f t="shared" si="2009"/>
        <v/>
      </c>
      <c r="CE628" s="1205" t="str">
        <f t="shared" si="2010"/>
        <v/>
      </c>
      <c r="CF628" s="1206" t="str">
        <f t="shared" si="2010"/>
        <v/>
      </c>
      <c r="CG628" s="1206" t="str">
        <f t="shared" si="2010"/>
        <v/>
      </c>
      <c r="CH628" s="1206" t="str">
        <f t="shared" si="2010"/>
        <v/>
      </c>
      <c r="CI628" s="1206" t="str">
        <f t="shared" si="2010"/>
        <v/>
      </c>
      <c r="CJ628" s="1206" t="str">
        <f t="shared" si="2010"/>
        <v/>
      </c>
      <c r="CK628" s="1207" t="str">
        <f t="shared" si="2010"/>
        <v/>
      </c>
      <c r="CL628" s="1207">
        <f t="shared" si="2010"/>
        <v>300</v>
      </c>
      <c r="CM628" s="1207">
        <f t="shared" si="2010"/>
        <v>360</v>
      </c>
      <c r="CN628" s="1206" t="str">
        <f t="shared" si="2010"/>
        <v/>
      </c>
      <c r="CO628" s="1206" t="str">
        <f t="shared" si="2010"/>
        <v/>
      </c>
      <c r="CP628" s="1206" t="str">
        <f t="shared" si="2010"/>
        <v/>
      </c>
      <c r="CQ628" s="1206" t="str">
        <f t="shared" si="2010"/>
        <v/>
      </c>
      <c r="CR628" s="1206" t="str">
        <f t="shared" si="2010"/>
        <v/>
      </c>
      <c r="CS628" s="1205" t="str">
        <f t="shared" si="2010"/>
        <v/>
      </c>
      <c r="CT628" s="1208" t="str">
        <f t="shared" si="2010"/>
        <v/>
      </c>
      <c r="CU628" s="1242" t="str">
        <f t="shared" si="1995"/>
        <v/>
      </c>
      <c r="CV628" s="1243" t="str">
        <f t="shared" si="1995"/>
        <v/>
      </c>
      <c r="CW628" s="1244" t="str">
        <f t="shared" si="1995"/>
        <v/>
      </c>
      <c r="CX628" s="1244" t="str">
        <f t="shared" si="1995"/>
        <v/>
      </c>
      <c r="CY628" s="1244" t="str">
        <f t="shared" si="1995"/>
        <v/>
      </c>
      <c r="CZ628" s="1244" t="str">
        <f t="shared" si="1995"/>
        <v/>
      </c>
      <c r="DA628" s="1244" t="str">
        <f t="shared" si="1995"/>
        <v/>
      </c>
      <c r="DB628" s="1245" t="str">
        <f t="shared" si="1995"/>
        <v/>
      </c>
      <c r="DC628" s="1245">
        <f t="shared" si="1995"/>
        <v>360</v>
      </c>
      <c r="DD628" s="1245">
        <f t="shared" si="1995"/>
        <v>600</v>
      </c>
      <c r="DE628" s="1244" t="str">
        <f t="shared" si="1996"/>
        <v/>
      </c>
      <c r="DF628" s="1244" t="str">
        <f t="shared" si="1996"/>
        <v/>
      </c>
      <c r="DG628" s="1244" t="str">
        <f t="shared" si="1996"/>
        <v/>
      </c>
      <c r="DH628" s="1244" t="str">
        <f t="shared" si="1996"/>
        <v/>
      </c>
      <c r="DI628" s="1244" t="str">
        <f t="shared" si="1996"/>
        <v/>
      </c>
      <c r="DJ628" s="1243" t="str">
        <f t="shared" si="1996"/>
        <v/>
      </c>
      <c r="DK628" s="1242" t="str">
        <f t="shared" si="1996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5">IF(DL630&lt;3,"",(SUM(B630:R630)-MIN(B630:R630)-MAX(B630:R630))/(DL630-2))</f>
        <v/>
      </c>
      <c r="CA630" s="584" t="str">
        <f t="shared" ref="CA630:CA631" si="2016">IF(DM630&lt;3,"",(SUM(T630:AJ630)-MIN(T630:AJ630)-MAX(T630:AJ630))/(DM630-2))</f>
        <v/>
      </c>
      <c r="CB630" s="584" t="str">
        <f t="shared" ref="CB630:CB631" si="2017">IF(DN630&lt;3,"",(SUM(AL630:BB630)-MIN(AL630:BB630)-MAX(AL630:BB630))/(DN630-2))</f>
        <v/>
      </c>
      <c r="CC630" s="585" t="str">
        <f t="shared" ref="CC630:CC631" si="2018">IF(DO630&lt;3,"",(SUM(BD630:BT630)-MIN(BD630:BT630)-MAX(BD630:BT630))/(DO630-2))</f>
        <v/>
      </c>
      <c r="CD630" s="1204" t="str">
        <f t="shared" ref="CD630:CS631" si="20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9"/>
        <v/>
      </c>
      <c r="CF630" s="1206" t="str">
        <f t="shared" si="2019"/>
        <v/>
      </c>
      <c r="CG630" s="1206" t="str">
        <f t="shared" si="2019"/>
        <v/>
      </c>
      <c r="CH630" s="1206" t="str">
        <f t="shared" si="2019"/>
        <v/>
      </c>
      <c r="CI630" s="1206" t="str">
        <f t="shared" si="2019"/>
        <v/>
      </c>
      <c r="CJ630" s="1206" t="str">
        <f t="shared" si="2019"/>
        <v/>
      </c>
      <c r="CK630" s="1207" t="str">
        <f t="shared" si="2019"/>
        <v/>
      </c>
      <c r="CL630" s="1207" t="str">
        <f t="shared" si="2019"/>
        <v/>
      </c>
      <c r="CM630" s="1207" t="str">
        <f t="shared" si="2019"/>
        <v/>
      </c>
      <c r="CN630" s="1206" t="str">
        <f t="shared" si="2019"/>
        <v/>
      </c>
      <c r="CO630" s="1206" t="str">
        <f t="shared" si="2019"/>
        <v/>
      </c>
      <c r="CP630" s="1206" t="str">
        <f t="shared" si="2019"/>
        <v/>
      </c>
      <c r="CQ630" s="1206" t="str">
        <f t="shared" si="2019"/>
        <v/>
      </c>
      <c r="CR630" s="1206" t="str">
        <f t="shared" si="2019"/>
        <v/>
      </c>
      <c r="CS630" s="1205" t="str">
        <f t="shared" si="2019"/>
        <v/>
      </c>
      <c r="CT630" s="1208" t="str">
        <f t="shared" ref="CE630:CT632" si="20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21"/>
        <v/>
      </c>
      <c r="CW630" s="1244" t="str">
        <f t="shared" si="2021"/>
        <v/>
      </c>
      <c r="CX630" s="1244" t="str">
        <f t="shared" si="2021"/>
        <v/>
      </c>
      <c r="CY630" s="1244" t="str">
        <f t="shared" si="2021"/>
        <v/>
      </c>
      <c r="CZ630" s="1244" t="str">
        <f t="shared" si="2021"/>
        <v/>
      </c>
      <c r="DA630" s="1244" t="str">
        <f t="shared" si="2021"/>
        <v/>
      </c>
      <c r="DB630" s="1245" t="str">
        <f t="shared" si="2021"/>
        <v/>
      </c>
      <c r="DC630" s="1245" t="str">
        <f t="shared" si="2021"/>
        <v/>
      </c>
      <c r="DD630" s="1245" t="str">
        <f t="shared" si="2021"/>
        <v/>
      </c>
      <c r="DE630" s="1244" t="str">
        <f t="shared" ref="DE630:DK634" si="20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2"/>
        <v/>
      </c>
      <c r="DG630" s="1244" t="str">
        <f t="shared" si="2022"/>
        <v/>
      </c>
      <c r="DH630" s="1244" t="str">
        <f t="shared" si="2022"/>
        <v/>
      </c>
      <c r="DI630" s="1244" t="str">
        <f t="shared" si="2022"/>
        <v/>
      </c>
      <c r="DJ630" s="1243" t="str">
        <f t="shared" si="2022"/>
        <v/>
      </c>
      <c r="DK630" s="1242" t="str">
        <f t="shared" si="2022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3">470*$K$1</f>
        <v>470</v>
      </c>
      <c r="D631" s="1297">
        <f t="shared" si="2023"/>
        <v>470</v>
      </c>
      <c r="E631" s="1297">
        <f t="shared" si="2023"/>
        <v>470</v>
      </c>
      <c r="F631" s="1297">
        <f t="shared" si="2023"/>
        <v>470</v>
      </c>
      <c r="G631" s="1297">
        <f t="shared" si="2023"/>
        <v>470</v>
      </c>
      <c r="H631" s="1297">
        <f t="shared" si="2023"/>
        <v>470</v>
      </c>
      <c r="I631" s="1297">
        <f t="shared" si="2023"/>
        <v>470</v>
      </c>
      <c r="J631" s="1297">
        <f t="shared" si="2023"/>
        <v>470</v>
      </c>
      <c r="K631" s="1297">
        <f t="shared" si="2023"/>
        <v>470</v>
      </c>
      <c r="L631" s="1297">
        <f t="shared" si="2023"/>
        <v>470</v>
      </c>
      <c r="M631" s="1297">
        <f t="shared" si="2023"/>
        <v>470</v>
      </c>
      <c r="N631" s="1297">
        <f t="shared" si="2023"/>
        <v>470</v>
      </c>
      <c r="O631" s="1297">
        <f t="shared" si="2023"/>
        <v>470</v>
      </c>
      <c r="P631" s="1297">
        <f t="shared" si="2023"/>
        <v>470</v>
      </c>
      <c r="Q631" s="1297">
        <f t="shared" si="2023"/>
        <v>470</v>
      </c>
      <c r="R631" s="1297">
        <f t="shared" si="2023"/>
        <v>470</v>
      </c>
      <c r="S631" s="1414"/>
      <c r="T631" s="1615">
        <f>470*$K$1</f>
        <v>470</v>
      </c>
      <c r="U631" s="1615">
        <f t="shared" ref="U631:AJ631" si="2024">470*$K$1</f>
        <v>470</v>
      </c>
      <c r="V631" s="1615">
        <f t="shared" si="2024"/>
        <v>470</v>
      </c>
      <c r="W631" s="1615">
        <f t="shared" si="2024"/>
        <v>470</v>
      </c>
      <c r="X631" s="1615">
        <f t="shared" si="2024"/>
        <v>470</v>
      </c>
      <c r="Y631" s="1615">
        <f t="shared" si="2024"/>
        <v>470</v>
      </c>
      <c r="Z631" s="1615">
        <f t="shared" si="2024"/>
        <v>470</v>
      </c>
      <c r="AA631" s="1297">
        <f t="shared" si="2024"/>
        <v>470</v>
      </c>
      <c r="AB631" s="1297">
        <f t="shared" si="2024"/>
        <v>470</v>
      </c>
      <c r="AC631" s="1297">
        <f t="shared" si="2024"/>
        <v>470</v>
      </c>
      <c r="AD631" s="1297">
        <f t="shared" si="2024"/>
        <v>470</v>
      </c>
      <c r="AE631" s="1297">
        <f t="shared" si="2024"/>
        <v>470</v>
      </c>
      <c r="AF631" s="1297">
        <f t="shared" si="2024"/>
        <v>470</v>
      </c>
      <c r="AG631" s="1297">
        <f t="shared" si="2024"/>
        <v>470</v>
      </c>
      <c r="AH631" s="1297">
        <f t="shared" si="2024"/>
        <v>470</v>
      </c>
      <c r="AI631" s="1297">
        <f t="shared" si="2024"/>
        <v>470</v>
      </c>
      <c r="AJ631" s="1297">
        <f t="shared" si="2024"/>
        <v>470</v>
      </c>
      <c r="AK631" s="1414"/>
      <c r="AL631" s="1297">
        <f>470*$K$1</f>
        <v>470</v>
      </c>
      <c r="AM631" s="1297">
        <f t="shared" ref="AM631:BB631" si="2025">470*$K$1</f>
        <v>470</v>
      </c>
      <c r="AN631" s="1297">
        <f t="shared" si="2025"/>
        <v>470</v>
      </c>
      <c r="AO631" s="1297">
        <f t="shared" si="2025"/>
        <v>470</v>
      </c>
      <c r="AP631" s="1297">
        <f t="shared" si="2025"/>
        <v>470</v>
      </c>
      <c r="AQ631" s="1297">
        <f t="shared" si="2025"/>
        <v>470</v>
      </c>
      <c r="AR631" s="1297">
        <f t="shared" si="2025"/>
        <v>470</v>
      </c>
      <c r="AS631" s="1297">
        <f t="shared" si="2025"/>
        <v>470</v>
      </c>
      <c r="AT631" s="1297">
        <f t="shared" si="2025"/>
        <v>470</v>
      </c>
      <c r="AU631" s="1297">
        <f t="shared" si="2025"/>
        <v>470</v>
      </c>
      <c r="AV631" s="1297">
        <f t="shared" si="2025"/>
        <v>470</v>
      </c>
      <c r="AW631" s="1297">
        <f t="shared" si="2025"/>
        <v>470</v>
      </c>
      <c r="AX631" s="1297">
        <f t="shared" si="2025"/>
        <v>470</v>
      </c>
      <c r="AY631" s="1297">
        <f t="shared" si="2025"/>
        <v>470</v>
      </c>
      <c r="AZ631" s="1297">
        <f t="shared" si="2025"/>
        <v>470</v>
      </c>
      <c r="BA631" s="1297">
        <f t="shared" si="2025"/>
        <v>470</v>
      </c>
      <c r="BB631" s="1297">
        <f t="shared" si="2025"/>
        <v>470</v>
      </c>
      <c r="BC631" s="1414"/>
      <c r="BD631" s="1297">
        <f>470*$K$1</f>
        <v>470</v>
      </c>
      <c r="BE631" s="1297">
        <f t="shared" ref="BE631:BY631" si="2026">470*$K$1</f>
        <v>470</v>
      </c>
      <c r="BF631" s="1297">
        <f t="shared" si="2026"/>
        <v>470</v>
      </c>
      <c r="BG631" s="1297">
        <f t="shared" si="2026"/>
        <v>470</v>
      </c>
      <c r="BH631" s="1297">
        <f t="shared" si="2026"/>
        <v>470</v>
      </c>
      <c r="BI631" s="1297">
        <f t="shared" si="2026"/>
        <v>470</v>
      </c>
      <c r="BJ631" s="1297">
        <f t="shared" si="2026"/>
        <v>470</v>
      </c>
      <c r="BK631" s="1297">
        <f t="shared" si="2026"/>
        <v>470</v>
      </c>
      <c r="BL631" s="1297">
        <f t="shared" si="2026"/>
        <v>470</v>
      </c>
      <c r="BM631" s="1297">
        <f t="shared" si="2026"/>
        <v>470</v>
      </c>
      <c r="BN631" s="1297">
        <f t="shared" si="2026"/>
        <v>470</v>
      </c>
      <c r="BO631" s="1297">
        <f t="shared" si="2026"/>
        <v>470</v>
      </c>
      <c r="BP631" s="1297">
        <f t="shared" si="2026"/>
        <v>470</v>
      </c>
      <c r="BQ631" s="1297">
        <f t="shared" si="2026"/>
        <v>470</v>
      </c>
      <c r="BR631" s="1297">
        <f t="shared" si="2026"/>
        <v>470</v>
      </c>
      <c r="BS631" s="1297">
        <f t="shared" si="2026"/>
        <v>470</v>
      </c>
      <c r="BT631" s="1297">
        <f t="shared" si="2026"/>
        <v>470</v>
      </c>
      <c r="BU631" s="1414"/>
      <c r="BV631" s="1297">
        <f t="shared" si="2026"/>
        <v>470</v>
      </c>
      <c r="BW631" s="1297">
        <f t="shared" si="2026"/>
        <v>470</v>
      </c>
      <c r="BX631" s="1297">
        <f t="shared" si="2026"/>
        <v>470</v>
      </c>
      <c r="BY631" s="1297">
        <f t="shared" si="2026"/>
        <v>470</v>
      </c>
      <c r="BZ631" s="584">
        <f t="shared" si="2015"/>
        <v>470</v>
      </c>
      <c r="CA631" s="584">
        <f t="shared" si="2016"/>
        <v>470</v>
      </c>
      <c r="CB631" s="584">
        <f t="shared" si="2017"/>
        <v>470</v>
      </c>
      <c r="CC631" s="585">
        <f t="shared" si="2018"/>
        <v>470</v>
      </c>
      <c r="CD631" s="1204">
        <f t="shared" si="2019"/>
        <v>470</v>
      </c>
      <c r="CE631" s="1205">
        <f t="shared" si="2020"/>
        <v>470</v>
      </c>
      <c r="CF631" s="1206">
        <f t="shared" si="2020"/>
        <v>470</v>
      </c>
      <c r="CG631" s="1206">
        <f t="shared" si="2020"/>
        <v>470</v>
      </c>
      <c r="CH631" s="1206">
        <f t="shared" si="2020"/>
        <v>470</v>
      </c>
      <c r="CI631" s="1206">
        <f t="shared" si="2020"/>
        <v>470</v>
      </c>
      <c r="CJ631" s="1206">
        <f t="shared" si="2020"/>
        <v>470</v>
      </c>
      <c r="CK631" s="1207">
        <f t="shared" si="2020"/>
        <v>470</v>
      </c>
      <c r="CL631" s="1207">
        <f t="shared" si="2020"/>
        <v>470</v>
      </c>
      <c r="CM631" s="1207">
        <f t="shared" si="2020"/>
        <v>470</v>
      </c>
      <c r="CN631" s="1206">
        <f t="shared" si="2020"/>
        <v>470</v>
      </c>
      <c r="CO631" s="1206">
        <f t="shared" si="2020"/>
        <v>470</v>
      </c>
      <c r="CP631" s="1206">
        <f t="shared" si="2020"/>
        <v>470</v>
      </c>
      <c r="CQ631" s="1206">
        <f t="shared" si="2020"/>
        <v>470</v>
      </c>
      <c r="CR631" s="1206">
        <f t="shared" si="2020"/>
        <v>470</v>
      </c>
      <c r="CS631" s="1205">
        <f t="shared" si="2020"/>
        <v>470</v>
      </c>
      <c r="CT631" s="1208">
        <f t="shared" si="2020"/>
        <v>470</v>
      </c>
      <c r="CU631" s="1242">
        <f t="shared" si="2021"/>
        <v>470</v>
      </c>
      <c r="CV631" s="1243">
        <f t="shared" si="2021"/>
        <v>470</v>
      </c>
      <c r="CW631" s="1244">
        <f t="shared" si="2021"/>
        <v>470</v>
      </c>
      <c r="CX631" s="1244">
        <f t="shared" si="2021"/>
        <v>470</v>
      </c>
      <c r="CY631" s="1244">
        <f t="shared" si="2021"/>
        <v>470</v>
      </c>
      <c r="CZ631" s="1244">
        <f t="shared" si="2021"/>
        <v>470</v>
      </c>
      <c r="DA631" s="1244">
        <f t="shared" si="2021"/>
        <v>470</v>
      </c>
      <c r="DB631" s="1245">
        <f t="shared" si="2021"/>
        <v>470</v>
      </c>
      <c r="DC631" s="1245">
        <f t="shared" si="2021"/>
        <v>470</v>
      </c>
      <c r="DD631" s="1245">
        <f t="shared" si="2021"/>
        <v>470</v>
      </c>
      <c r="DE631" s="1244">
        <f t="shared" si="2022"/>
        <v>470</v>
      </c>
      <c r="DF631" s="1244">
        <f t="shared" si="2022"/>
        <v>470</v>
      </c>
      <c r="DG631" s="1244">
        <f t="shared" si="2022"/>
        <v>470</v>
      </c>
      <c r="DH631" s="1244">
        <f t="shared" si="2022"/>
        <v>470</v>
      </c>
      <c r="DI631" s="1244">
        <f t="shared" si="2022"/>
        <v>470</v>
      </c>
      <c r="DJ631" s="1243">
        <f t="shared" si="2022"/>
        <v>470</v>
      </c>
      <c r="DK631" s="1242">
        <f t="shared" si="2022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7">IF(B630="","",B630*B631/B$46/365/$F$1)</f>
        <v/>
      </c>
      <c r="C632" s="1316" t="str">
        <f t="shared" si="2027"/>
        <v/>
      </c>
      <c r="D632" s="1316" t="str">
        <f t="shared" si="2027"/>
        <v/>
      </c>
      <c r="E632" s="1316" t="str">
        <f t="shared" si="2027"/>
        <v/>
      </c>
      <c r="F632" s="1316" t="str">
        <f t="shared" si="2027"/>
        <v/>
      </c>
      <c r="G632" s="1316" t="str">
        <f t="shared" si="2027"/>
        <v/>
      </c>
      <c r="H632" s="1316" t="str">
        <f t="shared" si="2027"/>
        <v/>
      </c>
      <c r="I632" s="1316" t="str">
        <f t="shared" si="2027"/>
        <v/>
      </c>
      <c r="J632" s="1316" t="str">
        <f t="shared" si="2027"/>
        <v/>
      </c>
      <c r="K632" s="1316" t="str">
        <f t="shared" si="2027"/>
        <v/>
      </c>
      <c r="L632" s="1316" t="str">
        <f t="shared" si="2027"/>
        <v/>
      </c>
      <c r="M632" s="1316" t="str">
        <f t="shared" si="2027"/>
        <v/>
      </c>
      <c r="N632" s="1316" t="str">
        <f t="shared" si="2027"/>
        <v/>
      </c>
      <c r="O632" s="1316" t="str">
        <f t="shared" si="2027"/>
        <v/>
      </c>
      <c r="P632" s="1316" t="str">
        <f t="shared" si="2027"/>
        <v/>
      </c>
      <c r="Q632" s="1316" t="str">
        <f t="shared" si="2027"/>
        <v/>
      </c>
      <c r="R632" s="1316" t="str">
        <f t="shared" si="2027"/>
        <v/>
      </c>
      <c r="S632" s="1414"/>
      <c r="T632" s="1621" t="str">
        <f t="shared" ref="T632:AJ632" si="2028">IF(T630="","",T630*T631/T$46/365/$F$1)</f>
        <v/>
      </c>
      <c r="U632" s="1621" t="str">
        <f t="shared" si="2028"/>
        <v/>
      </c>
      <c r="V632" s="1621" t="str">
        <f t="shared" si="2028"/>
        <v/>
      </c>
      <c r="W632" s="1621" t="str">
        <f t="shared" si="2028"/>
        <v/>
      </c>
      <c r="X632" s="1621" t="str">
        <f t="shared" si="2028"/>
        <v/>
      </c>
      <c r="Y632" s="1621" t="str">
        <f t="shared" si="2028"/>
        <v/>
      </c>
      <c r="Z632" s="1621" t="str">
        <f t="shared" si="2028"/>
        <v/>
      </c>
      <c r="AA632" s="1316" t="str">
        <f t="shared" si="2028"/>
        <v/>
      </c>
      <c r="AB632" s="1316" t="str">
        <f t="shared" si="2028"/>
        <v/>
      </c>
      <c r="AC632" s="1316" t="str">
        <f t="shared" si="2028"/>
        <v/>
      </c>
      <c r="AD632" s="1316" t="str">
        <f t="shared" si="2028"/>
        <v/>
      </c>
      <c r="AE632" s="1316" t="str">
        <f t="shared" si="2028"/>
        <v/>
      </c>
      <c r="AF632" s="1316" t="str">
        <f t="shared" si="2028"/>
        <v/>
      </c>
      <c r="AG632" s="1316" t="str">
        <f t="shared" si="2028"/>
        <v/>
      </c>
      <c r="AH632" s="1316" t="str">
        <f t="shared" si="2028"/>
        <v/>
      </c>
      <c r="AI632" s="1316" t="str">
        <f t="shared" si="2028"/>
        <v/>
      </c>
      <c r="AJ632" s="1316" t="str">
        <f t="shared" si="2028"/>
        <v/>
      </c>
      <c r="AK632" s="1414"/>
      <c r="AL632" s="1316" t="str">
        <f t="shared" ref="AL632:BB632" si="2029">IF(AL630="","",AL630*AL631/AL$46/365/$F$1)</f>
        <v/>
      </c>
      <c r="AM632" s="1316" t="str">
        <f t="shared" si="2029"/>
        <v/>
      </c>
      <c r="AN632" s="1316" t="str">
        <f t="shared" si="2029"/>
        <v/>
      </c>
      <c r="AO632" s="1316" t="str">
        <f t="shared" si="2029"/>
        <v/>
      </c>
      <c r="AP632" s="1316" t="str">
        <f t="shared" si="2029"/>
        <v/>
      </c>
      <c r="AQ632" s="1316" t="str">
        <f t="shared" si="2029"/>
        <v/>
      </c>
      <c r="AR632" s="1316" t="str">
        <f t="shared" si="2029"/>
        <v/>
      </c>
      <c r="AS632" s="1316" t="str">
        <f t="shared" si="2029"/>
        <v/>
      </c>
      <c r="AT632" s="1316" t="str">
        <f t="shared" si="2029"/>
        <v/>
      </c>
      <c r="AU632" s="1316" t="str">
        <f t="shared" si="2029"/>
        <v/>
      </c>
      <c r="AV632" s="1316" t="str">
        <f t="shared" si="2029"/>
        <v/>
      </c>
      <c r="AW632" s="1316" t="str">
        <f t="shared" si="2029"/>
        <v/>
      </c>
      <c r="AX632" s="1316" t="str">
        <f t="shared" si="2029"/>
        <v/>
      </c>
      <c r="AY632" s="1316" t="str">
        <f t="shared" si="2029"/>
        <v/>
      </c>
      <c r="AZ632" s="1316" t="str">
        <f t="shared" si="2029"/>
        <v/>
      </c>
      <c r="BA632" s="1316" t="str">
        <f t="shared" si="2029"/>
        <v/>
      </c>
      <c r="BB632" s="1316" t="str">
        <f t="shared" si="2029"/>
        <v/>
      </c>
      <c r="BC632" s="1414"/>
      <c r="BD632" s="1316" t="str">
        <f t="shared" ref="BD632:BT632" si="2030">IF(BD630="","",BD630*BD631/BD$46/365/$F$1)</f>
        <v/>
      </c>
      <c r="BE632" s="1316" t="str">
        <f t="shared" si="2030"/>
        <v/>
      </c>
      <c r="BF632" s="1316" t="str">
        <f t="shared" si="2030"/>
        <v/>
      </c>
      <c r="BG632" s="1316" t="str">
        <f t="shared" si="2030"/>
        <v/>
      </c>
      <c r="BH632" s="1316" t="str">
        <f t="shared" si="2030"/>
        <v/>
      </c>
      <c r="BI632" s="1316" t="str">
        <f t="shared" si="2030"/>
        <v/>
      </c>
      <c r="BJ632" s="1316" t="str">
        <f t="shared" si="2030"/>
        <v/>
      </c>
      <c r="BK632" s="1316" t="str">
        <f t="shared" si="2030"/>
        <v/>
      </c>
      <c r="BL632" s="1316" t="str">
        <f t="shared" si="2030"/>
        <v/>
      </c>
      <c r="BM632" s="1316" t="str">
        <f t="shared" si="2030"/>
        <v/>
      </c>
      <c r="BN632" s="1316" t="str">
        <f t="shared" si="2030"/>
        <v/>
      </c>
      <c r="BO632" s="1316" t="str">
        <f t="shared" si="2030"/>
        <v/>
      </c>
      <c r="BP632" s="1316" t="str">
        <f t="shared" si="2030"/>
        <v/>
      </c>
      <c r="BQ632" s="1316" t="str">
        <f t="shared" si="2030"/>
        <v/>
      </c>
      <c r="BR632" s="1316" t="str">
        <f t="shared" si="2030"/>
        <v/>
      </c>
      <c r="BS632" s="1316" t="str">
        <f t="shared" si="2030"/>
        <v/>
      </c>
      <c r="BT632" s="1316" t="str">
        <f t="shared" si="2030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20"/>
        <v/>
      </c>
      <c r="CF632" s="1223" t="str">
        <f t="shared" si="2020"/>
        <v/>
      </c>
      <c r="CG632" s="1223" t="str">
        <f t="shared" si="2020"/>
        <v/>
      </c>
      <c r="CH632" s="1223" t="str">
        <f t="shared" si="2020"/>
        <v/>
      </c>
      <c r="CI632" s="1223" t="str">
        <f t="shared" si="2020"/>
        <v/>
      </c>
      <c r="CJ632" s="1223" t="str">
        <f t="shared" si="2020"/>
        <v/>
      </c>
      <c r="CK632" s="1224" t="str">
        <f t="shared" si="2020"/>
        <v/>
      </c>
      <c r="CL632" s="1224" t="str">
        <f t="shared" si="2020"/>
        <v/>
      </c>
      <c r="CM632" s="1224" t="str">
        <f t="shared" si="2020"/>
        <v/>
      </c>
      <c r="CN632" s="1223" t="str">
        <f t="shared" si="2020"/>
        <v/>
      </c>
      <c r="CO632" s="1223" t="str">
        <f t="shared" si="2020"/>
        <v/>
      </c>
      <c r="CP632" s="1223" t="str">
        <f t="shared" si="2020"/>
        <v/>
      </c>
      <c r="CQ632" s="1223" t="str">
        <f t="shared" si="2020"/>
        <v/>
      </c>
      <c r="CR632" s="1223" t="str">
        <f t="shared" si="2020"/>
        <v/>
      </c>
      <c r="CS632" s="1222" t="str">
        <f t="shared" si="2020"/>
        <v/>
      </c>
      <c r="CT632" s="1225" t="str">
        <f t="shared" si="2020"/>
        <v/>
      </c>
      <c r="CU632" s="1226" t="str">
        <f t="shared" si="2021"/>
        <v/>
      </c>
      <c r="CV632" s="1227" t="str">
        <f t="shared" si="2021"/>
        <v/>
      </c>
      <c r="CW632" s="1228" t="str">
        <f t="shared" si="2021"/>
        <v/>
      </c>
      <c r="CX632" s="1228" t="str">
        <f t="shared" si="2021"/>
        <v/>
      </c>
      <c r="CY632" s="1228" t="str">
        <f t="shared" si="2021"/>
        <v/>
      </c>
      <c r="CZ632" s="1228" t="str">
        <f t="shared" si="2021"/>
        <v/>
      </c>
      <c r="DA632" s="1228" t="str">
        <f t="shared" si="2021"/>
        <v/>
      </c>
      <c r="DB632" s="1229" t="str">
        <f t="shared" si="2021"/>
        <v/>
      </c>
      <c r="DC632" s="1229" t="str">
        <f t="shared" si="2021"/>
        <v/>
      </c>
      <c r="DD632" s="1229" t="str">
        <f t="shared" si="2021"/>
        <v/>
      </c>
      <c r="DE632" s="1228" t="str">
        <f t="shared" si="2022"/>
        <v/>
      </c>
      <c r="DF632" s="1228" t="str">
        <f t="shared" si="2022"/>
        <v/>
      </c>
      <c r="DG632" s="1228" t="str">
        <f t="shared" si="2022"/>
        <v/>
      </c>
      <c r="DH632" s="1228" t="str">
        <f t="shared" si="2022"/>
        <v/>
      </c>
      <c r="DI632" s="1228" t="str">
        <f t="shared" si="2022"/>
        <v/>
      </c>
      <c r="DJ632" s="1227" t="str">
        <f t="shared" si="2022"/>
        <v/>
      </c>
      <c r="DK632" s="1226" t="str">
        <f t="shared" si="2022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31">IF(DL633&lt;3,"",(SUM(B633:R633)-MIN(B633:R633)-MAX(B633:R633))/(DL633-2))</f>
        <v/>
      </c>
      <c r="CA633" s="584" t="str">
        <f t="shared" ref="CA633:CA634" si="2032">IF(DM633&lt;3,"",(SUM(T633:AJ633)-MIN(T633:AJ633)-MAX(T633:AJ633))/(DM633-2))</f>
        <v/>
      </c>
      <c r="CB633" s="584" t="str">
        <f t="shared" ref="CB633:CB634" si="2033">IF(DN633&lt;3,"",(SUM(AL633:BB633)-MIN(AL633:BB633)-MAX(AL633:BB633))/(DN633-2))</f>
        <v/>
      </c>
      <c r="CC633" s="585" t="str">
        <f t="shared" ref="CC633:CC634" si="2034">IF(DO633&lt;3,"",(SUM(BD633:BT633)-MIN(BD633:BT633)-MAX(BD633:BT633))/(DO633-2))</f>
        <v/>
      </c>
      <c r="CD633" s="1204" t="str">
        <f t="shared" ref="CD633:CS633" si="20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5"/>
        <v/>
      </c>
      <c r="CF633" s="1206" t="str">
        <f t="shared" si="2035"/>
        <v/>
      </c>
      <c r="CG633" s="1206" t="str">
        <f t="shared" si="2035"/>
        <v/>
      </c>
      <c r="CH633" s="1206" t="str">
        <f t="shared" si="2035"/>
        <v/>
      </c>
      <c r="CI633" s="1206" t="str">
        <f t="shared" si="2035"/>
        <v/>
      </c>
      <c r="CJ633" s="1206" t="str">
        <f t="shared" si="2035"/>
        <v/>
      </c>
      <c r="CK633" s="1207" t="str">
        <f t="shared" si="2035"/>
        <v/>
      </c>
      <c r="CL633" s="1207" t="str">
        <f t="shared" si="2035"/>
        <v/>
      </c>
      <c r="CM633" s="1207" t="str">
        <f t="shared" si="2035"/>
        <v/>
      </c>
      <c r="CN633" s="1206" t="str">
        <f t="shared" si="2035"/>
        <v/>
      </c>
      <c r="CO633" s="1206" t="str">
        <f t="shared" si="2035"/>
        <v/>
      </c>
      <c r="CP633" s="1206" t="str">
        <f t="shared" si="2035"/>
        <v/>
      </c>
      <c r="CQ633" s="1206" t="str">
        <f t="shared" si="2035"/>
        <v/>
      </c>
      <c r="CR633" s="1206" t="str">
        <f t="shared" si="2035"/>
        <v/>
      </c>
      <c r="CS633" s="1205" t="str">
        <f t="shared" si="2035"/>
        <v/>
      </c>
      <c r="CT633" s="1208" t="str">
        <f t="shared" ref="CE633:CT634" si="203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21"/>
        <v/>
      </c>
      <c r="CV633" s="1243" t="str">
        <f t="shared" si="2021"/>
        <v/>
      </c>
      <c r="CW633" s="1244" t="str">
        <f t="shared" si="2021"/>
        <v/>
      </c>
      <c r="CX633" s="1244" t="str">
        <f t="shared" si="2021"/>
        <v/>
      </c>
      <c r="CY633" s="1244" t="str">
        <f t="shared" si="2021"/>
        <v/>
      </c>
      <c r="CZ633" s="1244" t="str">
        <f t="shared" si="2021"/>
        <v/>
      </c>
      <c r="DA633" s="1244" t="str">
        <f t="shared" si="2021"/>
        <v/>
      </c>
      <c r="DB633" s="1245" t="str">
        <f t="shared" si="2021"/>
        <v/>
      </c>
      <c r="DC633" s="1245" t="str">
        <f t="shared" si="2021"/>
        <v/>
      </c>
      <c r="DD633" s="1245" t="str">
        <f t="shared" si="2021"/>
        <v/>
      </c>
      <c r="DE633" s="1244" t="str">
        <f t="shared" si="2022"/>
        <v/>
      </c>
      <c r="DF633" s="1244" t="str">
        <f t="shared" si="2022"/>
        <v/>
      </c>
      <c r="DG633" s="1244" t="str">
        <f t="shared" si="2022"/>
        <v/>
      </c>
      <c r="DH633" s="1244" t="str">
        <f t="shared" si="2022"/>
        <v/>
      </c>
      <c r="DI633" s="1244" t="str">
        <f t="shared" si="2022"/>
        <v/>
      </c>
      <c r="DJ633" s="1243" t="str">
        <f t="shared" si="2022"/>
        <v/>
      </c>
      <c r="DK633" s="1242" t="str">
        <f t="shared" si="2022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7">IF(B633="","",B630*B633)</f>
        <v/>
      </c>
      <c r="C634" s="1313" t="str">
        <f t="shared" si="2037"/>
        <v/>
      </c>
      <c r="D634" s="1313" t="str">
        <f t="shared" si="2037"/>
        <v/>
      </c>
      <c r="E634" s="1313" t="str">
        <f t="shared" si="2037"/>
        <v/>
      </c>
      <c r="F634" s="1313" t="str">
        <f t="shared" si="2037"/>
        <v/>
      </c>
      <c r="G634" s="1313" t="str">
        <f t="shared" si="2037"/>
        <v/>
      </c>
      <c r="H634" s="1313" t="str">
        <f t="shared" si="2037"/>
        <v/>
      </c>
      <c r="I634" s="1313" t="str">
        <f t="shared" si="2037"/>
        <v/>
      </c>
      <c r="J634" s="1313" t="str">
        <f t="shared" si="2037"/>
        <v/>
      </c>
      <c r="K634" s="1313" t="str">
        <f t="shared" si="2037"/>
        <v/>
      </c>
      <c r="L634" s="1313" t="str">
        <f t="shared" si="2037"/>
        <v/>
      </c>
      <c r="M634" s="1313" t="str">
        <f t="shared" si="2037"/>
        <v/>
      </c>
      <c r="N634" s="1313" t="str">
        <f t="shared" si="2037"/>
        <v/>
      </c>
      <c r="O634" s="1313" t="str">
        <f t="shared" si="2037"/>
        <v/>
      </c>
      <c r="P634" s="1313" t="str">
        <f t="shared" si="2037"/>
        <v/>
      </c>
      <c r="Q634" s="1313" t="str">
        <f t="shared" si="2037"/>
        <v/>
      </c>
      <c r="R634" s="1313" t="str">
        <f t="shared" si="2037"/>
        <v/>
      </c>
      <c r="S634" s="1414"/>
      <c r="T634" s="1620" t="str">
        <f t="shared" ref="T634:AJ634" si="2038">IF(T633="","",T630*T633)</f>
        <v/>
      </c>
      <c r="U634" s="1620" t="str">
        <f t="shared" si="2038"/>
        <v/>
      </c>
      <c r="V634" s="1620" t="str">
        <f t="shared" si="2038"/>
        <v/>
      </c>
      <c r="W634" s="1620" t="str">
        <f t="shared" si="2038"/>
        <v/>
      </c>
      <c r="X634" s="1620" t="str">
        <f t="shared" si="2038"/>
        <v/>
      </c>
      <c r="Y634" s="1620" t="str">
        <f t="shared" si="2038"/>
        <v/>
      </c>
      <c r="Z634" s="1620" t="str">
        <f t="shared" si="2038"/>
        <v/>
      </c>
      <c r="AA634" s="1313" t="str">
        <f t="shared" si="2038"/>
        <v/>
      </c>
      <c r="AB634" s="1313" t="str">
        <f t="shared" si="2038"/>
        <v/>
      </c>
      <c r="AC634" s="1313" t="str">
        <f t="shared" si="2038"/>
        <v/>
      </c>
      <c r="AD634" s="1313" t="str">
        <f t="shared" si="2038"/>
        <v/>
      </c>
      <c r="AE634" s="1313" t="str">
        <f t="shared" si="2038"/>
        <v/>
      </c>
      <c r="AF634" s="1313" t="str">
        <f t="shared" si="2038"/>
        <v/>
      </c>
      <c r="AG634" s="1313" t="str">
        <f t="shared" si="2038"/>
        <v/>
      </c>
      <c r="AH634" s="1313" t="str">
        <f t="shared" si="2038"/>
        <v/>
      </c>
      <c r="AI634" s="1313" t="str">
        <f t="shared" si="2038"/>
        <v/>
      </c>
      <c r="AJ634" s="1313" t="str">
        <f t="shared" si="2038"/>
        <v/>
      </c>
      <c r="AK634" s="1414"/>
      <c r="AL634" s="1313" t="str">
        <f t="shared" ref="AL634:BB634" si="2039">IF(AL633="","",AL630*AL633)</f>
        <v/>
      </c>
      <c r="AM634" s="1313" t="str">
        <f t="shared" si="2039"/>
        <v/>
      </c>
      <c r="AN634" s="1313" t="str">
        <f t="shared" si="2039"/>
        <v/>
      </c>
      <c r="AO634" s="1313" t="str">
        <f t="shared" si="2039"/>
        <v/>
      </c>
      <c r="AP634" s="1313" t="str">
        <f t="shared" si="2039"/>
        <v/>
      </c>
      <c r="AQ634" s="1313" t="str">
        <f t="shared" si="2039"/>
        <v/>
      </c>
      <c r="AR634" s="1313" t="str">
        <f t="shared" si="2039"/>
        <v/>
      </c>
      <c r="AS634" s="1313" t="str">
        <f t="shared" si="2039"/>
        <v/>
      </c>
      <c r="AT634" s="1313" t="str">
        <f t="shared" si="2039"/>
        <v/>
      </c>
      <c r="AU634" s="1313" t="str">
        <f t="shared" si="2039"/>
        <v/>
      </c>
      <c r="AV634" s="1313" t="str">
        <f t="shared" si="2039"/>
        <v/>
      </c>
      <c r="AW634" s="1313" t="str">
        <f t="shared" si="2039"/>
        <v/>
      </c>
      <c r="AX634" s="1313" t="str">
        <f t="shared" si="2039"/>
        <v/>
      </c>
      <c r="AY634" s="1313" t="str">
        <f t="shared" si="2039"/>
        <v/>
      </c>
      <c r="AZ634" s="1313" t="str">
        <f t="shared" si="2039"/>
        <v/>
      </c>
      <c r="BA634" s="1313" t="str">
        <f t="shared" si="2039"/>
        <v/>
      </c>
      <c r="BB634" s="1313" t="str">
        <f t="shared" si="2039"/>
        <v/>
      </c>
      <c r="BC634" s="1414"/>
      <c r="BD634" s="1313" t="str">
        <f t="shared" ref="BD634:BT634" si="2040">IF(BD633="","",BD630*BD633)</f>
        <v/>
      </c>
      <c r="BE634" s="1313" t="str">
        <f t="shared" si="2040"/>
        <v/>
      </c>
      <c r="BF634" s="1313" t="str">
        <f t="shared" si="2040"/>
        <v/>
      </c>
      <c r="BG634" s="1313" t="str">
        <f t="shared" si="2040"/>
        <v/>
      </c>
      <c r="BH634" s="1313" t="str">
        <f t="shared" si="2040"/>
        <v/>
      </c>
      <c r="BI634" s="1313" t="str">
        <f t="shared" si="2040"/>
        <v/>
      </c>
      <c r="BJ634" s="1313" t="str">
        <f t="shared" si="2040"/>
        <v/>
      </c>
      <c r="BK634" s="1313" t="str">
        <f t="shared" si="2040"/>
        <v/>
      </c>
      <c r="BL634" s="1313" t="str">
        <f t="shared" si="2040"/>
        <v/>
      </c>
      <c r="BM634" s="1313" t="str">
        <f t="shared" si="2040"/>
        <v/>
      </c>
      <c r="BN634" s="1313" t="str">
        <f t="shared" si="2040"/>
        <v/>
      </c>
      <c r="BO634" s="1313" t="str">
        <f t="shared" si="2040"/>
        <v/>
      </c>
      <c r="BP634" s="1313" t="str">
        <f t="shared" si="2040"/>
        <v/>
      </c>
      <c r="BQ634" s="1313" t="str">
        <f t="shared" si="2040"/>
        <v/>
      </c>
      <c r="BR634" s="1313" t="str">
        <f t="shared" si="2040"/>
        <v/>
      </c>
      <c r="BS634" s="1313" t="str">
        <f t="shared" si="2040"/>
        <v/>
      </c>
      <c r="BT634" s="1313" t="str">
        <f t="shared" si="2040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31"/>
        <v/>
      </c>
      <c r="CA634" s="584" t="str">
        <f t="shared" si="2032"/>
        <v/>
      </c>
      <c r="CB634" s="584" t="str">
        <f t="shared" si="2033"/>
        <v/>
      </c>
      <c r="CC634" s="585" t="str">
        <f t="shared" si="2034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6"/>
        <v/>
      </c>
      <c r="CF634" s="1206" t="str">
        <f t="shared" si="2036"/>
        <v/>
      </c>
      <c r="CG634" s="1206" t="str">
        <f t="shared" si="2036"/>
        <v/>
      </c>
      <c r="CH634" s="1206" t="str">
        <f t="shared" si="2036"/>
        <v/>
      </c>
      <c r="CI634" s="1206" t="str">
        <f t="shared" si="2036"/>
        <v/>
      </c>
      <c r="CJ634" s="1206" t="str">
        <f t="shared" si="2036"/>
        <v/>
      </c>
      <c r="CK634" s="1207" t="str">
        <f t="shared" si="2036"/>
        <v/>
      </c>
      <c r="CL634" s="1207" t="str">
        <f t="shared" si="2036"/>
        <v/>
      </c>
      <c r="CM634" s="1207" t="str">
        <f t="shared" si="2036"/>
        <v/>
      </c>
      <c r="CN634" s="1206" t="str">
        <f t="shared" si="2036"/>
        <v/>
      </c>
      <c r="CO634" s="1206" t="str">
        <f t="shared" si="2036"/>
        <v/>
      </c>
      <c r="CP634" s="1206" t="str">
        <f t="shared" si="2036"/>
        <v/>
      </c>
      <c r="CQ634" s="1206" t="str">
        <f t="shared" si="2036"/>
        <v/>
      </c>
      <c r="CR634" s="1206" t="str">
        <f t="shared" si="2036"/>
        <v/>
      </c>
      <c r="CS634" s="1205" t="str">
        <f t="shared" si="2036"/>
        <v/>
      </c>
      <c r="CT634" s="1208" t="str">
        <f t="shared" si="2036"/>
        <v/>
      </c>
      <c r="CU634" s="1242" t="str">
        <f t="shared" si="2021"/>
        <v/>
      </c>
      <c r="CV634" s="1243" t="str">
        <f t="shared" si="2021"/>
        <v/>
      </c>
      <c r="CW634" s="1244" t="str">
        <f t="shared" si="2021"/>
        <v/>
      </c>
      <c r="CX634" s="1244" t="str">
        <f t="shared" si="2021"/>
        <v/>
      </c>
      <c r="CY634" s="1244" t="str">
        <f t="shared" si="2021"/>
        <v/>
      </c>
      <c r="CZ634" s="1244" t="str">
        <f t="shared" si="2021"/>
        <v/>
      </c>
      <c r="DA634" s="1244" t="str">
        <f t="shared" si="2021"/>
        <v/>
      </c>
      <c r="DB634" s="1245" t="str">
        <f t="shared" si="2021"/>
        <v/>
      </c>
      <c r="DC634" s="1245" t="str">
        <f t="shared" si="2021"/>
        <v/>
      </c>
      <c r="DD634" s="1245" t="str">
        <f t="shared" si="2021"/>
        <v/>
      </c>
      <c r="DE634" s="1244" t="str">
        <f t="shared" si="2022"/>
        <v/>
      </c>
      <c r="DF634" s="1244" t="str">
        <f t="shared" si="2022"/>
        <v/>
      </c>
      <c r="DG634" s="1244" t="str">
        <f t="shared" si="2022"/>
        <v/>
      </c>
      <c r="DH634" s="1244" t="str">
        <f t="shared" si="2022"/>
        <v/>
      </c>
      <c r="DI634" s="1244" t="str">
        <f t="shared" si="2022"/>
        <v/>
      </c>
      <c r="DJ634" s="1243" t="str">
        <f t="shared" si="2022"/>
        <v/>
      </c>
      <c r="DK634" s="1242" t="str">
        <f t="shared" si="2022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41">IF(DL635&lt;3,"",(SUM(B635:R635)-MIN(B635:R635)-MAX(B635:R635))/(DL635-2))</f>
        <v/>
      </c>
      <c r="CA635" s="1280" t="str">
        <f t="shared" ref="CA635:CA642" si="2042">IF(DM635&lt;3,"",(SUM(T635:AJ635)-MIN(T635:AJ635)-MAX(T635:AJ635))/(DM635-2))</f>
        <v/>
      </c>
      <c r="CB635" s="1280" t="str">
        <f t="shared" ref="CB635:CB642" si="2043">IF(DN635&lt;3,"",(SUM(AL635:BB635)-MIN(AL635:BB635)-MAX(AL635:BB635))/(DN635-2))</f>
        <v/>
      </c>
      <c r="CC635" s="1383" t="str">
        <f t="shared" ref="CC635:CC642" si="2044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41"/>
        <v/>
      </c>
      <c r="CA636" s="1236" t="str">
        <f t="shared" si="2042"/>
        <v/>
      </c>
      <c r="CB636" s="1236" t="str">
        <f t="shared" si="2043"/>
        <v/>
      </c>
      <c r="CC636" s="1384" t="str">
        <f t="shared" si="2044"/>
        <v/>
      </c>
      <c r="CD636" s="1204" t="str">
        <f t="shared" ref="CD636:CM638" si="204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5"/>
        <v/>
      </c>
      <c r="CF636" s="1206" t="str">
        <f t="shared" si="2045"/>
        <v/>
      </c>
      <c r="CG636" s="1206" t="str">
        <f t="shared" si="2045"/>
        <v/>
      </c>
      <c r="CH636" s="1206" t="str">
        <f t="shared" si="2045"/>
        <v/>
      </c>
      <c r="CI636" s="1206" t="str">
        <f t="shared" si="2045"/>
        <v/>
      </c>
      <c r="CJ636" s="1206" t="str">
        <f t="shared" si="2045"/>
        <v/>
      </c>
      <c r="CK636" s="1207" t="str">
        <f t="shared" si="2045"/>
        <v/>
      </c>
      <c r="CL636" s="1207" t="str">
        <f t="shared" si="2045"/>
        <v/>
      </c>
      <c r="CM636" s="1207" t="str">
        <f t="shared" si="2045"/>
        <v/>
      </c>
      <c r="CN636" s="1206" t="str">
        <f t="shared" ref="CN636:CT638" si="204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6"/>
        <v/>
      </c>
      <c r="CP636" s="1206" t="str">
        <f t="shared" si="2046"/>
        <v/>
      </c>
      <c r="CQ636" s="1206" t="str">
        <f t="shared" si="2046"/>
        <v/>
      </c>
      <c r="CR636" s="1206" t="str">
        <f t="shared" si="2046"/>
        <v/>
      </c>
      <c r="CS636" s="1205" t="str">
        <f t="shared" si="2046"/>
        <v/>
      </c>
      <c r="CT636" s="1208" t="str">
        <f t="shared" si="2046"/>
        <v/>
      </c>
      <c r="CU636" s="1242" t="str">
        <f t="shared" ref="CU636:CU641" si="204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5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5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6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6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4">COUNT(B636:R636)</f>
        <v>0</v>
      </c>
      <c r="DM636" s="1180">
        <f t="shared" ref="DM636:DM641" si="2065">COUNT(T636:AJ636)</f>
        <v>0</v>
      </c>
      <c r="DN636" s="1180">
        <f t="shared" ref="DN636:DN641" si="2066">COUNT(AL636:BB636)</f>
        <v>0</v>
      </c>
      <c r="DO636" s="1180">
        <f t="shared" ref="DO636:DO641" si="2067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41"/>
        <v/>
      </c>
      <c r="CA637" s="1236" t="str">
        <f t="shared" si="2042"/>
        <v/>
      </c>
      <c r="CB637" s="1236" t="str">
        <f t="shared" si="2043"/>
        <v/>
      </c>
      <c r="CC637" s="1384" t="str">
        <f t="shared" si="2044"/>
        <v/>
      </c>
      <c r="CD637" s="1204" t="str">
        <f t="shared" si="2045"/>
        <v/>
      </c>
      <c r="CE637" s="1205" t="str">
        <f t="shared" si="2045"/>
        <v/>
      </c>
      <c r="CF637" s="1206" t="str">
        <f t="shared" si="2045"/>
        <v/>
      </c>
      <c r="CG637" s="1206" t="str">
        <f t="shared" si="2045"/>
        <v/>
      </c>
      <c r="CH637" s="1206" t="str">
        <f t="shared" si="2045"/>
        <v/>
      </c>
      <c r="CI637" s="1206" t="str">
        <f t="shared" si="2045"/>
        <v/>
      </c>
      <c r="CJ637" s="1206" t="str">
        <f t="shared" si="2045"/>
        <v/>
      </c>
      <c r="CK637" s="1207" t="str">
        <f t="shared" si="2045"/>
        <v/>
      </c>
      <c r="CL637" s="1207" t="str">
        <f t="shared" si="2045"/>
        <v/>
      </c>
      <c r="CM637" s="1207" t="str">
        <f t="shared" si="2045"/>
        <v/>
      </c>
      <c r="CN637" s="1206" t="str">
        <f t="shared" si="2046"/>
        <v/>
      </c>
      <c r="CO637" s="1206" t="str">
        <f t="shared" si="2046"/>
        <v/>
      </c>
      <c r="CP637" s="1206" t="str">
        <f t="shared" si="2046"/>
        <v/>
      </c>
      <c r="CQ637" s="1206" t="str">
        <f t="shared" si="2046"/>
        <v/>
      </c>
      <c r="CR637" s="1206" t="str">
        <f t="shared" si="2046"/>
        <v/>
      </c>
      <c r="CS637" s="1205" t="str">
        <f t="shared" si="2046"/>
        <v/>
      </c>
      <c r="CT637" s="1208" t="str">
        <f t="shared" si="2046"/>
        <v/>
      </c>
      <c r="CU637" s="1242" t="str">
        <f t="shared" si="2047"/>
        <v/>
      </c>
      <c r="CV637" s="1243" t="str">
        <f t="shared" si="2048"/>
        <v/>
      </c>
      <c r="CW637" s="1244" t="str">
        <f t="shared" si="2049"/>
        <v/>
      </c>
      <c r="CX637" s="1244" t="str">
        <f t="shared" si="2050"/>
        <v/>
      </c>
      <c r="CY637" s="1244" t="str">
        <f t="shared" si="2051"/>
        <v/>
      </c>
      <c r="CZ637" s="1244" t="str">
        <f t="shared" si="2052"/>
        <v/>
      </c>
      <c r="DA637" s="1244" t="str">
        <f t="shared" si="2053"/>
        <v/>
      </c>
      <c r="DB637" s="1245" t="str">
        <f t="shared" si="2054"/>
        <v/>
      </c>
      <c r="DC637" s="1245" t="str">
        <f t="shared" si="2055"/>
        <v/>
      </c>
      <c r="DD637" s="1245" t="str">
        <f t="shared" si="2056"/>
        <v/>
      </c>
      <c r="DE637" s="1244" t="str">
        <f t="shared" si="2057"/>
        <v/>
      </c>
      <c r="DF637" s="1244" t="str">
        <f t="shared" si="2058"/>
        <v/>
      </c>
      <c r="DG637" s="1244" t="str">
        <f t="shared" si="2059"/>
        <v/>
      </c>
      <c r="DH637" s="1244" t="str">
        <f t="shared" si="2060"/>
        <v/>
      </c>
      <c r="DI637" s="1244" t="str">
        <f t="shared" si="2061"/>
        <v/>
      </c>
      <c r="DJ637" s="1243" t="str">
        <f t="shared" si="2062"/>
        <v/>
      </c>
      <c r="DK637" s="1242" t="str">
        <f t="shared" si="2063"/>
        <v/>
      </c>
      <c r="DL637" s="1230">
        <f t="shared" si="2064"/>
        <v>0</v>
      </c>
      <c r="DM637" s="1180">
        <f t="shared" si="2065"/>
        <v>0</v>
      </c>
      <c r="DN637" s="1180">
        <f t="shared" si="2066"/>
        <v>0</v>
      </c>
      <c r="DO637" s="1180">
        <f t="shared" si="2067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41"/>
        <v/>
      </c>
      <c r="CA638" s="1236" t="str">
        <f t="shared" si="2042"/>
        <v/>
      </c>
      <c r="CB638" s="1236" t="str">
        <f t="shared" si="2043"/>
        <v/>
      </c>
      <c r="CC638" s="1384" t="str">
        <f t="shared" si="2044"/>
        <v/>
      </c>
      <c r="CD638" s="1204" t="str">
        <f t="shared" si="2045"/>
        <v/>
      </c>
      <c r="CE638" s="1205" t="str">
        <f t="shared" si="2045"/>
        <v/>
      </c>
      <c r="CF638" s="1206" t="str">
        <f t="shared" si="2045"/>
        <v/>
      </c>
      <c r="CG638" s="1206" t="str">
        <f t="shared" si="2045"/>
        <v/>
      </c>
      <c r="CH638" s="1206" t="str">
        <f t="shared" si="2045"/>
        <v/>
      </c>
      <c r="CI638" s="1206" t="str">
        <f t="shared" si="2045"/>
        <v/>
      </c>
      <c r="CJ638" s="1206" t="str">
        <f t="shared" si="2045"/>
        <v/>
      </c>
      <c r="CK638" s="1207" t="str">
        <f t="shared" si="2045"/>
        <v/>
      </c>
      <c r="CL638" s="1207" t="str">
        <f t="shared" si="2045"/>
        <v/>
      </c>
      <c r="CM638" s="1207" t="str">
        <f t="shared" si="2045"/>
        <v/>
      </c>
      <c r="CN638" s="1206" t="str">
        <f t="shared" si="2046"/>
        <v/>
      </c>
      <c r="CO638" s="1206" t="str">
        <f t="shared" si="2046"/>
        <v/>
      </c>
      <c r="CP638" s="1206" t="str">
        <f t="shared" si="2046"/>
        <v/>
      </c>
      <c r="CQ638" s="1206" t="str">
        <f t="shared" si="2046"/>
        <v/>
      </c>
      <c r="CR638" s="1206" t="str">
        <f t="shared" si="2046"/>
        <v/>
      </c>
      <c r="CS638" s="1205" t="str">
        <f t="shared" si="2046"/>
        <v/>
      </c>
      <c r="CT638" s="1208" t="str">
        <f t="shared" si="2046"/>
        <v/>
      </c>
      <c r="CU638" s="1242" t="str">
        <f t="shared" si="2047"/>
        <v/>
      </c>
      <c r="CV638" s="1243" t="str">
        <f t="shared" si="2048"/>
        <v/>
      </c>
      <c r="CW638" s="1244" t="str">
        <f t="shared" si="2049"/>
        <v/>
      </c>
      <c r="CX638" s="1244" t="str">
        <f t="shared" si="2050"/>
        <v/>
      </c>
      <c r="CY638" s="1244" t="str">
        <f t="shared" si="2051"/>
        <v/>
      </c>
      <c r="CZ638" s="1244" t="str">
        <f t="shared" si="2052"/>
        <v/>
      </c>
      <c r="DA638" s="1244" t="str">
        <f t="shared" si="2053"/>
        <v/>
      </c>
      <c r="DB638" s="1245" t="str">
        <f t="shared" si="2054"/>
        <v/>
      </c>
      <c r="DC638" s="1245" t="str">
        <f t="shared" si="2055"/>
        <v/>
      </c>
      <c r="DD638" s="1245" t="str">
        <f t="shared" si="2056"/>
        <v/>
      </c>
      <c r="DE638" s="1244" t="str">
        <f t="shared" si="2057"/>
        <v/>
      </c>
      <c r="DF638" s="1244" t="str">
        <f t="shared" si="2058"/>
        <v/>
      </c>
      <c r="DG638" s="1244" t="str">
        <f t="shared" si="2059"/>
        <v/>
      </c>
      <c r="DH638" s="1244" t="str">
        <f t="shared" si="2060"/>
        <v/>
      </c>
      <c r="DI638" s="1244" t="str">
        <f t="shared" si="2061"/>
        <v/>
      </c>
      <c r="DJ638" s="1243" t="str">
        <f t="shared" si="2062"/>
        <v/>
      </c>
      <c r="DK638" s="1242" t="str">
        <f t="shared" si="2063"/>
        <v/>
      </c>
      <c r="DL638" s="1230">
        <f t="shared" si="2064"/>
        <v>0</v>
      </c>
      <c r="DM638" s="1180">
        <f t="shared" si="2065"/>
        <v>0</v>
      </c>
      <c r="DN638" s="1180">
        <f t="shared" si="2066"/>
        <v>0</v>
      </c>
      <c r="DO638" s="1180">
        <f t="shared" si="2067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41"/>
        <v>4.4158668033423426E-4</v>
      </c>
      <c r="CA639" s="1220">
        <f t="shared" si="2042"/>
        <v>4.370993694281366E-3</v>
      </c>
      <c r="CB639" s="1220">
        <f t="shared" si="2043"/>
        <v>1.6687851396266274E-3</v>
      </c>
      <c r="CC639" s="1387">
        <f t="shared" si="2044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8"/>
        <v>0</v>
      </c>
      <c r="CG639" s="1223">
        <f t="shared" si="2068"/>
        <v>0</v>
      </c>
      <c r="CH639" s="1223">
        <f t="shared" si="2068"/>
        <v>0</v>
      </c>
      <c r="CI639" s="1223">
        <f t="shared" si="2068"/>
        <v>0</v>
      </c>
      <c r="CJ639" s="1223">
        <f t="shared" si="2068"/>
        <v>0</v>
      </c>
      <c r="CK639" s="1224">
        <f t="shared" si="2068"/>
        <v>0</v>
      </c>
      <c r="CL639" s="1224">
        <f t="shared" si="2068"/>
        <v>0</v>
      </c>
      <c r="CM639" s="1224">
        <f t="shared" si="2068"/>
        <v>0</v>
      </c>
      <c r="CN639" s="1223">
        <f t="shared" si="2068"/>
        <v>0</v>
      </c>
      <c r="CO639" s="1223">
        <f t="shared" si="2068"/>
        <v>0</v>
      </c>
      <c r="CP639" s="1223">
        <f t="shared" si="2068"/>
        <v>0</v>
      </c>
      <c r="CQ639" s="1223">
        <f t="shared" si="2068"/>
        <v>1.6401080980337342E-5</v>
      </c>
      <c r="CR639" s="1223">
        <f t="shared" si="2068"/>
        <v>9.7511881464914726E-3</v>
      </c>
      <c r="CS639" s="1222">
        <f t="shared" si="2068"/>
        <v>1.5264187866927594E-2</v>
      </c>
      <c r="CT639" s="1225">
        <f t="shared" si="2068"/>
        <v>4.5988258317025438E-2</v>
      </c>
      <c r="CU639" s="1226">
        <f t="shared" si="2047"/>
        <v>0</v>
      </c>
      <c r="CV639" s="1227">
        <f t="shared" si="2048"/>
        <v>0</v>
      </c>
      <c r="CW639" s="1228">
        <f t="shared" si="2049"/>
        <v>0</v>
      </c>
      <c r="CX639" s="1228">
        <f t="shared" si="2050"/>
        <v>0</v>
      </c>
      <c r="CY639" s="1228">
        <f t="shared" si="2051"/>
        <v>0</v>
      </c>
      <c r="CZ639" s="1228">
        <f t="shared" si="2052"/>
        <v>0</v>
      </c>
      <c r="DA639" s="1228">
        <f t="shared" si="2053"/>
        <v>0</v>
      </c>
      <c r="DB639" s="1229">
        <f t="shared" si="2054"/>
        <v>0</v>
      </c>
      <c r="DC639" s="1229">
        <f t="shared" si="2055"/>
        <v>0</v>
      </c>
      <c r="DD639" s="1229">
        <f t="shared" si="2056"/>
        <v>0</v>
      </c>
      <c r="DE639" s="1228">
        <f t="shared" si="2057"/>
        <v>0</v>
      </c>
      <c r="DF639" s="1228">
        <f t="shared" si="2058"/>
        <v>0</v>
      </c>
      <c r="DG639" s="1228">
        <f t="shared" si="2059"/>
        <v>4.5923026744944554E-4</v>
      </c>
      <c r="DH639" s="1228">
        <f t="shared" si="2060"/>
        <v>8.2005404901686703E-4</v>
      </c>
      <c r="DI639" s="1228">
        <f t="shared" si="2061"/>
        <v>1.9099804305283759E-3</v>
      </c>
      <c r="DJ639" s="1227">
        <f t="shared" si="2062"/>
        <v>4.5401174168297458E-3</v>
      </c>
      <c r="DK639" s="1226">
        <f t="shared" si="2063"/>
        <v>1.5489236790606655E-2</v>
      </c>
      <c r="DL639" s="1230">
        <f t="shared" si="2064"/>
        <v>17</v>
      </c>
      <c r="DM639" s="1180">
        <f t="shared" si="2065"/>
        <v>17</v>
      </c>
      <c r="DN639" s="1180">
        <f t="shared" si="2066"/>
        <v>17</v>
      </c>
      <c r="DO639" s="1180">
        <f t="shared" si="2067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41"/>
        <v/>
      </c>
      <c r="CA640" s="1236" t="str">
        <f t="shared" si="2042"/>
        <v/>
      </c>
      <c r="CB640" s="1236" t="str">
        <f t="shared" si="2043"/>
        <v/>
      </c>
      <c r="CC640" s="1384" t="str">
        <f t="shared" si="2044"/>
        <v/>
      </c>
      <c r="CD640" s="1204" t="str">
        <f t="shared" ref="CD640:CT640" si="206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9"/>
        <v/>
      </c>
      <c r="CF640" s="1206" t="str">
        <f t="shared" si="2069"/>
        <v/>
      </c>
      <c r="CG640" s="1206" t="str">
        <f t="shared" si="2069"/>
        <v/>
      </c>
      <c r="CH640" s="1206" t="str">
        <f t="shared" si="2069"/>
        <v/>
      </c>
      <c r="CI640" s="1206" t="str">
        <f t="shared" si="2069"/>
        <v/>
      </c>
      <c r="CJ640" s="1206" t="str">
        <f t="shared" si="2069"/>
        <v/>
      </c>
      <c r="CK640" s="1207" t="str">
        <f t="shared" si="2069"/>
        <v/>
      </c>
      <c r="CL640" s="1207" t="str">
        <f t="shared" si="2069"/>
        <v/>
      </c>
      <c r="CM640" s="1207" t="str">
        <f t="shared" si="2069"/>
        <v/>
      </c>
      <c r="CN640" s="1206" t="str">
        <f t="shared" si="2069"/>
        <v/>
      </c>
      <c r="CO640" s="1206" t="str">
        <f t="shared" si="2069"/>
        <v/>
      </c>
      <c r="CP640" s="1206" t="str">
        <f t="shared" si="2069"/>
        <v/>
      </c>
      <c r="CQ640" s="1206" t="str">
        <f t="shared" si="2069"/>
        <v/>
      </c>
      <c r="CR640" s="1206" t="str">
        <f t="shared" si="2069"/>
        <v/>
      </c>
      <c r="CS640" s="1205" t="str">
        <f t="shared" si="2069"/>
        <v/>
      </c>
      <c r="CT640" s="1208" t="str">
        <f t="shared" si="2069"/>
        <v/>
      </c>
      <c r="CU640" s="1242" t="str">
        <f t="shared" si="2047"/>
        <v/>
      </c>
      <c r="CV640" s="1243" t="str">
        <f t="shared" si="2048"/>
        <v/>
      </c>
      <c r="CW640" s="1244" t="str">
        <f t="shared" si="2049"/>
        <v/>
      </c>
      <c r="CX640" s="1244" t="str">
        <f t="shared" si="2050"/>
        <v/>
      </c>
      <c r="CY640" s="1244" t="str">
        <f t="shared" si="2051"/>
        <v/>
      </c>
      <c r="CZ640" s="1244" t="str">
        <f t="shared" si="2052"/>
        <v/>
      </c>
      <c r="DA640" s="1244" t="str">
        <f t="shared" si="2053"/>
        <v/>
      </c>
      <c r="DB640" s="1245" t="str">
        <f t="shared" si="2054"/>
        <v/>
      </c>
      <c r="DC640" s="1245" t="str">
        <f t="shared" si="2055"/>
        <v/>
      </c>
      <c r="DD640" s="1245" t="str">
        <f t="shared" si="2056"/>
        <v/>
      </c>
      <c r="DE640" s="1244" t="str">
        <f t="shared" si="2057"/>
        <v/>
      </c>
      <c r="DF640" s="1244" t="str">
        <f t="shared" si="2058"/>
        <v/>
      </c>
      <c r="DG640" s="1244" t="str">
        <f t="shared" si="2059"/>
        <v/>
      </c>
      <c r="DH640" s="1244" t="str">
        <f t="shared" si="2060"/>
        <v/>
      </c>
      <c r="DI640" s="1244" t="str">
        <f t="shared" si="2061"/>
        <v/>
      </c>
      <c r="DJ640" s="1243" t="str">
        <f t="shared" si="2062"/>
        <v/>
      </c>
      <c r="DK640" s="1242" t="str">
        <f t="shared" si="2063"/>
        <v/>
      </c>
      <c r="DL640" s="1230">
        <f t="shared" si="2064"/>
        <v>0</v>
      </c>
      <c r="DM640" s="1180">
        <f t="shared" si="2065"/>
        <v>0</v>
      </c>
      <c r="DN640" s="1180">
        <f t="shared" si="2066"/>
        <v>0</v>
      </c>
      <c r="DO640" s="1180">
        <f t="shared" si="2067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41"/>
        <v>6.666666666666667</v>
      </c>
      <c r="CA641" s="1236">
        <f t="shared" si="2042"/>
        <v>40.1616</v>
      </c>
      <c r="CB641" s="1236">
        <f t="shared" si="2043"/>
        <v>27.133333333333333</v>
      </c>
      <c r="CC641" s="1384">
        <f t="shared" si="2044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7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70"/>
        <v>0</v>
      </c>
      <c r="CG641" s="1206">
        <f t="shared" si="2070"/>
        <v>0</v>
      </c>
      <c r="CH641" s="1206">
        <f t="shared" si="2070"/>
        <v>0</v>
      </c>
      <c r="CI641" s="1206">
        <f t="shared" si="2070"/>
        <v>0</v>
      </c>
      <c r="CJ641" s="1206">
        <f t="shared" si="2070"/>
        <v>0</v>
      </c>
      <c r="CK641" s="1207">
        <f t="shared" si="2070"/>
        <v>0</v>
      </c>
      <c r="CL641" s="1207">
        <f t="shared" si="2070"/>
        <v>0</v>
      </c>
      <c r="CM641" s="1207">
        <f t="shared" si="2070"/>
        <v>0</v>
      </c>
      <c r="CN641" s="1206">
        <f t="shared" si="2070"/>
        <v>0</v>
      </c>
      <c r="CO641" s="1206">
        <f t="shared" si="2070"/>
        <v>0</v>
      </c>
      <c r="CP641" s="1206">
        <f t="shared" si="2070"/>
        <v>0</v>
      </c>
      <c r="CQ641" s="1206">
        <f t="shared" si="2070"/>
        <v>12</v>
      </c>
      <c r="CR641" s="1206">
        <f t="shared" si="2070"/>
        <v>67</v>
      </c>
      <c r="CS641" s="1205">
        <f t="shared" si="2070"/>
        <v>328</v>
      </c>
      <c r="CT641" s="1208">
        <f t="shared" si="2070"/>
        <v>3280</v>
      </c>
      <c r="CU641" s="1242">
        <f t="shared" si="2047"/>
        <v>0</v>
      </c>
      <c r="CV641" s="1243">
        <f t="shared" si="2048"/>
        <v>0</v>
      </c>
      <c r="CW641" s="1244">
        <f t="shared" si="2049"/>
        <v>0</v>
      </c>
      <c r="CX641" s="1244">
        <f t="shared" si="2050"/>
        <v>0</v>
      </c>
      <c r="CY641" s="1244">
        <f t="shared" si="2051"/>
        <v>0</v>
      </c>
      <c r="CZ641" s="1244">
        <f t="shared" si="2052"/>
        <v>0</v>
      </c>
      <c r="DA641" s="1244">
        <f t="shared" si="2053"/>
        <v>0</v>
      </c>
      <c r="DB641" s="1245">
        <f t="shared" si="2054"/>
        <v>0</v>
      </c>
      <c r="DC641" s="1245">
        <f t="shared" si="2055"/>
        <v>0</v>
      </c>
      <c r="DD641" s="1245">
        <f t="shared" si="2056"/>
        <v>0</v>
      </c>
      <c r="DE641" s="1244">
        <f t="shared" si="2057"/>
        <v>0</v>
      </c>
      <c r="DF641" s="1244">
        <f t="shared" si="2058"/>
        <v>0</v>
      </c>
      <c r="DG641" s="1244">
        <f t="shared" si="2059"/>
        <v>45</v>
      </c>
      <c r="DH641" s="1244">
        <f t="shared" si="2060"/>
        <v>80</v>
      </c>
      <c r="DI641" s="1244">
        <f t="shared" si="2061"/>
        <v>240</v>
      </c>
      <c r="DJ641" s="1243">
        <f t="shared" si="2062"/>
        <v>300</v>
      </c>
      <c r="DK641" s="1242">
        <f t="shared" si="2063"/>
        <v>499.8</v>
      </c>
      <c r="DL641" s="1230">
        <f t="shared" si="2064"/>
        <v>17</v>
      </c>
      <c r="DM641" s="1180">
        <f t="shared" si="2065"/>
        <v>17</v>
      </c>
      <c r="DN641" s="1180">
        <f t="shared" si="2066"/>
        <v>17</v>
      </c>
      <c r="DO641" s="1180">
        <f t="shared" si="2067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41"/>
        <v/>
      </c>
      <c r="CA642" s="1280" t="str">
        <f t="shared" si="2042"/>
        <v/>
      </c>
      <c r="CB642" s="1280" t="str">
        <f t="shared" si="2043"/>
        <v/>
      </c>
      <c r="CC642" s="1383" t="str">
        <f t="shared" si="2044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7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71"/>
        <v/>
      </c>
      <c r="CF644" s="1206" t="str">
        <f t="shared" si="2071"/>
        <v/>
      </c>
      <c r="CG644" s="1206" t="str">
        <f t="shared" si="2071"/>
        <v/>
      </c>
      <c r="CH644" s="1206" t="str">
        <f t="shared" si="2071"/>
        <v/>
      </c>
      <c r="CI644" s="1206" t="str">
        <f t="shared" si="2071"/>
        <v/>
      </c>
      <c r="CJ644" s="1206" t="str">
        <f t="shared" si="2071"/>
        <v/>
      </c>
      <c r="CK644" s="1207" t="str">
        <f t="shared" si="2071"/>
        <v/>
      </c>
      <c r="CL644" s="1207" t="str">
        <f t="shared" si="2071"/>
        <v/>
      </c>
      <c r="CM644" s="1207" t="str">
        <f t="shared" si="2071"/>
        <v/>
      </c>
      <c r="CN644" s="1206" t="str">
        <f t="shared" si="2071"/>
        <v/>
      </c>
      <c r="CO644" s="1206" t="str">
        <f t="shared" si="2071"/>
        <v/>
      </c>
      <c r="CP644" s="1206" t="str">
        <f t="shared" si="2071"/>
        <v/>
      </c>
      <c r="CQ644" s="1206" t="str">
        <f t="shared" si="2071"/>
        <v/>
      </c>
      <c r="CR644" s="1206" t="str">
        <f t="shared" si="2071"/>
        <v/>
      </c>
      <c r="CS644" s="1205" t="str">
        <f t="shared" si="2071"/>
        <v/>
      </c>
      <c r="CT644" s="1208" t="str">
        <f t="shared" ref="CE644:CT648" si="207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3"/>
        <v/>
      </c>
      <c r="CW644" s="1244" t="str">
        <f t="shared" si="2073"/>
        <v/>
      </c>
      <c r="CX644" s="1244" t="str">
        <f t="shared" si="2073"/>
        <v/>
      </c>
      <c r="CY644" s="1244" t="str">
        <f t="shared" si="2073"/>
        <v/>
      </c>
      <c r="CZ644" s="1244" t="str">
        <f t="shared" si="2073"/>
        <v/>
      </c>
      <c r="DA644" s="1244" t="str">
        <f t="shared" si="2073"/>
        <v/>
      </c>
      <c r="DB644" s="1245" t="str">
        <f t="shared" si="2073"/>
        <v/>
      </c>
      <c r="DC644" s="1245" t="str">
        <f t="shared" si="2073"/>
        <v/>
      </c>
      <c r="DD644" s="1245" t="str">
        <f t="shared" si="2073"/>
        <v/>
      </c>
      <c r="DE644" s="1244" t="str">
        <f t="shared" ref="DE644:DK648" si="207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4"/>
        <v/>
      </c>
      <c r="DG644" s="1244" t="str">
        <f t="shared" si="2074"/>
        <v/>
      </c>
      <c r="DH644" s="1244" t="str">
        <f t="shared" si="2074"/>
        <v/>
      </c>
      <c r="DI644" s="1244" t="str">
        <f t="shared" si="2074"/>
        <v/>
      </c>
      <c r="DJ644" s="1243" t="str">
        <f t="shared" si="2074"/>
        <v/>
      </c>
      <c r="DK644" s="1242" t="str">
        <f t="shared" si="2074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2"/>
        <v/>
      </c>
      <c r="CF645" s="1206" t="str">
        <f t="shared" si="2072"/>
        <v/>
      </c>
      <c r="CG645" s="1206" t="str">
        <f t="shared" si="2072"/>
        <v/>
      </c>
      <c r="CH645" s="1206" t="str">
        <f t="shared" si="2072"/>
        <v/>
      </c>
      <c r="CI645" s="1206" t="str">
        <f t="shared" si="2072"/>
        <v/>
      </c>
      <c r="CJ645" s="1206" t="str">
        <f t="shared" si="2072"/>
        <v/>
      </c>
      <c r="CK645" s="1207" t="str">
        <f t="shared" si="2072"/>
        <v/>
      </c>
      <c r="CL645" s="1207" t="str">
        <f t="shared" si="2072"/>
        <v/>
      </c>
      <c r="CM645" s="1207" t="str">
        <f t="shared" si="2072"/>
        <v/>
      </c>
      <c r="CN645" s="1206" t="str">
        <f t="shared" si="2072"/>
        <v/>
      </c>
      <c r="CO645" s="1206" t="str">
        <f t="shared" si="2072"/>
        <v/>
      </c>
      <c r="CP645" s="1206" t="str">
        <f t="shared" si="2072"/>
        <v/>
      </c>
      <c r="CQ645" s="1206" t="str">
        <f t="shared" si="2072"/>
        <v/>
      </c>
      <c r="CR645" s="1206" t="str">
        <f t="shared" si="2072"/>
        <v/>
      </c>
      <c r="CS645" s="1205" t="str">
        <f t="shared" si="2072"/>
        <v/>
      </c>
      <c r="CT645" s="1208" t="str">
        <f t="shared" si="2072"/>
        <v/>
      </c>
      <c r="CU645" s="1242" t="str">
        <f t="shared" si="2073"/>
        <v/>
      </c>
      <c r="CV645" s="1243" t="str">
        <f t="shared" si="2073"/>
        <v/>
      </c>
      <c r="CW645" s="1244" t="str">
        <f t="shared" si="2073"/>
        <v/>
      </c>
      <c r="CX645" s="1244" t="str">
        <f t="shared" si="2073"/>
        <v/>
      </c>
      <c r="CY645" s="1244" t="str">
        <f t="shared" si="2073"/>
        <v/>
      </c>
      <c r="CZ645" s="1244" t="str">
        <f t="shared" si="2073"/>
        <v/>
      </c>
      <c r="DA645" s="1244" t="str">
        <f t="shared" si="2073"/>
        <v/>
      </c>
      <c r="DB645" s="1245" t="str">
        <f t="shared" si="2073"/>
        <v/>
      </c>
      <c r="DC645" s="1245" t="str">
        <f t="shared" si="2073"/>
        <v/>
      </c>
      <c r="DD645" s="1245" t="str">
        <f t="shared" si="2073"/>
        <v/>
      </c>
      <c r="DE645" s="1244" t="str">
        <f t="shared" si="2074"/>
        <v/>
      </c>
      <c r="DF645" s="1244" t="str">
        <f t="shared" si="2074"/>
        <v/>
      </c>
      <c r="DG645" s="1244" t="str">
        <f t="shared" si="2074"/>
        <v/>
      </c>
      <c r="DH645" s="1244" t="str">
        <f t="shared" si="2074"/>
        <v/>
      </c>
      <c r="DI645" s="1244" t="str">
        <f t="shared" si="2074"/>
        <v/>
      </c>
      <c r="DJ645" s="1243" t="str">
        <f t="shared" si="2074"/>
        <v/>
      </c>
      <c r="DK645" s="1242" t="str">
        <f t="shared" si="2074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2"/>
        <v/>
      </c>
      <c r="CF646" s="1206" t="str">
        <f t="shared" si="2072"/>
        <v/>
      </c>
      <c r="CG646" s="1206" t="str">
        <f t="shared" si="2072"/>
        <v/>
      </c>
      <c r="CH646" s="1206" t="str">
        <f t="shared" si="2072"/>
        <v/>
      </c>
      <c r="CI646" s="1206" t="str">
        <f t="shared" si="2072"/>
        <v/>
      </c>
      <c r="CJ646" s="1206" t="str">
        <f t="shared" si="2072"/>
        <v/>
      </c>
      <c r="CK646" s="1207" t="str">
        <f t="shared" si="2072"/>
        <v/>
      </c>
      <c r="CL646" s="1207" t="str">
        <f t="shared" si="2072"/>
        <v/>
      </c>
      <c r="CM646" s="1207" t="str">
        <f t="shared" si="2072"/>
        <v/>
      </c>
      <c r="CN646" s="1206" t="str">
        <f t="shared" si="2072"/>
        <v/>
      </c>
      <c r="CO646" s="1206" t="str">
        <f t="shared" si="2072"/>
        <v/>
      </c>
      <c r="CP646" s="1206" t="str">
        <f t="shared" si="2072"/>
        <v/>
      </c>
      <c r="CQ646" s="1206" t="str">
        <f t="shared" si="2072"/>
        <v/>
      </c>
      <c r="CR646" s="1206" t="str">
        <f t="shared" si="2072"/>
        <v/>
      </c>
      <c r="CS646" s="1205" t="str">
        <f t="shared" si="2072"/>
        <v/>
      </c>
      <c r="CT646" s="1208" t="str">
        <f t="shared" si="2072"/>
        <v/>
      </c>
      <c r="CU646" s="1242" t="str">
        <f t="shared" si="2073"/>
        <v/>
      </c>
      <c r="CV646" s="1243" t="str">
        <f t="shared" si="2073"/>
        <v/>
      </c>
      <c r="CW646" s="1244" t="str">
        <f t="shared" si="2073"/>
        <v/>
      </c>
      <c r="CX646" s="1244" t="str">
        <f t="shared" si="2073"/>
        <v/>
      </c>
      <c r="CY646" s="1244" t="str">
        <f t="shared" si="2073"/>
        <v/>
      </c>
      <c r="CZ646" s="1244" t="str">
        <f t="shared" si="2073"/>
        <v/>
      </c>
      <c r="DA646" s="1244" t="str">
        <f t="shared" si="2073"/>
        <v/>
      </c>
      <c r="DB646" s="1245" t="str">
        <f t="shared" si="2073"/>
        <v/>
      </c>
      <c r="DC646" s="1245" t="str">
        <f t="shared" si="2073"/>
        <v/>
      </c>
      <c r="DD646" s="1245" t="str">
        <f t="shared" si="2073"/>
        <v/>
      </c>
      <c r="DE646" s="1244" t="str">
        <f t="shared" si="2074"/>
        <v/>
      </c>
      <c r="DF646" s="1244" t="str">
        <f t="shared" si="2074"/>
        <v/>
      </c>
      <c r="DG646" s="1244" t="str">
        <f t="shared" si="2074"/>
        <v/>
      </c>
      <c r="DH646" s="1244" t="str">
        <f t="shared" si="2074"/>
        <v/>
      </c>
      <c r="DI646" s="1244" t="str">
        <f t="shared" si="2074"/>
        <v/>
      </c>
      <c r="DJ646" s="1243" t="str">
        <f t="shared" si="2074"/>
        <v/>
      </c>
      <c r="DK646" s="1242" t="str">
        <f t="shared" si="2074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2"/>
        <v/>
      </c>
      <c r="CF647" s="1206" t="str">
        <f t="shared" si="2072"/>
        <v/>
      </c>
      <c r="CG647" s="1206" t="str">
        <f t="shared" si="2072"/>
        <v/>
      </c>
      <c r="CH647" s="1206" t="str">
        <f t="shared" si="2072"/>
        <v/>
      </c>
      <c r="CI647" s="1206" t="str">
        <f t="shared" si="2072"/>
        <v/>
      </c>
      <c r="CJ647" s="1206" t="str">
        <f t="shared" si="2072"/>
        <v/>
      </c>
      <c r="CK647" s="1207" t="str">
        <f t="shared" si="2072"/>
        <v/>
      </c>
      <c r="CL647" s="1207" t="str">
        <f t="shared" si="2072"/>
        <v/>
      </c>
      <c r="CM647" s="1207" t="str">
        <f t="shared" si="2072"/>
        <v/>
      </c>
      <c r="CN647" s="1206" t="str">
        <f t="shared" si="2072"/>
        <v/>
      </c>
      <c r="CO647" s="1206" t="str">
        <f t="shared" si="2072"/>
        <v/>
      </c>
      <c r="CP647" s="1206" t="str">
        <f t="shared" si="2072"/>
        <v/>
      </c>
      <c r="CQ647" s="1206" t="str">
        <f t="shared" si="2072"/>
        <v/>
      </c>
      <c r="CR647" s="1206" t="str">
        <f t="shared" si="2072"/>
        <v/>
      </c>
      <c r="CS647" s="1205" t="str">
        <f t="shared" si="2072"/>
        <v/>
      </c>
      <c r="CT647" s="1208" t="str">
        <f t="shared" si="2072"/>
        <v/>
      </c>
      <c r="CU647" s="1242" t="str">
        <f t="shared" si="2073"/>
        <v/>
      </c>
      <c r="CV647" s="1243" t="str">
        <f t="shared" si="2073"/>
        <v/>
      </c>
      <c r="CW647" s="1244" t="str">
        <f t="shared" si="2073"/>
        <v/>
      </c>
      <c r="CX647" s="1244" t="str">
        <f t="shared" si="2073"/>
        <v/>
      </c>
      <c r="CY647" s="1244" t="str">
        <f t="shared" si="2073"/>
        <v/>
      </c>
      <c r="CZ647" s="1244" t="str">
        <f t="shared" si="2073"/>
        <v/>
      </c>
      <c r="DA647" s="1244" t="str">
        <f t="shared" si="2073"/>
        <v/>
      </c>
      <c r="DB647" s="1245" t="str">
        <f t="shared" si="2073"/>
        <v/>
      </c>
      <c r="DC647" s="1245" t="str">
        <f t="shared" si="2073"/>
        <v/>
      </c>
      <c r="DD647" s="1245" t="str">
        <f t="shared" si="2073"/>
        <v/>
      </c>
      <c r="DE647" s="1244" t="str">
        <f t="shared" si="2074"/>
        <v/>
      </c>
      <c r="DF647" s="1244" t="str">
        <f t="shared" si="2074"/>
        <v/>
      </c>
      <c r="DG647" s="1244" t="str">
        <f t="shared" si="2074"/>
        <v/>
      </c>
      <c r="DH647" s="1244" t="str">
        <f t="shared" si="2074"/>
        <v/>
      </c>
      <c r="DI647" s="1244" t="str">
        <f t="shared" si="2074"/>
        <v/>
      </c>
      <c r="DJ647" s="1243" t="str">
        <f t="shared" si="2074"/>
        <v/>
      </c>
      <c r="DK647" s="1242" t="str">
        <f t="shared" si="2074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5">IF(B645="","",((B644*B645*B646*B647)*3630*$K$1)/B$46/365/$F$1)</f>
        <v>1.1839530332681017E-2</v>
      </c>
      <c r="C648" s="1316">
        <f t="shared" si="2075"/>
        <v>0.13812785388127855</v>
      </c>
      <c r="D648" s="1316">
        <f t="shared" si="2075"/>
        <v>0.27061783617556612</v>
      </c>
      <c r="E648" s="1316">
        <f t="shared" si="2075"/>
        <v>1.9732550554468365E-2</v>
      </c>
      <c r="F648" s="1316">
        <f t="shared" si="2075"/>
        <v>3.1572080887149384E-2</v>
      </c>
      <c r="G648" s="1316">
        <f t="shared" si="2075"/>
        <v>3.3827229521945765E-2</v>
      </c>
      <c r="H648" s="1316">
        <f t="shared" si="2075"/>
        <v>4.7358121330724069E-2</v>
      </c>
      <c r="I648" s="1316">
        <f t="shared" si="2075"/>
        <v>3.1572080887149384E-2</v>
      </c>
      <c r="J648" s="1316">
        <f t="shared" si="2075"/>
        <v>7.1037181996086107E-2</v>
      </c>
      <c r="K648" s="1316" t="str">
        <f t="shared" si="2075"/>
        <v/>
      </c>
      <c r="L648" s="1316" t="str">
        <f t="shared" si="2075"/>
        <v/>
      </c>
      <c r="M648" s="1316" t="str">
        <f t="shared" si="2075"/>
        <v/>
      </c>
      <c r="N648" s="1316" t="str">
        <f t="shared" si="2075"/>
        <v/>
      </c>
      <c r="O648" s="1316" t="str">
        <f t="shared" si="2075"/>
        <v/>
      </c>
      <c r="P648" s="1316" t="str">
        <f t="shared" si="2075"/>
        <v/>
      </c>
      <c r="Q648" s="1316" t="str">
        <f t="shared" si="2075"/>
        <v/>
      </c>
      <c r="R648" s="1316" t="str">
        <f t="shared" si="2075"/>
        <v/>
      </c>
      <c r="S648" s="1339"/>
      <c r="T648" s="1621">
        <f t="shared" ref="T648:AJ648" si="2076">IF(T645="","",((T644*T645*T646*T647)*3630*$K$1)/T$46/365/$F$1)</f>
        <v>3.1572080887149384E-2</v>
      </c>
      <c r="U648" s="1621">
        <f t="shared" si="2076"/>
        <v>0.16575342465753423</v>
      </c>
      <c r="V648" s="1621">
        <f t="shared" si="2076"/>
        <v>0</v>
      </c>
      <c r="W648" s="1621">
        <f t="shared" si="2076"/>
        <v>0</v>
      </c>
      <c r="X648" s="1621">
        <f t="shared" si="2076"/>
        <v>0</v>
      </c>
      <c r="Y648" s="1621">
        <f t="shared" si="2076"/>
        <v>0.14613363153480569</v>
      </c>
      <c r="Z648" s="1621">
        <f t="shared" si="2076"/>
        <v>0.13530891808778306</v>
      </c>
      <c r="AA648" s="1316">
        <f t="shared" si="2076"/>
        <v>0</v>
      </c>
      <c r="AB648" s="1316">
        <f t="shared" si="2076"/>
        <v>0</v>
      </c>
      <c r="AC648" s="1316" t="str">
        <f t="shared" si="2076"/>
        <v/>
      </c>
      <c r="AD648" s="1316" t="str">
        <f t="shared" si="2076"/>
        <v/>
      </c>
      <c r="AE648" s="1316" t="str">
        <f t="shared" si="2076"/>
        <v/>
      </c>
      <c r="AF648" s="1316" t="str">
        <f t="shared" si="2076"/>
        <v/>
      </c>
      <c r="AG648" s="1316" t="str">
        <f t="shared" si="2076"/>
        <v/>
      </c>
      <c r="AH648" s="1316" t="str">
        <f t="shared" si="2076"/>
        <v/>
      </c>
      <c r="AI648" s="1316" t="str">
        <f t="shared" si="2076"/>
        <v/>
      </c>
      <c r="AJ648" s="1316" t="str">
        <f t="shared" si="2076"/>
        <v/>
      </c>
      <c r="AK648" s="1339"/>
      <c r="AL648" s="1316" t="str">
        <f t="shared" ref="AL648:BB648" si="2077">IF(AL645="","",((AL644*AL645*AL646*AL647)*3630*$K$1)/AL$46/365/$F$1)</f>
        <v/>
      </c>
      <c r="AM648" s="1316" t="str">
        <f t="shared" si="2077"/>
        <v/>
      </c>
      <c r="AN648" s="1316" t="str">
        <f t="shared" si="2077"/>
        <v/>
      </c>
      <c r="AO648" s="1316" t="str">
        <f t="shared" si="2077"/>
        <v/>
      </c>
      <c r="AP648" s="1316" t="str">
        <f t="shared" si="2077"/>
        <v/>
      </c>
      <c r="AQ648" s="1316" t="str">
        <f t="shared" si="2077"/>
        <v/>
      </c>
      <c r="AR648" s="1316" t="str">
        <f t="shared" si="2077"/>
        <v/>
      </c>
      <c r="AS648" s="1316" t="str">
        <f t="shared" si="2077"/>
        <v/>
      </c>
      <c r="AT648" s="1316" t="str">
        <f t="shared" si="2077"/>
        <v/>
      </c>
      <c r="AU648" s="1316" t="str">
        <f t="shared" si="2077"/>
        <v/>
      </c>
      <c r="AV648" s="1316" t="str">
        <f t="shared" si="2077"/>
        <v/>
      </c>
      <c r="AW648" s="1316" t="str">
        <f t="shared" si="2077"/>
        <v/>
      </c>
      <c r="AX648" s="1316" t="str">
        <f t="shared" si="2077"/>
        <v/>
      </c>
      <c r="AY648" s="1316" t="str">
        <f t="shared" si="2077"/>
        <v/>
      </c>
      <c r="AZ648" s="1316" t="str">
        <f t="shared" si="2077"/>
        <v/>
      </c>
      <c r="BA648" s="1316" t="str">
        <f t="shared" si="2077"/>
        <v/>
      </c>
      <c r="BB648" s="1316" t="str">
        <f t="shared" si="2077"/>
        <v/>
      </c>
      <c r="BC648" s="1339"/>
      <c r="BD648" s="1316" t="str">
        <f t="shared" ref="BD648:BT648" si="2078">IF(BD645="","",((BD644*BD645*BD646*BD647)*3630*$K$1)/BD$46/365/$F$1)</f>
        <v/>
      </c>
      <c r="BE648" s="1316" t="str">
        <f t="shared" si="2078"/>
        <v/>
      </c>
      <c r="BF648" s="1316" t="str">
        <f t="shared" si="2078"/>
        <v/>
      </c>
      <c r="BG648" s="1316" t="str">
        <f t="shared" si="2078"/>
        <v/>
      </c>
      <c r="BH648" s="1316" t="str">
        <f t="shared" si="2078"/>
        <v/>
      </c>
      <c r="BI648" s="1316" t="str">
        <f t="shared" si="2078"/>
        <v/>
      </c>
      <c r="BJ648" s="1316" t="str">
        <f t="shared" si="2078"/>
        <v/>
      </c>
      <c r="BK648" s="1316" t="str">
        <f t="shared" si="2078"/>
        <v/>
      </c>
      <c r="BL648" s="1316" t="str">
        <f t="shared" si="2078"/>
        <v/>
      </c>
      <c r="BM648" s="1316" t="str">
        <f t="shared" si="2078"/>
        <v/>
      </c>
      <c r="BN648" s="1316" t="str">
        <f t="shared" si="2078"/>
        <v/>
      </c>
      <c r="BO648" s="1316" t="str">
        <f t="shared" si="2078"/>
        <v/>
      </c>
      <c r="BP648" s="1316" t="str">
        <f t="shared" si="2078"/>
        <v/>
      </c>
      <c r="BQ648" s="1316" t="str">
        <f t="shared" si="2078"/>
        <v/>
      </c>
      <c r="BR648" s="1316" t="str">
        <f t="shared" si="2078"/>
        <v/>
      </c>
      <c r="BS648" s="1316" t="str">
        <f t="shared" si="2078"/>
        <v/>
      </c>
      <c r="BT648" s="1316" t="str">
        <f t="shared" si="2078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2"/>
        <v/>
      </c>
      <c r="CF648" s="1223" t="str">
        <f t="shared" si="2072"/>
        <v/>
      </c>
      <c r="CG648" s="1223" t="str">
        <f t="shared" si="2072"/>
        <v/>
      </c>
      <c r="CH648" s="1223" t="str">
        <f t="shared" si="2072"/>
        <v/>
      </c>
      <c r="CI648" s="1223" t="str">
        <f t="shared" si="2072"/>
        <v/>
      </c>
      <c r="CJ648" s="1223" t="str">
        <f t="shared" si="2072"/>
        <v/>
      </c>
      <c r="CK648" s="1224" t="str">
        <f t="shared" si="2072"/>
        <v/>
      </c>
      <c r="CL648" s="1224" t="str">
        <f t="shared" si="2072"/>
        <v/>
      </c>
      <c r="CM648" s="1224" t="str">
        <f t="shared" si="2072"/>
        <v/>
      </c>
      <c r="CN648" s="1223" t="str">
        <f t="shared" si="2072"/>
        <v/>
      </c>
      <c r="CO648" s="1223" t="str">
        <f t="shared" si="2072"/>
        <v/>
      </c>
      <c r="CP648" s="1223" t="str">
        <f t="shared" si="2072"/>
        <v/>
      </c>
      <c r="CQ648" s="1223" t="str">
        <f t="shared" si="2072"/>
        <v/>
      </c>
      <c r="CR648" s="1223" t="str">
        <f t="shared" si="2072"/>
        <v/>
      </c>
      <c r="CS648" s="1222" t="str">
        <f t="shared" si="2072"/>
        <v/>
      </c>
      <c r="CT648" s="1225" t="str">
        <f t="shared" si="2072"/>
        <v/>
      </c>
      <c r="CU648" s="1226" t="str">
        <f t="shared" si="2073"/>
        <v/>
      </c>
      <c r="CV648" s="1227" t="str">
        <f t="shared" si="2073"/>
        <v/>
      </c>
      <c r="CW648" s="1228" t="str">
        <f t="shared" si="2073"/>
        <v/>
      </c>
      <c r="CX648" s="1228" t="str">
        <f t="shared" si="2073"/>
        <v/>
      </c>
      <c r="CY648" s="1228" t="str">
        <f t="shared" si="2073"/>
        <v/>
      </c>
      <c r="CZ648" s="1228" t="str">
        <f t="shared" si="2073"/>
        <v/>
      </c>
      <c r="DA648" s="1228" t="str">
        <f t="shared" si="2073"/>
        <v/>
      </c>
      <c r="DB648" s="1229" t="str">
        <f t="shared" si="2073"/>
        <v/>
      </c>
      <c r="DC648" s="1229" t="str">
        <f t="shared" si="2073"/>
        <v/>
      </c>
      <c r="DD648" s="1229" t="str">
        <f t="shared" si="2073"/>
        <v/>
      </c>
      <c r="DE648" s="1228" t="str">
        <f t="shared" si="2074"/>
        <v/>
      </c>
      <c r="DF648" s="1228" t="str">
        <f t="shared" si="2074"/>
        <v/>
      </c>
      <c r="DG648" s="1228" t="str">
        <f t="shared" si="2074"/>
        <v/>
      </c>
      <c r="DH648" s="1228" t="str">
        <f t="shared" si="2074"/>
        <v/>
      </c>
      <c r="DI648" s="1228" t="str">
        <f t="shared" si="2074"/>
        <v/>
      </c>
      <c r="DJ648" s="1227" t="str">
        <f t="shared" si="2074"/>
        <v/>
      </c>
      <c r="DK648" s="1226" t="str">
        <f t="shared" si="2074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9"/>
        <v/>
      </c>
      <c r="CF650" s="1206" t="str">
        <f t="shared" si="2079"/>
        <v/>
      </c>
      <c r="CG650" s="1206" t="str">
        <f t="shared" si="2079"/>
        <v/>
      </c>
      <c r="CH650" s="1206" t="str">
        <f t="shared" si="2079"/>
        <v/>
      </c>
      <c r="CI650" s="1206" t="str">
        <f t="shared" si="2079"/>
        <v/>
      </c>
      <c r="CJ650" s="1206" t="str">
        <f t="shared" si="2079"/>
        <v/>
      </c>
      <c r="CK650" s="1207" t="str">
        <f t="shared" si="2079"/>
        <v/>
      </c>
      <c r="CL650" s="1207">
        <f t="shared" si="2079"/>
        <v>2</v>
      </c>
      <c r="CM650" s="1207">
        <f t="shared" si="2079"/>
        <v>2</v>
      </c>
      <c r="CN650" s="1206" t="str">
        <f t="shared" si="2079"/>
        <v/>
      </c>
      <c r="CO650" s="1206" t="str">
        <f t="shared" si="2079"/>
        <v/>
      </c>
      <c r="CP650" s="1206" t="str">
        <f t="shared" si="2079"/>
        <v/>
      </c>
      <c r="CQ650" s="1206" t="str">
        <f t="shared" si="2079"/>
        <v/>
      </c>
      <c r="CR650" s="1206" t="str">
        <f t="shared" si="2079"/>
        <v/>
      </c>
      <c r="CS650" s="1205" t="str">
        <f t="shared" si="2079"/>
        <v/>
      </c>
      <c r="CT650" s="1208" t="str">
        <f t="shared" ref="CE650:CT654" si="208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8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81"/>
        <v/>
      </c>
      <c r="CW650" s="1244" t="str">
        <f t="shared" si="2081"/>
        <v/>
      </c>
      <c r="CX650" s="1244" t="str">
        <f t="shared" si="2081"/>
        <v/>
      </c>
      <c r="CY650" s="1244" t="str">
        <f t="shared" si="2081"/>
        <v/>
      </c>
      <c r="CZ650" s="1244" t="str">
        <f t="shared" si="2081"/>
        <v/>
      </c>
      <c r="DA650" s="1244" t="str">
        <f t="shared" si="2081"/>
        <v/>
      </c>
      <c r="DB650" s="1245" t="str">
        <f t="shared" si="2081"/>
        <v/>
      </c>
      <c r="DC650" s="1245" t="str">
        <f t="shared" si="2081"/>
        <v/>
      </c>
      <c r="DD650" s="1245" t="str">
        <f t="shared" si="2081"/>
        <v/>
      </c>
      <c r="DE650" s="1244" t="str">
        <f t="shared" ref="DE650:DK654" si="208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2"/>
        <v/>
      </c>
      <c r="DG650" s="1244" t="str">
        <f t="shared" si="2082"/>
        <v/>
      </c>
      <c r="DH650" s="1244" t="str">
        <f t="shared" si="2082"/>
        <v/>
      </c>
      <c r="DI650" s="1244" t="str">
        <f t="shared" si="2082"/>
        <v/>
      </c>
      <c r="DJ650" s="1243" t="str">
        <f t="shared" si="2082"/>
        <v/>
      </c>
      <c r="DK650" s="1242" t="str">
        <f t="shared" si="2082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80"/>
        <v/>
      </c>
      <c r="CF651" s="1206" t="str">
        <f t="shared" si="2080"/>
        <v/>
      </c>
      <c r="CG651" s="1206" t="str">
        <f t="shared" si="2080"/>
        <v/>
      </c>
      <c r="CH651" s="1206" t="str">
        <f t="shared" si="2080"/>
        <v/>
      </c>
      <c r="CI651" s="1206" t="str">
        <f t="shared" si="2080"/>
        <v/>
      </c>
      <c r="CJ651" s="1206" t="str">
        <f t="shared" si="2080"/>
        <v/>
      </c>
      <c r="CK651" s="1207" t="str">
        <f t="shared" si="2080"/>
        <v/>
      </c>
      <c r="CL651" s="1207">
        <f t="shared" si="2080"/>
        <v>1</v>
      </c>
      <c r="CM651" s="1207">
        <f t="shared" si="2080"/>
        <v>1</v>
      </c>
      <c r="CN651" s="1206" t="str">
        <f t="shared" si="2080"/>
        <v/>
      </c>
      <c r="CO651" s="1206" t="str">
        <f t="shared" si="2080"/>
        <v/>
      </c>
      <c r="CP651" s="1206" t="str">
        <f t="shared" si="2080"/>
        <v/>
      </c>
      <c r="CQ651" s="1206" t="str">
        <f t="shared" si="2080"/>
        <v/>
      </c>
      <c r="CR651" s="1206" t="str">
        <f t="shared" si="2080"/>
        <v/>
      </c>
      <c r="CS651" s="1205" t="str">
        <f t="shared" si="2080"/>
        <v/>
      </c>
      <c r="CT651" s="1208" t="str">
        <f t="shared" si="2080"/>
        <v/>
      </c>
      <c r="CU651" s="1242" t="str">
        <f t="shared" si="2081"/>
        <v/>
      </c>
      <c r="CV651" s="1243" t="str">
        <f t="shared" si="2081"/>
        <v/>
      </c>
      <c r="CW651" s="1244" t="str">
        <f t="shared" si="2081"/>
        <v/>
      </c>
      <c r="CX651" s="1244" t="str">
        <f t="shared" si="2081"/>
        <v/>
      </c>
      <c r="CY651" s="1244" t="str">
        <f t="shared" si="2081"/>
        <v/>
      </c>
      <c r="CZ651" s="1244" t="str">
        <f t="shared" si="2081"/>
        <v/>
      </c>
      <c r="DA651" s="1244" t="str">
        <f t="shared" si="2081"/>
        <v/>
      </c>
      <c r="DB651" s="1245" t="str">
        <f t="shared" si="2081"/>
        <v/>
      </c>
      <c r="DC651" s="1245" t="str">
        <f t="shared" si="2081"/>
        <v/>
      </c>
      <c r="DD651" s="1245" t="str">
        <f t="shared" si="2081"/>
        <v/>
      </c>
      <c r="DE651" s="1244" t="str">
        <f t="shared" si="2082"/>
        <v/>
      </c>
      <c r="DF651" s="1244" t="str">
        <f t="shared" si="2082"/>
        <v/>
      </c>
      <c r="DG651" s="1244" t="str">
        <f t="shared" si="2082"/>
        <v/>
      </c>
      <c r="DH651" s="1244" t="str">
        <f t="shared" si="2082"/>
        <v/>
      </c>
      <c r="DI651" s="1244" t="str">
        <f t="shared" si="2082"/>
        <v/>
      </c>
      <c r="DJ651" s="1243" t="str">
        <f t="shared" si="2082"/>
        <v/>
      </c>
      <c r="DK651" s="1242" t="str">
        <f t="shared" si="2082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80"/>
        <v/>
      </c>
      <c r="CF652" s="1206" t="str">
        <f t="shared" si="2080"/>
        <v/>
      </c>
      <c r="CG652" s="1206" t="str">
        <f t="shared" si="2080"/>
        <v/>
      </c>
      <c r="CH652" s="1206" t="str">
        <f t="shared" si="2080"/>
        <v/>
      </c>
      <c r="CI652" s="1206" t="str">
        <f t="shared" si="2080"/>
        <v/>
      </c>
      <c r="CJ652" s="1206" t="str">
        <f t="shared" si="2080"/>
        <v/>
      </c>
      <c r="CK652" s="1207" t="str">
        <f t="shared" si="2080"/>
        <v/>
      </c>
      <c r="CL652" s="1207">
        <f t="shared" si="2080"/>
        <v>2</v>
      </c>
      <c r="CM652" s="1207">
        <f t="shared" si="2080"/>
        <v>2</v>
      </c>
      <c r="CN652" s="1206" t="str">
        <f t="shared" si="2080"/>
        <v/>
      </c>
      <c r="CO652" s="1206" t="str">
        <f t="shared" si="2080"/>
        <v/>
      </c>
      <c r="CP652" s="1206" t="str">
        <f t="shared" si="2080"/>
        <v/>
      </c>
      <c r="CQ652" s="1206" t="str">
        <f t="shared" si="2080"/>
        <v/>
      </c>
      <c r="CR652" s="1206" t="str">
        <f t="shared" si="2080"/>
        <v/>
      </c>
      <c r="CS652" s="1205" t="str">
        <f t="shared" si="2080"/>
        <v/>
      </c>
      <c r="CT652" s="1208" t="str">
        <f t="shared" si="2080"/>
        <v/>
      </c>
      <c r="CU652" s="1242" t="str">
        <f t="shared" si="2081"/>
        <v/>
      </c>
      <c r="CV652" s="1243" t="str">
        <f t="shared" si="2081"/>
        <v/>
      </c>
      <c r="CW652" s="1244" t="str">
        <f t="shared" si="2081"/>
        <v/>
      </c>
      <c r="CX652" s="1244" t="str">
        <f t="shared" si="2081"/>
        <v/>
      </c>
      <c r="CY652" s="1244" t="str">
        <f t="shared" si="2081"/>
        <v/>
      </c>
      <c r="CZ652" s="1244" t="str">
        <f t="shared" si="2081"/>
        <v/>
      </c>
      <c r="DA652" s="1244" t="str">
        <f t="shared" si="2081"/>
        <v/>
      </c>
      <c r="DB652" s="1245" t="str">
        <f t="shared" si="2081"/>
        <v/>
      </c>
      <c r="DC652" s="1245" t="str">
        <f t="shared" si="2081"/>
        <v/>
      </c>
      <c r="DD652" s="1245" t="str">
        <f t="shared" si="2081"/>
        <v/>
      </c>
      <c r="DE652" s="1244" t="str">
        <f t="shared" si="2082"/>
        <v/>
      </c>
      <c r="DF652" s="1244" t="str">
        <f t="shared" si="2082"/>
        <v/>
      </c>
      <c r="DG652" s="1244" t="str">
        <f t="shared" si="2082"/>
        <v/>
      </c>
      <c r="DH652" s="1244" t="str">
        <f t="shared" si="2082"/>
        <v/>
      </c>
      <c r="DI652" s="1244" t="str">
        <f t="shared" si="2082"/>
        <v/>
      </c>
      <c r="DJ652" s="1243" t="str">
        <f t="shared" si="2082"/>
        <v/>
      </c>
      <c r="DK652" s="1242" t="str">
        <f t="shared" si="2082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80"/>
        <v/>
      </c>
      <c r="CF653" s="1206" t="str">
        <f t="shared" si="2080"/>
        <v/>
      </c>
      <c r="CG653" s="1206" t="str">
        <f t="shared" si="2080"/>
        <v/>
      </c>
      <c r="CH653" s="1206" t="str">
        <f t="shared" si="2080"/>
        <v/>
      </c>
      <c r="CI653" s="1206" t="str">
        <f t="shared" si="2080"/>
        <v/>
      </c>
      <c r="CJ653" s="1206" t="str">
        <f t="shared" si="2080"/>
        <v/>
      </c>
      <c r="CK653" s="1207" t="str">
        <f t="shared" si="2080"/>
        <v/>
      </c>
      <c r="CL653" s="1207">
        <f t="shared" si="2080"/>
        <v>25</v>
      </c>
      <c r="CM653" s="1207">
        <f t="shared" si="2080"/>
        <v>50</v>
      </c>
      <c r="CN653" s="1206" t="str">
        <f t="shared" si="2080"/>
        <v/>
      </c>
      <c r="CO653" s="1206" t="str">
        <f t="shared" si="2080"/>
        <v/>
      </c>
      <c r="CP653" s="1206" t="str">
        <f t="shared" si="2080"/>
        <v/>
      </c>
      <c r="CQ653" s="1206" t="str">
        <f t="shared" si="2080"/>
        <v/>
      </c>
      <c r="CR653" s="1206" t="str">
        <f t="shared" si="2080"/>
        <v/>
      </c>
      <c r="CS653" s="1205" t="str">
        <f t="shared" si="2080"/>
        <v/>
      </c>
      <c r="CT653" s="1208" t="str">
        <f t="shared" si="2080"/>
        <v/>
      </c>
      <c r="CU653" s="1242" t="str">
        <f t="shared" si="2081"/>
        <v/>
      </c>
      <c r="CV653" s="1243" t="str">
        <f t="shared" si="2081"/>
        <v/>
      </c>
      <c r="CW653" s="1244" t="str">
        <f t="shared" si="2081"/>
        <v/>
      </c>
      <c r="CX653" s="1244" t="str">
        <f t="shared" si="2081"/>
        <v/>
      </c>
      <c r="CY653" s="1244" t="str">
        <f t="shared" si="2081"/>
        <v/>
      </c>
      <c r="CZ653" s="1244" t="str">
        <f t="shared" si="2081"/>
        <v/>
      </c>
      <c r="DA653" s="1244" t="str">
        <f t="shared" si="2081"/>
        <v/>
      </c>
      <c r="DB653" s="1245" t="str">
        <f t="shared" si="2081"/>
        <v/>
      </c>
      <c r="DC653" s="1245" t="str">
        <f t="shared" si="2081"/>
        <v/>
      </c>
      <c r="DD653" s="1245" t="str">
        <f t="shared" si="2081"/>
        <v/>
      </c>
      <c r="DE653" s="1244" t="str">
        <f t="shared" si="2082"/>
        <v/>
      </c>
      <c r="DF653" s="1244" t="str">
        <f t="shared" si="2082"/>
        <v/>
      </c>
      <c r="DG653" s="1244" t="str">
        <f t="shared" si="2082"/>
        <v/>
      </c>
      <c r="DH653" s="1244" t="str">
        <f t="shared" si="2082"/>
        <v/>
      </c>
      <c r="DI653" s="1244" t="str">
        <f t="shared" si="2082"/>
        <v/>
      </c>
      <c r="DJ653" s="1243" t="str">
        <f t="shared" si="2082"/>
        <v/>
      </c>
      <c r="DK653" s="1242" t="str">
        <f t="shared" si="2082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3">IF(B651="","",((B650*B651*B652*B653)*3630*$K$1)/B$46/365/$F$1)</f>
        <v>2.3679060665362035E-2</v>
      </c>
      <c r="C654" s="1316">
        <f t="shared" si="2083"/>
        <v>4.7358121330724069E-2</v>
      </c>
      <c r="D654" s="1316">
        <f t="shared" si="2083"/>
        <v>1.3530891808778304E-2</v>
      </c>
      <c r="E654" s="1316">
        <f t="shared" si="2083"/>
        <v>1.1839530332681017E-2</v>
      </c>
      <c r="F654" s="1316">
        <f t="shared" si="2083"/>
        <v>7.893020221787346E-3</v>
      </c>
      <c r="G654" s="1316">
        <f t="shared" si="2083"/>
        <v>2.0296337713167457E-2</v>
      </c>
      <c r="H654" s="1316">
        <f t="shared" si="2083"/>
        <v>7.893020221787346E-3</v>
      </c>
      <c r="I654" s="1316">
        <f t="shared" si="2083"/>
        <v>0</v>
      </c>
      <c r="J654" s="1316">
        <f t="shared" si="2083"/>
        <v>2.8414872798434444E-2</v>
      </c>
      <c r="K654" s="1316" t="str">
        <f t="shared" si="2083"/>
        <v/>
      </c>
      <c r="L654" s="1316" t="str">
        <f t="shared" si="2083"/>
        <v/>
      </c>
      <c r="M654" s="1316" t="str">
        <f t="shared" si="2083"/>
        <v/>
      </c>
      <c r="N654" s="1316" t="str">
        <f t="shared" si="2083"/>
        <v/>
      </c>
      <c r="O654" s="1316" t="str">
        <f t="shared" si="2083"/>
        <v/>
      </c>
      <c r="P654" s="1316" t="str">
        <f t="shared" si="2083"/>
        <v/>
      </c>
      <c r="Q654" s="1316" t="str">
        <f t="shared" si="2083"/>
        <v/>
      </c>
      <c r="R654" s="1316" t="str">
        <f t="shared" si="2083"/>
        <v/>
      </c>
      <c r="S654" s="1339"/>
      <c r="T654" s="1621">
        <f t="shared" ref="T654:AJ654" si="2084">IF(T651="","",((T650*T651*T652*T653)*3630*$K$1)/T$46/365/$F$1)</f>
        <v>7.1037181996086107E-2</v>
      </c>
      <c r="U654" s="1621">
        <f t="shared" si="2084"/>
        <v>0.19890410958904109</v>
      </c>
      <c r="V654" s="1621">
        <f t="shared" si="2084"/>
        <v>5.4123567235113218E-2</v>
      </c>
      <c r="W654" s="1621">
        <f t="shared" si="2084"/>
        <v>0.23679060665362037</v>
      </c>
      <c r="X654" s="1621">
        <f t="shared" si="2084"/>
        <v>0.11365949119373778</v>
      </c>
      <c r="Y654" s="1621">
        <f t="shared" si="2084"/>
        <v>9.7422421023203795E-2</v>
      </c>
      <c r="Z654" s="1621">
        <f t="shared" si="2084"/>
        <v>5.4123567235113218E-2</v>
      </c>
      <c r="AA654" s="1316">
        <f t="shared" si="2084"/>
        <v>0.23679060665362037</v>
      </c>
      <c r="AB654" s="1316">
        <f t="shared" si="2084"/>
        <v>0.23679060665362037</v>
      </c>
      <c r="AC654" s="1316" t="str">
        <f t="shared" si="2084"/>
        <v/>
      </c>
      <c r="AD654" s="1316" t="str">
        <f t="shared" si="2084"/>
        <v/>
      </c>
      <c r="AE654" s="1316" t="str">
        <f t="shared" si="2084"/>
        <v/>
      </c>
      <c r="AF654" s="1316" t="str">
        <f t="shared" si="2084"/>
        <v/>
      </c>
      <c r="AG654" s="1316" t="str">
        <f t="shared" si="2084"/>
        <v/>
      </c>
      <c r="AH654" s="1316" t="str">
        <f t="shared" si="2084"/>
        <v/>
      </c>
      <c r="AI654" s="1316" t="str">
        <f t="shared" si="2084"/>
        <v/>
      </c>
      <c r="AJ654" s="1316" t="str">
        <f t="shared" si="2084"/>
        <v/>
      </c>
      <c r="AK654" s="1339"/>
      <c r="AL654" s="1316">
        <f t="shared" ref="AL654:BB654" si="2085">IF(AL651="","",((AL650*AL651*AL652*AL653)*3630*$K$1)/AL$46/365/$F$1)</f>
        <v>0.13530891808778306</v>
      </c>
      <c r="AM654" s="1316" t="str">
        <f t="shared" si="2085"/>
        <v/>
      </c>
      <c r="AN654" s="1316">
        <f t="shared" si="2085"/>
        <v>9.4716242661448138E-2</v>
      </c>
      <c r="AO654" s="1316" t="str">
        <f t="shared" si="2085"/>
        <v/>
      </c>
      <c r="AP654" s="1316" t="str">
        <f t="shared" si="2085"/>
        <v/>
      </c>
      <c r="AQ654" s="1316" t="str">
        <f t="shared" si="2085"/>
        <v/>
      </c>
      <c r="AR654" s="1316" t="str">
        <f t="shared" si="2085"/>
        <v/>
      </c>
      <c r="AS654" s="1316" t="str">
        <f t="shared" si="2085"/>
        <v/>
      </c>
      <c r="AT654" s="1316" t="str">
        <f t="shared" si="2085"/>
        <v/>
      </c>
      <c r="AU654" s="1316" t="str">
        <f t="shared" si="2085"/>
        <v/>
      </c>
      <c r="AV654" s="1316" t="str">
        <f t="shared" si="2085"/>
        <v/>
      </c>
      <c r="AW654" s="1316" t="str">
        <f t="shared" si="2085"/>
        <v/>
      </c>
      <c r="AX654" s="1316" t="str">
        <f t="shared" si="2085"/>
        <v/>
      </c>
      <c r="AY654" s="1316" t="str">
        <f t="shared" si="2085"/>
        <v/>
      </c>
      <c r="AZ654" s="1316" t="str">
        <f t="shared" si="2085"/>
        <v/>
      </c>
      <c r="BA654" s="1316" t="str">
        <f t="shared" si="2085"/>
        <v/>
      </c>
      <c r="BB654" s="1316" t="str">
        <f t="shared" si="2085"/>
        <v/>
      </c>
      <c r="BC654" s="1339"/>
      <c r="BD654" s="1316" t="str">
        <f t="shared" ref="BD654:BT654" si="2086">IF(BD651="","",((BD650*BD651*BD652*BD653)*3630*$K$1)/BD$46/365/$F$1)</f>
        <v/>
      </c>
      <c r="BE654" s="1316" t="str">
        <f t="shared" si="2086"/>
        <v/>
      </c>
      <c r="BF654" s="1316" t="str">
        <f t="shared" si="2086"/>
        <v/>
      </c>
      <c r="BG654" s="1316" t="str">
        <f t="shared" si="2086"/>
        <v/>
      </c>
      <c r="BH654" s="1316" t="str">
        <f t="shared" si="2086"/>
        <v/>
      </c>
      <c r="BI654" s="1316" t="str">
        <f t="shared" si="2086"/>
        <v/>
      </c>
      <c r="BJ654" s="1316" t="str">
        <f t="shared" si="2086"/>
        <v/>
      </c>
      <c r="BK654" s="1316" t="str">
        <f t="shared" si="2086"/>
        <v/>
      </c>
      <c r="BL654" s="1316" t="str">
        <f t="shared" si="2086"/>
        <v/>
      </c>
      <c r="BM654" s="1316" t="str">
        <f t="shared" si="2086"/>
        <v/>
      </c>
      <c r="BN654" s="1316" t="str">
        <f t="shared" si="2086"/>
        <v/>
      </c>
      <c r="BO654" s="1316" t="str">
        <f t="shared" si="2086"/>
        <v/>
      </c>
      <c r="BP654" s="1316" t="str">
        <f t="shared" si="2086"/>
        <v/>
      </c>
      <c r="BQ654" s="1316" t="str">
        <f t="shared" si="2086"/>
        <v/>
      </c>
      <c r="BR654" s="1316" t="str">
        <f t="shared" si="2086"/>
        <v/>
      </c>
      <c r="BS654" s="1316" t="str">
        <f t="shared" si="2086"/>
        <v/>
      </c>
      <c r="BT654" s="1316" t="str">
        <f t="shared" si="2086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80"/>
        <v/>
      </c>
      <c r="CF654" s="1223" t="str">
        <f t="shared" si="2080"/>
        <v/>
      </c>
      <c r="CG654" s="1223" t="str">
        <f t="shared" si="2080"/>
        <v/>
      </c>
      <c r="CH654" s="1223" t="str">
        <f t="shared" si="2080"/>
        <v/>
      </c>
      <c r="CI654" s="1223" t="str">
        <f t="shared" si="2080"/>
        <v/>
      </c>
      <c r="CJ654" s="1223" t="str">
        <f t="shared" si="2080"/>
        <v/>
      </c>
      <c r="CK654" s="1224" t="str">
        <f t="shared" si="2080"/>
        <v/>
      </c>
      <c r="CL654" s="1224">
        <f t="shared" si="2080"/>
        <v>9.4716242661448138E-2</v>
      </c>
      <c r="CM654" s="1224">
        <f t="shared" si="2080"/>
        <v>0.13530891808778306</v>
      </c>
      <c r="CN654" s="1223" t="str">
        <f t="shared" si="2080"/>
        <v/>
      </c>
      <c r="CO654" s="1223" t="str">
        <f t="shared" si="2080"/>
        <v/>
      </c>
      <c r="CP654" s="1223" t="str">
        <f t="shared" si="2080"/>
        <v/>
      </c>
      <c r="CQ654" s="1223" t="str">
        <f t="shared" si="2080"/>
        <v/>
      </c>
      <c r="CR654" s="1223" t="str">
        <f t="shared" si="2080"/>
        <v/>
      </c>
      <c r="CS654" s="1222" t="str">
        <f t="shared" si="2080"/>
        <v/>
      </c>
      <c r="CT654" s="1225" t="str">
        <f t="shared" si="2080"/>
        <v/>
      </c>
      <c r="CU654" s="1226" t="str">
        <f t="shared" si="2081"/>
        <v/>
      </c>
      <c r="CV654" s="1227" t="str">
        <f t="shared" si="2081"/>
        <v/>
      </c>
      <c r="CW654" s="1228" t="str">
        <f t="shared" si="2081"/>
        <v/>
      </c>
      <c r="CX654" s="1228" t="str">
        <f t="shared" si="2081"/>
        <v/>
      </c>
      <c r="CY654" s="1228" t="str">
        <f t="shared" si="2081"/>
        <v/>
      </c>
      <c r="CZ654" s="1228" t="str">
        <f t="shared" si="2081"/>
        <v/>
      </c>
      <c r="DA654" s="1228" t="str">
        <f t="shared" si="2081"/>
        <v/>
      </c>
      <c r="DB654" s="1229" t="str">
        <f t="shared" si="2081"/>
        <v/>
      </c>
      <c r="DC654" s="1229" t="str">
        <f t="shared" si="2081"/>
        <v/>
      </c>
      <c r="DD654" s="1229" t="str">
        <f t="shared" si="2081"/>
        <v/>
      </c>
      <c r="DE654" s="1228" t="str">
        <f t="shared" si="2082"/>
        <v/>
      </c>
      <c r="DF654" s="1228" t="str">
        <f t="shared" si="2082"/>
        <v/>
      </c>
      <c r="DG654" s="1228" t="str">
        <f t="shared" si="2082"/>
        <v/>
      </c>
      <c r="DH654" s="1228" t="str">
        <f t="shared" si="2082"/>
        <v/>
      </c>
      <c r="DI654" s="1228" t="str">
        <f t="shared" si="2082"/>
        <v/>
      </c>
      <c r="DJ654" s="1227" t="str">
        <f t="shared" si="2082"/>
        <v/>
      </c>
      <c r="DK654" s="1226" t="str">
        <f t="shared" si="2082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7">IF(DL656&lt;3,"",(SUM(B656:R656)-MIN(B656:R656)-MAX(B656:R656))/(DL656-2))</f>
        <v>1.3333333333333333</v>
      </c>
      <c r="CA656" s="1236">
        <f t="shared" ref="CA656:CA663" si="2088">IF(DM656&lt;3,"",(SUM(T656:AJ656)-MIN(T656:AJ656)-MAX(T656:AJ656))/(DM656-2))</f>
        <v>1.1428571428571428</v>
      </c>
      <c r="CB656" s="1236" t="str">
        <f t="shared" ref="CB656:CB663" si="2089">IF(DN656&lt;3,"",(SUM(AL656:BB656)-MIN(AL656:BB656)-MAX(AL656:BB656))/(DN656-2))</f>
        <v/>
      </c>
      <c r="CC656" s="1384" t="str">
        <f t="shared" ref="CC656:CC663" si="2090">IF(DO656&lt;3,"",(SUM(BD656:BT656)-MIN(BD656:BT656)-MAX(BD656:BT656))/(DO656-2))</f>
        <v/>
      </c>
      <c r="CD656" s="1204" t="str">
        <f t="shared" ref="CD656:CS656" si="209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91"/>
        <v/>
      </c>
      <c r="CF656" s="1206" t="str">
        <f t="shared" si="2091"/>
        <v/>
      </c>
      <c r="CG656" s="1206" t="str">
        <f t="shared" si="2091"/>
        <v/>
      </c>
      <c r="CH656" s="1206" t="str">
        <f t="shared" si="2091"/>
        <v/>
      </c>
      <c r="CI656" s="1206" t="str">
        <f t="shared" si="2091"/>
        <v/>
      </c>
      <c r="CJ656" s="1206" t="str">
        <f t="shared" si="2091"/>
        <v/>
      </c>
      <c r="CK656" s="1207" t="str">
        <f t="shared" si="2091"/>
        <v/>
      </c>
      <c r="CL656" s="1207">
        <f t="shared" si="2091"/>
        <v>2</v>
      </c>
      <c r="CM656" s="1207">
        <f t="shared" si="2091"/>
        <v>2</v>
      </c>
      <c r="CN656" s="1206" t="str">
        <f t="shared" si="2091"/>
        <v/>
      </c>
      <c r="CO656" s="1206" t="str">
        <f t="shared" si="2091"/>
        <v/>
      </c>
      <c r="CP656" s="1206" t="str">
        <f t="shared" si="2091"/>
        <v/>
      </c>
      <c r="CQ656" s="1206" t="str">
        <f t="shared" si="2091"/>
        <v/>
      </c>
      <c r="CR656" s="1206" t="str">
        <f t="shared" si="2091"/>
        <v/>
      </c>
      <c r="CS656" s="1205" t="str">
        <f t="shared" si="2091"/>
        <v/>
      </c>
      <c r="CT656" s="1208" t="str">
        <f t="shared" ref="CE656:CT660" si="209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10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10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10">COUNT(B656:R656)</f>
        <v>8</v>
      </c>
      <c r="DM656" s="1180">
        <f t="shared" ref="DM656:DM663" si="2111">COUNT(T656:AJ656)</f>
        <v>9</v>
      </c>
      <c r="DN656" s="1180">
        <f t="shared" ref="DN656:DN663" si="2112">COUNT(AL656:BB656)</f>
        <v>2</v>
      </c>
      <c r="DO656" s="1180">
        <f t="shared" ref="DO656:DO663" si="2113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7"/>
        <v>1.5</v>
      </c>
      <c r="CA657" s="1236">
        <f t="shared" si="2088"/>
        <v>1.8571428571428572</v>
      </c>
      <c r="CB657" s="1236" t="str">
        <f t="shared" si="2089"/>
        <v/>
      </c>
      <c r="CC657" s="1384" t="str">
        <f t="shared" si="2090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2"/>
        <v/>
      </c>
      <c r="CF657" s="1206" t="str">
        <f t="shared" si="2092"/>
        <v/>
      </c>
      <c r="CG657" s="1206" t="str">
        <f t="shared" si="2092"/>
        <v/>
      </c>
      <c r="CH657" s="1206" t="str">
        <f t="shared" si="2092"/>
        <v/>
      </c>
      <c r="CI657" s="1206" t="str">
        <f t="shared" si="2092"/>
        <v/>
      </c>
      <c r="CJ657" s="1206" t="str">
        <f t="shared" si="2092"/>
        <v/>
      </c>
      <c r="CK657" s="1207" t="str">
        <f t="shared" si="2092"/>
        <v/>
      </c>
      <c r="CL657" s="1207">
        <f t="shared" si="2092"/>
        <v>1</v>
      </c>
      <c r="CM657" s="1207">
        <f t="shared" si="2092"/>
        <v>1</v>
      </c>
      <c r="CN657" s="1206" t="str">
        <f t="shared" si="2092"/>
        <v/>
      </c>
      <c r="CO657" s="1206" t="str">
        <f t="shared" si="2092"/>
        <v/>
      </c>
      <c r="CP657" s="1206" t="str">
        <f t="shared" si="2092"/>
        <v/>
      </c>
      <c r="CQ657" s="1206" t="str">
        <f t="shared" si="2092"/>
        <v/>
      </c>
      <c r="CR657" s="1206" t="str">
        <f t="shared" si="2092"/>
        <v/>
      </c>
      <c r="CS657" s="1205" t="str">
        <f t="shared" si="2092"/>
        <v/>
      </c>
      <c r="CT657" s="1208" t="str">
        <f t="shared" si="2092"/>
        <v/>
      </c>
      <c r="CU657" s="1242" t="str">
        <f t="shared" si="2093"/>
        <v/>
      </c>
      <c r="CV657" s="1243" t="str">
        <f t="shared" si="2094"/>
        <v/>
      </c>
      <c r="CW657" s="1244" t="str">
        <f t="shared" si="2095"/>
        <v/>
      </c>
      <c r="CX657" s="1244" t="str">
        <f t="shared" si="2096"/>
        <v/>
      </c>
      <c r="CY657" s="1244" t="str">
        <f t="shared" si="2097"/>
        <v/>
      </c>
      <c r="CZ657" s="1244" t="str">
        <f t="shared" si="2098"/>
        <v/>
      </c>
      <c r="DA657" s="1244" t="str">
        <f t="shared" si="2099"/>
        <v/>
      </c>
      <c r="DB657" s="1245" t="str">
        <f t="shared" si="2100"/>
        <v/>
      </c>
      <c r="DC657" s="1245" t="str">
        <f t="shared" si="2101"/>
        <v/>
      </c>
      <c r="DD657" s="1245" t="str">
        <f t="shared" si="2102"/>
        <v/>
      </c>
      <c r="DE657" s="1244" t="str">
        <f t="shared" si="2103"/>
        <v/>
      </c>
      <c r="DF657" s="1244" t="str">
        <f t="shared" si="2104"/>
        <v/>
      </c>
      <c r="DG657" s="1244" t="str">
        <f t="shared" si="2105"/>
        <v/>
      </c>
      <c r="DH657" s="1244" t="str">
        <f t="shared" si="2106"/>
        <v/>
      </c>
      <c r="DI657" s="1244" t="str">
        <f t="shared" si="2107"/>
        <v/>
      </c>
      <c r="DJ657" s="1243" t="str">
        <f t="shared" si="2108"/>
        <v/>
      </c>
      <c r="DK657" s="1242" t="str">
        <f t="shared" si="2109"/>
        <v/>
      </c>
      <c r="DL657" s="1230">
        <f t="shared" si="2110"/>
        <v>8</v>
      </c>
      <c r="DM657" s="1180">
        <f t="shared" si="2111"/>
        <v>9</v>
      </c>
      <c r="DN657" s="1180">
        <f t="shared" si="2112"/>
        <v>2</v>
      </c>
      <c r="DO657" s="1180">
        <f t="shared" si="2113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7"/>
        <v>1.3333333333333333</v>
      </c>
      <c r="CA658" s="1236">
        <f t="shared" si="2088"/>
        <v>1.2857142857142858</v>
      </c>
      <c r="CB658" s="1236" t="str">
        <f t="shared" si="2089"/>
        <v/>
      </c>
      <c r="CC658" s="1384" t="str">
        <f t="shared" si="2090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2"/>
        <v/>
      </c>
      <c r="CF658" s="1206" t="str">
        <f t="shared" si="2092"/>
        <v/>
      </c>
      <c r="CG658" s="1206" t="str">
        <f t="shared" si="2092"/>
        <v/>
      </c>
      <c r="CH658" s="1206" t="str">
        <f t="shared" si="2092"/>
        <v/>
      </c>
      <c r="CI658" s="1206" t="str">
        <f t="shared" si="2092"/>
        <v/>
      </c>
      <c r="CJ658" s="1206" t="str">
        <f t="shared" si="2092"/>
        <v/>
      </c>
      <c r="CK658" s="1207" t="str">
        <f t="shared" si="2092"/>
        <v/>
      </c>
      <c r="CL658" s="1207">
        <f t="shared" si="2092"/>
        <v>2</v>
      </c>
      <c r="CM658" s="1207">
        <f t="shared" si="2092"/>
        <v>2</v>
      </c>
      <c r="CN658" s="1206" t="str">
        <f t="shared" si="2092"/>
        <v/>
      </c>
      <c r="CO658" s="1206" t="str">
        <f t="shared" si="2092"/>
        <v/>
      </c>
      <c r="CP658" s="1206" t="str">
        <f t="shared" si="2092"/>
        <v/>
      </c>
      <c r="CQ658" s="1206" t="str">
        <f t="shared" si="2092"/>
        <v/>
      </c>
      <c r="CR658" s="1206" t="str">
        <f t="shared" si="2092"/>
        <v/>
      </c>
      <c r="CS658" s="1205" t="str">
        <f t="shared" si="2092"/>
        <v/>
      </c>
      <c r="CT658" s="1208" t="str">
        <f t="shared" si="2092"/>
        <v/>
      </c>
      <c r="CU658" s="1242" t="str">
        <f t="shared" si="2093"/>
        <v/>
      </c>
      <c r="CV658" s="1243" t="str">
        <f t="shared" si="2094"/>
        <v/>
      </c>
      <c r="CW658" s="1244" t="str">
        <f t="shared" si="2095"/>
        <v/>
      </c>
      <c r="CX658" s="1244" t="str">
        <f t="shared" si="2096"/>
        <v/>
      </c>
      <c r="CY658" s="1244" t="str">
        <f t="shared" si="2097"/>
        <v/>
      </c>
      <c r="CZ658" s="1244" t="str">
        <f t="shared" si="2098"/>
        <v/>
      </c>
      <c r="DA658" s="1244" t="str">
        <f t="shared" si="2099"/>
        <v/>
      </c>
      <c r="DB658" s="1245" t="str">
        <f t="shared" si="2100"/>
        <v/>
      </c>
      <c r="DC658" s="1245" t="str">
        <f t="shared" si="2101"/>
        <v/>
      </c>
      <c r="DD658" s="1245" t="str">
        <f t="shared" si="2102"/>
        <v/>
      </c>
      <c r="DE658" s="1244" t="str">
        <f t="shared" si="2103"/>
        <v/>
      </c>
      <c r="DF658" s="1244" t="str">
        <f t="shared" si="2104"/>
        <v/>
      </c>
      <c r="DG658" s="1244" t="str">
        <f t="shared" si="2105"/>
        <v/>
      </c>
      <c r="DH658" s="1244" t="str">
        <f t="shared" si="2106"/>
        <v/>
      </c>
      <c r="DI658" s="1244" t="str">
        <f t="shared" si="2107"/>
        <v/>
      </c>
      <c r="DJ658" s="1243" t="str">
        <f t="shared" si="2108"/>
        <v/>
      </c>
      <c r="DK658" s="1242" t="str">
        <f t="shared" si="2109"/>
        <v/>
      </c>
      <c r="DL658" s="1230">
        <f t="shared" si="2110"/>
        <v>8</v>
      </c>
      <c r="DM658" s="1180">
        <f t="shared" si="2111"/>
        <v>9</v>
      </c>
      <c r="DN658" s="1180">
        <f t="shared" si="2112"/>
        <v>2</v>
      </c>
      <c r="DO658" s="1180">
        <f t="shared" si="2113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7"/>
        <v>21.666666666666668</v>
      </c>
      <c r="CA659" s="1236">
        <f t="shared" si="2088"/>
        <v>19</v>
      </c>
      <c r="CB659" s="1236" t="str">
        <f t="shared" si="2089"/>
        <v/>
      </c>
      <c r="CC659" s="1384" t="str">
        <f t="shared" si="2090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2"/>
        <v/>
      </c>
      <c r="CF659" s="1206" t="str">
        <f t="shared" si="2092"/>
        <v/>
      </c>
      <c r="CG659" s="1206" t="str">
        <f t="shared" si="2092"/>
        <v/>
      </c>
      <c r="CH659" s="1206" t="str">
        <f t="shared" si="2092"/>
        <v/>
      </c>
      <c r="CI659" s="1206" t="str">
        <f t="shared" si="2092"/>
        <v/>
      </c>
      <c r="CJ659" s="1206" t="str">
        <f t="shared" si="2092"/>
        <v/>
      </c>
      <c r="CK659" s="1207" t="str">
        <f t="shared" si="2092"/>
        <v/>
      </c>
      <c r="CL659" s="1207">
        <f t="shared" si="2092"/>
        <v>30</v>
      </c>
      <c r="CM659" s="1207">
        <f t="shared" si="2092"/>
        <v>35</v>
      </c>
      <c r="CN659" s="1206" t="str">
        <f t="shared" si="2092"/>
        <v/>
      </c>
      <c r="CO659" s="1206" t="str">
        <f t="shared" si="2092"/>
        <v/>
      </c>
      <c r="CP659" s="1206" t="str">
        <f t="shared" si="2092"/>
        <v/>
      </c>
      <c r="CQ659" s="1206" t="str">
        <f t="shared" si="2092"/>
        <v/>
      </c>
      <c r="CR659" s="1206" t="str">
        <f t="shared" si="2092"/>
        <v/>
      </c>
      <c r="CS659" s="1205" t="str">
        <f t="shared" si="2092"/>
        <v/>
      </c>
      <c r="CT659" s="1208" t="str">
        <f t="shared" si="2092"/>
        <v/>
      </c>
      <c r="CU659" s="1242" t="str">
        <f t="shared" si="2093"/>
        <v/>
      </c>
      <c r="CV659" s="1243" t="str">
        <f t="shared" si="2094"/>
        <v/>
      </c>
      <c r="CW659" s="1244" t="str">
        <f t="shared" si="2095"/>
        <v/>
      </c>
      <c r="CX659" s="1244" t="str">
        <f t="shared" si="2096"/>
        <v/>
      </c>
      <c r="CY659" s="1244" t="str">
        <f t="shared" si="2097"/>
        <v/>
      </c>
      <c r="CZ659" s="1244" t="str">
        <f t="shared" si="2098"/>
        <v/>
      </c>
      <c r="DA659" s="1244" t="str">
        <f t="shared" si="2099"/>
        <v/>
      </c>
      <c r="DB659" s="1245" t="str">
        <f t="shared" si="2100"/>
        <v/>
      </c>
      <c r="DC659" s="1245" t="str">
        <f t="shared" si="2101"/>
        <v/>
      </c>
      <c r="DD659" s="1245" t="str">
        <f t="shared" si="2102"/>
        <v/>
      </c>
      <c r="DE659" s="1244" t="str">
        <f t="shared" si="2103"/>
        <v/>
      </c>
      <c r="DF659" s="1244" t="str">
        <f t="shared" si="2104"/>
        <v/>
      </c>
      <c r="DG659" s="1244" t="str">
        <f t="shared" si="2105"/>
        <v/>
      </c>
      <c r="DH659" s="1244" t="str">
        <f t="shared" si="2106"/>
        <v/>
      </c>
      <c r="DI659" s="1244" t="str">
        <f t="shared" si="2107"/>
        <v/>
      </c>
      <c r="DJ659" s="1243" t="str">
        <f t="shared" si="2108"/>
        <v/>
      </c>
      <c r="DK659" s="1242" t="str">
        <f t="shared" si="2109"/>
        <v/>
      </c>
      <c r="DL659" s="1230">
        <f t="shared" si="2110"/>
        <v>8</v>
      </c>
      <c r="DM659" s="1180">
        <f t="shared" si="2111"/>
        <v>9</v>
      </c>
      <c r="DN659" s="1180">
        <f t="shared" si="2112"/>
        <v>2</v>
      </c>
      <c r="DO659" s="1180">
        <f t="shared" si="2113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4">IF(B657="","",((B656*B657*B658*B659)*3630*$K$1)/B$46/365/$F$1)</f>
        <v>2.3679060665362035E-2</v>
      </c>
      <c r="C660" s="1316" t="str">
        <f t="shared" si="2114"/>
        <v/>
      </c>
      <c r="D660" s="1316">
        <f t="shared" si="2114"/>
        <v>5.4123567235113218E-2</v>
      </c>
      <c r="E660" s="1316">
        <f t="shared" si="2114"/>
        <v>1.5786040443574692E-2</v>
      </c>
      <c r="F660" s="1316">
        <f t="shared" si="2114"/>
        <v>7.893020221787346E-2</v>
      </c>
      <c r="G660" s="1316">
        <f t="shared" si="2114"/>
        <v>1.3530891808778304E-2</v>
      </c>
      <c r="H660" s="1316">
        <f t="shared" si="2114"/>
        <v>6.3144161774298768E-2</v>
      </c>
      <c r="I660" s="1316">
        <f t="shared" si="2114"/>
        <v>9.4716242661448138E-2</v>
      </c>
      <c r="J660" s="1316">
        <f t="shared" si="2114"/>
        <v>4.7358121330724069E-2</v>
      </c>
      <c r="K660" s="1316" t="str">
        <f t="shared" si="2114"/>
        <v/>
      </c>
      <c r="L660" s="1316" t="str">
        <f t="shared" si="2114"/>
        <v/>
      </c>
      <c r="M660" s="1316" t="str">
        <f t="shared" si="2114"/>
        <v/>
      </c>
      <c r="N660" s="1316" t="str">
        <f t="shared" si="2114"/>
        <v/>
      </c>
      <c r="O660" s="1316" t="str">
        <f t="shared" si="2114"/>
        <v/>
      </c>
      <c r="P660" s="1316" t="str">
        <f t="shared" si="2114"/>
        <v/>
      </c>
      <c r="Q660" s="1316" t="str">
        <f t="shared" si="2114"/>
        <v/>
      </c>
      <c r="R660" s="1316" t="str">
        <f t="shared" si="2114"/>
        <v/>
      </c>
      <c r="S660" s="1339"/>
      <c r="T660" s="1621">
        <f t="shared" ref="T660:AJ660" si="2115">IF(T657="","",((T656*T657*T658*T659)*3630*$K$1)/T$46/365/$F$1)</f>
        <v>6.3144161774298768E-2</v>
      </c>
      <c r="U660" s="1621">
        <f t="shared" si="2115"/>
        <v>0.21311154598825832</v>
      </c>
      <c r="V660" s="1621">
        <f t="shared" si="2115"/>
        <v>5.4123567235113218E-2</v>
      </c>
      <c r="W660" s="1621">
        <f t="shared" si="2115"/>
        <v>0.11839530332681018</v>
      </c>
      <c r="X660" s="1621">
        <f t="shared" si="2115"/>
        <v>0</v>
      </c>
      <c r="Y660" s="1621">
        <f t="shared" si="2115"/>
        <v>4.8711210511601898E-2</v>
      </c>
      <c r="Z660" s="1621">
        <f t="shared" si="2115"/>
        <v>2.7061783617556609E-2</v>
      </c>
      <c r="AA660" s="1316">
        <f t="shared" si="2115"/>
        <v>0.29598825831702547</v>
      </c>
      <c r="AB660" s="1316">
        <f t="shared" si="2115"/>
        <v>0</v>
      </c>
      <c r="AC660" s="1316" t="str">
        <f t="shared" si="2115"/>
        <v/>
      </c>
      <c r="AD660" s="1316" t="str">
        <f t="shared" si="2115"/>
        <v/>
      </c>
      <c r="AE660" s="1316" t="str">
        <f t="shared" si="2115"/>
        <v/>
      </c>
      <c r="AF660" s="1316" t="str">
        <f t="shared" si="2115"/>
        <v/>
      </c>
      <c r="AG660" s="1316" t="str">
        <f t="shared" si="2115"/>
        <v/>
      </c>
      <c r="AH660" s="1316" t="str">
        <f t="shared" si="2115"/>
        <v/>
      </c>
      <c r="AI660" s="1316" t="str">
        <f t="shared" si="2115"/>
        <v/>
      </c>
      <c r="AJ660" s="1316" t="str">
        <f t="shared" si="2115"/>
        <v/>
      </c>
      <c r="AK660" s="1339"/>
      <c r="AL660" s="1316">
        <f t="shared" ref="AL660:BB660" si="2116">IF(AL657="","",((AL656*AL657*AL658*AL659)*3630*$K$1)/AL$46/365/$F$1)</f>
        <v>8.1185350852669827E-2</v>
      </c>
      <c r="AM660" s="1316" t="str">
        <f t="shared" si="2116"/>
        <v/>
      </c>
      <c r="AN660" s="1316">
        <f t="shared" si="2116"/>
        <v>0.1326027397260274</v>
      </c>
      <c r="AO660" s="1316" t="str">
        <f t="shared" si="2116"/>
        <v/>
      </c>
      <c r="AP660" s="1316" t="str">
        <f t="shared" si="2116"/>
        <v/>
      </c>
      <c r="AQ660" s="1316" t="str">
        <f t="shared" si="2116"/>
        <v/>
      </c>
      <c r="AR660" s="1316" t="str">
        <f t="shared" si="2116"/>
        <v/>
      </c>
      <c r="AS660" s="1316" t="str">
        <f t="shared" si="2116"/>
        <v/>
      </c>
      <c r="AT660" s="1316" t="str">
        <f t="shared" si="2116"/>
        <v/>
      </c>
      <c r="AU660" s="1316" t="str">
        <f t="shared" si="2116"/>
        <v/>
      </c>
      <c r="AV660" s="1316" t="str">
        <f t="shared" si="2116"/>
        <v/>
      </c>
      <c r="AW660" s="1316" t="str">
        <f t="shared" si="2116"/>
        <v/>
      </c>
      <c r="AX660" s="1316" t="str">
        <f t="shared" si="2116"/>
        <v/>
      </c>
      <c r="AY660" s="1316" t="str">
        <f t="shared" si="2116"/>
        <v/>
      </c>
      <c r="AZ660" s="1316" t="str">
        <f t="shared" si="2116"/>
        <v/>
      </c>
      <c r="BA660" s="1316" t="str">
        <f t="shared" si="2116"/>
        <v/>
      </c>
      <c r="BB660" s="1316" t="str">
        <f t="shared" si="2116"/>
        <v/>
      </c>
      <c r="BC660" s="1339"/>
      <c r="BD660" s="1316" t="str">
        <f t="shared" ref="BD660:BT660" si="2117">IF(BD657="","",((BD656*BD657*BD658*BD659)*3630*$K$1)/BD$46/365/$F$1)</f>
        <v/>
      </c>
      <c r="BE660" s="1316" t="str">
        <f t="shared" si="2117"/>
        <v/>
      </c>
      <c r="BF660" s="1316" t="str">
        <f t="shared" si="2117"/>
        <v/>
      </c>
      <c r="BG660" s="1316" t="str">
        <f t="shared" si="2117"/>
        <v/>
      </c>
      <c r="BH660" s="1316" t="str">
        <f t="shared" si="2117"/>
        <v/>
      </c>
      <c r="BI660" s="1316" t="str">
        <f t="shared" si="2117"/>
        <v/>
      </c>
      <c r="BJ660" s="1316" t="str">
        <f t="shared" si="2117"/>
        <v/>
      </c>
      <c r="BK660" s="1316" t="str">
        <f t="shared" si="2117"/>
        <v/>
      </c>
      <c r="BL660" s="1316" t="str">
        <f t="shared" si="2117"/>
        <v/>
      </c>
      <c r="BM660" s="1316" t="str">
        <f t="shared" si="2117"/>
        <v/>
      </c>
      <c r="BN660" s="1316" t="str">
        <f t="shared" si="2117"/>
        <v/>
      </c>
      <c r="BO660" s="1316" t="str">
        <f t="shared" si="2117"/>
        <v/>
      </c>
      <c r="BP660" s="1316" t="str">
        <f t="shared" si="2117"/>
        <v/>
      </c>
      <c r="BQ660" s="1316" t="str">
        <f t="shared" si="2117"/>
        <v/>
      </c>
      <c r="BR660" s="1316" t="str">
        <f t="shared" si="2117"/>
        <v/>
      </c>
      <c r="BS660" s="1316" t="str">
        <f t="shared" si="2117"/>
        <v/>
      </c>
      <c r="BT660" s="1316" t="str">
        <f t="shared" si="2117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7"/>
        <v>4.7170192277824374E-2</v>
      </c>
      <c r="CA660" s="1220">
        <f t="shared" si="2088"/>
        <v>7.4935367493376995E-2</v>
      </c>
      <c r="CB660" s="1220" t="str">
        <f t="shared" si="2089"/>
        <v/>
      </c>
      <c r="CC660" s="1387" t="str">
        <f t="shared" si="2090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2"/>
        <v/>
      </c>
      <c r="CF660" s="1223" t="str">
        <f t="shared" si="2092"/>
        <v/>
      </c>
      <c r="CG660" s="1223" t="str">
        <f t="shared" si="2092"/>
        <v/>
      </c>
      <c r="CH660" s="1223" t="str">
        <f t="shared" si="2092"/>
        <v/>
      </c>
      <c r="CI660" s="1223" t="str">
        <f t="shared" si="2092"/>
        <v/>
      </c>
      <c r="CJ660" s="1223" t="str">
        <f t="shared" si="2092"/>
        <v/>
      </c>
      <c r="CK660" s="1224" t="str">
        <f t="shared" si="2092"/>
        <v/>
      </c>
      <c r="CL660" s="1224">
        <f t="shared" si="2092"/>
        <v>8.1185350852669827E-2</v>
      </c>
      <c r="CM660" s="1224">
        <f t="shared" si="2092"/>
        <v>0.1326027397260274</v>
      </c>
      <c r="CN660" s="1223" t="str">
        <f t="shared" si="2092"/>
        <v/>
      </c>
      <c r="CO660" s="1223" t="str">
        <f t="shared" si="2092"/>
        <v/>
      </c>
      <c r="CP660" s="1223" t="str">
        <f t="shared" si="2092"/>
        <v/>
      </c>
      <c r="CQ660" s="1223" t="str">
        <f t="shared" si="2092"/>
        <v/>
      </c>
      <c r="CR660" s="1223" t="str">
        <f t="shared" si="2092"/>
        <v/>
      </c>
      <c r="CS660" s="1222" t="str">
        <f t="shared" si="2092"/>
        <v/>
      </c>
      <c r="CT660" s="1225" t="str">
        <f t="shared" si="2092"/>
        <v/>
      </c>
      <c r="CU660" s="1226" t="str">
        <f t="shared" si="2093"/>
        <v/>
      </c>
      <c r="CV660" s="1227" t="str">
        <f t="shared" si="2094"/>
        <v/>
      </c>
      <c r="CW660" s="1228" t="str">
        <f t="shared" si="2095"/>
        <v/>
      </c>
      <c r="CX660" s="1228" t="str">
        <f t="shared" si="2096"/>
        <v/>
      </c>
      <c r="CY660" s="1228" t="str">
        <f t="shared" si="2097"/>
        <v/>
      </c>
      <c r="CZ660" s="1228" t="str">
        <f t="shared" si="2098"/>
        <v/>
      </c>
      <c r="DA660" s="1228" t="str">
        <f t="shared" si="2099"/>
        <v/>
      </c>
      <c r="DB660" s="1229" t="str">
        <f t="shared" si="2100"/>
        <v/>
      </c>
      <c r="DC660" s="1229" t="str">
        <f t="shared" si="2101"/>
        <v/>
      </c>
      <c r="DD660" s="1229" t="str">
        <f t="shared" si="2102"/>
        <v/>
      </c>
      <c r="DE660" s="1228" t="str">
        <f t="shared" si="2103"/>
        <v/>
      </c>
      <c r="DF660" s="1228" t="str">
        <f t="shared" si="2104"/>
        <v/>
      </c>
      <c r="DG660" s="1228" t="str">
        <f t="shared" si="2105"/>
        <v/>
      </c>
      <c r="DH660" s="1228" t="str">
        <f t="shared" si="2106"/>
        <v/>
      </c>
      <c r="DI660" s="1228" t="str">
        <f t="shared" si="2107"/>
        <v/>
      </c>
      <c r="DJ660" s="1227" t="str">
        <f t="shared" si="2108"/>
        <v/>
      </c>
      <c r="DK660" s="1226" t="str">
        <f t="shared" si="2109"/>
        <v/>
      </c>
      <c r="DL660" s="1230">
        <f t="shared" si="2110"/>
        <v>8</v>
      </c>
      <c r="DM660" s="1180">
        <f t="shared" si="2111"/>
        <v>9</v>
      </c>
      <c r="DN660" s="1180">
        <f t="shared" si="2112"/>
        <v>2</v>
      </c>
      <c r="DO660" s="1180">
        <f t="shared" si="2113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7"/>
        <v/>
      </c>
      <c r="CA661" s="1236" t="str">
        <f t="shared" si="2088"/>
        <v/>
      </c>
      <c r="CB661" s="1236" t="str">
        <f t="shared" si="2089"/>
        <v/>
      </c>
      <c r="CC661" s="1384" t="str">
        <f t="shared" si="2090"/>
        <v/>
      </c>
      <c r="CD661" s="1204" t="str">
        <f t="shared" ref="CD661:CS662" si="21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8"/>
        <v/>
      </c>
      <c r="CF661" s="1206" t="str">
        <f t="shared" si="2118"/>
        <v/>
      </c>
      <c r="CG661" s="1206" t="str">
        <f t="shared" si="2118"/>
        <v/>
      </c>
      <c r="CH661" s="1206" t="str">
        <f t="shared" si="2118"/>
        <v/>
      </c>
      <c r="CI661" s="1206" t="str">
        <f t="shared" si="2118"/>
        <v/>
      </c>
      <c r="CJ661" s="1206" t="str">
        <f t="shared" si="2118"/>
        <v/>
      </c>
      <c r="CK661" s="1207" t="str">
        <f t="shared" si="2118"/>
        <v/>
      </c>
      <c r="CL661" s="1207" t="str">
        <f t="shared" si="2118"/>
        <v/>
      </c>
      <c r="CM661" s="1207" t="str">
        <f t="shared" si="2118"/>
        <v/>
      </c>
      <c r="CN661" s="1206" t="str">
        <f t="shared" si="2118"/>
        <v/>
      </c>
      <c r="CO661" s="1206" t="str">
        <f t="shared" si="2118"/>
        <v/>
      </c>
      <c r="CP661" s="1206" t="str">
        <f t="shared" si="2118"/>
        <v/>
      </c>
      <c r="CQ661" s="1206" t="str">
        <f t="shared" si="2118"/>
        <v/>
      </c>
      <c r="CR661" s="1206" t="str">
        <f t="shared" si="2118"/>
        <v/>
      </c>
      <c r="CS661" s="1205" t="str">
        <f t="shared" si="2118"/>
        <v/>
      </c>
      <c r="CT661" s="1208" t="str">
        <f t="shared" ref="CE661:CT675" si="211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3"/>
        <v/>
      </c>
      <c r="CV661" s="1243" t="str">
        <f t="shared" si="2094"/>
        <v/>
      </c>
      <c r="CW661" s="1244" t="str">
        <f t="shared" si="2095"/>
        <v/>
      </c>
      <c r="CX661" s="1244" t="str">
        <f t="shared" si="2096"/>
        <v/>
      </c>
      <c r="CY661" s="1244" t="str">
        <f t="shared" si="2097"/>
        <v/>
      </c>
      <c r="CZ661" s="1244" t="str">
        <f t="shared" si="2098"/>
        <v/>
      </c>
      <c r="DA661" s="1244" t="str">
        <f t="shared" si="2099"/>
        <v/>
      </c>
      <c r="DB661" s="1245" t="str">
        <f t="shared" si="2100"/>
        <v/>
      </c>
      <c r="DC661" s="1245" t="str">
        <f t="shared" si="2101"/>
        <v/>
      </c>
      <c r="DD661" s="1245" t="str">
        <f t="shared" si="2102"/>
        <v/>
      </c>
      <c r="DE661" s="1244" t="str">
        <f t="shared" si="2103"/>
        <v/>
      </c>
      <c r="DF661" s="1244" t="str">
        <f t="shared" si="2104"/>
        <v/>
      </c>
      <c r="DG661" s="1244" t="str">
        <f t="shared" si="2105"/>
        <v/>
      </c>
      <c r="DH661" s="1244" t="str">
        <f t="shared" si="2106"/>
        <v/>
      </c>
      <c r="DI661" s="1244" t="str">
        <f t="shared" si="2107"/>
        <v/>
      </c>
      <c r="DJ661" s="1243" t="str">
        <f t="shared" si="2108"/>
        <v/>
      </c>
      <c r="DK661" s="1242" t="str">
        <f t="shared" si="2109"/>
        <v/>
      </c>
      <c r="DL661" s="1230">
        <f t="shared" si="2110"/>
        <v>0</v>
      </c>
      <c r="DM661" s="1180">
        <f t="shared" si="2111"/>
        <v>0</v>
      </c>
      <c r="DN661" s="1180">
        <f t="shared" si="2112"/>
        <v>0</v>
      </c>
      <c r="DO661" s="1180">
        <f t="shared" si="2113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7"/>
        <v/>
      </c>
      <c r="CA662" s="1236" t="str">
        <f t="shared" si="2088"/>
        <v/>
      </c>
      <c r="CB662" s="1236" t="str">
        <f t="shared" si="2089"/>
        <v/>
      </c>
      <c r="CC662" s="1384" t="str">
        <f t="shared" si="2090"/>
        <v/>
      </c>
      <c r="CD662" s="1204" t="str">
        <f t="shared" si="2118"/>
        <v/>
      </c>
      <c r="CE662" s="1205" t="str">
        <f t="shared" si="2119"/>
        <v/>
      </c>
      <c r="CF662" s="1206" t="str">
        <f t="shared" si="2119"/>
        <v/>
      </c>
      <c r="CG662" s="1206" t="str">
        <f t="shared" si="2119"/>
        <v/>
      </c>
      <c r="CH662" s="1206" t="str">
        <f t="shared" si="2119"/>
        <v/>
      </c>
      <c r="CI662" s="1206" t="str">
        <f t="shared" si="2119"/>
        <v/>
      </c>
      <c r="CJ662" s="1206" t="str">
        <f t="shared" si="2119"/>
        <v/>
      </c>
      <c r="CK662" s="1207" t="str">
        <f t="shared" si="2119"/>
        <v/>
      </c>
      <c r="CL662" s="1207" t="str">
        <f t="shared" si="2119"/>
        <v/>
      </c>
      <c r="CM662" s="1207" t="str">
        <f t="shared" si="2119"/>
        <v/>
      </c>
      <c r="CN662" s="1206" t="str">
        <f t="shared" si="2119"/>
        <v/>
      </c>
      <c r="CO662" s="1206" t="str">
        <f t="shared" si="2119"/>
        <v/>
      </c>
      <c r="CP662" s="1206" t="str">
        <f t="shared" si="2119"/>
        <v/>
      </c>
      <c r="CQ662" s="1206" t="str">
        <f t="shared" si="2119"/>
        <v/>
      </c>
      <c r="CR662" s="1206" t="str">
        <f t="shared" si="2119"/>
        <v/>
      </c>
      <c r="CS662" s="1205" t="str">
        <f t="shared" si="2119"/>
        <v/>
      </c>
      <c r="CT662" s="1208" t="str">
        <f t="shared" si="2119"/>
        <v/>
      </c>
      <c r="CU662" s="1242" t="str">
        <f t="shared" si="2093"/>
        <v/>
      </c>
      <c r="CV662" s="1243" t="str">
        <f t="shared" si="2094"/>
        <v/>
      </c>
      <c r="CW662" s="1244" t="str">
        <f t="shared" si="2095"/>
        <v/>
      </c>
      <c r="CX662" s="1244" t="str">
        <f t="shared" si="2096"/>
        <v/>
      </c>
      <c r="CY662" s="1244" t="str">
        <f t="shared" si="2097"/>
        <v/>
      </c>
      <c r="CZ662" s="1244" t="str">
        <f t="shared" si="2098"/>
        <v/>
      </c>
      <c r="DA662" s="1244" t="str">
        <f t="shared" si="2099"/>
        <v/>
      </c>
      <c r="DB662" s="1245" t="str">
        <f t="shared" si="2100"/>
        <v/>
      </c>
      <c r="DC662" s="1245" t="str">
        <f t="shared" si="2101"/>
        <v/>
      </c>
      <c r="DD662" s="1245" t="str">
        <f t="shared" si="2102"/>
        <v/>
      </c>
      <c r="DE662" s="1244" t="str">
        <f t="shared" si="2103"/>
        <v/>
      </c>
      <c r="DF662" s="1244" t="str">
        <f t="shared" si="2104"/>
        <v/>
      </c>
      <c r="DG662" s="1244" t="str">
        <f t="shared" si="2105"/>
        <v/>
      </c>
      <c r="DH662" s="1244" t="str">
        <f t="shared" si="2106"/>
        <v/>
      </c>
      <c r="DI662" s="1244" t="str">
        <f t="shared" si="2107"/>
        <v/>
      </c>
      <c r="DJ662" s="1243" t="str">
        <f t="shared" si="2108"/>
        <v/>
      </c>
      <c r="DK662" s="1242" t="str">
        <f t="shared" si="2109"/>
        <v/>
      </c>
      <c r="DL662" s="1230">
        <f t="shared" si="2110"/>
        <v>0</v>
      </c>
      <c r="DM662" s="1180">
        <f t="shared" si="2111"/>
        <v>0</v>
      </c>
      <c r="DN662" s="1180">
        <f t="shared" si="2112"/>
        <v>0</v>
      </c>
      <c r="DO662" s="1180">
        <f t="shared" si="2113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20">IF(B661="","",B661/B$46*B662/12)</f>
        <v/>
      </c>
      <c r="C663" s="1458" t="str">
        <f t="shared" si="2120"/>
        <v/>
      </c>
      <c r="D663" s="1458" t="str">
        <f t="shared" si="2120"/>
        <v/>
      </c>
      <c r="E663" s="1458" t="str">
        <f t="shared" si="2120"/>
        <v/>
      </c>
      <c r="F663" s="1458" t="str">
        <f t="shared" si="2120"/>
        <v/>
      </c>
      <c r="G663" s="1458" t="str">
        <f t="shared" si="2120"/>
        <v/>
      </c>
      <c r="H663" s="1458" t="str">
        <f t="shared" si="2120"/>
        <v/>
      </c>
      <c r="I663" s="1458" t="str">
        <f t="shared" si="2120"/>
        <v/>
      </c>
      <c r="J663" s="1458" t="str">
        <f t="shared" si="2120"/>
        <v/>
      </c>
      <c r="K663" s="1458" t="str">
        <f t="shared" si="2120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21">IF(T661="","",T661/T$46*T662/12)</f>
        <v/>
      </c>
      <c r="U663" s="1646" t="str">
        <f t="shared" si="2121"/>
        <v/>
      </c>
      <c r="V663" s="1646" t="str">
        <f t="shared" si="2121"/>
        <v/>
      </c>
      <c r="W663" s="1646" t="str">
        <f t="shared" si="2121"/>
        <v/>
      </c>
      <c r="X663" s="1646" t="str">
        <f t="shared" si="2121"/>
        <v/>
      </c>
      <c r="Y663" s="1646" t="str">
        <f t="shared" si="2121"/>
        <v/>
      </c>
      <c r="Z663" s="1646" t="str">
        <f t="shared" si="2121"/>
        <v/>
      </c>
      <c r="AA663" s="1458" t="str">
        <f t="shared" si="2121"/>
        <v/>
      </c>
      <c r="AB663" s="1458" t="str">
        <f t="shared" si="2121"/>
        <v/>
      </c>
      <c r="AC663" s="1458" t="str">
        <f t="shared" si="2121"/>
        <v/>
      </c>
      <c r="AD663" s="1458" t="str">
        <f t="shared" si="2121"/>
        <v/>
      </c>
      <c r="AE663" s="1458" t="str">
        <f t="shared" si="2121"/>
        <v/>
      </c>
      <c r="AF663" s="1458" t="str">
        <f t="shared" si="2121"/>
        <v/>
      </c>
      <c r="AG663" s="1458" t="str">
        <f t="shared" si="2121"/>
        <v/>
      </c>
      <c r="AH663" s="1458" t="str">
        <f t="shared" si="2121"/>
        <v/>
      </c>
      <c r="AI663" s="1458" t="str">
        <f t="shared" si="2121"/>
        <v/>
      </c>
      <c r="AJ663" s="1458" t="str">
        <f t="shared" si="2121"/>
        <v/>
      </c>
      <c r="AK663" s="1459"/>
      <c r="AL663" s="1458" t="str">
        <f t="shared" ref="AL663:AT663" si="2122">IF(AL661="","",AL661/AL$46*AL662/12)</f>
        <v/>
      </c>
      <c r="AM663" s="1458" t="str">
        <f t="shared" si="2122"/>
        <v/>
      </c>
      <c r="AN663" s="1458" t="str">
        <f t="shared" si="2122"/>
        <v/>
      </c>
      <c r="AO663" s="1458" t="str">
        <f t="shared" si="2122"/>
        <v/>
      </c>
      <c r="AP663" s="1458" t="str">
        <f t="shared" si="2122"/>
        <v/>
      </c>
      <c r="AQ663" s="1458" t="str">
        <f t="shared" si="2122"/>
        <v/>
      </c>
      <c r="AR663" s="1458" t="str">
        <f t="shared" si="2122"/>
        <v/>
      </c>
      <c r="AS663" s="1458" t="str">
        <f t="shared" si="2122"/>
        <v/>
      </c>
      <c r="AT663" s="1458" t="str">
        <f t="shared" si="2122"/>
        <v/>
      </c>
      <c r="AU663" s="1458"/>
      <c r="AV663" s="1458"/>
      <c r="AW663" s="1458" t="str">
        <f t="shared" ref="AW663:BB663" si="2123">IF(AW661="","",AW661/AW$46*AW662/12)</f>
        <v/>
      </c>
      <c r="AX663" s="1458" t="str">
        <f t="shared" si="2123"/>
        <v/>
      </c>
      <c r="AY663" s="1458" t="str">
        <f t="shared" si="2123"/>
        <v/>
      </c>
      <c r="AZ663" s="1458" t="str">
        <f t="shared" si="2123"/>
        <v/>
      </c>
      <c r="BA663" s="1458" t="str">
        <f t="shared" si="2123"/>
        <v/>
      </c>
      <c r="BB663" s="1458" t="str">
        <f t="shared" si="2123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4">IF(BJ661="","",BJ661/BJ$46*BJ662/12)</f>
        <v/>
      </c>
      <c r="BK663" s="1458" t="str">
        <f t="shared" si="2124"/>
        <v/>
      </c>
      <c r="BL663" s="1458" t="str">
        <f t="shared" si="2124"/>
        <v/>
      </c>
      <c r="BM663" s="1458" t="str">
        <f t="shared" si="2124"/>
        <v/>
      </c>
      <c r="BN663" s="1458" t="str">
        <f t="shared" si="2124"/>
        <v/>
      </c>
      <c r="BO663" s="1458" t="str">
        <f t="shared" si="2124"/>
        <v/>
      </c>
      <c r="BP663" s="1458" t="str">
        <f t="shared" si="2124"/>
        <v/>
      </c>
      <c r="BQ663" s="1458" t="str">
        <f t="shared" si="2124"/>
        <v/>
      </c>
      <c r="BR663" s="1458" t="str">
        <f t="shared" si="2124"/>
        <v/>
      </c>
      <c r="BS663" s="1458" t="str">
        <f t="shared" si="2124"/>
        <v/>
      </c>
      <c r="BT663" s="1458" t="str">
        <f t="shared" si="2124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7"/>
        <v/>
      </c>
      <c r="CA663" s="1220" t="str">
        <f t="shared" si="2088"/>
        <v/>
      </c>
      <c r="CB663" s="1220" t="str">
        <f t="shared" si="2089"/>
        <v/>
      </c>
      <c r="CC663" s="1387" t="str">
        <f t="shared" si="2090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9"/>
        <v/>
      </c>
      <c r="CF663" s="1223" t="str">
        <f t="shared" si="2119"/>
        <v/>
      </c>
      <c r="CG663" s="1223" t="str">
        <f t="shared" si="2119"/>
        <v/>
      </c>
      <c r="CH663" s="1223" t="str">
        <f t="shared" si="2119"/>
        <v/>
      </c>
      <c r="CI663" s="1223" t="str">
        <f t="shared" si="2119"/>
        <v/>
      </c>
      <c r="CJ663" s="1223" t="str">
        <f t="shared" si="2119"/>
        <v/>
      </c>
      <c r="CK663" s="1224" t="str">
        <f t="shared" si="2119"/>
        <v/>
      </c>
      <c r="CL663" s="1224" t="str">
        <f t="shared" si="2119"/>
        <v/>
      </c>
      <c r="CM663" s="1224" t="str">
        <f t="shared" si="2119"/>
        <v/>
      </c>
      <c r="CN663" s="1223" t="str">
        <f t="shared" si="2119"/>
        <v/>
      </c>
      <c r="CO663" s="1223" t="str">
        <f t="shared" si="2119"/>
        <v/>
      </c>
      <c r="CP663" s="1223" t="str">
        <f t="shared" si="2119"/>
        <v/>
      </c>
      <c r="CQ663" s="1223" t="str">
        <f t="shared" si="2119"/>
        <v/>
      </c>
      <c r="CR663" s="1223" t="str">
        <f t="shared" si="2119"/>
        <v/>
      </c>
      <c r="CS663" s="1222" t="str">
        <f t="shared" si="2119"/>
        <v/>
      </c>
      <c r="CT663" s="1225" t="str">
        <f t="shared" si="2119"/>
        <v/>
      </c>
      <c r="CU663" s="1226" t="str">
        <f t="shared" si="2093"/>
        <v/>
      </c>
      <c r="CV663" s="1227" t="str">
        <f t="shared" si="2094"/>
        <v/>
      </c>
      <c r="CW663" s="1228" t="str">
        <f t="shared" si="2095"/>
        <v/>
      </c>
      <c r="CX663" s="1228" t="str">
        <f t="shared" si="2096"/>
        <v/>
      </c>
      <c r="CY663" s="1228" t="str">
        <f t="shared" si="2097"/>
        <v/>
      </c>
      <c r="CZ663" s="1228" t="str">
        <f t="shared" si="2098"/>
        <v/>
      </c>
      <c r="DA663" s="1228" t="str">
        <f t="shared" si="2099"/>
        <v/>
      </c>
      <c r="DB663" s="1229" t="str">
        <f t="shared" si="2100"/>
        <v/>
      </c>
      <c r="DC663" s="1229" t="str">
        <f t="shared" si="2101"/>
        <v/>
      </c>
      <c r="DD663" s="1229" t="str">
        <f t="shared" si="2102"/>
        <v/>
      </c>
      <c r="DE663" s="1228" t="str">
        <f t="shared" si="2103"/>
        <v/>
      </c>
      <c r="DF663" s="1228" t="str">
        <f t="shared" si="2104"/>
        <v/>
      </c>
      <c r="DG663" s="1228" t="str">
        <f t="shared" si="2105"/>
        <v/>
      </c>
      <c r="DH663" s="1228" t="str">
        <f t="shared" si="2106"/>
        <v/>
      </c>
      <c r="DI663" s="1228" t="str">
        <f t="shared" si="2107"/>
        <v/>
      </c>
      <c r="DJ663" s="1227" t="str">
        <f t="shared" si="2108"/>
        <v/>
      </c>
      <c r="DK663" s="1226" t="str">
        <f t="shared" si="2109"/>
        <v/>
      </c>
      <c r="DL663" s="1230">
        <f t="shared" si="2110"/>
        <v>0</v>
      </c>
      <c r="DM663" s="1180">
        <f t="shared" si="2111"/>
        <v>0</v>
      </c>
      <c r="DN663" s="1180">
        <f t="shared" si="2112"/>
        <v>0</v>
      </c>
      <c r="DO663" s="1180">
        <f t="shared" si="2113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5">IF(DL665&lt;3,"",(SUM(B665:R665)-MIN(B665:R665)-MAX(B665:R665))/(DL665-2))</f>
        <v/>
      </c>
      <c r="CA665" s="1236" t="str">
        <f t="shared" ref="CA665:CA680" si="2126">IF(DM665&lt;3,"",(SUM(T665:AJ665)-MIN(T665:AJ665)-MAX(T665:AJ665))/(DM665-2))</f>
        <v/>
      </c>
      <c r="CB665" s="1236" t="str">
        <f t="shared" ref="CB665:CB680" si="2127">IF(DN665&lt;3,"",(SUM(AL665:BB665)-MIN(AL665:BB665)-MAX(AL665:BB665))/(DN665-2))</f>
        <v/>
      </c>
      <c r="CC665" s="1384" t="str">
        <f t="shared" ref="CC665:CC680" si="2128">IF(DO665&lt;3,"",(SUM(BD665:BT665)-MIN(BD665:BT665)-MAX(BD665:BT665))/(DO665-2))</f>
        <v/>
      </c>
      <c r="CD665" s="1204" t="str">
        <f t="shared" ref="CD665:CD675" si="21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9"/>
        <v/>
      </c>
      <c r="CF665" s="1206" t="str">
        <f t="shared" si="2119"/>
        <v/>
      </c>
      <c r="CG665" s="1206" t="str">
        <f t="shared" si="2119"/>
        <v/>
      </c>
      <c r="CH665" s="1206" t="str">
        <f t="shared" si="2119"/>
        <v/>
      </c>
      <c r="CI665" s="1206" t="str">
        <f t="shared" si="2119"/>
        <v/>
      </c>
      <c r="CJ665" s="1206" t="str">
        <f t="shared" si="2119"/>
        <v/>
      </c>
      <c r="CK665" s="1207" t="str">
        <f t="shared" si="2119"/>
        <v/>
      </c>
      <c r="CL665" s="1207" t="str">
        <f t="shared" si="2119"/>
        <v/>
      </c>
      <c r="CM665" s="1207" t="str">
        <f t="shared" si="2119"/>
        <v/>
      </c>
      <c r="CN665" s="1206" t="str">
        <f t="shared" si="2119"/>
        <v/>
      </c>
      <c r="CO665" s="1206" t="str">
        <f t="shared" si="2119"/>
        <v/>
      </c>
      <c r="CP665" s="1206" t="str">
        <f t="shared" si="2119"/>
        <v/>
      </c>
      <c r="CQ665" s="1206" t="str">
        <f t="shared" si="2119"/>
        <v/>
      </c>
      <c r="CR665" s="1206" t="str">
        <f t="shared" si="2119"/>
        <v/>
      </c>
      <c r="CS665" s="1205" t="str">
        <f t="shared" si="2119"/>
        <v/>
      </c>
      <c r="CT665" s="1208" t="str">
        <f t="shared" si="2119"/>
        <v/>
      </c>
      <c r="CU665" s="1242" t="str">
        <f t="shared" ref="CU665:CU675" si="21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3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4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4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7">COUNT(B665:R665)</f>
        <v>0</v>
      </c>
      <c r="DM665" s="1180">
        <f t="shared" ref="DM665:DM675" si="2148">COUNT(T665:AJ665)</f>
        <v>0</v>
      </c>
      <c r="DN665" s="1180">
        <f t="shared" ref="DN665:DN675" si="2149">COUNT(AL665:BB665)</f>
        <v>0</v>
      </c>
      <c r="DO665" s="1180">
        <f t="shared" ref="DO665:DO675" si="2150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51">IF(B665="","",B665/B$46*8/12*5/7*0.5)</f>
        <v/>
      </c>
      <c r="C666" s="1316" t="str">
        <f t="shared" si="2151"/>
        <v/>
      </c>
      <c r="D666" s="1316" t="str">
        <f t="shared" si="2151"/>
        <v/>
      </c>
      <c r="E666" s="1316" t="str">
        <f t="shared" si="2151"/>
        <v/>
      </c>
      <c r="F666" s="1316" t="str">
        <f t="shared" si="2151"/>
        <v/>
      </c>
      <c r="G666" s="1316" t="str">
        <f t="shared" si="2151"/>
        <v/>
      </c>
      <c r="H666" s="1316" t="str">
        <f t="shared" si="2151"/>
        <v/>
      </c>
      <c r="I666" s="1316" t="str">
        <f t="shared" si="2151"/>
        <v/>
      </c>
      <c r="J666" s="1316" t="str">
        <f t="shared" si="2151"/>
        <v/>
      </c>
      <c r="K666" s="1316" t="str">
        <f t="shared" si="2151"/>
        <v/>
      </c>
      <c r="L666" s="1316" t="str">
        <f t="shared" si="2151"/>
        <v/>
      </c>
      <c r="M666" s="1316" t="str">
        <f t="shared" si="2151"/>
        <v/>
      </c>
      <c r="N666" s="1316" t="str">
        <f t="shared" si="2151"/>
        <v/>
      </c>
      <c r="O666" s="1316" t="str">
        <f t="shared" si="2151"/>
        <v/>
      </c>
      <c r="P666" s="1316" t="str">
        <f t="shared" si="2151"/>
        <v/>
      </c>
      <c r="Q666" s="1316" t="str">
        <f t="shared" si="2151"/>
        <v/>
      </c>
      <c r="R666" s="1316" t="str">
        <f t="shared" si="2151"/>
        <v/>
      </c>
      <c r="S666" s="1339"/>
      <c r="T666" s="1621" t="str">
        <f t="shared" ref="T666:AJ666" si="2152">IF(T665="","",T665/T$46*8/12*5/7*0.5)</f>
        <v/>
      </c>
      <c r="U666" s="1621" t="str">
        <f t="shared" si="2152"/>
        <v/>
      </c>
      <c r="V666" s="1621" t="str">
        <f t="shared" si="2152"/>
        <v/>
      </c>
      <c r="W666" s="1621" t="str">
        <f t="shared" si="2152"/>
        <v/>
      </c>
      <c r="X666" s="1621" t="str">
        <f t="shared" si="2152"/>
        <v/>
      </c>
      <c r="Y666" s="1621" t="str">
        <f t="shared" si="2152"/>
        <v/>
      </c>
      <c r="Z666" s="1621" t="str">
        <f t="shared" si="2152"/>
        <v/>
      </c>
      <c r="AA666" s="1316" t="str">
        <f t="shared" si="2152"/>
        <v/>
      </c>
      <c r="AB666" s="1316" t="str">
        <f t="shared" si="2152"/>
        <v/>
      </c>
      <c r="AC666" s="1316" t="str">
        <f t="shared" si="2152"/>
        <v/>
      </c>
      <c r="AD666" s="1316" t="str">
        <f t="shared" si="2152"/>
        <v/>
      </c>
      <c r="AE666" s="1316" t="str">
        <f t="shared" si="2152"/>
        <v/>
      </c>
      <c r="AF666" s="1316" t="str">
        <f t="shared" si="2152"/>
        <v/>
      </c>
      <c r="AG666" s="1316" t="str">
        <f t="shared" si="2152"/>
        <v/>
      </c>
      <c r="AH666" s="1316" t="str">
        <f t="shared" si="2152"/>
        <v/>
      </c>
      <c r="AI666" s="1316" t="str">
        <f t="shared" si="2152"/>
        <v/>
      </c>
      <c r="AJ666" s="1316" t="str">
        <f t="shared" si="2152"/>
        <v/>
      </c>
      <c r="AK666" s="1339"/>
      <c r="AL666" s="1316" t="str">
        <f t="shared" ref="AL666:BB666" si="2153">IF(AL665="","",AL665/AL$46*8/12*5/7*0.5)</f>
        <v/>
      </c>
      <c r="AM666" s="1316" t="str">
        <f t="shared" si="2153"/>
        <v/>
      </c>
      <c r="AN666" s="1316" t="str">
        <f t="shared" si="2153"/>
        <v/>
      </c>
      <c r="AO666" s="1316" t="str">
        <f t="shared" si="2153"/>
        <v/>
      </c>
      <c r="AP666" s="1316" t="str">
        <f t="shared" si="2153"/>
        <v/>
      </c>
      <c r="AQ666" s="1316" t="str">
        <f t="shared" si="2153"/>
        <v/>
      </c>
      <c r="AR666" s="1316" t="str">
        <f t="shared" si="2153"/>
        <v/>
      </c>
      <c r="AS666" s="1316" t="str">
        <f t="shared" si="2153"/>
        <v/>
      </c>
      <c r="AT666" s="1316" t="str">
        <f t="shared" si="2153"/>
        <v/>
      </c>
      <c r="AU666" s="1316" t="str">
        <f t="shared" si="2153"/>
        <v/>
      </c>
      <c r="AV666" s="1316" t="str">
        <f t="shared" si="2153"/>
        <v/>
      </c>
      <c r="AW666" s="1316" t="str">
        <f t="shared" si="2153"/>
        <v/>
      </c>
      <c r="AX666" s="1316" t="str">
        <f t="shared" si="2153"/>
        <v/>
      </c>
      <c r="AY666" s="1316" t="str">
        <f t="shared" si="2153"/>
        <v/>
      </c>
      <c r="AZ666" s="1316" t="str">
        <f t="shared" si="2153"/>
        <v/>
      </c>
      <c r="BA666" s="1316" t="str">
        <f t="shared" si="2153"/>
        <v/>
      </c>
      <c r="BB666" s="1316" t="str">
        <f t="shared" si="2153"/>
        <v/>
      </c>
      <c r="BC666" s="1339"/>
      <c r="BD666" s="1316" t="str">
        <f t="shared" ref="BD666:BT666" si="2154">IF(BD665="","",BD665/BD$46*8/12*5/7*0.5)</f>
        <v/>
      </c>
      <c r="BE666" s="1316" t="str">
        <f t="shared" si="2154"/>
        <v/>
      </c>
      <c r="BF666" s="1316" t="str">
        <f t="shared" si="2154"/>
        <v/>
      </c>
      <c r="BG666" s="1316" t="str">
        <f t="shared" si="2154"/>
        <v/>
      </c>
      <c r="BH666" s="1316" t="str">
        <f t="shared" si="2154"/>
        <v/>
      </c>
      <c r="BI666" s="1316" t="str">
        <f t="shared" si="2154"/>
        <v/>
      </c>
      <c r="BJ666" s="1316" t="str">
        <f t="shared" si="2154"/>
        <v/>
      </c>
      <c r="BK666" s="1316" t="str">
        <f t="shared" si="2154"/>
        <v/>
      </c>
      <c r="BL666" s="1316" t="str">
        <f t="shared" si="2154"/>
        <v/>
      </c>
      <c r="BM666" s="1316" t="str">
        <f t="shared" si="2154"/>
        <v/>
      </c>
      <c r="BN666" s="1316" t="str">
        <f t="shared" si="2154"/>
        <v/>
      </c>
      <c r="BO666" s="1316" t="str">
        <f t="shared" si="2154"/>
        <v/>
      </c>
      <c r="BP666" s="1316" t="str">
        <f t="shared" si="2154"/>
        <v/>
      </c>
      <c r="BQ666" s="1316" t="str">
        <f t="shared" si="2154"/>
        <v/>
      </c>
      <c r="BR666" s="1316" t="str">
        <f t="shared" si="2154"/>
        <v/>
      </c>
      <c r="BS666" s="1316" t="str">
        <f t="shared" si="2154"/>
        <v/>
      </c>
      <c r="BT666" s="1316" t="str">
        <f t="shared" si="2154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5"/>
        <v/>
      </c>
      <c r="CA666" s="1220" t="str">
        <f t="shared" si="2126"/>
        <v/>
      </c>
      <c r="CB666" s="1220" t="str">
        <f t="shared" si="2127"/>
        <v/>
      </c>
      <c r="CC666" s="1387" t="str">
        <f t="shared" si="2128"/>
        <v/>
      </c>
      <c r="CD666" s="1221" t="str">
        <f t="shared" si="2129"/>
        <v/>
      </c>
      <c r="CE666" s="1222" t="str">
        <f t="shared" si="2119"/>
        <v/>
      </c>
      <c r="CF666" s="1223" t="str">
        <f t="shared" si="2119"/>
        <v/>
      </c>
      <c r="CG666" s="1223" t="str">
        <f t="shared" si="2119"/>
        <v/>
      </c>
      <c r="CH666" s="1223" t="str">
        <f t="shared" si="2119"/>
        <v/>
      </c>
      <c r="CI666" s="1223" t="str">
        <f t="shared" si="2119"/>
        <v/>
      </c>
      <c r="CJ666" s="1223" t="str">
        <f t="shared" si="2119"/>
        <v/>
      </c>
      <c r="CK666" s="1224" t="str">
        <f t="shared" si="2119"/>
        <v/>
      </c>
      <c r="CL666" s="1224" t="str">
        <f t="shared" si="2119"/>
        <v/>
      </c>
      <c r="CM666" s="1224" t="str">
        <f t="shared" si="2119"/>
        <v/>
      </c>
      <c r="CN666" s="1223" t="str">
        <f t="shared" si="2119"/>
        <v/>
      </c>
      <c r="CO666" s="1223" t="str">
        <f t="shared" si="2119"/>
        <v/>
      </c>
      <c r="CP666" s="1223" t="str">
        <f t="shared" si="2119"/>
        <v/>
      </c>
      <c r="CQ666" s="1223" t="str">
        <f t="shared" si="2119"/>
        <v/>
      </c>
      <c r="CR666" s="1223" t="str">
        <f t="shared" si="2119"/>
        <v/>
      </c>
      <c r="CS666" s="1222" t="str">
        <f t="shared" si="2119"/>
        <v/>
      </c>
      <c r="CT666" s="1225" t="str">
        <f t="shared" si="2119"/>
        <v/>
      </c>
      <c r="CU666" s="1226" t="str">
        <f t="shared" si="2130"/>
        <v/>
      </c>
      <c r="CV666" s="1227" t="str">
        <f t="shared" si="2131"/>
        <v/>
      </c>
      <c r="CW666" s="1228" t="str">
        <f t="shared" si="2132"/>
        <v/>
      </c>
      <c r="CX666" s="1228" t="str">
        <f t="shared" si="2133"/>
        <v/>
      </c>
      <c r="CY666" s="1228" t="str">
        <f t="shared" si="2134"/>
        <v/>
      </c>
      <c r="CZ666" s="1228" t="str">
        <f t="shared" si="2135"/>
        <v/>
      </c>
      <c r="DA666" s="1228" t="str">
        <f t="shared" si="2136"/>
        <v/>
      </c>
      <c r="DB666" s="1229" t="str">
        <f t="shared" si="2137"/>
        <v/>
      </c>
      <c r="DC666" s="1229" t="str">
        <f t="shared" si="2138"/>
        <v/>
      </c>
      <c r="DD666" s="1229" t="str">
        <f t="shared" si="2139"/>
        <v/>
      </c>
      <c r="DE666" s="1228" t="str">
        <f t="shared" si="2140"/>
        <v/>
      </c>
      <c r="DF666" s="1228" t="str">
        <f t="shared" si="2141"/>
        <v/>
      </c>
      <c r="DG666" s="1228" t="str">
        <f t="shared" si="2142"/>
        <v/>
      </c>
      <c r="DH666" s="1228" t="str">
        <f t="shared" si="2143"/>
        <v/>
      </c>
      <c r="DI666" s="1228" t="str">
        <f t="shared" si="2144"/>
        <v/>
      </c>
      <c r="DJ666" s="1227" t="str">
        <f t="shared" si="2145"/>
        <v/>
      </c>
      <c r="DK666" s="1226" t="str">
        <f t="shared" si="2146"/>
        <v/>
      </c>
      <c r="DL666" s="1230">
        <f t="shared" si="2147"/>
        <v>0</v>
      </c>
      <c r="DM666" s="1180">
        <f t="shared" si="2148"/>
        <v>0</v>
      </c>
      <c r="DN666" s="1180">
        <f t="shared" si="2149"/>
        <v>0</v>
      </c>
      <c r="DO666" s="1180">
        <f t="shared" si="2150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5"/>
        <v>50</v>
      </c>
      <c r="CA667" s="1236" t="str">
        <f t="shared" si="2126"/>
        <v/>
      </c>
      <c r="CB667" s="1236" t="str">
        <f t="shared" si="2127"/>
        <v/>
      </c>
      <c r="CC667" s="1384" t="str">
        <f t="shared" si="2128"/>
        <v/>
      </c>
      <c r="CD667" s="1204" t="str">
        <f t="shared" si="2129"/>
        <v/>
      </c>
      <c r="CE667" s="1205" t="str">
        <f t="shared" si="2119"/>
        <v/>
      </c>
      <c r="CF667" s="1206" t="str">
        <f t="shared" si="2119"/>
        <v/>
      </c>
      <c r="CG667" s="1206" t="str">
        <f t="shared" si="2119"/>
        <v/>
      </c>
      <c r="CH667" s="1206" t="str">
        <f t="shared" si="2119"/>
        <v/>
      </c>
      <c r="CI667" s="1206" t="str">
        <f t="shared" si="2119"/>
        <v/>
      </c>
      <c r="CJ667" s="1206" t="str">
        <f t="shared" si="2119"/>
        <v/>
      </c>
      <c r="CK667" s="1207" t="str">
        <f t="shared" si="2119"/>
        <v/>
      </c>
      <c r="CL667" s="1207" t="str">
        <f t="shared" si="2119"/>
        <v/>
      </c>
      <c r="CM667" s="1207" t="str">
        <f t="shared" si="2119"/>
        <v/>
      </c>
      <c r="CN667" s="1206" t="str">
        <f t="shared" si="2119"/>
        <v/>
      </c>
      <c r="CO667" s="1206" t="str">
        <f t="shared" si="2119"/>
        <v/>
      </c>
      <c r="CP667" s="1206" t="str">
        <f t="shared" si="2119"/>
        <v/>
      </c>
      <c r="CQ667" s="1206" t="str">
        <f t="shared" si="2119"/>
        <v/>
      </c>
      <c r="CR667" s="1206" t="str">
        <f t="shared" si="2119"/>
        <v/>
      </c>
      <c r="CS667" s="1205" t="str">
        <f t="shared" si="2119"/>
        <v/>
      </c>
      <c r="CT667" s="1208" t="str">
        <f t="shared" si="2119"/>
        <v/>
      </c>
      <c r="CU667" s="1242" t="str">
        <f t="shared" si="2130"/>
        <v/>
      </c>
      <c r="CV667" s="1243" t="str">
        <f t="shared" si="2131"/>
        <v/>
      </c>
      <c r="CW667" s="1244" t="str">
        <f t="shared" si="2132"/>
        <v/>
      </c>
      <c r="CX667" s="1244" t="str">
        <f t="shared" si="2133"/>
        <v/>
      </c>
      <c r="CY667" s="1244" t="str">
        <f t="shared" si="2134"/>
        <v/>
      </c>
      <c r="CZ667" s="1244" t="str">
        <f t="shared" si="2135"/>
        <v/>
      </c>
      <c r="DA667" s="1244" t="str">
        <f t="shared" si="2136"/>
        <v/>
      </c>
      <c r="DB667" s="1245" t="str">
        <f t="shared" si="2137"/>
        <v/>
      </c>
      <c r="DC667" s="1245" t="str">
        <f t="shared" si="2138"/>
        <v/>
      </c>
      <c r="DD667" s="1245" t="str">
        <f t="shared" si="2139"/>
        <v/>
      </c>
      <c r="DE667" s="1244" t="str">
        <f t="shared" si="2140"/>
        <v/>
      </c>
      <c r="DF667" s="1244" t="str">
        <f t="shared" si="2141"/>
        <v/>
      </c>
      <c r="DG667" s="1244" t="str">
        <f t="shared" si="2142"/>
        <v/>
      </c>
      <c r="DH667" s="1244" t="str">
        <f t="shared" si="2143"/>
        <v/>
      </c>
      <c r="DI667" s="1244" t="str">
        <f t="shared" si="2144"/>
        <v/>
      </c>
      <c r="DJ667" s="1243" t="str">
        <f t="shared" si="2145"/>
        <v/>
      </c>
      <c r="DK667" s="1242" t="str">
        <f t="shared" si="2146"/>
        <v/>
      </c>
      <c r="DL667" s="1230">
        <f t="shared" si="2147"/>
        <v>3</v>
      </c>
      <c r="DM667" s="1180">
        <f t="shared" si="2148"/>
        <v>1</v>
      </c>
      <c r="DN667" s="1180">
        <f t="shared" si="2149"/>
        <v>0</v>
      </c>
      <c r="DO667" s="1180">
        <f t="shared" si="2150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5"/>
        <v>1</v>
      </c>
      <c r="CA668" s="1236" t="str">
        <f t="shared" si="2126"/>
        <v/>
      </c>
      <c r="CB668" s="1236" t="str">
        <f t="shared" si="2127"/>
        <v/>
      </c>
      <c r="CC668" s="1384" t="str">
        <f t="shared" si="2128"/>
        <v/>
      </c>
      <c r="CD668" s="1204" t="str">
        <f t="shared" si="2129"/>
        <v/>
      </c>
      <c r="CE668" s="1205" t="str">
        <f t="shared" si="2119"/>
        <v/>
      </c>
      <c r="CF668" s="1206" t="str">
        <f t="shared" si="2119"/>
        <v/>
      </c>
      <c r="CG668" s="1206" t="str">
        <f t="shared" si="2119"/>
        <v/>
      </c>
      <c r="CH668" s="1206" t="str">
        <f t="shared" si="2119"/>
        <v/>
      </c>
      <c r="CI668" s="1206" t="str">
        <f t="shared" si="2119"/>
        <v/>
      </c>
      <c r="CJ668" s="1206" t="str">
        <f t="shared" si="2119"/>
        <v/>
      </c>
      <c r="CK668" s="1207" t="str">
        <f t="shared" si="2119"/>
        <v/>
      </c>
      <c r="CL668" s="1207" t="str">
        <f t="shared" si="2119"/>
        <v/>
      </c>
      <c r="CM668" s="1207" t="str">
        <f t="shared" si="2119"/>
        <v/>
      </c>
      <c r="CN668" s="1206" t="str">
        <f t="shared" si="2119"/>
        <v/>
      </c>
      <c r="CO668" s="1206" t="str">
        <f t="shared" si="2119"/>
        <v/>
      </c>
      <c r="CP668" s="1206" t="str">
        <f t="shared" si="2119"/>
        <v/>
      </c>
      <c r="CQ668" s="1206" t="str">
        <f t="shared" si="2119"/>
        <v/>
      </c>
      <c r="CR668" s="1206" t="str">
        <f t="shared" si="2119"/>
        <v/>
      </c>
      <c r="CS668" s="1205" t="str">
        <f t="shared" si="2119"/>
        <v/>
      </c>
      <c r="CT668" s="1208" t="str">
        <f t="shared" si="2119"/>
        <v/>
      </c>
      <c r="CU668" s="1242" t="str">
        <f t="shared" si="2130"/>
        <v/>
      </c>
      <c r="CV668" s="1243" t="str">
        <f t="shared" si="2131"/>
        <v/>
      </c>
      <c r="CW668" s="1244" t="str">
        <f t="shared" si="2132"/>
        <v/>
      </c>
      <c r="CX668" s="1244" t="str">
        <f t="shared" si="2133"/>
        <v/>
      </c>
      <c r="CY668" s="1244" t="str">
        <f t="shared" si="2134"/>
        <v/>
      </c>
      <c r="CZ668" s="1244" t="str">
        <f t="shared" si="2135"/>
        <v/>
      </c>
      <c r="DA668" s="1244" t="str">
        <f t="shared" si="2136"/>
        <v/>
      </c>
      <c r="DB668" s="1245" t="str">
        <f t="shared" si="2137"/>
        <v/>
      </c>
      <c r="DC668" s="1245" t="str">
        <f t="shared" si="2138"/>
        <v/>
      </c>
      <c r="DD668" s="1245" t="str">
        <f t="shared" si="2139"/>
        <v/>
      </c>
      <c r="DE668" s="1244" t="str">
        <f t="shared" si="2140"/>
        <v/>
      </c>
      <c r="DF668" s="1244" t="str">
        <f t="shared" si="2141"/>
        <v/>
      </c>
      <c r="DG668" s="1244" t="str">
        <f t="shared" si="2142"/>
        <v/>
      </c>
      <c r="DH668" s="1244" t="str">
        <f t="shared" si="2143"/>
        <v/>
      </c>
      <c r="DI668" s="1244" t="str">
        <f t="shared" si="2144"/>
        <v/>
      </c>
      <c r="DJ668" s="1243" t="str">
        <f t="shared" si="2145"/>
        <v/>
      </c>
      <c r="DK668" s="1242" t="str">
        <f t="shared" si="2146"/>
        <v/>
      </c>
      <c r="DL668" s="1230">
        <f t="shared" si="2147"/>
        <v>3</v>
      </c>
      <c r="DM668" s="1180">
        <f t="shared" si="2148"/>
        <v>1</v>
      </c>
      <c r="DN668" s="1180">
        <f t="shared" si="2149"/>
        <v>0</v>
      </c>
      <c r="DO668" s="1180">
        <f t="shared" si="2150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5">IF(B667="","",B667*B668/0.6/B$46/365)</f>
        <v>0</v>
      </c>
      <c r="C669" s="1316">
        <f t="shared" si="2155"/>
        <v>7.6103500761035017E-2</v>
      </c>
      <c r="D669" s="1316" t="str">
        <f t="shared" si="2155"/>
        <v/>
      </c>
      <c r="E669" s="1316" t="str">
        <f t="shared" si="2155"/>
        <v/>
      </c>
      <c r="F669" s="1316" t="str">
        <f t="shared" si="2155"/>
        <v/>
      </c>
      <c r="G669" s="1316" t="str">
        <f t="shared" si="2155"/>
        <v/>
      </c>
      <c r="H669" s="1316" t="str">
        <f t="shared" si="2155"/>
        <v/>
      </c>
      <c r="I669" s="1316" t="str">
        <f t="shared" si="2155"/>
        <v/>
      </c>
      <c r="J669" s="1316">
        <f t="shared" si="2155"/>
        <v>4.5662100456621009E-2</v>
      </c>
      <c r="K669" s="1316" t="str">
        <f t="shared" si="2155"/>
        <v/>
      </c>
      <c r="L669" s="1316" t="str">
        <f t="shared" si="2155"/>
        <v/>
      </c>
      <c r="M669" s="1316" t="str">
        <f t="shared" si="2155"/>
        <v/>
      </c>
      <c r="N669" s="1316" t="str">
        <f t="shared" si="2155"/>
        <v/>
      </c>
      <c r="O669" s="1316" t="str">
        <f t="shared" si="2155"/>
        <v/>
      </c>
      <c r="P669" s="1316" t="str">
        <f t="shared" si="2155"/>
        <v/>
      </c>
      <c r="Q669" s="1316" t="str">
        <f t="shared" si="2155"/>
        <v/>
      </c>
      <c r="R669" s="1316" t="str">
        <f t="shared" si="2155"/>
        <v/>
      </c>
      <c r="S669" s="1339"/>
      <c r="T669" s="1621" t="str">
        <f t="shared" ref="T669:AJ669" si="2156">IF(T667="","",T667*T668/0.6/T$46/365)</f>
        <v/>
      </c>
      <c r="U669" s="1621" t="str">
        <f t="shared" si="2156"/>
        <v/>
      </c>
      <c r="V669" s="1621">
        <f t="shared" si="2156"/>
        <v>6.5231572080887146E-3</v>
      </c>
      <c r="W669" s="1621" t="str">
        <f t="shared" si="2156"/>
        <v/>
      </c>
      <c r="X669" s="1621" t="str">
        <f t="shared" si="2156"/>
        <v/>
      </c>
      <c r="Y669" s="1621" t="str">
        <f t="shared" si="2156"/>
        <v/>
      </c>
      <c r="Z669" s="1621" t="str">
        <f t="shared" si="2156"/>
        <v/>
      </c>
      <c r="AA669" s="1316" t="str">
        <f t="shared" si="2156"/>
        <v/>
      </c>
      <c r="AB669" s="1316" t="str">
        <f t="shared" si="2156"/>
        <v/>
      </c>
      <c r="AC669" s="1316" t="str">
        <f t="shared" si="2156"/>
        <v/>
      </c>
      <c r="AD669" s="1316" t="str">
        <f t="shared" si="2156"/>
        <v/>
      </c>
      <c r="AE669" s="1316" t="str">
        <f t="shared" si="2156"/>
        <v/>
      </c>
      <c r="AF669" s="1316" t="str">
        <f t="shared" si="2156"/>
        <v/>
      </c>
      <c r="AG669" s="1316" t="str">
        <f t="shared" si="2156"/>
        <v/>
      </c>
      <c r="AH669" s="1316" t="str">
        <f t="shared" si="2156"/>
        <v/>
      </c>
      <c r="AI669" s="1316" t="str">
        <f t="shared" si="2156"/>
        <v/>
      </c>
      <c r="AJ669" s="1316" t="str">
        <f t="shared" si="2156"/>
        <v/>
      </c>
      <c r="AK669" s="1339"/>
      <c r="AL669" s="1316" t="str">
        <f t="shared" ref="AL669:BB669" si="2157">IF(AL667="","",AL667*AL668/0.6/AL$46/365)</f>
        <v/>
      </c>
      <c r="AM669" s="1316" t="str">
        <f t="shared" si="2157"/>
        <v/>
      </c>
      <c r="AN669" s="1316" t="str">
        <f t="shared" si="2157"/>
        <v/>
      </c>
      <c r="AO669" s="1316" t="str">
        <f t="shared" si="2157"/>
        <v/>
      </c>
      <c r="AP669" s="1316" t="str">
        <f t="shared" si="2157"/>
        <v/>
      </c>
      <c r="AQ669" s="1316" t="str">
        <f t="shared" si="2157"/>
        <v/>
      </c>
      <c r="AR669" s="1316" t="str">
        <f t="shared" si="2157"/>
        <v/>
      </c>
      <c r="AS669" s="1316" t="str">
        <f t="shared" si="2157"/>
        <v/>
      </c>
      <c r="AT669" s="1316" t="str">
        <f t="shared" si="2157"/>
        <v/>
      </c>
      <c r="AU669" s="1316" t="str">
        <f t="shared" si="2157"/>
        <v/>
      </c>
      <c r="AV669" s="1316" t="str">
        <f t="shared" si="2157"/>
        <v/>
      </c>
      <c r="AW669" s="1316" t="str">
        <f t="shared" si="2157"/>
        <v/>
      </c>
      <c r="AX669" s="1316" t="str">
        <f t="shared" si="2157"/>
        <v/>
      </c>
      <c r="AY669" s="1316" t="str">
        <f t="shared" si="2157"/>
        <v/>
      </c>
      <c r="AZ669" s="1316" t="str">
        <f t="shared" si="2157"/>
        <v/>
      </c>
      <c r="BA669" s="1316" t="str">
        <f t="shared" si="2157"/>
        <v/>
      </c>
      <c r="BB669" s="1316" t="str">
        <f t="shared" si="2157"/>
        <v/>
      </c>
      <c r="BC669" s="1339"/>
      <c r="BD669" s="1316" t="str">
        <f t="shared" ref="BD669:BT669" si="2158">IF(BD667="","",BD667*BD668/0.6/BD$46/365)</f>
        <v/>
      </c>
      <c r="BE669" s="1316" t="str">
        <f t="shared" si="2158"/>
        <v/>
      </c>
      <c r="BF669" s="1316" t="str">
        <f t="shared" si="2158"/>
        <v/>
      </c>
      <c r="BG669" s="1316" t="str">
        <f t="shared" si="2158"/>
        <v/>
      </c>
      <c r="BH669" s="1316" t="str">
        <f t="shared" si="2158"/>
        <v/>
      </c>
      <c r="BI669" s="1316" t="str">
        <f t="shared" si="2158"/>
        <v/>
      </c>
      <c r="BJ669" s="1316" t="str">
        <f t="shared" si="2158"/>
        <v/>
      </c>
      <c r="BK669" s="1316" t="str">
        <f t="shared" si="2158"/>
        <v/>
      </c>
      <c r="BL669" s="1316" t="str">
        <f t="shared" si="2158"/>
        <v/>
      </c>
      <c r="BM669" s="1316" t="str">
        <f t="shared" si="2158"/>
        <v/>
      </c>
      <c r="BN669" s="1316" t="str">
        <f t="shared" si="2158"/>
        <v/>
      </c>
      <c r="BO669" s="1316" t="str">
        <f t="shared" si="2158"/>
        <v/>
      </c>
      <c r="BP669" s="1316" t="str">
        <f t="shared" si="2158"/>
        <v/>
      </c>
      <c r="BQ669" s="1316" t="str">
        <f t="shared" si="2158"/>
        <v/>
      </c>
      <c r="BR669" s="1316" t="str">
        <f t="shared" si="2158"/>
        <v/>
      </c>
      <c r="BS669" s="1316" t="str">
        <f t="shared" si="2158"/>
        <v/>
      </c>
      <c r="BT669" s="1316" t="str">
        <f t="shared" si="2158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5"/>
        <v>4.5662100456621016E-2</v>
      </c>
      <c r="CA669" s="1220" t="str">
        <f t="shared" si="2126"/>
        <v/>
      </c>
      <c r="CB669" s="1220" t="str">
        <f t="shared" si="2127"/>
        <v/>
      </c>
      <c r="CC669" s="1387" t="str">
        <f t="shared" si="2128"/>
        <v/>
      </c>
      <c r="CD669" s="1221" t="str">
        <f t="shared" si="2129"/>
        <v/>
      </c>
      <c r="CE669" s="1222" t="str">
        <f t="shared" si="2119"/>
        <v/>
      </c>
      <c r="CF669" s="1223" t="str">
        <f t="shared" si="2119"/>
        <v/>
      </c>
      <c r="CG669" s="1223" t="str">
        <f t="shared" si="2119"/>
        <v/>
      </c>
      <c r="CH669" s="1223" t="str">
        <f t="shared" si="2119"/>
        <v/>
      </c>
      <c r="CI669" s="1223" t="str">
        <f t="shared" si="2119"/>
        <v/>
      </c>
      <c r="CJ669" s="1223" t="str">
        <f t="shared" si="2119"/>
        <v/>
      </c>
      <c r="CK669" s="1224" t="str">
        <f t="shared" si="2119"/>
        <v/>
      </c>
      <c r="CL669" s="1224" t="str">
        <f t="shared" si="2119"/>
        <v/>
      </c>
      <c r="CM669" s="1224" t="str">
        <f t="shared" si="2119"/>
        <v/>
      </c>
      <c r="CN669" s="1223" t="str">
        <f t="shared" si="2119"/>
        <v/>
      </c>
      <c r="CO669" s="1223" t="str">
        <f t="shared" si="2119"/>
        <v/>
      </c>
      <c r="CP669" s="1223" t="str">
        <f t="shared" si="2119"/>
        <v/>
      </c>
      <c r="CQ669" s="1223" t="str">
        <f t="shared" si="2119"/>
        <v/>
      </c>
      <c r="CR669" s="1223" t="str">
        <f t="shared" si="2119"/>
        <v/>
      </c>
      <c r="CS669" s="1222" t="str">
        <f t="shared" si="2119"/>
        <v/>
      </c>
      <c r="CT669" s="1225" t="str">
        <f t="shared" si="2119"/>
        <v/>
      </c>
      <c r="CU669" s="1226" t="str">
        <f t="shared" si="2130"/>
        <v/>
      </c>
      <c r="CV669" s="1227" t="str">
        <f t="shared" si="2131"/>
        <v/>
      </c>
      <c r="CW669" s="1228" t="str">
        <f t="shared" si="2132"/>
        <v/>
      </c>
      <c r="CX669" s="1228" t="str">
        <f t="shared" si="2133"/>
        <v/>
      </c>
      <c r="CY669" s="1228" t="str">
        <f t="shared" si="2134"/>
        <v/>
      </c>
      <c r="CZ669" s="1228" t="str">
        <f t="shared" si="2135"/>
        <v/>
      </c>
      <c r="DA669" s="1228" t="str">
        <f t="shared" si="2136"/>
        <v/>
      </c>
      <c r="DB669" s="1229" t="str">
        <f t="shared" si="2137"/>
        <v/>
      </c>
      <c r="DC669" s="1229" t="str">
        <f t="shared" si="2138"/>
        <v/>
      </c>
      <c r="DD669" s="1229" t="str">
        <f t="shared" si="2139"/>
        <v/>
      </c>
      <c r="DE669" s="1228" t="str">
        <f t="shared" si="2140"/>
        <v/>
      </c>
      <c r="DF669" s="1228" t="str">
        <f t="shared" si="2141"/>
        <v/>
      </c>
      <c r="DG669" s="1228" t="str">
        <f t="shared" si="2142"/>
        <v/>
      </c>
      <c r="DH669" s="1228" t="str">
        <f t="shared" si="2143"/>
        <v/>
      </c>
      <c r="DI669" s="1228" t="str">
        <f t="shared" si="2144"/>
        <v/>
      </c>
      <c r="DJ669" s="1227" t="str">
        <f t="shared" si="2145"/>
        <v/>
      </c>
      <c r="DK669" s="1226" t="str">
        <f t="shared" si="2146"/>
        <v/>
      </c>
      <c r="DL669" s="1230">
        <f t="shared" si="2147"/>
        <v>3</v>
      </c>
      <c r="DM669" s="1180">
        <f t="shared" si="2148"/>
        <v>1</v>
      </c>
      <c r="DN669" s="1180">
        <f t="shared" si="2149"/>
        <v>0</v>
      </c>
      <c r="DO669" s="1180">
        <f t="shared" si="2150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5"/>
        <v/>
      </c>
      <c r="CA670" s="1236" t="str">
        <f t="shared" si="2126"/>
        <v/>
      </c>
      <c r="CB670" s="1236" t="str">
        <f t="shared" si="2127"/>
        <v/>
      </c>
      <c r="CC670" s="1384" t="str">
        <f t="shared" si="2128"/>
        <v/>
      </c>
      <c r="CD670" s="1204" t="str">
        <f t="shared" si="2129"/>
        <v/>
      </c>
      <c r="CE670" s="1205" t="str">
        <f t="shared" si="2119"/>
        <v/>
      </c>
      <c r="CF670" s="1206" t="str">
        <f t="shared" si="2119"/>
        <v/>
      </c>
      <c r="CG670" s="1206" t="str">
        <f t="shared" si="2119"/>
        <v/>
      </c>
      <c r="CH670" s="1206" t="str">
        <f t="shared" si="2119"/>
        <v/>
      </c>
      <c r="CI670" s="1206" t="str">
        <f t="shared" si="2119"/>
        <v/>
      </c>
      <c r="CJ670" s="1206" t="str">
        <f t="shared" si="2119"/>
        <v/>
      </c>
      <c r="CK670" s="1207" t="str">
        <f t="shared" si="2119"/>
        <v/>
      </c>
      <c r="CL670" s="1207" t="str">
        <f t="shared" si="2119"/>
        <v/>
      </c>
      <c r="CM670" s="1207" t="str">
        <f t="shared" si="2119"/>
        <v/>
      </c>
      <c r="CN670" s="1206" t="str">
        <f t="shared" si="2119"/>
        <v/>
      </c>
      <c r="CO670" s="1206" t="str">
        <f t="shared" si="2119"/>
        <v/>
      </c>
      <c r="CP670" s="1206" t="str">
        <f t="shared" si="2119"/>
        <v/>
      </c>
      <c r="CQ670" s="1206" t="str">
        <f t="shared" si="2119"/>
        <v/>
      </c>
      <c r="CR670" s="1206" t="str">
        <f t="shared" si="2119"/>
        <v/>
      </c>
      <c r="CS670" s="1205" t="str">
        <f t="shared" si="2119"/>
        <v/>
      </c>
      <c r="CT670" s="1208" t="str">
        <f t="shared" si="2119"/>
        <v/>
      </c>
      <c r="CU670" s="1242" t="str">
        <f t="shared" si="2130"/>
        <v/>
      </c>
      <c r="CV670" s="1243" t="str">
        <f t="shared" si="2131"/>
        <v/>
      </c>
      <c r="CW670" s="1244" t="str">
        <f t="shared" si="2132"/>
        <v/>
      </c>
      <c r="CX670" s="1244" t="str">
        <f t="shared" si="2133"/>
        <v/>
      </c>
      <c r="CY670" s="1244" t="str">
        <f t="shared" si="2134"/>
        <v/>
      </c>
      <c r="CZ670" s="1244" t="str">
        <f t="shared" si="2135"/>
        <v/>
      </c>
      <c r="DA670" s="1244" t="str">
        <f t="shared" si="2136"/>
        <v/>
      </c>
      <c r="DB670" s="1245" t="str">
        <f t="shared" si="2137"/>
        <v/>
      </c>
      <c r="DC670" s="1245" t="str">
        <f t="shared" si="2138"/>
        <v/>
      </c>
      <c r="DD670" s="1245" t="str">
        <f t="shared" si="2139"/>
        <v/>
      </c>
      <c r="DE670" s="1244" t="str">
        <f t="shared" si="2140"/>
        <v/>
      </c>
      <c r="DF670" s="1244" t="str">
        <f t="shared" si="2141"/>
        <v/>
      </c>
      <c r="DG670" s="1244" t="str">
        <f t="shared" si="2142"/>
        <v/>
      </c>
      <c r="DH670" s="1244" t="str">
        <f t="shared" si="2143"/>
        <v/>
      </c>
      <c r="DI670" s="1244" t="str">
        <f t="shared" si="2144"/>
        <v/>
      </c>
      <c r="DJ670" s="1243" t="str">
        <f t="shared" si="2145"/>
        <v/>
      </c>
      <c r="DK670" s="1242" t="str">
        <f t="shared" si="2146"/>
        <v/>
      </c>
      <c r="DL670" s="1230">
        <f t="shared" si="2147"/>
        <v>0</v>
      </c>
      <c r="DM670" s="1180">
        <f t="shared" si="2148"/>
        <v>0</v>
      </c>
      <c r="DN670" s="1180">
        <f t="shared" si="2149"/>
        <v>0</v>
      </c>
      <c r="DO670" s="1180">
        <f t="shared" si="2150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5"/>
        <v/>
      </c>
      <c r="CA671" s="1236" t="str">
        <f t="shared" si="2126"/>
        <v/>
      </c>
      <c r="CB671" s="1236" t="str">
        <f t="shared" si="2127"/>
        <v/>
      </c>
      <c r="CC671" s="1384" t="str">
        <f t="shared" si="2128"/>
        <v/>
      </c>
      <c r="CD671" s="1204" t="str">
        <f t="shared" si="2129"/>
        <v/>
      </c>
      <c r="CE671" s="1205" t="str">
        <f t="shared" si="2119"/>
        <v/>
      </c>
      <c r="CF671" s="1206" t="str">
        <f t="shared" si="2119"/>
        <v/>
      </c>
      <c r="CG671" s="1206" t="str">
        <f t="shared" si="2119"/>
        <v/>
      </c>
      <c r="CH671" s="1206" t="str">
        <f t="shared" si="2119"/>
        <v/>
      </c>
      <c r="CI671" s="1206" t="str">
        <f t="shared" si="2119"/>
        <v/>
      </c>
      <c r="CJ671" s="1206" t="str">
        <f t="shared" si="2119"/>
        <v/>
      </c>
      <c r="CK671" s="1207" t="str">
        <f t="shared" si="2119"/>
        <v/>
      </c>
      <c r="CL671" s="1207" t="str">
        <f t="shared" si="2119"/>
        <v/>
      </c>
      <c r="CM671" s="1207" t="str">
        <f t="shared" si="2119"/>
        <v/>
      </c>
      <c r="CN671" s="1206" t="str">
        <f t="shared" si="2119"/>
        <v/>
      </c>
      <c r="CO671" s="1206" t="str">
        <f t="shared" si="2119"/>
        <v/>
      </c>
      <c r="CP671" s="1206" t="str">
        <f t="shared" si="2119"/>
        <v/>
      </c>
      <c r="CQ671" s="1206" t="str">
        <f t="shared" si="2119"/>
        <v/>
      </c>
      <c r="CR671" s="1206" t="str">
        <f t="shared" si="2119"/>
        <v/>
      </c>
      <c r="CS671" s="1205" t="str">
        <f t="shared" si="2119"/>
        <v/>
      </c>
      <c r="CT671" s="1208" t="str">
        <f t="shared" si="2119"/>
        <v/>
      </c>
      <c r="CU671" s="1242" t="str">
        <f t="shared" si="2130"/>
        <v/>
      </c>
      <c r="CV671" s="1243" t="str">
        <f t="shared" si="2131"/>
        <v/>
      </c>
      <c r="CW671" s="1244" t="str">
        <f t="shared" si="2132"/>
        <v/>
      </c>
      <c r="CX671" s="1244" t="str">
        <f t="shared" si="2133"/>
        <v/>
      </c>
      <c r="CY671" s="1244" t="str">
        <f t="shared" si="2134"/>
        <v/>
      </c>
      <c r="CZ671" s="1244" t="str">
        <f t="shared" si="2135"/>
        <v/>
      </c>
      <c r="DA671" s="1244" t="str">
        <f t="shared" si="2136"/>
        <v/>
      </c>
      <c r="DB671" s="1245" t="str">
        <f t="shared" si="2137"/>
        <v/>
      </c>
      <c r="DC671" s="1245" t="str">
        <f t="shared" si="2138"/>
        <v/>
      </c>
      <c r="DD671" s="1245" t="str">
        <f t="shared" si="2139"/>
        <v/>
      </c>
      <c r="DE671" s="1244" t="str">
        <f t="shared" si="2140"/>
        <v/>
      </c>
      <c r="DF671" s="1244" t="str">
        <f t="shared" si="2141"/>
        <v/>
      </c>
      <c r="DG671" s="1244" t="str">
        <f t="shared" si="2142"/>
        <v/>
      </c>
      <c r="DH671" s="1244" t="str">
        <f t="shared" si="2143"/>
        <v/>
      </c>
      <c r="DI671" s="1244" t="str">
        <f t="shared" si="2144"/>
        <v/>
      </c>
      <c r="DJ671" s="1243" t="str">
        <f t="shared" si="2145"/>
        <v/>
      </c>
      <c r="DK671" s="1242" t="str">
        <f t="shared" si="2146"/>
        <v/>
      </c>
      <c r="DL671" s="1230">
        <f t="shared" si="2147"/>
        <v>0</v>
      </c>
      <c r="DM671" s="1180">
        <f t="shared" si="2148"/>
        <v>0</v>
      </c>
      <c r="DN671" s="1180">
        <f t="shared" si="2149"/>
        <v>0</v>
      </c>
      <c r="DO671" s="1180">
        <f t="shared" si="2150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9">IF(B670="","",B670*B671/0.62/B$46/365)</f>
        <v/>
      </c>
      <c r="C672" s="1316" t="str">
        <f t="shared" si="2159"/>
        <v/>
      </c>
      <c r="D672" s="1316" t="str">
        <f t="shared" si="2159"/>
        <v/>
      </c>
      <c r="E672" s="1316" t="str">
        <f t="shared" si="2159"/>
        <v/>
      </c>
      <c r="F672" s="1316" t="str">
        <f t="shared" si="2159"/>
        <v/>
      </c>
      <c r="G672" s="1316" t="str">
        <f t="shared" si="2159"/>
        <v/>
      </c>
      <c r="H672" s="1316" t="str">
        <f t="shared" si="2159"/>
        <v/>
      </c>
      <c r="I672" s="1316" t="str">
        <f t="shared" si="2159"/>
        <v/>
      </c>
      <c r="J672" s="1316" t="str">
        <f t="shared" si="2159"/>
        <v/>
      </c>
      <c r="K672" s="1316" t="str">
        <f t="shared" si="2159"/>
        <v/>
      </c>
      <c r="L672" s="1316" t="str">
        <f t="shared" si="2159"/>
        <v/>
      </c>
      <c r="M672" s="1316" t="str">
        <f t="shared" si="2159"/>
        <v/>
      </c>
      <c r="N672" s="1316" t="str">
        <f t="shared" si="2159"/>
        <v/>
      </c>
      <c r="O672" s="1316" t="str">
        <f t="shared" si="2159"/>
        <v/>
      </c>
      <c r="P672" s="1316" t="str">
        <f t="shared" si="2159"/>
        <v/>
      </c>
      <c r="Q672" s="1316" t="str">
        <f t="shared" si="2159"/>
        <v/>
      </c>
      <c r="R672" s="1316" t="str">
        <f t="shared" si="2159"/>
        <v/>
      </c>
      <c r="S672" s="1339"/>
      <c r="T672" s="1621" t="str">
        <f t="shared" ref="T672:AJ672" si="2160">IF(T670="","",T670*T671/0.62/T$46/365)</f>
        <v/>
      </c>
      <c r="U672" s="1621" t="str">
        <f t="shared" si="2160"/>
        <v/>
      </c>
      <c r="V672" s="1621" t="str">
        <f t="shared" si="2160"/>
        <v/>
      </c>
      <c r="W672" s="1621" t="str">
        <f t="shared" si="2160"/>
        <v/>
      </c>
      <c r="X672" s="1621" t="str">
        <f t="shared" si="2160"/>
        <v/>
      </c>
      <c r="Y672" s="1621" t="str">
        <f t="shared" si="2160"/>
        <v/>
      </c>
      <c r="Z672" s="1621" t="str">
        <f t="shared" si="2160"/>
        <v/>
      </c>
      <c r="AA672" s="1316" t="str">
        <f t="shared" si="2160"/>
        <v/>
      </c>
      <c r="AB672" s="1316" t="str">
        <f t="shared" si="2160"/>
        <v/>
      </c>
      <c r="AC672" s="1316" t="str">
        <f t="shared" si="2160"/>
        <v/>
      </c>
      <c r="AD672" s="1316" t="str">
        <f t="shared" si="2160"/>
        <v/>
      </c>
      <c r="AE672" s="1316" t="str">
        <f t="shared" si="2160"/>
        <v/>
      </c>
      <c r="AF672" s="1316" t="str">
        <f t="shared" si="2160"/>
        <v/>
      </c>
      <c r="AG672" s="1316" t="str">
        <f t="shared" si="2160"/>
        <v/>
      </c>
      <c r="AH672" s="1316" t="str">
        <f t="shared" si="2160"/>
        <v/>
      </c>
      <c r="AI672" s="1316" t="str">
        <f t="shared" si="2160"/>
        <v/>
      </c>
      <c r="AJ672" s="1316" t="str">
        <f t="shared" si="2160"/>
        <v/>
      </c>
      <c r="AK672" s="1339"/>
      <c r="AL672" s="1316" t="str">
        <f t="shared" ref="AL672:BB672" si="2161">IF(AL670="","",AL670*AL671/0.62/AL$46/365)</f>
        <v/>
      </c>
      <c r="AM672" s="1316" t="str">
        <f t="shared" si="2161"/>
        <v/>
      </c>
      <c r="AN672" s="1316" t="str">
        <f t="shared" si="2161"/>
        <v/>
      </c>
      <c r="AO672" s="1316" t="str">
        <f t="shared" si="2161"/>
        <v/>
      </c>
      <c r="AP672" s="1316" t="str">
        <f t="shared" si="2161"/>
        <v/>
      </c>
      <c r="AQ672" s="1316" t="str">
        <f t="shared" si="2161"/>
        <v/>
      </c>
      <c r="AR672" s="1316" t="str">
        <f t="shared" si="2161"/>
        <v/>
      </c>
      <c r="AS672" s="1316" t="str">
        <f t="shared" si="2161"/>
        <v/>
      </c>
      <c r="AT672" s="1316" t="str">
        <f t="shared" si="2161"/>
        <v/>
      </c>
      <c r="AU672" s="1316" t="str">
        <f t="shared" si="2161"/>
        <v/>
      </c>
      <c r="AV672" s="1316" t="str">
        <f t="shared" si="2161"/>
        <v/>
      </c>
      <c r="AW672" s="1316" t="str">
        <f t="shared" si="2161"/>
        <v/>
      </c>
      <c r="AX672" s="1316" t="str">
        <f t="shared" si="2161"/>
        <v/>
      </c>
      <c r="AY672" s="1316" t="str">
        <f t="shared" si="2161"/>
        <v/>
      </c>
      <c r="AZ672" s="1316" t="str">
        <f t="shared" si="2161"/>
        <v/>
      </c>
      <c r="BA672" s="1316" t="str">
        <f t="shared" si="2161"/>
        <v/>
      </c>
      <c r="BB672" s="1316" t="str">
        <f t="shared" si="2161"/>
        <v/>
      </c>
      <c r="BC672" s="1339"/>
      <c r="BD672" s="1316" t="str">
        <f t="shared" ref="BD672:BT672" si="2162">IF(BD670="","",BD670*BD671/0.62/BD$46/365)</f>
        <v/>
      </c>
      <c r="BE672" s="1316" t="str">
        <f t="shared" si="2162"/>
        <v/>
      </c>
      <c r="BF672" s="1316" t="str">
        <f t="shared" si="2162"/>
        <v/>
      </c>
      <c r="BG672" s="1316" t="str">
        <f t="shared" si="2162"/>
        <v/>
      </c>
      <c r="BH672" s="1316" t="str">
        <f t="shared" si="2162"/>
        <v/>
      </c>
      <c r="BI672" s="1316" t="str">
        <f t="shared" si="2162"/>
        <v/>
      </c>
      <c r="BJ672" s="1316" t="str">
        <f t="shared" si="2162"/>
        <v/>
      </c>
      <c r="BK672" s="1316" t="str">
        <f t="shared" si="2162"/>
        <v/>
      </c>
      <c r="BL672" s="1316" t="str">
        <f t="shared" si="2162"/>
        <v/>
      </c>
      <c r="BM672" s="1316" t="str">
        <f t="shared" si="2162"/>
        <v/>
      </c>
      <c r="BN672" s="1316" t="str">
        <f t="shared" si="2162"/>
        <v/>
      </c>
      <c r="BO672" s="1316" t="str">
        <f t="shared" si="2162"/>
        <v/>
      </c>
      <c r="BP672" s="1316" t="str">
        <f t="shared" si="2162"/>
        <v/>
      </c>
      <c r="BQ672" s="1316" t="str">
        <f t="shared" si="2162"/>
        <v/>
      </c>
      <c r="BR672" s="1316" t="str">
        <f t="shared" si="2162"/>
        <v/>
      </c>
      <c r="BS672" s="1316" t="str">
        <f t="shared" si="2162"/>
        <v/>
      </c>
      <c r="BT672" s="1316" t="str">
        <f t="shared" si="2162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5"/>
        <v/>
      </c>
      <c r="CA672" s="1220" t="str">
        <f t="shared" si="2126"/>
        <v/>
      </c>
      <c r="CB672" s="1220" t="str">
        <f t="shared" si="2127"/>
        <v/>
      </c>
      <c r="CC672" s="1387" t="str">
        <f t="shared" si="2128"/>
        <v/>
      </c>
      <c r="CD672" s="1221" t="str">
        <f t="shared" si="2129"/>
        <v/>
      </c>
      <c r="CE672" s="1222" t="str">
        <f t="shared" si="2119"/>
        <v/>
      </c>
      <c r="CF672" s="1223" t="str">
        <f t="shared" si="2119"/>
        <v/>
      </c>
      <c r="CG672" s="1223" t="str">
        <f t="shared" si="2119"/>
        <v/>
      </c>
      <c r="CH672" s="1223" t="str">
        <f t="shared" si="2119"/>
        <v/>
      </c>
      <c r="CI672" s="1223" t="str">
        <f t="shared" si="2119"/>
        <v/>
      </c>
      <c r="CJ672" s="1223" t="str">
        <f t="shared" si="2119"/>
        <v/>
      </c>
      <c r="CK672" s="1224" t="str">
        <f t="shared" si="2119"/>
        <v/>
      </c>
      <c r="CL672" s="1224" t="str">
        <f t="shared" si="2119"/>
        <v/>
      </c>
      <c r="CM672" s="1224" t="str">
        <f t="shared" si="2119"/>
        <v/>
      </c>
      <c r="CN672" s="1223" t="str">
        <f t="shared" si="2119"/>
        <v/>
      </c>
      <c r="CO672" s="1223" t="str">
        <f t="shared" si="2119"/>
        <v/>
      </c>
      <c r="CP672" s="1223" t="str">
        <f t="shared" si="2119"/>
        <v/>
      </c>
      <c r="CQ672" s="1223" t="str">
        <f t="shared" si="2119"/>
        <v/>
      </c>
      <c r="CR672" s="1223" t="str">
        <f t="shared" si="2119"/>
        <v/>
      </c>
      <c r="CS672" s="1222" t="str">
        <f t="shared" si="2119"/>
        <v/>
      </c>
      <c r="CT672" s="1225" t="str">
        <f t="shared" si="2119"/>
        <v/>
      </c>
      <c r="CU672" s="1226" t="str">
        <f t="shared" si="2130"/>
        <v/>
      </c>
      <c r="CV672" s="1227" t="str">
        <f t="shared" si="2131"/>
        <v/>
      </c>
      <c r="CW672" s="1228" t="str">
        <f t="shared" si="2132"/>
        <v/>
      </c>
      <c r="CX672" s="1228" t="str">
        <f t="shared" si="2133"/>
        <v/>
      </c>
      <c r="CY672" s="1228" t="str">
        <f t="shared" si="2134"/>
        <v/>
      </c>
      <c r="CZ672" s="1228" t="str">
        <f t="shared" si="2135"/>
        <v/>
      </c>
      <c r="DA672" s="1228" t="str">
        <f t="shared" si="2136"/>
        <v/>
      </c>
      <c r="DB672" s="1229" t="str">
        <f t="shared" si="2137"/>
        <v/>
      </c>
      <c r="DC672" s="1229" t="str">
        <f t="shared" si="2138"/>
        <v/>
      </c>
      <c r="DD672" s="1229" t="str">
        <f t="shared" si="2139"/>
        <v/>
      </c>
      <c r="DE672" s="1228" t="str">
        <f t="shared" si="2140"/>
        <v/>
      </c>
      <c r="DF672" s="1228" t="str">
        <f t="shared" si="2141"/>
        <v/>
      </c>
      <c r="DG672" s="1228" t="str">
        <f t="shared" si="2142"/>
        <v/>
      </c>
      <c r="DH672" s="1228" t="str">
        <f t="shared" si="2143"/>
        <v/>
      </c>
      <c r="DI672" s="1228" t="str">
        <f t="shared" si="2144"/>
        <v/>
      </c>
      <c r="DJ672" s="1227" t="str">
        <f t="shared" si="2145"/>
        <v/>
      </c>
      <c r="DK672" s="1226" t="str">
        <f t="shared" si="2146"/>
        <v/>
      </c>
      <c r="DL672" s="1230">
        <f t="shared" si="2147"/>
        <v>0</v>
      </c>
      <c r="DM672" s="1180">
        <f t="shared" si="2148"/>
        <v>0</v>
      </c>
      <c r="DN672" s="1180">
        <f t="shared" si="2149"/>
        <v>0</v>
      </c>
      <c r="DO672" s="1180">
        <f t="shared" si="2150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5"/>
        <v/>
      </c>
      <c r="CA673" s="1236" t="str">
        <f t="shared" si="2126"/>
        <v/>
      </c>
      <c r="CB673" s="1236" t="str">
        <f t="shared" si="2127"/>
        <v/>
      </c>
      <c r="CC673" s="1384" t="str">
        <f t="shared" si="2128"/>
        <v/>
      </c>
      <c r="CD673" s="1204" t="str">
        <f t="shared" si="2129"/>
        <v/>
      </c>
      <c r="CE673" s="1205" t="str">
        <f t="shared" si="2119"/>
        <v/>
      </c>
      <c r="CF673" s="1206" t="str">
        <f t="shared" si="2119"/>
        <v/>
      </c>
      <c r="CG673" s="1206" t="str">
        <f t="shared" si="2119"/>
        <v/>
      </c>
      <c r="CH673" s="1206" t="str">
        <f t="shared" si="2119"/>
        <v/>
      </c>
      <c r="CI673" s="1206" t="str">
        <f t="shared" si="2119"/>
        <v/>
      </c>
      <c r="CJ673" s="1206" t="str">
        <f t="shared" si="2119"/>
        <v/>
      </c>
      <c r="CK673" s="1207" t="str">
        <f t="shared" si="2119"/>
        <v/>
      </c>
      <c r="CL673" s="1207" t="str">
        <f t="shared" si="2119"/>
        <v/>
      </c>
      <c r="CM673" s="1207" t="str">
        <f t="shared" si="2119"/>
        <v/>
      </c>
      <c r="CN673" s="1206" t="str">
        <f t="shared" si="2119"/>
        <v/>
      </c>
      <c r="CO673" s="1206" t="str">
        <f t="shared" si="2119"/>
        <v/>
      </c>
      <c r="CP673" s="1206" t="str">
        <f t="shared" si="2119"/>
        <v/>
      </c>
      <c r="CQ673" s="1206" t="str">
        <f t="shared" si="2119"/>
        <v/>
      </c>
      <c r="CR673" s="1206" t="str">
        <f t="shared" si="2119"/>
        <v/>
      </c>
      <c r="CS673" s="1205" t="str">
        <f t="shared" si="2119"/>
        <v/>
      </c>
      <c r="CT673" s="1208" t="str">
        <f t="shared" si="2119"/>
        <v/>
      </c>
      <c r="CU673" s="1242" t="str">
        <f t="shared" si="2130"/>
        <v/>
      </c>
      <c r="CV673" s="1243" t="str">
        <f t="shared" si="2131"/>
        <v/>
      </c>
      <c r="CW673" s="1244" t="str">
        <f t="shared" si="2132"/>
        <v/>
      </c>
      <c r="CX673" s="1244" t="str">
        <f t="shared" si="2133"/>
        <v/>
      </c>
      <c r="CY673" s="1244" t="str">
        <f t="shared" si="2134"/>
        <v/>
      </c>
      <c r="CZ673" s="1244" t="str">
        <f t="shared" si="2135"/>
        <v/>
      </c>
      <c r="DA673" s="1244" t="str">
        <f t="shared" si="2136"/>
        <v/>
      </c>
      <c r="DB673" s="1245" t="str">
        <f t="shared" si="2137"/>
        <v/>
      </c>
      <c r="DC673" s="1245" t="str">
        <f t="shared" si="2138"/>
        <v/>
      </c>
      <c r="DD673" s="1245" t="str">
        <f t="shared" si="2139"/>
        <v/>
      </c>
      <c r="DE673" s="1244" t="str">
        <f t="shared" si="2140"/>
        <v/>
      </c>
      <c r="DF673" s="1244" t="str">
        <f t="shared" si="2141"/>
        <v/>
      </c>
      <c r="DG673" s="1244" t="str">
        <f t="shared" si="2142"/>
        <v/>
      </c>
      <c r="DH673" s="1244" t="str">
        <f t="shared" si="2143"/>
        <v/>
      </c>
      <c r="DI673" s="1244" t="str">
        <f t="shared" si="2144"/>
        <v/>
      </c>
      <c r="DJ673" s="1243" t="str">
        <f t="shared" si="2145"/>
        <v/>
      </c>
      <c r="DK673" s="1242" t="str">
        <f t="shared" si="2146"/>
        <v/>
      </c>
      <c r="DL673" s="1230">
        <f t="shared" si="2147"/>
        <v>0</v>
      </c>
      <c r="DM673" s="1180">
        <f t="shared" si="2148"/>
        <v>0</v>
      </c>
      <c r="DN673" s="1180">
        <f t="shared" si="2149"/>
        <v>0</v>
      </c>
      <c r="DO673" s="1180">
        <f t="shared" si="2150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5"/>
        <v/>
      </c>
      <c r="CA674" s="1236" t="str">
        <f t="shared" si="2126"/>
        <v/>
      </c>
      <c r="CB674" s="1236" t="str">
        <f t="shared" si="2127"/>
        <v/>
      </c>
      <c r="CC674" s="1384" t="str">
        <f t="shared" si="2128"/>
        <v/>
      </c>
      <c r="CD674" s="1204" t="str">
        <f t="shared" si="2129"/>
        <v/>
      </c>
      <c r="CE674" s="1205" t="str">
        <f t="shared" si="2119"/>
        <v/>
      </c>
      <c r="CF674" s="1206" t="str">
        <f t="shared" si="2119"/>
        <v/>
      </c>
      <c r="CG674" s="1206" t="str">
        <f t="shared" si="2119"/>
        <v/>
      </c>
      <c r="CH674" s="1206" t="str">
        <f t="shared" si="2119"/>
        <v/>
      </c>
      <c r="CI674" s="1206" t="str">
        <f t="shared" si="2119"/>
        <v/>
      </c>
      <c r="CJ674" s="1206" t="str">
        <f t="shared" si="2119"/>
        <v/>
      </c>
      <c r="CK674" s="1207" t="str">
        <f t="shared" si="2119"/>
        <v/>
      </c>
      <c r="CL674" s="1207" t="str">
        <f t="shared" si="2119"/>
        <v/>
      </c>
      <c r="CM674" s="1207" t="str">
        <f t="shared" si="2119"/>
        <v/>
      </c>
      <c r="CN674" s="1206" t="str">
        <f t="shared" si="2119"/>
        <v/>
      </c>
      <c r="CO674" s="1206" t="str">
        <f t="shared" si="2119"/>
        <v/>
      </c>
      <c r="CP674" s="1206" t="str">
        <f t="shared" si="2119"/>
        <v/>
      </c>
      <c r="CQ674" s="1206" t="str">
        <f t="shared" si="2119"/>
        <v/>
      </c>
      <c r="CR674" s="1206" t="str">
        <f t="shared" si="2119"/>
        <v/>
      </c>
      <c r="CS674" s="1205" t="str">
        <f t="shared" si="2119"/>
        <v/>
      </c>
      <c r="CT674" s="1208" t="str">
        <f t="shared" si="2119"/>
        <v/>
      </c>
      <c r="CU674" s="1242" t="str">
        <f t="shared" si="2130"/>
        <v/>
      </c>
      <c r="CV674" s="1243" t="str">
        <f t="shared" si="2131"/>
        <v/>
      </c>
      <c r="CW674" s="1244" t="str">
        <f t="shared" si="2132"/>
        <v/>
      </c>
      <c r="CX674" s="1244" t="str">
        <f t="shared" si="2133"/>
        <v/>
      </c>
      <c r="CY674" s="1244" t="str">
        <f t="shared" si="2134"/>
        <v/>
      </c>
      <c r="CZ674" s="1244" t="str">
        <f t="shared" si="2135"/>
        <v/>
      </c>
      <c r="DA674" s="1244" t="str">
        <f t="shared" si="2136"/>
        <v/>
      </c>
      <c r="DB674" s="1245" t="str">
        <f t="shared" si="2137"/>
        <v/>
      </c>
      <c r="DC674" s="1245" t="str">
        <f t="shared" si="2138"/>
        <v/>
      </c>
      <c r="DD674" s="1245" t="str">
        <f t="shared" si="2139"/>
        <v/>
      </c>
      <c r="DE674" s="1244" t="str">
        <f t="shared" si="2140"/>
        <v/>
      </c>
      <c r="DF674" s="1244" t="str">
        <f t="shared" si="2141"/>
        <v/>
      </c>
      <c r="DG674" s="1244" t="str">
        <f t="shared" si="2142"/>
        <v/>
      </c>
      <c r="DH674" s="1244" t="str">
        <f t="shared" si="2143"/>
        <v/>
      </c>
      <c r="DI674" s="1244" t="str">
        <f t="shared" si="2144"/>
        <v/>
      </c>
      <c r="DJ674" s="1243" t="str">
        <f t="shared" si="2145"/>
        <v/>
      </c>
      <c r="DK674" s="1242" t="str">
        <f t="shared" si="2146"/>
        <v/>
      </c>
      <c r="DL674" s="1230">
        <f t="shared" si="2147"/>
        <v>0</v>
      </c>
      <c r="DM674" s="1180">
        <f t="shared" si="2148"/>
        <v>0</v>
      </c>
      <c r="DN674" s="1180">
        <f t="shared" si="2149"/>
        <v>0</v>
      </c>
      <c r="DO674" s="1180">
        <f t="shared" si="2150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3">IF(B673="","",B673*B674/0.23/B$46/365)</f>
        <v/>
      </c>
      <c r="C675" s="1316" t="str">
        <f t="shared" si="2163"/>
        <v/>
      </c>
      <c r="D675" s="1316" t="str">
        <f t="shared" si="2163"/>
        <v/>
      </c>
      <c r="E675" s="1316" t="str">
        <f t="shared" si="2163"/>
        <v/>
      </c>
      <c r="F675" s="1316" t="str">
        <f t="shared" si="2163"/>
        <v/>
      </c>
      <c r="G675" s="1316" t="str">
        <f t="shared" si="2163"/>
        <v/>
      </c>
      <c r="H675" s="1316" t="str">
        <f t="shared" si="2163"/>
        <v/>
      </c>
      <c r="I675" s="1316" t="str">
        <f t="shared" si="2163"/>
        <v/>
      </c>
      <c r="J675" s="1316" t="str">
        <f t="shared" si="2163"/>
        <v/>
      </c>
      <c r="K675" s="1316" t="str">
        <f t="shared" si="2163"/>
        <v/>
      </c>
      <c r="L675" s="1316" t="str">
        <f t="shared" si="2163"/>
        <v/>
      </c>
      <c r="M675" s="1316" t="str">
        <f t="shared" si="2163"/>
        <v/>
      </c>
      <c r="N675" s="1316" t="str">
        <f t="shared" si="2163"/>
        <v/>
      </c>
      <c r="O675" s="1316" t="str">
        <f t="shared" si="2163"/>
        <v/>
      </c>
      <c r="P675" s="1316" t="str">
        <f t="shared" si="2163"/>
        <v/>
      </c>
      <c r="Q675" s="1316" t="str">
        <f t="shared" si="2163"/>
        <v/>
      </c>
      <c r="R675" s="1316" t="str">
        <f t="shared" si="2163"/>
        <v/>
      </c>
      <c r="S675" s="1339"/>
      <c r="T675" s="1621" t="str">
        <f t="shared" ref="T675:AJ675" si="2164">IF(T673="","",T673*T674/0.23/T$46/365)</f>
        <v/>
      </c>
      <c r="U675" s="1621" t="str">
        <f t="shared" si="2164"/>
        <v/>
      </c>
      <c r="V675" s="1621" t="str">
        <f t="shared" si="2164"/>
        <v/>
      </c>
      <c r="W675" s="1621" t="str">
        <f t="shared" si="2164"/>
        <v/>
      </c>
      <c r="X675" s="1621" t="str">
        <f t="shared" si="2164"/>
        <v/>
      </c>
      <c r="Y675" s="1621" t="str">
        <f t="shared" si="2164"/>
        <v/>
      </c>
      <c r="Z675" s="1621" t="str">
        <f t="shared" si="2164"/>
        <v/>
      </c>
      <c r="AA675" s="1316" t="str">
        <f t="shared" si="2164"/>
        <v/>
      </c>
      <c r="AB675" s="1316" t="str">
        <f t="shared" si="2164"/>
        <v/>
      </c>
      <c r="AC675" s="1316" t="str">
        <f t="shared" si="2164"/>
        <v/>
      </c>
      <c r="AD675" s="1316" t="str">
        <f t="shared" si="2164"/>
        <v/>
      </c>
      <c r="AE675" s="1316" t="str">
        <f t="shared" si="2164"/>
        <v/>
      </c>
      <c r="AF675" s="1316" t="str">
        <f t="shared" si="2164"/>
        <v/>
      </c>
      <c r="AG675" s="1316" t="str">
        <f t="shared" si="2164"/>
        <v/>
      </c>
      <c r="AH675" s="1316" t="str">
        <f t="shared" si="2164"/>
        <v/>
      </c>
      <c r="AI675" s="1316" t="str">
        <f t="shared" si="2164"/>
        <v/>
      </c>
      <c r="AJ675" s="1316" t="str">
        <f t="shared" si="2164"/>
        <v/>
      </c>
      <c r="AK675" s="1339"/>
      <c r="AL675" s="1316" t="str">
        <f t="shared" ref="AL675:BB675" si="2165">IF(AL673="","",AL673*AL674/0.23/AL$46/365)</f>
        <v/>
      </c>
      <c r="AM675" s="1316" t="str">
        <f t="shared" si="2165"/>
        <v/>
      </c>
      <c r="AN675" s="1316" t="str">
        <f t="shared" si="2165"/>
        <v/>
      </c>
      <c r="AO675" s="1316" t="str">
        <f t="shared" si="2165"/>
        <v/>
      </c>
      <c r="AP675" s="1316" t="str">
        <f t="shared" si="2165"/>
        <v/>
      </c>
      <c r="AQ675" s="1316" t="str">
        <f t="shared" si="2165"/>
        <v/>
      </c>
      <c r="AR675" s="1316" t="str">
        <f t="shared" si="2165"/>
        <v/>
      </c>
      <c r="AS675" s="1316" t="str">
        <f t="shared" si="2165"/>
        <v/>
      </c>
      <c r="AT675" s="1316" t="str">
        <f t="shared" si="2165"/>
        <v/>
      </c>
      <c r="AU675" s="1316" t="str">
        <f t="shared" si="2165"/>
        <v/>
      </c>
      <c r="AV675" s="1316" t="str">
        <f t="shared" si="2165"/>
        <v/>
      </c>
      <c r="AW675" s="1316" t="str">
        <f t="shared" si="2165"/>
        <v/>
      </c>
      <c r="AX675" s="1316" t="str">
        <f t="shared" si="2165"/>
        <v/>
      </c>
      <c r="AY675" s="1316" t="str">
        <f t="shared" si="2165"/>
        <v/>
      </c>
      <c r="AZ675" s="1316" t="str">
        <f t="shared" si="2165"/>
        <v/>
      </c>
      <c r="BA675" s="1316" t="str">
        <f t="shared" si="2165"/>
        <v/>
      </c>
      <c r="BB675" s="1316" t="str">
        <f t="shared" si="2165"/>
        <v/>
      </c>
      <c r="BC675" s="1339"/>
      <c r="BD675" s="1316" t="str">
        <f t="shared" ref="BD675:BT675" si="2166">IF(BD673="","",BD673*BD674/0.23/BD$46/365)</f>
        <v/>
      </c>
      <c r="BE675" s="1316" t="str">
        <f t="shared" si="2166"/>
        <v/>
      </c>
      <c r="BF675" s="1316" t="str">
        <f t="shared" si="2166"/>
        <v/>
      </c>
      <c r="BG675" s="1316" t="str">
        <f t="shared" si="2166"/>
        <v/>
      </c>
      <c r="BH675" s="1316" t="str">
        <f t="shared" si="2166"/>
        <v/>
      </c>
      <c r="BI675" s="1316" t="str">
        <f t="shared" si="2166"/>
        <v/>
      </c>
      <c r="BJ675" s="1316" t="str">
        <f t="shared" si="2166"/>
        <v/>
      </c>
      <c r="BK675" s="1316" t="str">
        <f t="shared" si="2166"/>
        <v/>
      </c>
      <c r="BL675" s="1316" t="str">
        <f t="shared" si="2166"/>
        <v/>
      </c>
      <c r="BM675" s="1316" t="str">
        <f t="shared" si="2166"/>
        <v/>
      </c>
      <c r="BN675" s="1316" t="str">
        <f t="shared" si="2166"/>
        <v/>
      </c>
      <c r="BO675" s="1316" t="str">
        <f t="shared" si="2166"/>
        <v/>
      </c>
      <c r="BP675" s="1316" t="str">
        <f t="shared" si="2166"/>
        <v/>
      </c>
      <c r="BQ675" s="1316" t="str">
        <f t="shared" si="2166"/>
        <v/>
      </c>
      <c r="BR675" s="1316" t="str">
        <f t="shared" si="2166"/>
        <v/>
      </c>
      <c r="BS675" s="1316" t="str">
        <f t="shared" si="2166"/>
        <v/>
      </c>
      <c r="BT675" s="1316" t="str">
        <f t="shared" si="2166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5"/>
        <v/>
      </c>
      <c r="CA675" s="1220" t="str">
        <f t="shared" si="2126"/>
        <v/>
      </c>
      <c r="CB675" s="1220" t="str">
        <f t="shared" si="2127"/>
        <v/>
      </c>
      <c r="CC675" s="1387" t="str">
        <f t="shared" si="2128"/>
        <v/>
      </c>
      <c r="CD675" s="1221" t="str">
        <f t="shared" si="2129"/>
        <v/>
      </c>
      <c r="CE675" s="1222" t="str">
        <f t="shared" si="2119"/>
        <v/>
      </c>
      <c r="CF675" s="1223" t="str">
        <f t="shared" si="2119"/>
        <v/>
      </c>
      <c r="CG675" s="1223" t="str">
        <f t="shared" si="2119"/>
        <v/>
      </c>
      <c r="CH675" s="1223" t="str">
        <f t="shared" si="2119"/>
        <v/>
      </c>
      <c r="CI675" s="1223" t="str">
        <f t="shared" si="2119"/>
        <v/>
      </c>
      <c r="CJ675" s="1223" t="str">
        <f t="shared" si="2119"/>
        <v/>
      </c>
      <c r="CK675" s="1224" t="str">
        <f t="shared" si="2119"/>
        <v/>
      </c>
      <c r="CL675" s="1224" t="str">
        <f t="shared" si="2119"/>
        <v/>
      </c>
      <c r="CM675" s="1224" t="str">
        <f t="shared" si="2119"/>
        <v/>
      </c>
      <c r="CN675" s="1223" t="str">
        <f t="shared" si="2119"/>
        <v/>
      </c>
      <c r="CO675" s="1223" t="str">
        <f t="shared" si="2119"/>
        <v/>
      </c>
      <c r="CP675" s="1223" t="str">
        <f t="shared" si="2119"/>
        <v/>
      </c>
      <c r="CQ675" s="1223" t="str">
        <f t="shared" si="2119"/>
        <v/>
      </c>
      <c r="CR675" s="1223" t="str">
        <f t="shared" si="2119"/>
        <v/>
      </c>
      <c r="CS675" s="1222" t="str">
        <f t="shared" si="2119"/>
        <v/>
      </c>
      <c r="CT675" s="1225" t="str">
        <f t="shared" si="2119"/>
        <v/>
      </c>
      <c r="CU675" s="1226" t="str">
        <f t="shared" si="2130"/>
        <v/>
      </c>
      <c r="CV675" s="1227" t="str">
        <f t="shared" si="2131"/>
        <v/>
      </c>
      <c r="CW675" s="1228" t="str">
        <f t="shared" si="2132"/>
        <v/>
      </c>
      <c r="CX675" s="1228" t="str">
        <f t="shared" si="2133"/>
        <v/>
      </c>
      <c r="CY675" s="1228" t="str">
        <f t="shared" si="2134"/>
        <v/>
      </c>
      <c r="CZ675" s="1228" t="str">
        <f t="shared" si="2135"/>
        <v/>
      </c>
      <c r="DA675" s="1228" t="str">
        <f t="shared" si="2136"/>
        <v/>
      </c>
      <c r="DB675" s="1229" t="str">
        <f t="shared" si="2137"/>
        <v/>
      </c>
      <c r="DC675" s="1229" t="str">
        <f t="shared" si="2138"/>
        <v/>
      </c>
      <c r="DD675" s="1229" t="str">
        <f t="shared" si="2139"/>
        <v/>
      </c>
      <c r="DE675" s="1228" t="str">
        <f t="shared" si="2140"/>
        <v/>
      </c>
      <c r="DF675" s="1228" t="str">
        <f t="shared" si="2141"/>
        <v/>
      </c>
      <c r="DG675" s="1228" t="str">
        <f t="shared" si="2142"/>
        <v/>
      </c>
      <c r="DH675" s="1228" t="str">
        <f t="shared" si="2143"/>
        <v/>
      </c>
      <c r="DI675" s="1228" t="str">
        <f t="shared" si="2144"/>
        <v/>
      </c>
      <c r="DJ675" s="1227" t="str">
        <f t="shared" si="2145"/>
        <v/>
      </c>
      <c r="DK675" s="1226" t="str">
        <f t="shared" si="2146"/>
        <v/>
      </c>
      <c r="DL675" s="1230">
        <f t="shared" si="2147"/>
        <v>0</v>
      </c>
      <c r="DM675" s="1180">
        <f t="shared" si="2148"/>
        <v>0</v>
      </c>
      <c r="DN675" s="1180">
        <f t="shared" si="2149"/>
        <v>0</v>
      </c>
      <c r="DO675" s="1180">
        <f t="shared" si="2150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5"/>
        <v/>
      </c>
      <c r="CA676" s="1280" t="str">
        <f t="shared" si="2126"/>
        <v/>
      </c>
      <c r="CB676" s="1280" t="str">
        <f t="shared" si="2127"/>
        <v/>
      </c>
      <c r="CC676" s="1383" t="str">
        <f t="shared" si="2128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5"/>
        <v/>
      </c>
      <c r="CA677" s="1236" t="str">
        <f t="shared" si="2126"/>
        <v/>
      </c>
      <c r="CB677" s="1236" t="str">
        <f t="shared" si="2127"/>
        <v/>
      </c>
      <c r="CC677" s="1384" t="str">
        <f t="shared" si="2128"/>
        <v/>
      </c>
      <c r="CD677" s="1204" t="str">
        <f t="shared" ref="CD677:CS677" si="216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7"/>
        <v/>
      </c>
      <c r="CF677" s="1206" t="str">
        <f t="shared" si="2167"/>
        <v/>
      </c>
      <c r="CG677" s="1206" t="str">
        <f t="shared" si="2167"/>
        <v/>
      </c>
      <c r="CH677" s="1206" t="str">
        <f t="shared" si="2167"/>
        <v/>
      </c>
      <c r="CI677" s="1206" t="str">
        <f t="shared" si="2167"/>
        <v/>
      </c>
      <c r="CJ677" s="1206" t="str">
        <f t="shared" si="2167"/>
        <v/>
      </c>
      <c r="CK677" s="1207" t="str">
        <f t="shared" si="2167"/>
        <v/>
      </c>
      <c r="CL677" s="1207" t="str">
        <f t="shared" si="2167"/>
        <v/>
      </c>
      <c r="CM677" s="1207" t="str">
        <f t="shared" si="2167"/>
        <v/>
      </c>
      <c r="CN677" s="1206" t="str">
        <f t="shared" si="2167"/>
        <v/>
      </c>
      <c r="CO677" s="1206" t="str">
        <f t="shared" si="2167"/>
        <v/>
      </c>
      <c r="CP677" s="1206" t="str">
        <f t="shared" si="2167"/>
        <v/>
      </c>
      <c r="CQ677" s="1206" t="str">
        <f t="shared" si="2167"/>
        <v/>
      </c>
      <c r="CR677" s="1206" t="str">
        <f t="shared" si="2167"/>
        <v/>
      </c>
      <c r="CS677" s="1205" t="str">
        <f t="shared" si="2167"/>
        <v/>
      </c>
      <c r="CT677" s="1208" t="str">
        <f t="shared" ref="CE677:CT680" si="216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9"/>
        <v/>
      </c>
      <c r="CW677" s="1244" t="str">
        <f t="shared" si="2169"/>
        <v/>
      </c>
      <c r="CX677" s="1244" t="str">
        <f t="shared" si="2169"/>
        <v/>
      </c>
      <c r="CY677" s="1244" t="str">
        <f t="shared" si="2169"/>
        <v/>
      </c>
      <c r="CZ677" s="1244" t="str">
        <f t="shared" si="2169"/>
        <v/>
      </c>
      <c r="DA677" s="1244" t="str">
        <f t="shared" si="2169"/>
        <v/>
      </c>
      <c r="DB677" s="1245" t="str">
        <f t="shared" si="2169"/>
        <v/>
      </c>
      <c r="DC677" s="1245" t="str">
        <f t="shared" si="2169"/>
        <v/>
      </c>
      <c r="DD677" s="1245" t="str">
        <f t="shared" si="2169"/>
        <v/>
      </c>
      <c r="DE677" s="1244" t="str">
        <f t="shared" ref="DE677:DK680" si="217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70"/>
        <v/>
      </c>
      <c r="DG677" s="1244" t="str">
        <f t="shared" si="2170"/>
        <v/>
      </c>
      <c r="DH677" s="1244" t="str">
        <f t="shared" si="2170"/>
        <v/>
      </c>
      <c r="DI677" s="1244" t="str">
        <f t="shared" si="2170"/>
        <v/>
      </c>
      <c r="DJ677" s="1243" t="str">
        <f t="shared" si="2170"/>
        <v/>
      </c>
      <c r="DK677" s="1242" t="str">
        <f t="shared" si="2170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5"/>
        <v/>
      </c>
      <c r="CA678" s="1236" t="str">
        <f t="shared" si="2126"/>
        <v/>
      </c>
      <c r="CB678" s="1236" t="str">
        <f t="shared" si="2127"/>
        <v/>
      </c>
      <c r="CC678" s="1384" t="str">
        <f t="shared" si="2128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8"/>
        <v/>
      </c>
      <c r="CF678" s="1206" t="str">
        <f t="shared" si="2168"/>
        <v/>
      </c>
      <c r="CG678" s="1206" t="str">
        <f t="shared" si="2168"/>
        <v/>
      </c>
      <c r="CH678" s="1206" t="str">
        <f t="shared" si="2168"/>
        <v/>
      </c>
      <c r="CI678" s="1206" t="str">
        <f t="shared" si="2168"/>
        <v/>
      </c>
      <c r="CJ678" s="1206" t="str">
        <f t="shared" si="2168"/>
        <v/>
      </c>
      <c r="CK678" s="1207" t="str">
        <f t="shared" si="2168"/>
        <v/>
      </c>
      <c r="CL678" s="1207" t="str">
        <f t="shared" si="2168"/>
        <v/>
      </c>
      <c r="CM678" s="1207" t="str">
        <f t="shared" si="2168"/>
        <v/>
      </c>
      <c r="CN678" s="1206" t="str">
        <f t="shared" si="2168"/>
        <v/>
      </c>
      <c r="CO678" s="1206" t="str">
        <f t="shared" si="2168"/>
        <v/>
      </c>
      <c r="CP678" s="1206" t="str">
        <f t="shared" si="2168"/>
        <v/>
      </c>
      <c r="CQ678" s="1206" t="str">
        <f t="shared" si="2168"/>
        <v/>
      </c>
      <c r="CR678" s="1206" t="str">
        <f t="shared" si="2168"/>
        <v/>
      </c>
      <c r="CS678" s="1205" t="str">
        <f t="shared" si="2168"/>
        <v/>
      </c>
      <c r="CT678" s="1208" t="str">
        <f t="shared" si="2168"/>
        <v/>
      </c>
      <c r="CU678" s="1242" t="str">
        <f t="shared" si="2169"/>
        <v/>
      </c>
      <c r="CV678" s="1243" t="str">
        <f t="shared" si="2169"/>
        <v/>
      </c>
      <c r="CW678" s="1244" t="str">
        <f t="shared" si="2169"/>
        <v/>
      </c>
      <c r="CX678" s="1244" t="str">
        <f t="shared" si="2169"/>
        <v/>
      </c>
      <c r="CY678" s="1244" t="str">
        <f t="shared" si="2169"/>
        <v/>
      </c>
      <c r="CZ678" s="1244" t="str">
        <f t="shared" si="2169"/>
        <v/>
      </c>
      <c r="DA678" s="1244" t="str">
        <f t="shared" si="2169"/>
        <v/>
      </c>
      <c r="DB678" s="1245" t="str">
        <f t="shared" si="2169"/>
        <v/>
      </c>
      <c r="DC678" s="1245" t="str">
        <f t="shared" si="2169"/>
        <v/>
      </c>
      <c r="DD678" s="1245" t="str">
        <f t="shared" si="2169"/>
        <v/>
      </c>
      <c r="DE678" s="1244" t="str">
        <f t="shared" si="2170"/>
        <v/>
      </c>
      <c r="DF678" s="1244" t="str">
        <f t="shared" si="2170"/>
        <v/>
      </c>
      <c r="DG678" s="1244" t="str">
        <f t="shared" si="2170"/>
        <v/>
      </c>
      <c r="DH678" s="1244" t="str">
        <f t="shared" si="2170"/>
        <v/>
      </c>
      <c r="DI678" s="1244" t="str">
        <f t="shared" si="2170"/>
        <v/>
      </c>
      <c r="DJ678" s="1243" t="str">
        <f t="shared" si="2170"/>
        <v/>
      </c>
      <c r="DK678" s="1242" t="str">
        <f t="shared" si="2170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71">4000*$K$1</f>
        <v>4000</v>
      </c>
      <c r="C679" s="1464">
        <f t="shared" si="2171"/>
        <v>4000</v>
      </c>
      <c r="D679" s="1464">
        <f t="shared" si="2171"/>
        <v>4000</v>
      </c>
      <c r="E679" s="1464">
        <f t="shared" si="2171"/>
        <v>4000</v>
      </c>
      <c r="F679" s="1464">
        <f t="shared" si="2171"/>
        <v>4000</v>
      </c>
      <c r="G679" s="1464">
        <f t="shared" si="2171"/>
        <v>4000</v>
      </c>
      <c r="H679" s="1464">
        <f t="shared" si="2171"/>
        <v>4000</v>
      </c>
      <c r="I679" s="1464">
        <f t="shared" si="2171"/>
        <v>4000</v>
      </c>
      <c r="J679" s="1464">
        <f t="shared" si="2171"/>
        <v>4000</v>
      </c>
      <c r="K679" s="1464">
        <f t="shared" si="2171"/>
        <v>4000</v>
      </c>
      <c r="L679" s="1464">
        <f t="shared" si="2171"/>
        <v>4000</v>
      </c>
      <c r="M679" s="1464">
        <f t="shared" si="2171"/>
        <v>4000</v>
      </c>
      <c r="N679" s="1464">
        <f t="shared" si="2171"/>
        <v>4000</v>
      </c>
      <c r="O679" s="1464">
        <f t="shared" si="2171"/>
        <v>4000</v>
      </c>
      <c r="P679" s="1464">
        <f t="shared" si="2171"/>
        <v>4000</v>
      </c>
      <c r="Q679" s="1464">
        <f t="shared" si="2171"/>
        <v>4000</v>
      </c>
      <c r="R679" s="1464">
        <f t="shared" si="2171"/>
        <v>4000</v>
      </c>
      <c r="S679" s="1504"/>
      <c r="T679" s="1648">
        <f t="shared" ref="T679:AJ679" si="2172">4000*$K$1</f>
        <v>4000</v>
      </c>
      <c r="U679" s="1648">
        <f t="shared" si="2172"/>
        <v>4000</v>
      </c>
      <c r="V679" s="1648">
        <f t="shared" si="2172"/>
        <v>4000</v>
      </c>
      <c r="W679" s="1648">
        <f t="shared" si="2172"/>
        <v>4000</v>
      </c>
      <c r="X679" s="1648">
        <f t="shared" si="2172"/>
        <v>4000</v>
      </c>
      <c r="Y679" s="1648">
        <f t="shared" si="2172"/>
        <v>4000</v>
      </c>
      <c r="Z679" s="1648">
        <f t="shared" si="2172"/>
        <v>4000</v>
      </c>
      <c r="AA679" s="1464">
        <f t="shared" si="2172"/>
        <v>4000</v>
      </c>
      <c r="AB679" s="1464">
        <f t="shared" si="2172"/>
        <v>4000</v>
      </c>
      <c r="AC679" s="1464">
        <f t="shared" si="2172"/>
        <v>4000</v>
      </c>
      <c r="AD679" s="1464">
        <f t="shared" si="2172"/>
        <v>4000</v>
      </c>
      <c r="AE679" s="1464">
        <f t="shared" si="2172"/>
        <v>4000</v>
      </c>
      <c r="AF679" s="1464">
        <f t="shared" si="2172"/>
        <v>4000</v>
      </c>
      <c r="AG679" s="1464">
        <f t="shared" si="2172"/>
        <v>4000</v>
      </c>
      <c r="AH679" s="1464">
        <f t="shared" si="2172"/>
        <v>4000</v>
      </c>
      <c r="AI679" s="1464">
        <f t="shared" si="2172"/>
        <v>4000</v>
      </c>
      <c r="AJ679" s="1464">
        <f t="shared" si="2172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5"/>
        <v>4000</v>
      </c>
      <c r="CA679" s="1236">
        <f t="shared" si="2126"/>
        <v>4000</v>
      </c>
      <c r="CB679" s="1236">
        <f t="shared" si="2127"/>
        <v>16747</v>
      </c>
      <c r="CC679" s="1384">
        <f t="shared" si="2128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8"/>
        <v>16747</v>
      </c>
      <c r="CF679" s="1206">
        <f t="shared" si="2168"/>
        <v>16747</v>
      </c>
      <c r="CG679" s="1206">
        <f t="shared" si="2168"/>
        <v>16747</v>
      </c>
      <c r="CH679" s="1206">
        <f t="shared" si="2168"/>
        <v>16747</v>
      </c>
      <c r="CI679" s="1206">
        <f t="shared" si="2168"/>
        <v>16747</v>
      </c>
      <c r="CJ679" s="1206">
        <f t="shared" si="2168"/>
        <v>16747</v>
      </c>
      <c r="CK679" s="1207">
        <f t="shared" si="2168"/>
        <v>16747</v>
      </c>
      <c r="CL679" s="1207">
        <f t="shared" si="2168"/>
        <v>16747</v>
      </c>
      <c r="CM679" s="1207">
        <f t="shared" si="2168"/>
        <v>16747</v>
      </c>
      <c r="CN679" s="1206">
        <f t="shared" si="2168"/>
        <v>16747</v>
      </c>
      <c r="CO679" s="1206">
        <f t="shared" si="2168"/>
        <v>16747</v>
      </c>
      <c r="CP679" s="1206">
        <f t="shared" si="2168"/>
        <v>16747</v>
      </c>
      <c r="CQ679" s="1206">
        <f t="shared" si="2168"/>
        <v>16747</v>
      </c>
      <c r="CR679" s="1206">
        <f t="shared" si="2168"/>
        <v>16747</v>
      </c>
      <c r="CS679" s="1205">
        <f t="shared" si="2168"/>
        <v>16747</v>
      </c>
      <c r="CT679" s="1208">
        <f t="shared" si="2168"/>
        <v>16747</v>
      </c>
      <c r="CU679" s="1242">
        <f t="shared" si="2169"/>
        <v>16747</v>
      </c>
      <c r="CV679" s="1243">
        <f t="shared" si="2169"/>
        <v>16747</v>
      </c>
      <c r="CW679" s="1244">
        <f t="shared" si="2169"/>
        <v>16747</v>
      </c>
      <c r="CX679" s="1244">
        <f t="shared" si="2169"/>
        <v>16747</v>
      </c>
      <c r="CY679" s="1244">
        <f t="shared" si="2169"/>
        <v>16747</v>
      </c>
      <c r="CZ679" s="1244">
        <f t="shared" si="2169"/>
        <v>16747</v>
      </c>
      <c r="DA679" s="1244">
        <f t="shared" si="2169"/>
        <v>16747</v>
      </c>
      <c r="DB679" s="1245">
        <f t="shared" si="2169"/>
        <v>16747</v>
      </c>
      <c r="DC679" s="1245">
        <f t="shared" si="2169"/>
        <v>16747</v>
      </c>
      <c r="DD679" s="1245">
        <f t="shared" si="2169"/>
        <v>16747</v>
      </c>
      <c r="DE679" s="1244">
        <f t="shared" si="2170"/>
        <v>16747</v>
      </c>
      <c r="DF679" s="1244">
        <f t="shared" si="2170"/>
        <v>16747</v>
      </c>
      <c r="DG679" s="1244">
        <f t="shared" si="2170"/>
        <v>16747</v>
      </c>
      <c r="DH679" s="1244">
        <f t="shared" si="2170"/>
        <v>16747</v>
      </c>
      <c r="DI679" s="1244">
        <f t="shared" si="2170"/>
        <v>16747</v>
      </c>
      <c r="DJ679" s="1243">
        <f t="shared" si="2170"/>
        <v>16747</v>
      </c>
      <c r="DK679" s="1242">
        <f t="shared" si="2170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3">IF(B677="","",B677*B678*B679/B$46/365/$F$1)</f>
        <v/>
      </c>
      <c r="C680" s="1316" t="str">
        <f t="shared" si="2173"/>
        <v/>
      </c>
      <c r="D680" s="1316" t="str">
        <f t="shared" si="2173"/>
        <v/>
      </c>
      <c r="E680" s="1316" t="str">
        <f t="shared" si="2173"/>
        <v/>
      </c>
      <c r="F680" s="1316" t="str">
        <f t="shared" si="2173"/>
        <v/>
      </c>
      <c r="G680" s="1316" t="str">
        <f t="shared" si="2173"/>
        <v/>
      </c>
      <c r="H680" s="1316" t="str">
        <f t="shared" si="2173"/>
        <v/>
      </c>
      <c r="I680" s="1316" t="str">
        <f t="shared" si="2173"/>
        <v/>
      </c>
      <c r="J680" s="1316" t="str">
        <f t="shared" si="2173"/>
        <v/>
      </c>
      <c r="K680" s="1316" t="str">
        <f t="shared" si="2173"/>
        <v/>
      </c>
      <c r="L680" s="1316" t="str">
        <f t="shared" si="2173"/>
        <v/>
      </c>
      <c r="M680" s="1316" t="str">
        <f t="shared" si="2173"/>
        <v/>
      </c>
      <c r="N680" s="1316" t="str">
        <f t="shared" si="2173"/>
        <v/>
      </c>
      <c r="O680" s="1316" t="str">
        <f t="shared" si="2173"/>
        <v/>
      </c>
      <c r="P680" s="1316" t="str">
        <f t="shared" si="2173"/>
        <v/>
      </c>
      <c r="Q680" s="1316" t="str">
        <f t="shared" si="2173"/>
        <v/>
      </c>
      <c r="R680" s="1316" t="str">
        <f t="shared" si="2173"/>
        <v/>
      </c>
      <c r="S680" s="1339"/>
      <c r="T680" s="1621" t="str">
        <f t="shared" ref="T680:AJ680" si="2174">IF(T677="","",T677*T678*T679/T$46/365/$F$1)</f>
        <v/>
      </c>
      <c r="U680" s="1621" t="str">
        <f t="shared" si="2174"/>
        <v/>
      </c>
      <c r="V680" s="1621" t="str">
        <f t="shared" si="2174"/>
        <v/>
      </c>
      <c r="W680" s="1621" t="str">
        <f t="shared" si="2174"/>
        <v/>
      </c>
      <c r="X680" s="1621" t="str">
        <f t="shared" si="2174"/>
        <v/>
      </c>
      <c r="Y680" s="1621" t="str">
        <f t="shared" si="2174"/>
        <v/>
      </c>
      <c r="Z680" s="1621" t="str">
        <f t="shared" si="2174"/>
        <v/>
      </c>
      <c r="AA680" s="1316" t="str">
        <f t="shared" si="2174"/>
        <v/>
      </c>
      <c r="AB680" s="1316" t="str">
        <f t="shared" si="2174"/>
        <v/>
      </c>
      <c r="AC680" s="1316" t="str">
        <f t="shared" si="2174"/>
        <v/>
      </c>
      <c r="AD680" s="1316" t="str">
        <f t="shared" si="2174"/>
        <v/>
      </c>
      <c r="AE680" s="1316" t="str">
        <f t="shared" si="2174"/>
        <v/>
      </c>
      <c r="AF680" s="1316" t="str">
        <f t="shared" si="2174"/>
        <v/>
      </c>
      <c r="AG680" s="1316" t="str">
        <f t="shared" si="2174"/>
        <v/>
      </c>
      <c r="AH680" s="1316" t="str">
        <f t="shared" si="2174"/>
        <v/>
      </c>
      <c r="AI680" s="1316" t="str">
        <f t="shared" si="2174"/>
        <v/>
      </c>
      <c r="AJ680" s="1316" t="str">
        <f t="shared" si="2174"/>
        <v/>
      </c>
      <c r="AK680" s="1339"/>
      <c r="AL680" s="1316" t="str">
        <f t="shared" ref="AL680:BB680" si="2175">IF(AL677="","",AL677*AL678*AL679/AL$46/365/$F$1)</f>
        <v/>
      </c>
      <c r="AM680" s="1316" t="str">
        <f t="shared" si="2175"/>
        <v/>
      </c>
      <c r="AN680" s="1316" t="str">
        <f t="shared" si="2175"/>
        <v/>
      </c>
      <c r="AO680" s="1316" t="str">
        <f t="shared" si="2175"/>
        <v/>
      </c>
      <c r="AP680" s="1316" t="str">
        <f t="shared" si="2175"/>
        <v/>
      </c>
      <c r="AQ680" s="1316" t="str">
        <f t="shared" si="2175"/>
        <v/>
      </c>
      <c r="AR680" s="1316" t="str">
        <f t="shared" si="2175"/>
        <v/>
      </c>
      <c r="AS680" s="1316" t="str">
        <f t="shared" si="2175"/>
        <v/>
      </c>
      <c r="AT680" s="1316" t="str">
        <f t="shared" si="2175"/>
        <v/>
      </c>
      <c r="AU680" s="1316" t="str">
        <f t="shared" si="2175"/>
        <v/>
      </c>
      <c r="AV680" s="1316" t="str">
        <f t="shared" si="2175"/>
        <v/>
      </c>
      <c r="AW680" s="1316" t="str">
        <f t="shared" si="2175"/>
        <v/>
      </c>
      <c r="AX680" s="1316" t="str">
        <f t="shared" si="2175"/>
        <v/>
      </c>
      <c r="AY680" s="1316" t="str">
        <f t="shared" si="2175"/>
        <v/>
      </c>
      <c r="AZ680" s="1316" t="str">
        <f t="shared" si="2175"/>
        <v/>
      </c>
      <c r="BA680" s="1316" t="str">
        <f t="shared" si="2175"/>
        <v/>
      </c>
      <c r="BB680" s="1316" t="str">
        <f t="shared" si="2175"/>
        <v/>
      </c>
      <c r="BC680" s="1339"/>
      <c r="BD680" s="1316" t="str">
        <f t="shared" ref="BD680:BT680" si="2176">IF(BD677="","",BD677*BD678*BD679/BD$46/365/$F$1)</f>
        <v/>
      </c>
      <c r="BE680" s="1316" t="str">
        <f t="shared" si="2176"/>
        <v/>
      </c>
      <c r="BF680" s="1316" t="str">
        <f t="shared" si="2176"/>
        <v/>
      </c>
      <c r="BG680" s="1316" t="str">
        <f t="shared" si="2176"/>
        <v/>
      </c>
      <c r="BH680" s="1316" t="str">
        <f t="shared" si="2176"/>
        <v/>
      </c>
      <c r="BI680" s="1316" t="str">
        <f t="shared" si="2176"/>
        <v/>
      </c>
      <c r="BJ680" s="1316" t="str">
        <f t="shared" si="2176"/>
        <v/>
      </c>
      <c r="BK680" s="1316" t="str">
        <f t="shared" si="2176"/>
        <v/>
      </c>
      <c r="BL680" s="1316" t="str">
        <f t="shared" si="2176"/>
        <v/>
      </c>
      <c r="BM680" s="1316" t="str">
        <f t="shared" si="2176"/>
        <v/>
      </c>
      <c r="BN680" s="1316" t="str">
        <f t="shared" si="2176"/>
        <v/>
      </c>
      <c r="BO680" s="1316" t="str">
        <f t="shared" si="2176"/>
        <v/>
      </c>
      <c r="BP680" s="1316" t="str">
        <f t="shared" si="2176"/>
        <v/>
      </c>
      <c r="BQ680" s="1316" t="str">
        <f t="shared" si="2176"/>
        <v/>
      </c>
      <c r="BR680" s="1316" t="str">
        <f t="shared" si="2176"/>
        <v/>
      </c>
      <c r="BS680" s="1316" t="str">
        <f t="shared" si="2176"/>
        <v/>
      </c>
      <c r="BT680" s="1316" t="str">
        <f t="shared" si="2176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5"/>
        <v/>
      </c>
      <c r="CA680" s="1220" t="str">
        <f t="shared" si="2126"/>
        <v/>
      </c>
      <c r="CB680" s="1220" t="str">
        <f t="shared" si="2127"/>
        <v/>
      </c>
      <c r="CC680" s="1387" t="str">
        <f t="shared" si="2128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8"/>
        <v/>
      </c>
      <c r="CF680" s="1223" t="str">
        <f t="shared" si="2168"/>
        <v/>
      </c>
      <c r="CG680" s="1223" t="str">
        <f t="shared" si="2168"/>
        <v/>
      </c>
      <c r="CH680" s="1223" t="str">
        <f t="shared" si="2168"/>
        <v/>
      </c>
      <c r="CI680" s="1223" t="str">
        <f t="shared" si="2168"/>
        <v/>
      </c>
      <c r="CJ680" s="1223" t="str">
        <f t="shared" si="2168"/>
        <v/>
      </c>
      <c r="CK680" s="1224" t="str">
        <f t="shared" si="2168"/>
        <v/>
      </c>
      <c r="CL680" s="1224" t="str">
        <f t="shared" si="2168"/>
        <v/>
      </c>
      <c r="CM680" s="1224" t="str">
        <f t="shared" si="2168"/>
        <v/>
      </c>
      <c r="CN680" s="1223" t="str">
        <f t="shared" si="2168"/>
        <v/>
      </c>
      <c r="CO680" s="1223" t="str">
        <f t="shared" si="2168"/>
        <v/>
      </c>
      <c r="CP680" s="1223" t="str">
        <f t="shared" si="2168"/>
        <v/>
      </c>
      <c r="CQ680" s="1223" t="str">
        <f t="shared" si="2168"/>
        <v/>
      </c>
      <c r="CR680" s="1223" t="str">
        <f t="shared" si="2168"/>
        <v/>
      </c>
      <c r="CS680" s="1222" t="str">
        <f t="shared" si="2168"/>
        <v/>
      </c>
      <c r="CT680" s="1225" t="str">
        <f t="shared" si="2168"/>
        <v/>
      </c>
      <c r="CU680" s="1226" t="str">
        <f t="shared" si="2169"/>
        <v/>
      </c>
      <c r="CV680" s="1227" t="str">
        <f t="shared" si="2169"/>
        <v/>
      </c>
      <c r="CW680" s="1228" t="str">
        <f t="shared" si="2169"/>
        <v/>
      </c>
      <c r="CX680" s="1228" t="str">
        <f t="shared" si="2169"/>
        <v/>
      </c>
      <c r="CY680" s="1228" t="str">
        <f t="shared" si="2169"/>
        <v/>
      </c>
      <c r="CZ680" s="1228" t="str">
        <f t="shared" si="2169"/>
        <v/>
      </c>
      <c r="DA680" s="1228" t="str">
        <f t="shared" si="2169"/>
        <v/>
      </c>
      <c r="DB680" s="1229" t="str">
        <f t="shared" si="2169"/>
        <v/>
      </c>
      <c r="DC680" s="1229" t="str">
        <f t="shared" si="2169"/>
        <v/>
      </c>
      <c r="DD680" s="1229" t="str">
        <f t="shared" si="2169"/>
        <v/>
      </c>
      <c r="DE680" s="1228" t="str">
        <f t="shared" si="2170"/>
        <v/>
      </c>
      <c r="DF680" s="1228" t="str">
        <f t="shared" si="2170"/>
        <v/>
      </c>
      <c r="DG680" s="1228" t="str">
        <f t="shared" si="2170"/>
        <v/>
      </c>
      <c r="DH680" s="1228" t="str">
        <f t="shared" si="2170"/>
        <v/>
      </c>
      <c r="DI680" s="1228" t="str">
        <f t="shared" si="2170"/>
        <v/>
      </c>
      <c r="DJ680" s="1227" t="str">
        <f t="shared" si="2170"/>
        <v/>
      </c>
      <c r="DK680" s="1226" t="str">
        <f t="shared" si="2170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7"/>
        <v/>
      </c>
      <c r="CF682" s="1206" t="str">
        <f t="shared" si="2177"/>
        <v/>
      </c>
      <c r="CG682" s="1206" t="str">
        <f t="shared" si="2177"/>
        <v/>
      </c>
      <c r="CH682" s="1206" t="str">
        <f t="shared" si="2177"/>
        <v/>
      </c>
      <c r="CI682" s="1206" t="str">
        <f t="shared" si="2177"/>
        <v/>
      </c>
      <c r="CJ682" s="1206" t="str">
        <f t="shared" si="2177"/>
        <v/>
      </c>
      <c r="CK682" s="1207" t="str">
        <f t="shared" si="2177"/>
        <v/>
      </c>
      <c r="CL682" s="1207" t="str">
        <f t="shared" si="2177"/>
        <v/>
      </c>
      <c r="CM682" s="1207" t="str">
        <f t="shared" si="2177"/>
        <v/>
      </c>
      <c r="CN682" s="1206" t="str">
        <f t="shared" si="2177"/>
        <v/>
      </c>
      <c r="CO682" s="1206" t="str">
        <f t="shared" si="2177"/>
        <v/>
      </c>
      <c r="CP682" s="1206" t="str">
        <f t="shared" si="2177"/>
        <v/>
      </c>
      <c r="CQ682" s="1206" t="str">
        <f t="shared" si="2177"/>
        <v/>
      </c>
      <c r="CR682" s="1206" t="str">
        <f t="shared" si="2177"/>
        <v/>
      </c>
      <c r="CS682" s="1205" t="str">
        <f t="shared" si="2177"/>
        <v/>
      </c>
      <c r="CT682" s="1208" t="str">
        <f t="shared" ref="CE682:CT685" si="217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9"/>
        <v/>
      </c>
      <c r="CW682" s="1244" t="str">
        <f t="shared" si="2179"/>
        <v/>
      </c>
      <c r="CX682" s="1244" t="str">
        <f t="shared" si="2179"/>
        <v/>
      </c>
      <c r="CY682" s="1244" t="str">
        <f t="shared" si="2179"/>
        <v/>
      </c>
      <c r="CZ682" s="1244" t="str">
        <f t="shared" si="2179"/>
        <v/>
      </c>
      <c r="DA682" s="1244" t="str">
        <f t="shared" si="2179"/>
        <v/>
      </c>
      <c r="DB682" s="1245" t="str">
        <f t="shared" si="2179"/>
        <v/>
      </c>
      <c r="DC682" s="1245" t="str">
        <f t="shared" si="2179"/>
        <v/>
      </c>
      <c r="DD682" s="1245" t="str">
        <f t="shared" si="2179"/>
        <v/>
      </c>
      <c r="DE682" s="1244" t="str">
        <f t="shared" ref="DE682:DK685" si="218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80"/>
        <v/>
      </c>
      <c r="DG682" s="1244" t="str">
        <f t="shared" si="2180"/>
        <v/>
      </c>
      <c r="DH682" s="1244" t="str">
        <f t="shared" si="2180"/>
        <v/>
      </c>
      <c r="DI682" s="1244" t="str">
        <f t="shared" si="2180"/>
        <v/>
      </c>
      <c r="DJ682" s="1243" t="str">
        <f t="shared" si="2180"/>
        <v/>
      </c>
      <c r="DK682" s="1242" t="str">
        <f t="shared" si="2180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8"/>
        <v/>
      </c>
      <c r="CF683" s="1206" t="str">
        <f t="shared" si="2178"/>
        <v/>
      </c>
      <c r="CG683" s="1206" t="str">
        <f t="shared" si="2178"/>
        <v/>
      </c>
      <c r="CH683" s="1206" t="str">
        <f t="shared" si="2178"/>
        <v/>
      </c>
      <c r="CI683" s="1206" t="str">
        <f t="shared" si="2178"/>
        <v/>
      </c>
      <c r="CJ683" s="1206" t="str">
        <f t="shared" si="2178"/>
        <v/>
      </c>
      <c r="CK683" s="1207" t="str">
        <f t="shared" si="2178"/>
        <v/>
      </c>
      <c r="CL683" s="1207" t="str">
        <f t="shared" si="2178"/>
        <v/>
      </c>
      <c r="CM683" s="1207" t="str">
        <f t="shared" si="2178"/>
        <v/>
      </c>
      <c r="CN683" s="1206" t="str">
        <f t="shared" si="2178"/>
        <v/>
      </c>
      <c r="CO683" s="1206" t="str">
        <f t="shared" si="2178"/>
        <v/>
      </c>
      <c r="CP683" s="1206" t="str">
        <f t="shared" si="2178"/>
        <v/>
      </c>
      <c r="CQ683" s="1206" t="str">
        <f t="shared" si="2178"/>
        <v/>
      </c>
      <c r="CR683" s="1206" t="str">
        <f t="shared" si="2178"/>
        <v/>
      </c>
      <c r="CS683" s="1205" t="str">
        <f t="shared" si="2178"/>
        <v/>
      </c>
      <c r="CT683" s="1208" t="str">
        <f t="shared" si="2178"/>
        <v/>
      </c>
      <c r="CU683" s="1242" t="str">
        <f t="shared" si="2179"/>
        <v/>
      </c>
      <c r="CV683" s="1243" t="str">
        <f t="shared" si="2179"/>
        <v/>
      </c>
      <c r="CW683" s="1244" t="str">
        <f t="shared" si="2179"/>
        <v/>
      </c>
      <c r="CX683" s="1244" t="str">
        <f t="shared" si="2179"/>
        <v/>
      </c>
      <c r="CY683" s="1244" t="str">
        <f t="shared" si="2179"/>
        <v/>
      </c>
      <c r="CZ683" s="1244" t="str">
        <f t="shared" si="2179"/>
        <v/>
      </c>
      <c r="DA683" s="1244" t="str">
        <f t="shared" si="2179"/>
        <v/>
      </c>
      <c r="DB683" s="1245" t="str">
        <f t="shared" si="2179"/>
        <v/>
      </c>
      <c r="DC683" s="1245" t="str">
        <f t="shared" si="2179"/>
        <v/>
      </c>
      <c r="DD683" s="1245" t="str">
        <f t="shared" si="2179"/>
        <v/>
      </c>
      <c r="DE683" s="1244" t="str">
        <f t="shared" si="2180"/>
        <v/>
      </c>
      <c r="DF683" s="1244" t="str">
        <f t="shared" si="2180"/>
        <v/>
      </c>
      <c r="DG683" s="1244" t="str">
        <f t="shared" si="2180"/>
        <v/>
      </c>
      <c r="DH683" s="1244" t="str">
        <f t="shared" si="2180"/>
        <v/>
      </c>
      <c r="DI683" s="1244" t="str">
        <f t="shared" si="2180"/>
        <v/>
      </c>
      <c r="DJ683" s="1243" t="str">
        <f t="shared" si="2180"/>
        <v/>
      </c>
      <c r="DK683" s="1242" t="str">
        <f t="shared" si="2180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81">2020*$K$1</f>
        <v>2020</v>
      </c>
      <c r="C684" s="1464">
        <f t="shared" si="2181"/>
        <v>2020</v>
      </c>
      <c r="D684" s="1464">
        <f t="shared" si="2181"/>
        <v>2020</v>
      </c>
      <c r="E684" s="1464">
        <f t="shared" si="2181"/>
        <v>2020</v>
      </c>
      <c r="F684" s="1464">
        <f t="shared" si="2181"/>
        <v>2020</v>
      </c>
      <c r="G684" s="1464">
        <f t="shared" si="2181"/>
        <v>2020</v>
      </c>
      <c r="H684" s="1464">
        <f t="shared" si="2181"/>
        <v>2020</v>
      </c>
      <c r="I684" s="1464">
        <f t="shared" si="2181"/>
        <v>2020</v>
      </c>
      <c r="J684" s="1464">
        <f t="shared" si="2181"/>
        <v>2020</v>
      </c>
      <c r="K684" s="1464">
        <f t="shared" si="2181"/>
        <v>2020</v>
      </c>
      <c r="L684" s="1464">
        <f t="shared" si="2181"/>
        <v>2020</v>
      </c>
      <c r="M684" s="1464">
        <f t="shared" si="2181"/>
        <v>2020</v>
      </c>
      <c r="N684" s="1464">
        <f t="shared" si="2181"/>
        <v>2020</v>
      </c>
      <c r="O684" s="1464">
        <f t="shared" si="2181"/>
        <v>2020</v>
      </c>
      <c r="P684" s="1464">
        <f t="shared" si="2181"/>
        <v>2020</v>
      </c>
      <c r="Q684" s="1464">
        <f t="shared" si="2181"/>
        <v>2020</v>
      </c>
      <c r="R684" s="1464">
        <f t="shared" si="2181"/>
        <v>2020</v>
      </c>
      <c r="S684" s="1504"/>
      <c r="T684" s="1648">
        <f t="shared" ref="T684:AJ684" si="2182">2020*$K$1</f>
        <v>2020</v>
      </c>
      <c r="U684" s="1648">
        <f t="shared" si="2182"/>
        <v>2020</v>
      </c>
      <c r="V684" s="1648">
        <f t="shared" si="2182"/>
        <v>2020</v>
      </c>
      <c r="W684" s="1648">
        <f t="shared" si="2182"/>
        <v>2020</v>
      </c>
      <c r="X684" s="1648">
        <f t="shared" si="2182"/>
        <v>2020</v>
      </c>
      <c r="Y684" s="1648">
        <f t="shared" si="2182"/>
        <v>2020</v>
      </c>
      <c r="Z684" s="1648">
        <f t="shared" si="2182"/>
        <v>2020</v>
      </c>
      <c r="AA684" s="1464">
        <f t="shared" si="2182"/>
        <v>2020</v>
      </c>
      <c r="AB684" s="1464">
        <f t="shared" si="2182"/>
        <v>2020</v>
      </c>
      <c r="AC684" s="1464">
        <f t="shared" si="2182"/>
        <v>2020</v>
      </c>
      <c r="AD684" s="1464">
        <f t="shared" si="2182"/>
        <v>2020</v>
      </c>
      <c r="AE684" s="1464">
        <f t="shared" si="2182"/>
        <v>2020</v>
      </c>
      <c r="AF684" s="1464">
        <f t="shared" si="2182"/>
        <v>2020</v>
      </c>
      <c r="AG684" s="1464">
        <f t="shared" si="2182"/>
        <v>2020</v>
      </c>
      <c r="AH684" s="1464">
        <f t="shared" si="2182"/>
        <v>2020</v>
      </c>
      <c r="AI684" s="1464">
        <f t="shared" si="2182"/>
        <v>2020</v>
      </c>
      <c r="AJ684" s="1464">
        <f t="shared" si="2182"/>
        <v>2020</v>
      </c>
      <c r="AK684" s="1504"/>
      <c r="AL684" s="1464">
        <f t="shared" ref="AL684:BB684" si="2183">2020*$K$1</f>
        <v>2020</v>
      </c>
      <c r="AM684" s="1464">
        <f t="shared" si="2183"/>
        <v>2020</v>
      </c>
      <c r="AN684" s="1464">
        <f t="shared" si="2183"/>
        <v>2020</v>
      </c>
      <c r="AO684" s="1464">
        <f t="shared" si="2183"/>
        <v>2020</v>
      </c>
      <c r="AP684" s="1464">
        <f t="shared" si="2183"/>
        <v>2020</v>
      </c>
      <c r="AQ684" s="1464">
        <f t="shared" si="2183"/>
        <v>2020</v>
      </c>
      <c r="AR684" s="1464">
        <f t="shared" si="2183"/>
        <v>2020</v>
      </c>
      <c r="AS684" s="1464">
        <f t="shared" si="2183"/>
        <v>2020</v>
      </c>
      <c r="AT684" s="1464">
        <f t="shared" si="2183"/>
        <v>2020</v>
      </c>
      <c r="AU684" s="1464">
        <f t="shared" si="2183"/>
        <v>2020</v>
      </c>
      <c r="AV684" s="1464">
        <f t="shared" si="2183"/>
        <v>2020</v>
      </c>
      <c r="AW684" s="1464">
        <f t="shared" si="2183"/>
        <v>2020</v>
      </c>
      <c r="AX684" s="1464">
        <f t="shared" si="2183"/>
        <v>2020</v>
      </c>
      <c r="AY684" s="1464">
        <f t="shared" si="2183"/>
        <v>2020</v>
      </c>
      <c r="AZ684" s="1464">
        <f t="shared" si="2183"/>
        <v>2020</v>
      </c>
      <c r="BA684" s="1464">
        <f t="shared" si="2183"/>
        <v>2020</v>
      </c>
      <c r="BB684" s="1464">
        <f t="shared" si="2183"/>
        <v>2020</v>
      </c>
      <c r="BC684" s="1504"/>
      <c r="BD684" s="1464">
        <f t="shared" ref="BD684:BT684" si="2184">2020*$K$1</f>
        <v>2020</v>
      </c>
      <c r="BE684" s="1464">
        <f t="shared" si="2184"/>
        <v>2020</v>
      </c>
      <c r="BF684" s="1464">
        <f t="shared" si="2184"/>
        <v>2020</v>
      </c>
      <c r="BG684" s="1464">
        <f t="shared" si="2184"/>
        <v>2020</v>
      </c>
      <c r="BH684" s="1464">
        <f t="shared" si="2184"/>
        <v>2020</v>
      </c>
      <c r="BI684" s="1464">
        <f t="shared" si="2184"/>
        <v>2020</v>
      </c>
      <c r="BJ684" s="1464">
        <f t="shared" si="2184"/>
        <v>2020</v>
      </c>
      <c r="BK684" s="1464">
        <f t="shared" si="2184"/>
        <v>2020</v>
      </c>
      <c r="BL684" s="1464">
        <f t="shared" si="2184"/>
        <v>2020</v>
      </c>
      <c r="BM684" s="1464">
        <f t="shared" si="2184"/>
        <v>2020</v>
      </c>
      <c r="BN684" s="1464">
        <f t="shared" si="2184"/>
        <v>2020</v>
      </c>
      <c r="BO684" s="1464">
        <f t="shared" si="2184"/>
        <v>2020</v>
      </c>
      <c r="BP684" s="1464">
        <f t="shared" si="2184"/>
        <v>2020</v>
      </c>
      <c r="BQ684" s="1464">
        <f t="shared" si="2184"/>
        <v>2020</v>
      </c>
      <c r="BR684" s="1464">
        <f t="shared" si="2184"/>
        <v>2020</v>
      </c>
      <c r="BS684" s="1464">
        <f t="shared" si="2184"/>
        <v>2020</v>
      </c>
      <c r="BT684" s="1464">
        <f t="shared" si="2184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8"/>
        <v>2020</v>
      </c>
      <c r="CF684" s="1206">
        <f t="shared" si="2178"/>
        <v>2020</v>
      </c>
      <c r="CG684" s="1206">
        <f t="shared" si="2178"/>
        <v>2020</v>
      </c>
      <c r="CH684" s="1206">
        <f t="shared" si="2178"/>
        <v>2020</v>
      </c>
      <c r="CI684" s="1206">
        <f t="shared" si="2178"/>
        <v>2020</v>
      </c>
      <c r="CJ684" s="1206">
        <f t="shared" si="2178"/>
        <v>2020</v>
      </c>
      <c r="CK684" s="1207">
        <f t="shared" si="2178"/>
        <v>2020</v>
      </c>
      <c r="CL684" s="1207">
        <f t="shared" si="2178"/>
        <v>2020</v>
      </c>
      <c r="CM684" s="1207">
        <f t="shared" si="2178"/>
        <v>2020</v>
      </c>
      <c r="CN684" s="1206">
        <f t="shared" si="2178"/>
        <v>2020</v>
      </c>
      <c r="CO684" s="1206">
        <f t="shared" si="2178"/>
        <v>2020</v>
      </c>
      <c r="CP684" s="1206">
        <f t="shared" si="2178"/>
        <v>2020</v>
      </c>
      <c r="CQ684" s="1206">
        <f t="shared" si="2178"/>
        <v>2020</v>
      </c>
      <c r="CR684" s="1206">
        <f t="shared" si="2178"/>
        <v>2020</v>
      </c>
      <c r="CS684" s="1205">
        <f t="shared" si="2178"/>
        <v>2020</v>
      </c>
      <c r="CT684" s="1208">
        <f t="shared" si="2178"/>
        <v>2020</v>
      </c>
      <c r="CU684" s="1242">
        <f t="shared" si="2179"/>
        <v>2020</v>
      </c>
      <c r="CV684" s="1243">
        <f t="shared" si="2179"/>
        <v>2020</v>
      </c>
      <c r="CW684" s="1244">
        <f t="shared" si="2179"/>
        <v>2020</v>
      </c>
      <c r="CX684" s="1244">
        <f t="shared" si="2179"/>
        <v>2020</v>
      </c>
      <c r="CY684" s="1244">
        <f t="shared" si="2179"/>
        <v>2020</v>
      </c>
      <c r="CZ684" s="1244">
        <f t="shared" si="2179"/>
        <v>2020</v>
      </c>
      <c r="DA684" s="1244">
        <f t="shared" si="2179"/>
        <v>2020</v>
      </c>
      <c r="DB684" s="1245">
        <f t="shared" si="2179"/>
        <v>2020</v>
      </c>
      <c r="DC684" s="1245">
        <f t="shared" si="2179"/>
        <v>2020</v>
      </c>
      <c r="DD684" s="1245">
        <f t="shared" si="2179"/>
        <v>2020</v>
      </c>
      <c r="DE684" s="1244">
        <f t="shared" si="2180"/>
        <v>2020</v>
      </c>
      <c r="DF684" s="1244">
        <f t="shared" si="2180"/>
        <v>2020</v>
      </c>
      <c r="DG684" s="1244">
        <f t="shared" si="2180"/>
        <v>2020</v>
      </c>
      <c r="DH684" s="1244">
        <f t="shared" si="2180"/>
        <v>2020</v>
      </c>
      <c r="DI684" s="1244">
        <f t="shared" si="2180"/>
        <v>2020</v>
      </c>
      <c r="DJ684" s="1243">
        <f t="shared" si="2180"/>
        <v>2020</v>
      </c>
      <c r="DK684" s="1242">
        <f t="shared" si="2180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5">IF(B682="","",B682*B683*B684/B$46/365/$F$1)</f>
        <v/>
      </c>
      <c r="C685" s="1316" t="str">
        <f t="shared" si="2185"/>
        <v/>
      </c>
      <c r="D685" s="1316" t="str">
        <f t="shared" si="2185"/>
        <v/>
      </c>
      <c r="E685" s="1316" t="str">
        <f t="shared" si="2185"/>
        <v/>
      </c>
      <c r="F685" s="1316" t="str">
        <f t="shared" si="2185"/>
        <v/>
      </c>
      <c r="G685" s="1316" t="str">
        <f t="shared" si="2185"/>
        <v/>
      </c>
      <c r="H685" s="1316" t="str">
        <f t="shared" si="2185"/>
        <v/>
      </c>
      <c r="I685" s="1316" t="str">
        <f t="shared" si="2185"/>
        <v/>
      </c>
      <c r="J685" s="1316" t="str">
        <f t="shared" si="2185"/>
        <v/>
      </c>
      <c r="K685" s="1316" t="str">
        <f t="shared" si="2185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6">IF(T682="","",T682*T683*T684/T$46/365/$F$1)</f>
        <v/>
      </c>
      <c r="U685" s="1621" t="str">
        <f t="shared" si="2186"/>
        <v/>
      </c>
      <c r="V685" s="1621" t="str">
        <f t="shared" si="2186"/>
        <v/>
      </c>
      <c r="W685" s="1621" t="str">
        <f t="shared" si="2186"/>
        <v/>
      </c>
      <c r="X685" s="1621" t="str">
        <f t="shared" si="2186"/>
        <v/>
      </c>
      <c r="Y685" s="1621" t="str">
        <f t="shared" si="2186"/>
        <v/>
      </c>
      <c r="Z685" s="1621" t="str">
        <f t="shared" si="2186"/>
        <v/>
      </c>
      <c r="AA685" s="1316" t="str">
        <f t="shared" si="2186"/>
        <v/>
      </c>
      <c r="AB685" s="1316" t="str">
        <f t="shared" si="2186"/>
        <v/>
      </c>
      <c r="AC685" s="1316" t="str">
        <f t="shared" si="2186"/>
        <v/>
      </c>
      <c r="AD685" s="1316" t="str">
        <f t="shared" si="2186"/>
        <v/>
      </c>
      <c r="AE685" s="1316" t="str">
        <f t="shared" si="2186"/>
        <v/>
      </c>
      <c r="AF685" s="1316" t="str">
        <f t="shared" si="2186"/>
        <v/>
      </c>
      <c r="AG685" s="1316" t="str">
        <f t="shared" si="2186"/>
        <v/>
      </c>
      <c r="AH685" s="1316" t="str">
        <f t="shared" si="2186"/>
        <v/>
      </c>
      <c r="AI685" s="1316" t="str">
        <f t="shared" si="2186"/>
        <v/>
      </c>
      <c r="AJ685" s="1316" t="str">
        <f t="shared" si="2186"/>
        <v/>
      </c>
      <c r="AK685" s="1339"/>
      <c r="AL685" s="1316" t="str">
        <f t="shared" ref="AL685:BB685" si="2187">IF(AL682="","",AL682*AL683*AL684/AL$46/365/$F$1)</f>
        <v/>
      </c>
      <c r="AM685" s="1316" t="str">
        <f t="shared" si="2187"/>
        <v/>
      </c>
      <c r="AN685" s="1316" t="str">
        <f t="shared" si="2187"/>
        <v/>
      </c>
      <c r="AO685" s="1316" t="str">
        <f t="shared" si="2187"/>
        <v/>
      </c>
      <c r="AP685" s="1316" t="str">
        <f t="shared" si="2187"/>
        <v/>
      </c>
      <c r="AQ685" s="1316" t="str">
        <f t="shared" si="2187"/>
        <v/>
      </c>
      <c r="AR685" s="1316" t="str">
        <f t="shared" si="2187"/>
        <v/>
      </c>
      <c r="AS685" s="1316" t="str">
        <f t="shared" si="2187"/>
        <v/>
      </c>
      <c r="AT685" s="1316" t="str">
        <f t="shared" si="2187"/>
        <v/>
      </c>
      <c r="AU685" s="1316" t="str">
        <f t="shared" si="2187"/>
        <v/>
      </c>
      <c r="AV685" s="1316" t="str">
        <f t="shared" si="2187"/>
        <v/>
      </c>
      <c r="AW685" s="1316" t="str">
        <f t="shared" si="2187"/>
        <v/>
      </c>
      <c r="AX685" s="1316" t="str">
        <f t="shared" si="2187"/>
        <v/>
      </c>
      <c r="AY685" s="1316" t="str">
        <f t="shared" si="2187"/>
        <v/>
      </c>
      <c r="AZ685" s="1316" t="str">
        <f t="shared" si="2187"/>
        <v/>
      </c>
      <c r="BA685" s="1316" t="str">
        <f t="shared" si="2187"/>
        <v/>
      </c>
      <c r="BB685" s="1316" t="str">
        <f t="shared" si="2187"/>
        <v/>
      </c>
      <c r="BC685" s="1339"/>
      <c r="BD685" s="1316" t="str">
        <f t="shared" ref="BD685:BT685" si="2188">IF(BD682="","",BD682*BD683*BD684/BD$46/365/$F$1)</f>
        <v/>
      </c>
      <c r="BE685" s="1316" t="str">
        <f t="shared" si="2188"/>
        <v/>
      </c>
      <c r="BF685" s="1316" t="str">
        <f t="shared" si="2188"/>
        <v/>
      </c>
      <c r="BG685" s="1316" t="str">
        <f t="shared" si="2188"/>
        <v/>
      </c>
      <c r="BH685" s="1316" t="str">
        <f t="shared" si="2188"/>
        <v/>
      </c>
      <c r="BI685" s="1316" t="str">
        <f t="shared" si="2188"/>
        <v/>
      </c>
      <c r="BJ685" s="1316" t="str">
        <f t="shared" si="2188"/>
        <v/>
      </c>
      <c r="BK685" s="1316" t="str">
        <f t="shared" si="2188"/>
        <v/>
      </c>
      <c r="BL685" s="1316" t="str">
        <f t="shared" si="2188"/>
        <v/>
      </c>
      <c r="BM685" s="1316" t="str">
        <f t="shared" si="2188"/>
        <v/>
      </c>
      <c r="BN685" s="1316" t="str">
        <f t="shared" si="2188"/>
        <v/>
      </c>
      <c r="BO685" s="1316" t="str">
        <f t="shared" si="2188"/>
        <v/>
      </c>
      <c r="BP685" s="1316" t="str">
        <f t="shared" si="2188"/>
        <v/>
      </c>
      <c r="BQ685" s="1316" t="str">
        <f t="shared" si="2188"/>
        <v/>
      </c>
      <c r="BR685" s="1316" t="str">
        <f t="shared" si="2188"/>
        <v/>
      </c>
      <c r="BS685" s="1316" t="str">
        <f t="shared" si="2188"/>
        <v/>
      </c>
      <c r="BT685" s="1316" t="str">
        <f t="shared" si="2188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8"/>
        <v/>
      </c>
      <c r="CF685" s="1223" t="str">
        <f t="shared" si="2178"/>
        <v/>
      </c>
      <c r="CG685" s="1223" t="str">
        <f t="shared" si="2178"/>
        <v/>
      </c>
      <c r="CH685" s="1223" t="str">
        <f t="shared" si="2178"/>
        <v/>
      </c>
      <c r="CI685" s="1223" t="str">
        <f t="shared" si="2178"/>
        <v/>
      </c>
      <c r="CJ685" s="1223" t="str">
        <f t="shared" si="2178"/>
        <v/>
      </c>
      <c r="CK685" s="1224" t="str">
        <f t="shared" si="2178"/>
        <v/>
      </c>
      <c r="CL685" s="1224" t="str">
        <f t="shared" si="2178"/>
        <v/>
      </c>
      <c r="CM685" s="1224" t="str">
        <f t="shared" si="2178"/>
        <v/>
      </c>
      <c r="CN685" s="1223" t="str">
        <f t="shared" si="2178"/>
        <v/>
      </c>
      <c r="CO685" s="1223" t="str">
        <f t="shared" si="2178"/>
        <v/>
      </c>
      <c r="CP685" s="1223" t="str">
        <f t="shared" si="2178"/>
        <v/>
      </c>
      <c r="CQ685" s="1223" t="str">
        <f t="shared" si="2178"/>
        <v/>
      </c>
      <c r="CR685" s="1223" t="str">
        <f t="shared" si="2178"/>
        <v/>
      </c>
      <c r="CS685" s="1222" t="str">
        <f t="shared" si="2178"/>
        <v/>
      </c>
      <c r="CT685" s="1225" t="str">
        <f t="shared" si="2178"/>
        <v/>
      </c>
      <c r="CU685" s="1226" t="str">
        <f t="shared" si="2179"/>
        <v/>
      </c>
      <c r="CV685" s="1227" t="str">
        <f t="shared" si="2179"/>
        <v/>
      </c>
      <c r="CW685" s="1228" t="str">
        <f t="shared" si="2179"/>
        <v/>
      </c>
      <c r="CX685" s="1228" t="str">
        <f t="shared" si="2179"/>
        <v/>
      </c>
      <c r="CY685" s="1228" t="str">
        <f t="shared" si="2179"/>
        <v/>
      </c>
      <c r="CZ685" s="1228" t="str">
        <f t="shared" si="2179"/>
        <v/>
      </c>
      <c r="DA685" s="1228" t="str">
        <f t="shared" si="2179"/>
        <v/>
      </c>
      <c r="DB685" s="1229" t="str">
        <f t="shared" si="2179"/>
        <v/>
      </c>
      <c r="DC685" s="1229" t="str">
        <f t="shared" si="2179"/>
        <v/>
      </c>
      <c r="DD685" s="1229" t="str">
        <f t="shared" si="2179"/>
        <v/>
      </c>
      <c r="DE685" s="1228" t="str">
        <f t="shared" si="2180"/>
        <v/>
      </c>
      <c r="DF685" s="1228" t="str">
        <f t="shared" si="2180"/>
        <v/>
      </c>
      <c r="DG685" s="1228" t="str">
        <f t="shared" si="2180"/>
        <v/>
      </c>
      <c r="DH685" s="1228" t="str">
        <f t="shared" si="2180"/>
        <v/>
      </c>
      <c r="DI685" s="1228" t="str">
        <f t="shared" si="2180"/>
        <v/>
      </c>
      <c r="DJ685" s="1227" t="str">
        <f t="shared" si="2180"/>
        <v/>
      </c>
      <c r="DK685" s="1226" t="str">
        <f t="shared" si="2180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9"/>
        <v/>
      </c>
      <c r="CF687" s="1206" t="str">
        <f t="shared" si="2189"/>
        <v/>
      </c>
      <c r="CG687" s="1206" t="str">
        <f t="shared" si="2189"/>
        <v/>
      </c>
      <c r="CH687" s="1206" t="str">
        <f t="shared" si="2189"/>
        <v/>
      </c>
      <c r="CI687" s="1206" t="str">
        <f t="shared" si="2189"/>
        <v/>
      </c>
      <c r="CJ687" s="1206" t="str">
        <f t="shared" si="2189"/>
        <v/>
      </c>
      <c r="CK687" s="1207" t="str">
        <f t="shared" si="2189"/>
        <v/>
      </c>
      <c r="CL687" s="1207" t="str">
        <f t="shared" si="2189"/>
        <v/>
      </c>
      <c r="CM687" s="1207" t="str">
        <f t="shared" si="2189"/>
        <v/>
      </c>
      <c r="CN687" s="1206" t="str">
        <f t="shared" si="2189"/>
        <v/>
      </c>
      <c r="CO687" s="1206" t="str">
        <f t="shared" si="2189"/>
        <v/>
      </c>
      <c r="CP687" s="1206" t="str">
        <f t="shared" si="2189"/>
        <v/>
      </c>
      <c r="CQ687" s="1206" t="str">
        <f t="shared" si="2189"/>
        <v/>
      </c>
      <c r="CR687" s="1206" t="str">
        <f t="shared" si="2189"/>
        <v/>
      </c>
      <c r="CS687" s="1205" t="str">
        <f t="shared" si="2189"/>
        <v/>
      </c>
      <c r="CT687" s="1208" t="str">
        <f t="shared" ref="CE687:CT690" si="219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9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91"/>
        <v/>
      </c>
      <c r="CW687" s="1244" t="str">
        <f t="shared" si="2191"/>
        <v/>
      </c>
      <c r="CX687" s="1244" t="str">
        <f t="shared" si="2191"/>
        <v/>
      </c>
      <c r="CY687" s="1244" t="str">
        <f t="shared" si="2191"/>
        <v/>
      </c>
      <c r="CZ687" s="1244" t="str">
        <f t="shared" si="2191"/>
        <v/>
      </c>
      <c r="DA687" s="1244" t="str">
        <f t="shared" si="2191"/>
        <v/>
      </c>
      <c r="DB687" s="1245" t="str">
        <f t="shared" si="2191"/>
        <v/>
      </c>
      <c r="DC687" s="1245" t="str">
        <f t="shared" si="2191"/>
        <v/>
      </c>
      <c r="DD687" s="1245" t="str">
        <f t="shared" si="2191"/>
        <v/>
      </c>
      <c r="DE687" s="1244" t="str">
        <f t="shared" ref="DE687:DK690" si="219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2"/>
        <v/>
      </c>
      <c r="DG687" s="1244" t="str">
        <f t="shared" si="2192"/>
        <v/>
      </c>
      <c r="DH687" s="1244" t="str">
        <f t="shared" si="2192"/>
        <v/>
      </c>
      <c r="DI687" s="1244" t="str">
        <f t="shared" si="2192"/>
        <v/>
      </c>
      <c r="DJ687" s="1243" t="str">
        <f t="shared" si="2192"/>
        <v/>
      </c>
      <c r="DK687" s="1242" t="str">
        <f t="shared" si="2192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90"/>
        <v/>
      </c>
      <c r="CF688" s="1206" t="str">
        <f t="shared" si="2190"/>
        <v/>
      </c>
      <c r="CG688" s="1206" t="str">
        <f t="shared" si="2190"/>
        <v/>
      </c>
      <c r="CH688" s="1206" t="str">
        <f t="shared" si="2190"/>
        <v/>
      </c>
      <c r="CI688" s="1206" t="str">
        <f t="shared" si="2190"/>
        <v/>
      </c>
      <c r="CJ688" s="1206" t="str">
        <f t="shared" si="2190"/>
        <v/>
      </c>
      <c r="CK688" s="1207" t="str">
        <f t="shared" si="2190"/>
        <v/>
      </c>
      <c r="CL688" s="1207" t="str">
        <f t="shared" si="2190"/>
        <v/>
      </c>
      <c r="CM688" s="1207" t="str">
        <f t="shared" si="2190"/>
        <v/>
      </c>
      <c r="CN688" s="1206" t="str">
        <f t="shared" si="2190"/>
        <v/>
      </c>
      <c r="CO688" s="1206" t="str">
        <f t="shared" si="2190"/>
        <v/>
      </c>
      <c r="CP688" s="1206" t="str">
        <f t="shared" si="2190"/>
        <v/>
      </c>
      <c r="CQ688" s="1206" t="str">
        <f t="shared" si="2190"/>
        <v/>
      </c>
      <c r="CR688" s="1206" t="str">
        <f t="shared" si="2190"/>
        <v/>
      </c>
      <c r="CS688" s="1205" t="str">
        <f t="shared" si="2190"/>
        <v/>
      </c>
      <c r="CT688" s="1208" t="str">
        <f t="shared" si="2190"/>
        <v/>
      </c>
      <c r="CU688" s="1242" t="str">
        <f t="shared" si="2191"/>
        <v/>
      </c>
      <c r="CV688" s="1243" t="str">
        <f t="shared" si="2191"/>
        <v/>
      </c>
      <c r="CW688" s="1244" t="str">
        <f t="shared" si="2191"/>
        <v/>
      </c>
      <c r="CX688" s="1244" t="str">
        <f t="shared" si="2191"/>
        <v/>
      </c>
      <c r="CY688" s="1244" t="str">
        <f t="shared" si="2191"/>
        <v/>
      </c>
      <c r="CZ688" s="1244" t="str">
        <f t="shared" si="2191"/>
        <v/>
      </c>
      <c r="DA688" s="1244" t="str">
        <f t="shared" si="2191"/>
        <v/>
      </c>
      <c r="DB688" s="1245" t="str">
        <f t="shared" si="2191"/>
        <v/>
      </c>
      <c r="DC688" s="1245" t="str">
        <f t="shared" si="2191"/>
        <v/>
      </c>
      <c r="DD688" s="1245" t="str">
        <f t="shared" si="2191"/>
        <v/>
      </c>
      <c r="DE688" s="1244" t="str">
        <f t="shared" si="2192"/>
        <v/>
      </c>
      <c r="DF688" s="1244" t="str">
        <f t="shared" si="2192"/>
        <v/>
      </c>
      <c r="DG688" s="1244" t="str">
        <f t="shared" si="2192"/>
        <v/>
      </c>
      <c r="DH688" s="1244" t="str">
        <f t="shared" si="2192"/>
        <v/>
      </c>
      <c r="DI688" s="1244" t="str">
        <f t="shared" si="2192"/>
        <v/>
      </c>
      <c r="DJ688" s="1243" t="str">
        <f t="shared" si="2192"/>
        <v/>
      </c>
      <c r="DK688" s="1242" t="str">
        <f t="shared" si="2192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3">3620*$K$1</f>
        <v>3620</v>
      </c>
      <c r="C689" s="1464">
        <f t="shared" si="2193"/>
        <v>3620</v>
      </c>
      <c r="D689" s="1464">
        <f t="shared" si="2193"/>
        <v>3620</v>
      </c>
      <c r="E689" s="1464">
        <f t="shared" si="2193"/>
        <v>3620</v>
      </c>
      <c r="F689" s="1464">
        <f t="shared" si="2193"/>
        <v>3620</v>
      </c>
      <c r="G689" s="1464">
        <f t="shared" si="2193"/>
        <v>3620</v>
      </c>
      <c r="H689" s="1464">
        <f t="shared" si="2193"/>
        <v>3620</v>
      </c>
      <c r="I689" s="1464">
        <f t="shared" si="2193"/>
        <v>3620</v>
      </c>
      <c r="J689" s="1464">
        <f t="shared" si="2193"/>
        <v>3620</v>
      </c>
      <c r="K689" s="1464">
        <f t="shared" si="2193"/>
        <v>3620</v>
      </c>
      <c r="L689" s="1464">
        <f t="shared" si="2193"/>
        <v>3620</v>
      </c>
      <c r="M689" s="1464">
        <f t="shared" si="2193"/>
        <v>3620</v>
      </c>
      <c r="N689" s="1464">
        <f t="shared" si="2193"/>
        <v>3620</v>
      </c>
      <c r="O689" s="1464">
        <f t="shared" si="2193"/>
        <v>3620</v>
      </c>
      <c r="P689" s="1464">
        <f t="shared" si="2193"/>
        <v>3620</v>
      </c>
      <c r="Q689" s="1464">
        <f t="shared" si="2193"/>
        <v>3620</v>
      </c>
      <c r="R689" s="1464">
        <f t="shared" si="2193"/>
        <v>3620</v>
      </c>
      <c r="S689" s="1505"/>
      <c r="T689" s="1648">
        <f t="shared" ref="T689:AJ689" si="2194">3620*$K$1</f>
        <v>3620</v>
      </c>
      <c r="U689" s="1648">
        <f t="shared" si="2194"/>
        <v>3620</v>
      </c>
      <c r="V689" s="1648">
        <f t="shared" si="2194"/>
        <v>3620</v>
      </c>
      <c r="W689" s="1648">
        <f t="shared" si="2194"/>
        <v>3620</v>
      </c>
      <c r="X689" s="1648">
        <f t="shared" si="2194"/>
        <v>3620</v>
      </c>
      <c r="Y689" s="1648">
        <f t="shared" si="2194"/>
        <v>3620</v>
      </c>
      <c r="Z689" s="1648">
        <f t="shared" si="2194"/>
        <v>3620</v>
      </c>
      <c r="AA689" s="1464">
        <f t="shared" si="2194"/>
        <v>3620</v>
      </c>
      <c r="AB689" s="1464">
        <f t="shared" si="2194"/>
        <v>3620</v>
      </c>
      <c r="AC689" s="1464">
        <f t="shared" si="2194"/>
        <v>3620</v>
      </c>
      <c r="AD689" s="1464">
        <f t="shared" si="2194"/>
        <v>3620</v>
      </c>
      <c r="AE689" s="1464">
        <f t="shared" si="2194"/>
        <v>3620</v>
      </c>
      <c r="AF689" s="1464">
        <f t="shared" si="2194"/>
        <v>3620</v>
      </c>
      <c r="AG689" s="1464">
        <f t="shared" si="2194"/>
        <v>3620</v>
      </c>
      <c r="AH689" s="1464">
        <f t="shared" si="2194"/>
        <v>3620</v>
      </c>
      <c r="AI689" s="1464">
        <f t="shared" si="2194"/>
        <v>3620</v>
      </c>
      <c r="AJ689" s="1464">
        <f t="shared" si="2194"/>
        <v>3620</v>
      </c>
      <c r="AK689" s="1505"/>
      <c r="AL689" s="1464">
        <f t="shared" ref="AL689:BB689" si="2195">3620*$K$1</f>
        <v>3620</v>
      </c>
      <c r="AM689" s="1464">
        <f t="shared" si="2195"/>
        <v>3620</v>
      </c>
      <c r="AN689" s="1464">
        <f t="shared" si="2195"/>
        <v>3620</v>
      </c>
      <c r="AO689" s="1464">
        <f t="shared" si="2195"/>
        <v>3620</v>
      </c>
      <c r="AP689" s="1464">
        <f t="shared" si="2195"/>
        <v>3620</v>
      </c>
      <c r="AQ689" s="1464">
        <f t="shared" si="2195"/>
        <v>3620</v>
      </c>
      <c r="AR689" s="1464">
        <f t="shared" si="2195"/>
        <v>3620</v>
      </c>
      <c r="AS689" s="1464">
        <f t="shared" si="2195"/>
        <v>3620</v>
      </c>
      <c r="AT689" s="1464">
        <f t="shared" si="2195"/>
        <v>3620</v>
      </c>
      <c r="AU689" s="1464">
        <f t="shared" si="2195"/>
        <v>3620</v>
      </c>
      <c r="AV689" s="1464">
        <f t="shared" si="2195"/>
        <v>3620</v>
      </c>
      <c r="AW689" s="1464">
        <f t="shared" si="2195"/>
        <v>3620</v>
      </c>
      <c r="AX689" s="1464">
        <f t="shared" si="2195"/>
        <v>3620</v>
      </c>
      <c r="AY689" s="1464">
        <f t="shared" si="2195"/>
        <v>3620</v>
      </c>
      <c r="AZ689" s="1464">
        <f t="shared" si="2195"/>
        <v>3620</v>
      </c>
      <c r="BA689" s="1464">
        <f t="shared" si="2195"/>
        <v>3620</v>
      </c>
      <c r="BB689" s="1464">
        <f t="shared" si="2195"/>
        <v>3620</v>
      </c>
      <c r="BC689" s="1505"/>
      <c r="BD689" s="1464">
        <f t="shared" ref="BD689:BT689" si="2196">3620*$K$1</f>
        <v>3620</v>
      </c>
      <c r="BE689" s="1464">
        <f t="shared" si="2196"/>
        <v>3620</v>
      </c>
      <c r="BF689" s="1464">
        <f t="shared" si="2196"/>
        <v>3620</v>
      </c>
      <c r="BG689" s="1464">
        <f t="shared" si="2196"/>
        <v>3620</v>
      </c>
      <c r="BH689" s="1464">
        <f t="shared" si="2196"/>
        <v>3620</v>
      </c>
      <c r="BI689" s="1464">
        <f t="shared" si="2196"/>
        <v>3620</v>
      </c>
      <c r="BJ689" s="1464">
        <f t="shared" si="2196"/>
        <v>3620</v>
      </c>
      <c r="BK689" s="1464">
        <f t="shared" si="2196"/>
        <v>3620</v>
      </c>
      <c r="BL689" s="1464">
        <f t="shared" si="2196"/>
        <v>3620</v>
      </c>
      <c r="BM689" s="1464">
        <f t="shared" si="2196"/>
        <v>3620</v>
      </c>
      <c r="BN689" s="1464">
        <f t="shared" si="2196"/>
        <v>3620</v>
      </c>
      <c r="BO689" s="1464">
        <f t="shared" si="2196"/>
        <v>3620</v>
      </c>
      <c r="BP689" s="1464">
        <f t="shared" si="2196"/>
        <v>3620</v>
      </c>
      <c r="BQ689" s="1464">
        <f t="shared" si="2196"/>
        <v>3620</v>
      </c>
      <c r="BR689" s="1464">
        <f t="shared" si="2196"/>
        <v>3620</v>
      </c>
      <c r="BS689" s="1464">
        <f t="shared" si="2196"/>
        <v>3620</v>
      </c>
      <c r="BT689" s="1464">
        <f t="shared" si="2196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90"/>
        <v>3620</v>
      </c>
      <c r="CF689" s="1206">
        <f t="shared" si="2190"/>
        <v>3620</v>
      </c>
      <c r="CG689" s="1206">
        <f t="shared" si="2190"/>
        <v>3620</v>
      </c>
      <c r="CH689" s="1206">
        <f t="shared" si="2190"/>
        <v>3620</v>
      </c>
      <c r="CI689" s="1206">
        <f t="shared" si="2190"/>
        <v>3620</v>
      </c>
      <c r="CJ689" s="1206">
        <f t="shared" si="2190"/>
        <v>3620</v>
      </c>
      <c r="CK689" s="1207">
        <f t="shared" si="2190"/>
        <v>3620</v>
      </c>
      <c r="CL689" s="1207">
        <f t="shared" si="2190"/>
        <v>3620</v>
      </c>
      <c r="CM689" s="1207">
        <f t="shared" si="2190"/>
        <v>3620</v>
      </c>
      <c r="CN689" s="1206">
        <f t="shared" si="2190"/>
        <v>3620</v>
      </c>
      <c r="CO689" s="1206">
        <f t="shared" si="2190"/>
        <v>3620</v>
      </c>
      <c r="CP689" s="1206">
        <f t="shared" si="2190"/>
        <v>3620</v>
      </c>
      <c r="CQ689" s="1206">
        <f t="shared" si="2190"/>
        <v>3620</v>
      </c>
      <c r="CR689" s="1206">
        <f t="shared" si="2190"/>
        <v>3620</v>
      </c>
      <c r="CS689" s="1205">
        <f t="shared" si="2190"/>
        <v>3620</v>
      </c>
      <c r="CT689" s="1208">
        <f t="shared" si="2190"/>
        <v>3620</v>
      </c>
      <c r="CU689" s="1242">
        <f t="shared" si="2191"/>
        <v>3620</v>
      </c>
      <c r="CV689" s="1243">
        <f t="shared" si="2191"/>
        <v>3620</v>
      </c>
      <c r="CW689" s="1244">
        <f t="shared" si="2191"/>
        <v>3620</v>
      </c>
      <c r="CX689" s="1244">
        <f t="shared" si="2191"/>
        <v>3620</v>
      </c>
      <c r="CY689" s="1244">
        <f t="shared" si="2191"/>
        <v>3620</v>
      </c>
      <c r="CZ689" s="1244">
        <f t="shared" si="2191"/>
        <v>3620</v>
      </c>
      <c r="DA689" s="1244">
        <f t="shared" si="2191"/>
        <v>3620</v>
      </c>
      <c r="DB689" s="1245">
        <f t="shared" si="2191"/>
        <v>3620</v>
      </c>
      <c r="DC689" s="1245">
        <f t="shared" si="2191"/>
        <v>3620</v>
      </c>
      <c r="DD689" s="1245">
        <f t="shared" si="2191"/>
        <v>3620</v>
      </c>
      <c r="DE689" s="1244">
        <f t="shared" si="2192"/>
        <v>3620</v>
      </c>
      <c r="DF689" s="1244">
        <f t="shared" si="2192"/>
        <v>3620</v>
      </c>
      <c r="DG689" s="1244">
        <f t="shared" si="2192"/>
        <v>3620</v>
      </c>
      <c r="DH689" s="1244">
        <f t="shared" si="2192"/>
        <v>3620</v>
      </c>
      <c r="DI689" s="1244">
        <f t="shared" si="2192"/>
        <v>3620</v>
      </c>
      <c r="DJ689" s="1243">
        <f t="shared" si="2192"/>
        <v>3620</v>
      </c>
      <c r="DK689" s="1242">
        <f t="shared" si="2192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7">IF(B687="","",B687*B688*B689/B$46/365/$F$1)</f>
        <v/>
      </c>
      <c r="C690" s="1316" t="str">
        <f t="shared" si="2197"/>
        <v/>
      </c>
      <c r="D690" s="1316" t="str">
        <f t="shared" si="2197"/>
        <v/>
      </c>
      <c r="E690" s="1316" t="str">
        <f t="shared" si="2197"/>
        <v/>
      </c>
      <c r="F690" s="1316" t="str">
        <f t="shared" si="2197"/>
        <v/>
      </c>
      <c r="G690" s="1316" t="str">
        <f t="shared" si="2197"/>
        <v/>
      </c>
      <c r="H690" s="1316" t="str">
        <f t="shared" si="2197"/>
        <v/>
      </c>
      <c r="I690" s="1316" t="str">
        <f t="shared" si="2197"/>
        <v/>
      </c>
      <c r="J690" s="1316" t="str">
        <f t="shared" si="2197"/>
        <v/>
      </c>
      <c r="K690" s="1316" t="str">
        <f t="shared" si="2197"/>
        <v/>
      </c>
      <c r="L690" s="1316" t="str">
        <f t="shared" si="2197"/>
        <v/>
      </c>
      <c r="M690" s="1316" t="str">
        <f t="shared" si="2197"/>
        <v/>
      </c>
      <c r="N690" s="1316" t="str">
        <f t="shared" si="2197"/>
        <v/>
      </c>
      <c r="O690" s="1316" t="str">
        <f t="shared" si="2197"/>
        <v/>
      </c>
      <c r="P690" s="1316" t="str">
        <f t="shared" si="2197"/>
        <v/>
      </c>
      <c r="Q690" s="1316" t="str">
        <f t="shared" si="2197"/>
        <v/>
      </c>
      <c r="R690" s="1316" t="str">
        <f t="shared" si="2197"/>
        <v/>
      </c>
      <c r="S690" s="1339"/>
      <c r="T690" s="1621" t="str">
        <f t="shared" ref="T690:AJ690" si="2198">IF(T687="","",T687*T688*T689/T$46/365/$F$1)</f>
        <v/>
      </c>
      <c r="U690" s="1621" t="str">
        <f t="shared" si="2198"/>
        <v/>
      </c>
      <c r="V690" s="1621" t="str">
        <f t="shared" si="2198"/>
        <v/>
      </c>
      <c r="W690" s="1621" t="str">
        <f t="shared" si="2198"/>
        <v/>
      </c>
      <c r="X690" s="1621" t="str">
        <f t="shared" si="2198"/>
        <v/>
      </c>
      <c r="Y690" s="1621" t="str">
        <f t="shared" si="2198"/>
        <v/>
      </c>
      <c r="Z690" s="1621" t="str">
        <f t="shared" si="2198"/>
        <v/>
      </c>
      <c r="AA690" s="1316" t="str">
        <f t="shared" si="2198"/>
        <v/>
      </c>
      <c r="AB690" s="1316" t="str">
        <f t="shared" si="2198"/>
        <v/>
      </c>
      <c r="AC690" s="1316" t="str">
        <f t="shared" si="2198"/>
        <v/>
      </c>
      <c r="AD690" s="1316" t="str">
        <f t="shared" si="2198"/>
        <v/>
      </c>
      <c r="AE690" s="1316" t="str">
        <f t="shared" si="2198"/>
        <v/>
      </c>
      <c r="AF690" s="1316" t="str">
        <f t="shared" si="2198"/>
        <v/>
      </c>
      <c r="AG690" s="1316" t="str">
        <f t="shared" si="2198"/>
        <v/>
      </c>
      <c r="AH690" s="1316" t="str">
        <f t="shared" si="2198"/>
        <v/>
      </c>
      <c r="AI690" s="1316" t="str">
        <f t="shared" si="2198"/>
        <v/>
      </c>
      <c r="AJ690" s="1316" t="str">
        <f t="shared" si="2198"/>
        <v/>
      </c>
      <c r="AK690" s="1339"/>
      <c r="AL690" s="1316" t="str">
        <f t="shared" ref="AL690:BB690" si="2199">IF(AL687="","",AL687*AL688*AL689/AL$46/365/$F$1)</f>
        <v/>
      </c>
      <c r="AM690" s="1316" t="str">
        <f t="shared" si="2199"/>
        <v/>
      </c>
      <c r="AN690" s="1316" t="str">
        <f t="shared" si="2199"/>
        <v/>
      </c>
      <c r="AO690" s="1316" t="str">
        <f t="shared" si="2199"/>
        <v/>
      </c>
      <c r="AP690" s="1316" t="str">
        <f t="shared" si="2199"/>
        <v/>
      </c>
      <c r="AQ690" s="1316" t="str">
        <f t="shared" si="2199"/>
        <v/>
      </c>
      <c r="AR690" s="1316" t="str">
        <f t="shared" si="2199"/>
        <v/>
      </c>
      <c r="AS690" s="1316" t="str">
        <f t="shared" si="2199"/>
        <v/>
      </c>
      <c r="AT690" s="1316" t="str">
        <f t="shared" si="2199"/>
        <v/>
      </c>
      <c r="AU690" s="1316" t="str">
        <f t="shared" si="2199"/>
        <v/>
      </c>
      <c r="AV690" s="1316" t="str">
        <f t="shared" si="2199"/>
        <v/>
      </c>
      <c r="AW690" s="1316" t="str">
        <f t="shared" si="2199"/>
        <v/>
      </c>
      <c r="AX690" s="1316" t="str">
        <f t="shared" si="2199"/>
        <v/>
      </c>
      <c r="AY690" s="1316" t="str">
        <f t="shared" si="2199"/>
        <v/>
      </c>
      <c r="AZ690" s="1316" t="str">
        <f t="shared" si="2199"/>
        <v/>
      </c>
      <c r="BA690" s="1316" t="str">
        <f t="shared" si="2199"/>
        <v/>
      </c>
      <c r="BB690" s="1316" t="str">
        <f t="shared" si="2199"/>
        <v/>
      </c>
      <c r="BC690" s="1339"/>
      <c r="BD690" s="1316" t="str">
        <f t="shared" ref="BD690:BT690" si="2200">IF(BD687="","",BD687*BD688*BD689/BD$46/365/$F$1)</f>
        <v/>
      </c>
      <c r="BE690" s="1316" t="str">
        <f t="shared" si="2200"/>
        <v/>
      </c>
      <c r="BF690" s="1316" t="str">
        <f t="shared" si="2200"/>
        <v/>
      </c>
      <c r="BG690" s="1316" t="str">
        <f t="shared" si="2200"/>
        <v/>
      </c>
      <c r="BH690" s="1316" t="str">
        <f t="shared" si="2200"/>
        <v/>
      </c>
      <c r="BI690" s="1316" t="str">
        <f t="shared" si="2200"/>
        <v/>
      </c>
      <c r="BJ690" s="1316" t="str">
        <f t="shared" si="2200"/>
        <v/>
      </c>
      <c r="BK690" s="1316" t="str">
        <f t="shared" si="2200"/>
        <v/>
      </c>
      <c r="BL690" s="1316" t="str">
        <f t="shared" si="2200"/>
        <v/>
      </c>
      <c r="BM690" s="1316" t="str">
        <f t="shared" si="2200"/>
        <v/>
      </c>
      <c r="BN690" s="1316" t="str">
        <f t="shared" si="2200"/>
        <v/>
      </c>
      <c r="BO690" s="1316" t="str">
        <f t="shared" si="2200"/>
        <v/>
      </c>
      <c r="BP690" s="1316" t="str">
        <f t="shared" si="2200"/>
        <v/>
      </c>
      <c r="BQ690" s="1316" t="str">
        <f t="shared" si="2200"/>
        <v/>
      </c>
      <c r="BR690" s="1316" t="str">
        <f t="shared" si="2200"/>
        <v/>
      </c>
      <c r="BS690" s="1316" t="str">
        <f t="shared" si="2200"/>
        <v/>
      </c>
      <c r="BT690" s="1316" t="str">
        <f t="shared" si="2200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90"/>
        <v/>
      </c>
      <c r="CF690" s="1223" t="str">
        <f t="shared" si="2190"/>
        <v/>
      </c>
      <c r="CG690" s="1223" t="str">
        <f t="shared" si="2190"/>
        <v/>
      </c>
      <c r="CH690" s="1223" t="str">
        <f t="shared" si="2190"/>
        <v/>
      </c>
      <c r="CI690" s="1223" t="str">
        <f t="shared" si="2190"/>
        <v/>
      </c>
      <c r="CJ690" s="1223" t="str">
        <f t="shared" si="2190"/>
        <v/>
      </c>
      <c r="CK690" s="1224" t="str">
        <f t="shared" si="2190"/>
        <v/>
      </c>
      <c r="CL690" s="1224" t="str">
        <f t="shared" si="2190"/>
        <v/>
      </c>
      <c r="CM690" s="1224" t="str">
        <f t="shared" si="2190"/>
        <v/>
      </c>
      <c r="CN690" s="1223" t="str">
        <f t="shared" si="2190"/>
        <v/>
      </c>
      <c r="CO690" s="1223" t="str">
        <f t="shared" si="2190"/>
        <v/>
      </c>
      <c r="CP690" s="1223" t="str">
        <f t="shared" si="2190"/>
        <v/>
      </c>
      <c r="CQ690" s="1223" t="str">
        <f t="shared" si="2190"/>
        <v/>
      </c>
      <c r="CR690" s="1223" t="str">
        <f t="shared" si="2190"/>
        <v/>
      </c>
      <c r="CS690" s="1222" t="str">
        <f t="shared" si="2190"/>
        <v/>
      </c>
      <c r="CT690" s="1225" t="str">
        <f t="shared" si="2190"/>
        <v/>
      </c>
      <c r="CU690" s="1226" t="str">
        <f t="shared" si="2191"/>
        <v/>
      </c>
      <c r="CV690" s="1227" t="str">
        <f t="shared" si="2191"/>
        <v/>
      </c>
      <c r="CW690" s="1228" t="str">
        <f t="shared" si="2191"/>
        <v/>
      </c>
      <c r="CX690" s="1228" t="str">
        <f t="shared" si="2191"/>
        <v/>
      </c>
      <c r="CY690" s="1228" t="str">
        <f t="shared" si="2191"/>
        <v/>
      </c>
      <c r="CZ690" s="1228" t="str">
        <f t="shared" si="2191"/>
        <v/>
      </c>
      <c r="DA690" s="1228" t="str">
        <f t="shared" si="2191"/>
        <v/>
      </c>
      <c r="DB690" s="1229" t="str">
        <f t="shared" si="2191"/>
        <v/>
      </c>
      <c r="DC690" s="1229" t="str">
        <f t="shared" si="2191"/>
        <v/>
      </c>
      <c r="DD690" s="1229" t="str">
        <f t="shared" si="2191"/>
        <v/>
      </c>
      <c r="DE690" s="1228" t="str">
        <f t="shared" si="2192"/>
        <v/>
      </c>
      <c r="DF690" s="1228" t="str">
        <f t="shared" si="2192"/>
        <v/>
      </c>
      <c r="DG690" s="1228" t="str">
        <f t="shared" si="2192"/>
        <v/>
      </c>
      <c r="DH690" s="1228" t="str">
        <f t="shared" si="2192"/>
        <v/>
      </c>
      <c r="DI690" s="1228" t="str">
        <f t="shared" si="2192"/>
        <v/>
      </c>
      <c r="DJ690" s="1227" t="str">
        <f t="shared" si="2192"/>
        <v/>
      </c>
      <c r="DK690" s="1226" t="str">
        <f t="shared" si="2192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201">IF(DL692&lt;3,"",(SUM(B692:R692)-MIN(B692:R692)-MAX(B692:R692))/(DL692-2))</f>
        <v/>
      </c>
      <c r="CA692" s="1236" t="str">
        <f t="shared" ref="CA692:CA700" si="2202">IF(DM692&lt;3,"",(SUM(T692:AJ692)-MIN(T692:AJ692)-MAX(T692:AJ692))/(DM692-2))</f>
        <v/>
      </c>
      <c r="CB692" s="1236" t="str">
        <f t="shared" ref="CB692:CB700" si="2203">IF(DN692&lt;3,"",(SUM(AL692:BB692)-MIN(AL692:BB692)-MAX(AL692:BB692))/(DN692-2))</f>
        <v/>
      </c>
      <c r="CC692" s="1384" t="str">
        <f t="shared" ref="CC692:CC700" si="2204">IF(DO692&lt;3,"",(SUM(BD692:BT692)-MIN(BD692:BT692)-MAX(BD692:BT692))/(DO692-2))</f>
        <v/>
      </c>
      <c r="CD692" s="1204" t="str">
        <f t="shared" ref="CD692:CS692" si="22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5"/>
        <v/>
      </c>
      <c r="CF692" s="1206" t="str">
        <f t="shared" si="2205"/>
        <v/>
      </c>
      <c r="CG692" s="1206" t="str">
        <f t="shared" si="2205"/>
        <v/>
      </c>
      <c r="CH692" s="1206" t="str">
        <f t="shared" si="2205"/>
        <v/>
      </c>
      <c r="CI692" s="1206" t="str">
        <f t="shared" si="2205"/>
        <v/>
      </c>
      <c r="CJ692" s="1206" t="str">
        <f t="shared" si="2205"/>
        <v/>
      </c>
      <c r="CK692" s="1207" t="str">
        <f t="shared" si="2205"/>
        <v/>
      </c>
      <c r="CL692" s="1207" t="str">
        <f t="shared" si="2205"/>
        <v/>
      </c>
      <c r="CM692" s="1207" t="str">
        <f t="shared" si="2205"/>
        <v/>
      </c>
      <c r="CN692" s="1206" t="str">
        <f t="shared" si="2205"/>
        <v/>
      </c>
      <c r="CO692" s="1206" t="str">
        <f t="shared" si="2205"/>
        <v/>
      </c>
      <c r="CP692" s="1206" t="str">
        <f t="shared" si="2205"/>
        <v/>
      </c>
      <c r="CQ692" s="1206" t="str">
        <f t="shared" si="2205"/>
        <v/>
      </c>
      <c r="CR692" s="1206" t="str">
        <f t="shared" si="2205"/>
        <v/>
      </c>
      <c r="CS692" s="1205" t="str">
        <f t="shared" si="2205"/>
        <v/>
      </c>
      <c r="CT692" s="1208" t="str">
        <f t="shared" ref="CE692:CT695" si="22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7"/>
        <v/>
      </c>
      <c r="CW692" s="1244" t="str">
        <f t="shared" si="2207"/>
        <v/>
      </c>
      <c r="CX692" s="1244" t="str">
        <f t="shared" si="2207"/>
        <v/>
      </c>
      <c r="CY692" s="1244" t="str">
        <f t="shared" si="2207"/>
        <v/>
      </c>
      <c r="CZ692" s="1244" t="str">
        <f t="shared" si="2207"/>
        <v/>
      </c>
      <c r="DA692" s="1244" t="str">
        <f t="shared" si="2207"/>
        <v/>
      </c>
      <c r="DB692" s="1245" t="str">
        <f t="shared" si="2207"/>
        <v/>
      </c>
      <c r="DC692" s="1245" t="str">
        <f t="shared" si="2207"/>
        <v/>
      </c>
      <c r="DD692" s="1245" t="str">
        <f t="shared" si="2207"/>
        <v/>
      </c>
      <c r="DE692" s="1244" t="str">
        <f t="shared" ref="DE692:DK695" si="22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8"/>
        <v/>
      </c>
      <c r="DG692" s="1244" t="str">
        <f t="shared" si="2208"/>
        <v/>
      </c>
      <c r="DH692" s="1244" t="str">
        <f t="shared" si="2208"/>
        <v/>
      </c>
      <c r="DI692" s="1244" t="str">
        <f t="shared" si="2208"/>
        <v/>
      </c>
      <c r="DJ692" s="1243" t="str">
        <f t="shared" si="2208"/>
        <v/>
      </c>
      <c r="DK692" s="1242" t="str">
        <f t="shared" si="2208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201"/>
        <v/>
      </c>
      <c r="CA693" s="1236" t="str">
        <f t="shared" si="2202"/>
        <v/>
      </c>
      <c r="CB693" s="1236" t="str">
        <f t="shared" si="2203"/>
        <v/>
      </c>
      <c r="CC693" s="1384" t="str">
        <f t="shared" si="2204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6"/>
        <v/>
      </c>
      <c r="CF693" s="1206" t="str">
        <f t="shared" si="2206"/>
        <v/>
      </c>
      <c r="CG693" s="1206" t="str">
        <f t="shared" si="2206"/>
        <v/>
      </c>
      <c r="CH693" s="1206" t="str">
        <f t="shared" si="2206"/>
        <v/>
      </c>
      <c r="CI693" s="1206" t="str">
        <f t="shared" si="2206"/>
        <v/>
      </c>
      <c r="CJ693" s="1206" t="str">
        <f t="shared" si="2206"/>
        <v/>
      </c>
      <c r="CK693" s="1207" t="str">
        <f t="shared" si="2206"/>
        <v/>
      </c>
      <c r="CL693" s="1207" t="str">
        <f t="shared" si="2206"/>
        <v/>
      </c>
      <c r="CM693" s="1207" t="str">
        <f t="shared" si="2206"/>
        <v/>
      </c>
      <c r="CN693" s="1206" t="str">
        <f t="shared" si="2206"/>
        <v/>
      </c>
      <c r="CO693" s="1206" t="str">
        <f t="shared" si="2206"/>
        <v/>
      </c>
      <c r="CP693" s="1206" t="str">
        <f t="shared" si="2206"/>
        <v/>
      </c>
      <c r="CQ693" s="1206" t="str">
        <f t="shared" si="2206"/>
        <v/>
      </c>
      <c r="CR693" s="1206" t="str">
        <f t="shared" si="2206"/>
        <v/>
      </c>
      <c r="CS693" s="1205" t="str">
        <f t="shared" si="2206"/>
        <v/>
      </c>
      <c r="CT693" s="1208" t="str">
        <f t="shared" si="2206"/>
        <v/>
      </c>
      <c r="CU693" s="1242" t="str">
        <f t="shared" si="2207"/>
        <v/>
      </c>
      <c r="CV693" s="1243" t="str">
        <f t="shared" si="2207"/>
        <v/>
      </c>
      <c r="CW693" s="1244" t="str">
        <f t="shared" si="2207"/>
        <v/>
      </c>
      <c r="CX693" s="1244" t="str">
        <f t="shared" si="2207"/>
        <v/>
      </c>
      <c r="CY693" s="1244" t="str">
        <f t="shared" si="2207"/>
        <v/>
      </c>
      <c r="CZ693" s="1244" t="str">
        <f t="shared" si="2207"/>
        <v/>
      </c>
      <c r="DA693" s="1244" t="str">
        <f t="shared" si="2207"/>
        <v/>
      </c>
      <c r="DB693" s="1245" t="str">
        <f t="shared" si="2207"/>
        <v/>
      </c>
      <c r="DC693" s="1245" t="str">
        <f t="shared" si="2207"/>
        <v/>
      </c>
      <c r="DD693" s="1245" t="str">
        <f t="shared" si="2207"/>
        <v/>
      </c>
      <c r="DE693" s="1244" t="str">
        <f t="shared" si="2208"/>
        <v/>
      </c>
      <c r="DF693" s="1244" t="str">
        <f t="shared" si="2208"/>
        <v/>
      </c>
      <c r="DG693" s="1244" t="str">
        <f t="shared" si="2208"/>
        <v/>
      </c>
      <c r="DH693" s="1244" t="str">
        <f t="shared" si="2208"/>
        <v/>
      </c>
      <c r="DI693" s="1244" t="str">
        <f t="shared" si="2208"/>
        <v/>
      </c>
      <c r="DJ693" s="1243" t="str">
        <f t="shared" si="2208"/>
        <v/>
      </c>
      <c r="DK693" s="1242" t="str">
        <f t="shared" si="2208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9">4000*$K$1</f>
        <v>4000</v>
      </c>
      <c r="C694" s="1464">
        <f t="shared" si="2209"/>
        <v>4000</v>
      </c>
      <c r="D694" s="1464">
        <f t="shared" si="2209"/>
        <v>4000</v>
      </c>
      <c r="E694" s="1464">
        <f t="shared" si="2209"/>
        <v>4000</v>
      </c>
      <c r="F694" s="1464">
        <f t="shared" si="2209"/>
        <v>4000</v>
      </c>
      <c r="G694" s="1464">
        <f t="shared" si="2209"/>
        <v>4000</v>
      </c>
      <c r="H694" s="1464">
        <f t="shared" si="2209"/>
        <v>4000</v>
      </c>
      <c r="I694" s="1464">
        <f t="shared" si="2209"/>
        <v>4000</v>
      </c>
      <c r="J694" s="1464">
        <f t="shared" si="2209"/>
        <v>4000</v>
      </c>
      <c r="K694" s="1464">
        <f t="shared" si="2209"/>
        <v>4000</v>
      </c>
      <c r="L694" s="1464">
        <f t="shared" si="2209"/>
        <v>4000</v>
      </c>
      <c r="M694" s="1464">
        <f t="shared" si="2209"/>
        <v>4000</v>
      </c>
      <c r="N694" s="1464">
        <f t="shared" si="2209"/>
        <v>4000</v>
      </c>
      <c r="O694" s="1464">
        <f t="shared" si="2209"/>
        <v>4000</v>
      </c>
      <c r="P694" s="1464">
        <f t="shared" si="2209"/>
        <v>4000</v>
      </c>
      <c r="Q694" s="1464">
        <f t="shared" si="2209"/>
        <v>4000</v>
      </c>
      <c r="R694" s="1464">
        <f t="shared" si="2209"/>
        <v>4000</v>
      </c>
      <c r="S694" s="1504"/>
      <c r="T694" s="1648">
        <f t="shared" ref="T694:AJ694" si="2210">4000*$K$1</f>
        <v>4000</v>
      </c>
      <c r="U694" s="1648">
        <f t="shared" si="2210"/>
        <v>4000</v>
      </c>
      <c r="V694" s="1648">
        <f t="shared" si="2210"/>
        <v>4000</v>
      </c>
      <c r="W694" s="1648">
        <f t="shared" si="2210"/>
        <v>4000</v>
      </c>
      <c r="X694" s="1648">
        <f t="shared" si="2210"/>
        <v>4000</v>
      </c>
      <c r="Y694" s="1648">
        <f t="shared" si="2210"/>
        <v>4000</v>
      </c>
      <c r="Z694" s="1648">
        <f t="shared" si="2210"/>
        <v>4000</v>
      </c>
      <c r="AA694" s="1464">
        <f t="shared" si="2210"/>
        <v>4000</v>
      </c>
      <c r="AB694" s="1464">
        <f t="shared" si="2210"/>
        <v>4000</v>
      </c>
      <c r="AC694" s="1464">
        <f t="shared" si="2210"/>
        <v>4000</v>
      </c>
      <c r="AD694" s="1464">
        <f t="shared" si="2210"/>
        <v>4000</v>
      </c>
      <c r="AE694" s="1464">
        <f t="shared" si="2210"/>
        <v>4000</v>
      </c>
      <c r="AF694" s="1464">
        <f t="shared" si="2210"/>
        <v>4000</v>
      </c>
      <c r="AG694" s="1464">
        <f t="shared" si="2210"/>
        <v>4000</v>
      </c>
      <c r="AH694" s="1464">
        <f t="shared" si="2210"/>
        <v>4000</v>
      </c>
      <c r="AI694" s="1464">
        <f t="shared" si="2210"/>
        <v>4000</v>
      </c>
      <c r="AJ694" s="1464">
        <f t="shared" si="2210"/>
        <v>4000</v>
      </c>
      <c r="AK694" s="1504"/>
      <c r="AL694" s="1464">
        <f t="shared" ref="AL694:BB694" si="2211">4000*$K$1</f>
        <v>4000</v>
      </c>
      <c r="AM694" s="1464">
        <f t="shared" si="2211"/>
        <v>4000</v>
      </c>
      <c r="AN694" s="1464">
        <f t="shared" si="2211"/>
        <v>4000</v>
      </c>
      <c r="AO694" s="1464">
        <f t="shared" si="2211"/>
        <v>4000</v>
      </c>
      <c r="AP694" s="1464">
        <f t="shared" si="2211"/>
        <v>4000</v>
      </c>
      <c r="AQ694" s="1464">
        <f t="shared" si="2211"/>
        <v>4000</v>
      </c>
      <c r="AR694" s="1464">
        <f t="shared" si="2211"/>
        <v>4000</v>
      </c>
      <c r="AS694" s="1464">
        <f t="shared" si="2211"/>
        <v>4000</v>
      </c>
      <c r="AT694" s="1464">
        <f t="shared" si="2211"/>
        <v>4000</v>
      </c>
      <c r="AU694" s="1464">
        <f t="shared" si="2211"/>
        <v>4000</v>
      </c>
      <c r="AV694" s="1464">
        <f t="shared" si="2211"/>
        <v>4000</v>
      </c>
      <c r="AW694" s="1464">
        <f t="shared" si="2211"/>
        <v>4000</v>
      </c>
      <c r="AX694" s="1464">
        <f t="shared" si="2211"/>
        <v>4000</v>
      </c>
      <c r="AY694" s="1464">
        <f t="shared" si="2211"/>
        <v>4000</v>
      </c>
      <c r="AZ694" s="1464">
        <f t="shared" si="2211"/>
        <v>4000</v>
      </c>
      <c r="BA694" s="1464">
        <f t="shared" si="2211"/>
        <v>4000</v>
      </c>
      <c r="BB694" s="1464">
        <f t="shared" si="2211"/>
        <v>4000</v>
      </c>
      <c r="BC694" s="1504"/>
      <c r="BD694" s="1464">
        <f t="shared" ref="BD694:BT694" si="2212">4000*$K$1</f>
        <v>4000</v>
      </c>
      <c r="BE694" s="1464">
        <f t="shared" si="2212"/>
        <v>4000</v>
      </c>
      <c r="BF694" s="1464">
        <f t="shared" si="2212"/>
        <v>4000</v>
      </c>
      <c r="BG694" s="1464">
        <f t="shared" si="2212"/>
        <v>4000</v>
      </c>
      <c r="BH694" s="1464">
        <f t="shared" si="2212"/>
        <v>4000</v>
      </c>
      <c r="BI694" s="1464">
        <f t="shared" si="2212"/>
        <v>4000</v>
      </c>
      <c r="BJ694" s="1464">
        <f t="shared" si="2212"/>
        <v>4000</v>
      </c>
      <c r="BK694" s="1464">
        <f t="shared" si="2212"/>
        <v>4000</v>
      </c>
      <c r="BL694" s="1464">
        <f t="shared" si="2212"/>
        <v>4000</v>
      </c>
      <c r="BM694" s="1464">
        <f t="shared" si="2212"/>
        <v>4000</v>
      </c>
      <c r="BN694" s="1464">
        <f t="shared" si="2212"/>
        <v>4000</v>
      </c>
      <c r="BO694" s="1464">
        <f t="shared" si="2212"/>
        <v>4000</v>
      </c>
      <c r="BP694" s="1464">
        <f t="shared" si="2212"/>
        <v>4000</v>
      </c>
      <c r="BQ694" s="1464">
        <f t="shared" si="2212"/>
        <v>4000</v>
      </c>
      <c r="BR694" s="1464">
        <f t="shared" si="2212"/>
        <v>4000</v>
      </c>
      <c r="BS694" s="1464">
        <f t="shared" si="2212"/>
        <v>4000</v>
      </c>
      <c r="BT694" s="1464">
        <f t="shared" si="2212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201"/>
        <v>4000</v>
      </c>
      <c r="CA694" s="1236">
        <f t="shared" si="2202"/>
        <v>4000</v>
      </c>
      <c r="CB694" s="1236">
        <f t="shared" si="2203"/>
        <v>4000</v>
      </c>
      <c r="CC694" s="1384">
        <f t="shared" si="2204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6"/>
        <v>4000</v>
      </c>
      <c r="CF694" s="1206">
        <f t="shared" si="2206"/>
        <v>4000</v>
      </c>
      <c r="CG694" s="1206">
        <f t="shared" si="2206"/>
        <v>4000</v>
      </c>
      <c r="CH694" s="1206">
        <f t="shared" si="2206"/>
        <v>4000</v>
      </c>
      <c r="CI694" s="1206">
        <f t="shared" si="2206"/>
        <v>4000</v>
      </c>
      <c r="CJ694" s="1206">
        <f t="shared" si="2206"/>
        <v>4000</v>
      </c>
      <c r="CK694" s="1207">
        <f t="shared" si="2206"/>
        <v>4000</v>
      </c>
      <c r="CL694" s="1207">
        <f t="shared" si="2206"/>
        <v>4000</v>
      </c>
      <c r="CM694" s="1207">
        <f t="shared" si="2206"/>
        <v>4000</v>
      </c>
      <c r="CN694" s="1206">
        <f t="shared" si="2206"/>
        <v>4000</v>
      </c>
      <c r="CO694" s="1206">
        <f t="shared" si="2206"/>
        <v>4000</v>
      </c>
      <c r="CP694" s="1206">
        <f t="shared" si="2206"/>
        <v>4000</v>
      </c>
      <c r="CQ694" s="1206">
        <f t="shared" si="2206"/>
        <v>4000</v>
      </c>
      <c r="CR694" s="1206">
        <f t="shared" si="2206"/>
        <v>4000</v>
      </c>
      <c r="CS694" s="1205">
        <f t="shared" si="2206"/>
        <v>4000</v>
      </c>
      <c r="CT694" s="1208">
        <f t="shared" si="2206"/>
        <v>4000</v>
      </c>
      <c r="CU694" s="1242">
        <f t="shared" si="2207"/>
        <v>4000</v>
      </c>
      <c r="CV694" s="1243">
        <f t="shared" si="2207"/>
        <v>4000</v>
      </c>
      <c r="CW694" s="1244">
        <f t="shared" si="2207"/>
        <v>4000</v>
      </c>
      <c r="CX694" s="1244">
        <f t="shared" si="2207"/>
        <v>4000</v>
      </c>
      <c r="CY694" s="1244">
        <f t="shared" si="2207"/>
        <v>4000</v>
      </c>
      <c r="CZ694" s="1244">
        <f t="shared" si="2207"/>
        <v>4000</v>
      </c>
      <c r="DA694" s="1244">
        <f t="shared" si="2207"/>
        <v>4000</v>
      </c>
      <c r="DB694" s="1245">
        <f t="shared" si="2207"/>
        <v>4000</v>
      </c>
      <c r="DC694" s="1245">
        <f t="shared" si="2207"/>
        <v>4000</v>
      </c>
      <c r="DD694" s="1245">
        <f t="shared" si="2207"/>
        <v>4000</v>
      </c>
      <c r="DE694" s="1244">
        <f t="shared" si="2208"/>
        <v>4000</v>
      </c>
      <c r="DF694" s="1244">
        <f t="shared" si="2208"/>
        <v>4000</v>
      </c>
      <c r="DG694" s="1244">
        <f t="shared" si="2208"/>
        <v>4000</v>
      </c>
      <c r="DH694" s="1244">
        <f t="shared" si="2208"/>
        <v>4000</v>
      </c>
      <c r="DI694" s="1244">
        <f t="shared" si="2208"/>
        <v>4000</v>
      </c>
      <c r="DJ694" s="1243">
        <f t="shared" si="2208"/>
        <v>4000</v>
      </c>
      <c r="DK694" s="1242">
        <f t="shared" si="2208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3">IF(B692="","",B692*B693*B694/B$46/365/$F$1)</f>
        <v/>
      </c>
      <c r="C695" s="1316" t="str">
        <f t="shared" si="2213"/>
        <v/>
      </c>
      <c r="D695" s="1316" t="str">
        <f t="shared" si="2213"/>
        <v/>
      </c>
      <c r="E695" s="1316" t="str">
        <f t="shared" si="2213"/>
        <v/>
      </c>
      <c r="F695" s="1316" t="str">
        <f t="shared" si="2213"/>
        <v/>
      </c>
      <c r="G695" s="1316" t="str">
        <f t="shared" si="2213"/>
        <v/>
      </c>
      <c r="H695" s="1316" t="str">
        <f t="shared" si="2213"/>
        <v/>
      </c>
      <c r="I695" s="1316" t="str">
        <f t="shared" si="2213"/>
        <v/>
      </c>
      <c r="J695" s="1316" t="str">
        <f t="shared" si="2213"/>
        <v/>
      </c>
      <c r="K695" s="1316" t="str">
        <f t="shared" si="2213"/>
        <v/>
      </c>
      <c r="L695" s="1316" t="str">
        <f t="shared" si="2213"/>
        <v/>
      </c>
      <c r="M695" s="1316" t="str">
        <f t="shared" si="2213"/>
        <v/>
      </c>
      <c r="N695" s="1316" t="str">
        <f t="shared" si="2213"/>
        <v/>
      </c>
      <c r="O695" s="1316" t="str">
        <f t="shared" si="2213"/>
        <v/>
      </c>
      <c r="P695" s="1316" t="str">
        <f t="shared" si="2213"/>
        <v/>
      </c>
      <c r="Q695" s="1316" t="str">
        <f t="shared" si="2213"/>
        <v/>
      </c>
      <c r="R695" s="1316" t="str">
        <f t="shared" si="2213"/>
        <v/>
      </c>
      <c r="S695" s="1339"/>
      <c r="T695" s="1621" t="str">
        <f t="shared" ref="T695:AJ695" si="2214">IF(T692="","",T692*T693*T694/T$46/365/$F$1)</f>
        <v/>
      </c>
      <c r="U695" s="1621" t="str">
        <f t="shared" si="2214"/>
        <v/>
      </c>
      <c r="V695" s="1621" t="str">
        <f t="shared" si="2214"/>
        <v/>
      </c>
      <c r="W695" s="1621" t="str">
        <f t="shared" si="2214"/>
        <v/>
      </c>
      <c r="X695" s="1621" t="str">
        <f t="shared" si="2214"/>
        <v/>
      </c>
      <c r="Y695" s="1621" t="str">
        <f t="shared" si="2214"/>
        <v/>
      </c>
      <c r="Z695" s="1621" t="str">
        <f t="shared" si="2214"/>
        <v/>
      </c>
      <c r="AA695" s="1316" t="str">
        <f t="shared" si="2214"/>
        <v/>
      </c>
      <c r="AB695" s="1316" t="str">
        <f t="shared" si="2214"/>
        <v/>
      </c>
      <c r="AC695" s="1316" t="str">
        <f t="shared" si="2214"/>
        <v/>
      </c>
      <c r="AD695" s="1316" t="str">
        <f t="shared" si="2214"/>
        <v/>
      </c>
      <c r="AE695" s="1316" t="str">
        <f t="shared" si="2214"/>
        <v/>
      </c>
      <c r="AF695" s="1316" t="str">
        <f t="shared" si="2214"/>
        <v/>
      </c>
      <c r="AG695" s="1316" t="str">
        <f t="shared" si="2214"/>
        <v/>
      </c>
      <c r="AH695" s="1316" t="str">
        <f t="shared" si="2214"/>
        <v/>
      </c>
      <c r="AI695" s="1316" t="str">
        <f t="shared" si="2214"/>
        <v/>
      </c>
      <c r="AJ695" s="1316" t="str">
        <f t="shared" si="2214"/>
        <v/>
      </c>
      <c r="AK695" s="1339"/>
      <c r="AL695" s="1316" t="str">
        <f t="shared" ref="AL695:BB695" si="2215">IF(AL692="","",AL692*AL693*AL694/AL$46/365/$F$1)</f>
        <v/>
      </c>
      <c r="AM695" s="1316" t="str">
        <f t="shared" si="2215"/>
        <v/>
      </c>
      <c r="AN695" s="1316" t="str">
        <f t="shared" si="2215"/>
        <v/>
      </c>
      <c r="AO695" s="1316" t="str">
        <f t="shared" si="2215"/>
        <v/>
      </c>
      <c r="AP695" s="1316" t="str">
        <f t="shared" si="2215"/>
        <v/>
      </c>
      <c r="AQ695" s="1316" t="str">
        <f t="shared" si="2215"/>
        <v/>
      </c>
      <c r="AR695" s="1316" t="str">
        <f t="shared" si="2215"/>
        <v/>
      </c>
      <c r="AS695" s="1316" t="str">
        <f t="shared" si="2215"/>
        <v/>
      </c>
      <c r="AT695" s="1316" t="str">
        <f t="shared" si="2215"/>
        <v/>
      </c>
      <c r="AU695" s="1316" t="str">
        <f t="shared" si="2215"/>
        <v/>
      </c>
      <c r="AV695" s="1316" t="str">
        <f t="shared" si="2215"/>
        <v/>
      </c>
      <c r="AW695" s="1316" t="str">
        <f t="shared" si="2215"/>
        <v/>
      </c>
      <c r="AX695" s="1316" t="str">
        <f t="shared" si="2215"/>
        <v/>
      </c>
      <c r="AY695" s="1316" t="str">
        <f t="shared" si="2215"/>
        <v/>
      </c>
      <c r="AZ695" s="1316" t="str">
        <f t="shared" si="2215"/>
        <v/>
      </c>
      <c r="BA695" s="1316" t="str">
        <f t="shared" si="2215"/>
        <v/>
      </c>
      <c r="BB695" s="1316" t="str">
        <f t="shared" si="2215"/>
        <v/>
      </c>
      <c r="BC695" s="1339"/>
      <c r="BD695" s="1316" t="str">
        <f t="shared" ref="BD695:BT695" si="2216">IF(BD692="","",BD692*BD693*BD694/BD$46/365/$F$1)</f>
        <v/>
      </c>
      <c r="BE695" s="1316" t="str">
        <f t="shared" si="2216"/>
        <v/>
      </c>
      <c r="BF695" s="1316" t="str">
        <f t="shared" si="2216"/>
        <v/>
      </c>
      <c r="BG695" s="1316" t="str">
        <f t="shared" si="2216"/>
        <v/>
      </c>
      <c r="BH695" s="1316" t="str">
        <f t="shared" si="2216"/>
        <v/>
      </c>
      <c r="BI695" s="1316" t="str">
        <f t="shared" si="2216"/>
        <v/>
      </c>
      <c r="BJ695" s="1316" t="str">
        <f t="shared" si="2216"/>
        <v/>
      </c>
      <c r="BK695" s="1316" t="str">
        <f t="shared" si="2216"/>
        <v/>
      </c>
      <c r="BL695" s="1316" t="str">
        <f t="shared" si="2216"/>
        <v/>
      </c>
      <c r="BM695" s="1316" t="str">
        <f t="shared" si="2216"/>
        <v/>
      </c>
      <c r="BN695" s="1316" t="str">
        <f t="shared" si="2216"/>
        <v/>
      </c>
      <c r="BO695" s="1316" t="str">
        <f t="shared" si="2216"/>
        <v/>
      </c>
      <c r="BP695" s="1316" t="str">
        <f t="shared" si="2216"/>
        <v/>
      </c>
      <c r="BQ695" s="1316" t="str">
        <f t="shared" si="2216"/>
        <v/>
      </c>
      <c r="BR695" s="1316" t="str">
        <f t="shared" si="2216"/>
        <v/>
      </c>
      <c r="BS695" s="1316" t="str">
        <f t="shared" si="2216"/>
        <v/>
      </c>
      <c r="BT695" s="1316" t="str">
        <f t="shared" si="2216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201"/>
        <v/>
      </c>
      <c r="CA695" s="1220" t="str">
        <f t="shared" si="2202"/>
        <v/>
      </c>
      <c r="CB695" s="1220" t="str">
        <f t="shared" si="2203"/>
        <v/>
      </c>
      <c r="CC695" s="1387" t="str">
        <f t="shared" si="2204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6"/>
        <v/>
      </c>
      <c r="CF695" s="1223" t="str">
        <f t="shared" si="2206"/>
        <v/>
      </c>
      <c r="CG695" s="1223" t="str">
        <f t="shared" si="2206"/>
        <v/>
      </c>
      <c r="CH695" s="1223" t="str">
        <f t="shared" si="2206"/>
        <v/>
      </c>
      <c r="CI695" s="1223" t="str">
        <f t="shared" si="2206"/>
        <v/>
      </c>
      <c r="CJ695" s="1223" t="str">
        <f t="shared" si="2206"/>
        <v/>
      </c>
      <c r="CK695" s="1224" t="str">
        <f t="shared" si="2206"/>
        <v/>
      </c>
      <c r="CL695" s="1224" t="str">
        <f t="shared" si="2206"/>
        <v/>
      </c>
      <c r="CM695" s="1224" t="str">
        <f t="shared" si="2206"/>
        <v/>
      </c>
      <c r="CN695" s="1223" t="str">
        <f t="shared" si="2206"/>
        <v/>
      </c>
      <c r="CO695" s="1223" t="str">
        <f t="shared" si="2206"/>
        <v/>
      </c>
      <c r="CP695" s="1223" t="str">
        <f t="shared" si="2206"/>
        <v/>
      </c>
      <c r="CQ695" s="1223" t="str">
        <f t="shared" si="2206"/>
        <v/>
      </c>
      <c r="CR695" s="1223" t="str">
        <f t="shared" si="2206"/>
        <v/>
      </c>
      <c r="CS695" s="1222" t="str">
        <f t="shared" si="2206"/>
        <v/>
      </c>
      <c r="CT695" s="1225" t="str">
        <f t="shared" si="2206"/>
        <v/>
      </c>
      <c r="CU695" s="1226" t="str">
        <f t="shared" si="2207"/>
        <v/>
      </c>
      <c r="CV695" s="1227" t="str">
        <f t="shared" si="2207"/>
        <v/>
      </c>
      <c r="CW695" s="1228" t="str">
        <f t="shared" si="2207"/>
        <v/>
      </c>
      <c r="CX695" s="1228" t="str">
        <f t="shared" si="2207"/>
        <v/>
      </c>
      <c r="CY695" s="1228" t="str">
        <f t="shared" si="2207"/>
        <v/>
      </c>
      <c r="CZ695" s="1228" t="str">
        <f t="shared" si="2207"/>
        <v/>
      </c>
      <c r="DA695" s="1228" t="str">
        <f t="shared" si="2207"/>
        <v/>
      </c>
      <c r="DB695" s="1229" t="str">
        <f t="shared" si="2207"/>
        <v/>
      </c>
      <c r="DC695" s="1229" t="str">
        <f t="shared" si="2207"/>
        <v/>
      </c>
      <c r="DD695" s="1229" t="str">
        <f t="shared" si="2207"/>
        <v/>
      </c>
      <c r="DE695" s="1228" t="str">
        <f t="shared" si="2208"/>
        <v/>
      </c>
      <c r="DF695" s="1228" t="str">
        <f t="shared" si="2208"/>
        <v/>
      </c>
      <c r="DG695" s="1228" t="str">
        <f t="shared" si="2208"/>
        <v/>
      </c>
      <c r="DH695" s="1228" t="str">
        <f t="shared" si="2208"/>
        <v/>
      </c>
      <c r="DI695" s="1228" t="str">
        <f t="shared" si="2208"/>
        <v/>
      </c>
      <c r="DJ695" s="1227" t="str">
        <f t="shared" si="2208"/>
        <v/>
      </c>
      <c r="DK695" s="1226" t="str">
        <f t="shared" si="2208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201"/>
        <v/>
      </c>
      <c r="CA696" s="1280" t="str">
        <f t="shared" si="2202"/>
        <v/>
      </c>
      <c r="CB696" s="1280" t="str">
        <f t="shared" si="2203"/>
        <v/>
      </c>
      <c r="CC696" s="1383" t="str">
        <f t="shared" si="2204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201"/>
        <v/>
      </c>
      <c r="CA697" s="1236" t="str">
        <f t="shared" si="2202"/>
        <v/>
      </c>
      <c r="CB697" s="1236" t="str">
        <f t="shared" si="2203"/>
        <v/>
      </c>
      <c r="CC697" s="1384" t="str">
        <f t="shared" si="2204"/>
        <v/>
      </c>
      <c r="CD697" s="1204" t="str">
        <f t="shared" ref="CD697:CS697" si="221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7"/>
        <v/>
      </c>
      <c r="CF697" s="1206" t="str">
        <f t="shared" si="2217"/>
        <v/>
      </c>
      <c r="CG697" s="1206" t="str">
        <f t="shared" si="2217"/>
        <v/>
      </c>
      <c r="CH697" s="1206" t="str">
        <f t="shared" si="2217"/>
        <v/>
      </c>
      <c r="CI697" s="1206" t="str">
        <f t="shared" si="2217"/>
        <v/>
      </c>
      <c r="CJ697" s="1206" t="str">
        <f t="shared" si="2217"/>
        <v/>
      </c>
      <c r="CK697" s="1207" t="str">
        <f t="shared" si="2217"/>
        <v/>
      </c>
      <c r="CL697" s="1207" t="str">
        <f t="shared" si="2217"/>
        <v/>
      </c>
      <c r="CM697" s="1207" t="str">
        <f t="shared" si="2217"/>
        <v/>
      </c>
      <c r="CN697" s="1206" t="str">
        <f t="shared" si="2217"/>
        <v/>
      </c>
      <c r="CO697" s="1206" t="str">
        <f t="shared" si="2217"/>
        <v/>
      </c>
      <c r="CP697" s="1206" t="str">
        <f t="shared" si="2217"/>
        <v/>
      </c>
      <c r="CQ697" s="1206" t="str">
        <f t="shared" si="2217"/>
        <v/>
      </c>
      <c r="CR697" s="1206" t="str">
        <f t="shared" si="2217"/>
        <v/>
      </c>
      <c r="CS697" s="1205" t="str">
        <f t="shared" si="2217"/>
        <v/>
      </c>
      <c r="CT697" s="1208" t="str">
        <f t="shared" ref="CE697:CT700" si="221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9"/>
        <v/>
      </c>
      <c r="CW697" s="1244" t="str">
        <f t="shared" si="2219"/>
        <v/>
      </c>
      <c r="CX697" s="1244" t="str">
        <f t="shared" si="2219"/>
        <v/>
      </c>
      <c r="CY697" s="1244" t="str">
        <f t="shared" si="2219"/>
        <v/>
      </c>
      <c r="CZ697" s="1244" t="str">
        <f t="shared" si="2219"/>
        <v/>
      </c>
      <c r="DA697" s="1244" t="str">
        <f t="shared" si="2219"/>
        <v/>
      </c>
      <c r="DB697" s="1245" t="str">
        <f t="shared" si="2219"/>
        <v/>
      </c>
      <c r="DC697" s="1245" t="str">
        <f t="shared" si="2219"/>
        <v/>
      </c>
      <c r="DD697" s="1245" t="str">
        <f t="shared" si="2219"/>
        <v/>
      </c>
      <c r="DE697" s="1244" t="str">
        <f t="shared" ref="DE697:DK700" si="222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20"/>
        <v/>
      </c>
      <c r="DG697" s="1244" t="str">
        <f t="shared" si="2220"/>
        <v/>
      </c>
      <c r="DH697" s="1244" t="str">
        <f t="shared" si="2220"/>
        <v/>
      </c>
      <c r="DI697" s="1244" t="str">
        <f t="shared" si="2220"/>
        <v/>
      </c>
      <c r="DJ697" s="1243" t="str">
        <f t="shared" si="2220"/>
        <v/>
      </c>
      <c r="DK697" s="1242" t="str">
        <f t="shared" si="2220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201"/>
        <v/>
      </c>
      <c r="CA698" s="1236" t="str">
        <f t="shared" si="2202"/>
        <v/>
      </c>
      <c r="CB698" s="1236" t="str">
        <f t="shared" si="2203"/>
        <v/>
      </c>
      <c r="CC698" s="1384" t="str">
        <f t="shared" si="2204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8"/>
        <v/>
      </c>
      <c r="CF698" s="1206" t="str">
        <f t="shared" si="2218"/>
        <v/>
      </c>
      <c r="CG698" s="1206" t="str">
        <f t="shared" si="2218"/>
        <v/>
      </c>
      <c r="CH698" s="1206" t="str">
        <f t="shared" si="2218"/>
        <v/>
      </c>
      <c r="CI698" s="1206" t="str">
        <f t="shared" si="2218"/>
        <v/>
      </c>
      <c r="CJ698" s="1206" t="str">
        <f t="shared" si="2218"/>
        <v/>
      </c>
      <c r="CK698" s="1207" t="str">
        <f t="shared" si="2218"/>
        <v/>
      </c>
      <c r="CL698" s="1207" t="str">
        <f t="shared" si="2218"/>
        <v/>
      </c>
      <c r="CM698" s="1207" t="str">
        <f t="shared" si="2218"/>
        <v/>
      </c>
      <c r="CN698" s="1206" t="str">
        <f t="shared" si="2218"/>
        <v/>
      </c>
      <c r="CO698" s="1206" t="str">
        <f t="shared" si="2218"/>
        <v/>
      </c>
      <c r="CP698" s="1206" t="str">
        <f t="shared" si="2218"/>
        <v/>
      </c>
      <c r="CQ698" s="1206" t="str">
        <f t="shared" si="2218"/>
        <v/>
      </c>
      <c r="CR698" s="1206" t="str">
        <f t="shared" si="2218"/>
        <v/>
      </c>
      <c r="CS698" s="1205" t="str">
        <f t="shared" si="2218"/>
        <v/>
      </c>
      <c r="CT698" s="1208" t="str">
        <f t="shared" si="2218"/>
        <v/>
      </c>
      <c r="CU698" s="1242" t="str">
        <f t="shared" si="2219"/>
        <v/>
      </c>
      <c r="CV698" s="1243" t="str">
        <f t="shared" si="2219"/>
        <v/>
      </c>
      <c r="CW698" s="1244" t="str">
        <f t="shared" si="2219"/>
        <v/>
      </c>
      <c r="CX698" s="1244" t="str">
        <f t="shared" si="2219"/>
        <v/>
      </c>
      <c r="CY698" s="1244" t="str">
        <f t="shared" si="2219"/>
        <v/>
      </c>
      <c r="CZ698" s="1244" t="str">
        <f t="shared" si="2219"/>
        <v/>
      </c>
      <c r="DA698" s="1244" t="str">
        <f t="shared" si="2219"/>
        <v/>
      </c>
      <c r="DB698" s="1245" t="str">
        <f t="shared" si="2219"/>
        <v/>
      </c>
      <c r="DC698" s="1245" t="str">
        <f t="shared" si="2219"/>
        <v/>
      </c>
      <c r="DD698" s="1245" t="str">
        <f t="shared" si="2219"/>
        <v/>
      </c>
      <c r="DE698" s="1244" t="str">
        <f t="shared" si="2220"/>
        <v/>
      </c>
      <c r="DF698" s="1244" t="str">
        <f t="shared" si="2220"/>
        <v/>
      </c>
      <c r="DG698" s="1244" t="str">
        <f t="shared" si="2220"/>
        <v/>
      </c>
      <c r="DH698" s="1244" t="str">
        <f t="shared" si="2220"/>
        <v/>
      </c>
      <c r="DI698" s="1244" t="str">
        <f t="shared" si="2220"/>
        <v/>
      </c>
      <c r="DJ698" s="1243" t="str">
        <f t="shared" si="2220"/>
        <v/>
      </c>
      <c r="DK698" s="1242" t="str">
        <f t="shared" si="2220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201"/>
        <v/>
      </c>
      <c r="CA699" s="1236" t="str">
        <f t="shared" si="2202"/>
        <v/>
      </c>
      <c r="CB699" s="1236" t="str">
        <f t="shared" si="2203"/>
        <v/>
      </c>
      <c r="CC699" s="1384" t="str">
        <f t="shared" si="2204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8"/>
        <v/>
      </c>
      <c r="CF699" s="1206" t="str">
        <f t="shared" si="2218"/>
        <v/>
      </c>
      <c r="CG699" s="1206" t="str">
        <f t="shared" si="2218"/>
        <v/>
      </c>
      <c r="CH699" s="1206" t="str">
        <f t="shared" si="2218"/>
        <v/>
      </c>
      <c r="CI699" s="1206" t="str">
        <f t="shared" si="2218"/>
        <v/>
      </c>
      <c r="CJ699" s="1206" t="str">
        <f t="shared" si="2218"/>
        <v/>
      </c>
      <c r="CK699" s="1207" t="str">
        <f t="shared" si="2218"/>
        <v/>
      </c>
      <c r="CL699" s="1207" t="str">
        <f t="shared" si="2218"/>
        <v/>
      </c>
      <c r="CM699" s="1207" t="str">
        <f t="shared" si="2218"/>
        <v/>
      </c>
      <c r="CN699" s="1206" t="str">
        <f t="shared" si="2218"/>
        <v/>
      </c>
      <c r="CO699" s="1206" t="str">
        <f t="shared" si="2218"/>
        <v/>
      </c>
      <c r="CP699" s="1206" t="str">
        <f t="shared" si="2218"/>
        <v/>
      </c>
      <c r="CQ699" s="1206" t="str">
        <f t="shared" si="2218"/>
        <v/>
      </c>
      <c r="CR699" s="1206" t="str">
        <f t="shared" si="2218"/>
        <v/>
      </c>
      <c r="CS699" s="1205" t="str">
        <f t="shared" si="2218"/>
        <v/>
      </c>
      <c r="CT699" s="1208" t="str">
        <f t="shared" si="2218"/>
        <v/>
      </c>
      <c r="CU699" s="1242" t="str">
        <f t="shared" si="2219"/>
        <v/>
      </c>
      <c r="CV699" s="1243" t="str">
        <f t="shared" si="2219"/>
        <v/>
      </c>
      <c r="CW699" s="1244" t="str">
        <f t="shared" si="2219"/>
        <v/>
      </c>
      <c r="CX699" s="1244" t="str">
        <f t="shared" si="2219"/>
        <v/>
      </c>
      <c r="CY699" s="1244" t="str">
        <f t="shared" si="2219"/>
        <v/>
      </c>
      <c r="CZ699" s="1244" t="str">
        <f t="shared" si="2219"/>
        <v/>
      </c>
      <c r="DA699" s="1244" t="str">
        <f t="shared" si="2219"/>
        <v/>
      </c>
      <c r="DB699" s="1245" t="str">
        <f t="shared" si="2219"/>
        <v/>
      </c>
      <c r="DC699" s="1245" t="str">
        <f t="shared" si="2219"/>
        <v/>
      </c>
      <c r="DD699" s="1245" t="str">
        <f t="shared" si="2219"/>
        <v/>
      </c>
      <c r="DE699" s="1244" t="str">
        <f t="shared" si="2220"/>
        <v/>
      </c>
      <c r="DF699" s="1244" t="str">
        <f t="shared" si="2220"/>
        <v/>
      </c>
      <c r="DG699" s="1244" t="str">
        <f t="shared" si="2220"/>
        <v/>
      </c>
      <c r="DH699" s="1244" t="str">
        <f t="shared" si="2220"/>
        <v/>
      </c>
      <c r="DI699" s="1244" t="str">
        <f t="shared" si="2220"/>
        <v/>
      </c>
      <c r="DJ699" s="1243" t="str">
        <f t="shared" si="2220"/>
        <v/>
      </c>
      <c r="DK699" s="1242" t="str">
        <f t="shared" si="2220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21">IF(B697="","",B697*B698*B699/B$46/365/$F$1)</f>
        <v/>
      </c>
      <c r="C700" s="1316">
        <f t="shared" si="2221"/>
        <v>3.946510110893673E-3</v>
      </c>
      <c r="D700" s="1316" t="str">
        <f t="shared" si="2221"/>
        <v/>
      </c>
      <c r="E700" s="1316" t="str">
        <f t="shared" si="2221"/>
        <v/>
      </c>
      <c r="F700" s="1316" t="str">
        <f t="shared" si="2221"/>
        <v/>
      </c>
      <c r="G700" s="1316" t="str">
        <f t="shared" si="2221"/>
        <v/>
      </c>
      <c r="H700" s="1316" t="str">
        <f t="shared" si="2221"/>
        <v/>
      </c>
      <c r="I700" s="1316" t="str">
        <f t="shared" si="2221"/>
        <v/>
      </c>
      <c r="J700" s="1316" t="str">
        <f t="shared" si="2221"/>
        <v/>
      </c>
      <c r="K700" s="1316" t="str">
        <f t="shared" si="2221"/>
        <v/>
      </c>
      <c r="L700" s="1316" t="str">
        <f t="shared" si="2221"/>
        <v/>
      </c>
      <c r="M700" s="1316" t="str">
        <f t="shared" si="2221"/>
        <v/>
      </c>
      <c r="N700" s="1316" t="str">
        <f t="shared" si="2221"/>
        <v/>
      </c>
      <c r="O700" s="1316" t="str">
        <f t="shared" si="2221"/>
        <v/>
      </c>
      <c r="P700" s="1316" t="str">
        <f t="shared" si="2221"/>
        <v/>
      </c>
      <c r="Q700" s="1316" t="str">
        <f t="shared" si="2221"/>
        <v/>
      </c>
      <c r="R700" s="1316" t="str">
        <f t="shared" si="2221"/>
        <v/>
      </c>
      <c r="S700" s="1339"/>
      <c r="T700" s="1621" t="str">
        <f t="shared" ref="T700:AJ700" si="2222">IF(T697="","",T697*T698*T699/T$46/365/$F$1)</f>
        <v/>
      </c>
      <c r="U700" s="1621" t="str">
        <f t="shared" si="2222"/>
        <v/>
      </c>
      <c r="V700" s="1621" t="str">
        <f t="shared" si="2222"/>
        <v/>
      </c>
      <c r="W700" s="1621" t="str">
        <f t="shared" si="2222"/>
        <v/>
      </c>
      <c r="X700" s="1621" t="str">
        <f t="shared" si="2222"/>
        <v/>
      </c>
      <c r="Y700" s="1621" t="str">
        <f t="shared" si="2222"/>
        <v/>
      </c>
      <c r="Z700" s="1621" t="str">
        <f t="shared" si="2222"/>
        <v/>
      </c>
      <c r="AA700" s="1316" t="str">
        <f t="shared" si="2222"/>
        <v/>
      </c>
      <c r="AB700" s="1316" t="str">
        <f t="shared" si="2222"/>
        <v/>
      </c>
      <c r="AC700" s="1316" t="str">
        <f t="shared" si="2222"/>
        <v/>
      </c>
      <c r="AD700" s="1316" t="str">
        <f t="shared" si="2222"/>
        <v/>
      </c>
      <c r="AE700" s="1316" t="str">
        <f t="shared" si="2222"/>
        <v/>
      </c>
      <c r="AF700" s="1316" t="str">
        <f t="shared" si="2222"/>
        <v/>
      </c>
      <c r="AG700" s="1316" t="str">
        <f t="shared" si="2222"/>
        <v/>
      </c>
      <c r="AH700" s="1316" t="str">
        <f t="shared" si="2222"/>
        <v/>
      </c>
      <c r="AI700" s="1316" t="str">
        <f t="shared" si="2222"/>
        <v/>
      </c>
      <c r="AJ700" s="1316" t="str">
        <f t="shared" si="2222"/>
        <v/>
      </c>
      <c r="AK700" s="1339"/>
      <c r="AL700" s="1316" t="str">
        <f t="shared" ref="AL700:BB700" si="2223">IF(AL697="","",AL697*AL698*AL699/AL$46/365/$F$1)</f>
        <v/>
      </c>
      <c r="AM700" s="1316" t="str">
        <f t="shared" si="2223"/>
        <v/>
      </c>
      <c r="AN700" s="1316" t="str">
        <f t="shared" si="2223"/>
        <v/>
      </c>
      <c r="AO700" s="1316" t="str">
        <f t="shared" si="2223"/>
        <v/>
      </c>
      <c r="AP700" s="1316" t="str">
        <f t="shared" si="2223"/>
        <v/>
      </c>
      <c r="AQ700" s="1316" t="str">
        <f t="shared" si="2223"/>
        <v/>
      </c>
      <c r="AR700" s="1316" t="str">
        <f t="shared" si="2223"/>
        <v/>
      </c>
      <c r="AS700" s="1316" t="str">
        <f t="shared" si="2223"/>
        <v/>
      </c>
      <c r="AT700" s="1316" t="str">
        <f t="shared" si="2223"/>
        <v/>
      </c>
      <c r="AU700" s="1316" t="str">
        <f t="shared" si="2223"/>
        <v/>
      </c>
      <c r="AV700" s="1316" t="str">
        <f t="shared" si="2223"/>
        <v/>
      </c>
      <c r="AW700" s="1316" t="str">
        <f t="shared" si="2223"/>
        <v/>
      </c>
      <c r="AX700" s="1316" t="str">
        <f t="shared" si="2223"/>
        <v/>
      </c>
      <c r="AY700" s="1316" t="str">
        <f t="shared" si="2223"/>
        <v/>
      </c>
      <c r="AZ700" s="1316" t="str">
        <f t="shared" si="2223"/>
        <v/>
      </c>
      <c r="BA700" s="1316" t="str">
        <f t="shared" si="2223"/>
        <v/>
      </c>
      <c r="BB700" s="1316" t="str">
        <f t="shared" si="2223"/>
        <v/>
      </c>
      <c r="BC700" s="1339"/>
      <c r="BD700" s="1316" t="str">
        <f t="shared" ref="BD700:BT700" si="2224">IF(BD697="","",BD697*BD698*BD699/BD$46/365/$F$1)</f>
        <v/>
      </c>
      <c r="BE700" s="1316" t="str">
        <f t="shared" si="2224"/>
        <v/>
      </c>
      <c r="BF700" s="1316" t="str">
        <f t="shared" si="2224"/>
        <v/>
      </c>
      <c r="BG700" s="1316" t="str">
        <f t="shared" si="2224"/>
        <v/>
      </c>
      <c r="BH700" s="1316" t="str">
        <f t="shared" si="2224"/>
        <v/>
      </c>
      <c r="BI700" s="1316" t="str">
        <f t="shared" si="2224"/>
        <v/>
      </c>
      <c r="BJ700" s="1316" t="str">
        <f t="shared" si="2224"/>
        <v/>
      </c>
      <c r="BK700" s="1316" t="str">
        <f t="shared" si="2224"/>
        <v/>
      </c>
      <c r="BL700" s="1316" t="str">
        <f t="shared" si="2224"/>
        <v/>
      </c>
      <c r="BM700" s="1316" t="str">
        <f t="shared" si="2224"/>
        <v/>
      </c>
      <c r="BN700" s="1316" t="str">
        <f t="shared" si="2224"/>
        <v/>
      </c>
      <c r="BO700" s="1316" t="str">
        <f t="shared" si="2224"/>
        <v/>
      </c>
      <c r="BP700" s="1316" t="str">
        <f t="shared" si="2224"/>
        <v/>
      </c>
      <c r="BQ700" s="1316" t="str">
        <f t="shared" si="2224"/>
        <v/>
      </c>
      <c r="BR700" s="1316" t="str">
        <f t="shared" si="2224"/>
        <v/>
      </c>
      <c r="BS700" s="1316" t="str">
        <f t="shared" si="2224"/>
        <v/>
      </c>
      <c r="BT700" s="1316" t="str">
        <f t="shared" si="2224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201"/>
        <v/>
      </c>
      <c r="CA700" s="1220" t="str">
        <f t="shared" si="2202"/>
        <v/>
      </c>
      <c r="CB700" s="1220" t="str">
        <f t="shared" si="2203"/>
        <v/>
      </c>
      <c r="CC700" s="1387" t="str">
        <f t="shared" si="2204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8"/>
        <v/>
      </c>
      <c r="CF700" s="1223" t="str">
        <f t="shared" si="2218"/>
        <v/>
      </c>
      <c r="CG700" s="1223" t="str">
        <f t="shared" si="2218"/>
        <v/>
      </c>
      <c r="CH700" s="1223" t="str">
        <f t="shared" si="2218"/>
        <v/>
      </c>
      <c r="CI700" s="1223" t="str">
        <f t="shared" si="2218"/>
        <v/>
      </c>
      <c r="CJ700" s="1223" t="str">
        <f t="shared" si="2218"/>
        <v/>
      </c>
      <c r="CK700" s="1224" t="str">
        <f t="shared" si="2218"/>
        <v/>
      </c>
      <c r="CL700" s="1224" t="str">
        <f t="shared" si="2218"/>
        <v/>
      </c>
      <c r="CM700" s="1224" t="str">
        <f t="shared" si="2218"/>
        <v/>
      </c>
      <c r="CN700" s="1223" t="str">
        <f t="shared" si="2218"/>
        <v/>
      </c>
      <c r="CO700" s="1223" t="str">
        <f t="shared" si="2218"/>
        <v/>
      </c>
      <c r="CP700" s="1223" t="str">
        <f t="shared" si="2218"/>
        <v/>
      </c>
      <c r="CQ700" s="1223" t="str">
        <f t="shared" si="2218"/>
        <v/>
      </c>
      <c r="CR700" s="1223" t="str">
        <f t="shared" si="2218"/>
        <v/>
      </c>
      <c r="CS700" s="1222" t="str">
        <f t="shared" si="2218"/>
        <v/>
      </c>
      <c r="CT700" s="1225" t="str">
        <f t="shared" si="2218"/>
        <v/>
      </c>
      <c r="CU700" s="1226" t="str">
        <f t="shared" si="2219"/>
        <v/>
      </c>
      <c r="CV700" s="1227" t="str">
        <f t="shared" si="2219"/>
        <v/>
      </c>
      <c r="CW700" s="1228" t="str">
        <f t="shared" si="2219"/>
        <v/>
      </c>
      <c r="CX700" s="1228" t="str">
        <f t="shared" si="2219"/>
        <v/>
      </c>
      <c r="CY700" s="1228" t="str">
        <f t="shared" si="2219"/>
        <v/>
      </c>
      <c r="CZ700" s="1228" t="str">
        <f t="shared" si="2219"/>
        <v/>
      </c>
      <c r="DA700" s="1228" t="str">
        <f t="shared" si="2219"/>
        <v/>
      </c>
      <c r="DB700" s="1229" t="str">
        <f t="shared" si="2219"/>
        <v/>
      </c>
      <c r="DC700" s="1229" t="str">
        <f t="shared" si="2219"/>
        <v/>
      </c>
      <c r="DD700" s="1229" t="str">
        <f t="shared" si="2219"/>
        <v/>
      </c>
      <c r="DE700" s="1228" t="str">
        <f t="shared" si="2220"/>
        <v/>
      </c>
      <c r="DF700" s="1228" t="str">
        <f t="shared" si="2220"/>
        <v/>
      </c>
      <c r="DG700" s="1228" t="str">
        <f t="shared" si="2220"/>
        <v/>
      </c>
      <c r="DH700" s="1228" t="str">
        <f t="shared" si="2220"/>
        <v/>
      </c>
      <c r="DI700" s="1228" t="str">
        <f t="shared" si="2220"/>
        <v/>
      </c>
      <c r="DJ700" s="1227" t="str">
        <f t="shared" si="2220"/>
        <v/>
      </c>
      <c r="DK700" s="1226" t="str">
        <f t="shared" si="2220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5">IF(DL703&lt;3,"",(SUM(B703:R703)-MIN(B703:R703)-MAX(B703:R703))/(DL703-2))</f>
        <v/>
      </c>
      <c r="CA703" s="1236" t="str">
        <f t="shared" ref="CA703:CA731" si="2226">IF(DM703&lt;3,"",(SUM(T703:AJ703)-MIN(T703:AJ703)-MAX(T703:AJ703))/(DM703-2))</f>
        <v/>
      </c>
      <c r="CB703" s="1236" t="str">
        <f t="shared" ref="CB703:CB731" si="2227">IF(DN703&lt;3,"",(SUM(AL703:BB703)-MIN(AL703:BB703)-MAX(AL703:BB703))/(DN703-2))</f>
        <v/>
      </c>
      <c r="CC703" s="1384" t="str">
        <f t="shared" ref="CC703:CC731" si="2228">IF(DO703&lt;3,"",(SUM(BD703:BT703)-MIN(BD703:BT703)-MAX(BD703:BT703))/(DO703-2))</f>
        <v/>
      </c>
      <c r="CD703" s="1204" t="str">
        <f t="shared" ref="CD703:CM706" si="222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9"/>
        <v/>
      </c>
      <c r="CF703" s="1206" t="str">
        <f t="shared" si="2229"/>
        <v/>
      </c>
      <c r="CG703" s="1206" t="str">
        <f t="shared" si="2229"/>
        <v/>
      </c>
      <c r="CH703" s="1206" t="str">
        <f t="shared" si="2229"/>
        <v/>
      </c>
      <c r="CI703" s="1206" t="str">
        <f t="shared" si="2229"/>
        <v/>
      </c>
      <c r="CJ703" s="1206" t="str">
        <f t="shared" si="2229"/>
        <v/>
      </c>
      <c r="CK703" s="1207" t="str">
        <f t="shared" si="2229"/>
        <v/>
      </c>
      <c r="CL703" s="1207" t="str">
        <f t="shared" si="2229"/>
        <v/>
      </c>
      <c r="CM703" s="1207" t="str">
        <f t="shared" si="2229"/>
        <v/>
      </c>
      <c r="CN703" s="1206" t="str">
        <f t="shared" ref="CN703:CT706" si="223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30"/>
        <v/>
      </c>
      <c r="CP703" s="1206" t="str">
        <f t="shared" si="2230"/>
        <v/>
      </c>
      <c r="CQ703" s="1206" t="str">
        <f t="shared" si="2230"/>
        <v/>
      </c>
      <c r="CR703" s="1206" t="str">
        <f t="shared" si="2230"/>
        <v/>
      </c>
      <c r="CS703" s="1205" t="str">
        <f t="shared" si="2230"/>
        <v/>
      </c>
      <c r="CT703" s="1208" t="str">
        <f t="shared" si="2230"/>
        <v/>
      </c>
      <c r="CU703" s="1242" t="str">
        <f t="shared" ref="CU703:DD707" si="223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31"/>
        <v/>
      </c>
      <c r="CW703" s="1244" t="str">
        <f t="shared" si="2231"/>
        <v/>
      </c>
      <c r="CX703" s="1244" t="str">
        <f t="shared" si="2231"/>
        <v/>
      </c>
      <c r="CY703" s="1244" t="str">
        <f t="shared" si="2231"/>
        <v/>
      </c>
      <c r="CZ703" s="1244" t="str">
        <f t="shared" si="2231"/>
        <v/>
      </c>
      <c r="DA703" s="1244" t="str">
        <f t="shared" si="2231"/>
        <v/>
      </c>
      <c r="DB703" s="1245" t="str">
        <f t="shared" si="2231"/>
        <v/>
      </c>
      <c r="DC703" s="1245" t="str">
        <f t="shared" si="2231"/>
        <v/>
      </c>
      <c r="DD703" s="1245" t="str">
        <f t="shared" si="2231"/>
        <v/>
      </c>
      <c r="DE703" s="1244" t="str">
        <f t="shared" ref="DE703:DK707" si="223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2"/>
        <v/>
      </c>
      <c r="DG703" s="1244" t="str">
        <f t="shared" si="2232"/>
        <v/>
      </c>
      <c r="DH703" s="1244" t="str">
        <f t="shared" si="2232"/>
        <v/>
      </c>
      <c r="DI703" s="1244" t="str">
        <f t="shared" si="2232"/>
        <v/>
      </c>
      <c r="DJ703" s="1243" t="str">
        <f t="shared" si="2232"/>
        <v/>
      </c>
      <c r="DK703" s="1242" t="str">
        <f t="shared" si="2232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5"/>
        <v/>
      </c>
      <c r="CA704" s="1236" t="str">
        <f t="shared" si="2226"/>
        <v/>
      </c>
      <c r="CB704" s="1236" t="str">
        <f t="shared" si="2227"/>
        <v/>
      </c>
      <c r="CC704" s="1384" t="str">
        <f t="shared" si="2228"/>
        <v/>
      </c>
      <c r="CD704" s="1204" t="str">
        <f t="shared" si="2229"/>
        <v/>
      </c>
      <c r="CE704" s="1205" t="str">
        <f t="shared" si="2229"/>
        <v/>
      </c>
      <c r="CF704" s="1206" t="str">
        <f t="shared" si="2229"/>
        <v/>
      </c>
      <c r="CG704" s="1206" t="str">
        <f t="shared" si="2229"/>
        <v/>
      </c>
      <c r="CH704" s="1206" t="str">
        <f t="shared" si="2229"/>
        <v/>
      </c>
      <c r="CI704" s="1206" t="str">
        <f t="shared" si="2229"/>
        <v/>
      </c>
      <c r="CJ704" s="1206" t="str">
        <f t="shared" si="2229"/>
        <v/>
      </c>
      <c r="CK704" s="1207" t="str">
        <f t="shared" si="2229"/>
        <v/>
      </c>
      <c r="CL704" s="1207" t="str">
        <f t="shared" si="2229"/>
        <v/>
      </c>
      <c r="CM704" s="1207" t="str">
        <f t="shared" si="2229"/>
        <v/>
      </c>
      <c r="CN704" s="1206" t="str">
        <f t="shared" si="2230"/>
        <v/>
      </c>
      <c r="CO704" s="1206" t="str">
        <f t="shared" si="2230"/>
        <v/>
      </c>
      <c r="CP704" s="1206" t="str">
        <f t="shared" si="2230"/>
        <v/>
      </c>
      <c r="CQ704" s="1206" t="str">
        <f t="shared" si="2230"/>
        <v/>
      </c>
      <c r="CR704" s="1206" t="str">
        <f t="shared" si="2230"/>
        <v/>
      </c>
      <c r="CS704" s="1205" t="str">
        <f t="shared" si="2230"/>
        <v/>
      </c>
      <c r="CT704" s="1208" t="str">
        <f t="shared" si="2230"/>
        <v/>
      </c>
      <c r="CU704" s="1242" t="str">
        <f t="shared" si="2231"/>
        <v/>
      </c>
      <c r="CV704" s="1243" t="str">
        <f t="shared" si="2231"/>
        <v/>
      </c>
      <c r="CW704" s="1244" t="str">
        <f t="shared" si="2231"/>
        <v/>
      </c>
      <c r="CX704" s="1244" t="str">
        <f t="shared" si="2231"/>
        <v/>
      </c>
      <c r="CY704" s="1244" t="str">
        <f t="shared" si="2231"/>
        <v/>
      </c>
      <c r="CZ704" s="1244" t="str">
        <f t="shared" si="2231"/>
        <v/>
      </c>
      <c r="DA704" s="1244" t="str">
        <f t="shared" si="2231"/>
        <v/>
      </c>
      <c r="DB704" s="1245" t="str">
        <f t="shared" si="2231"/>
        <v/>
      </c>
      <c r="DC704" s="1245" t="str">
        <f t="shared" si="2231"/>
        <v/>
      </c>
      <c r="DD704" s="1245" t="str">
        <f t="shared" si="2231"/>
        <v/>
      </c>
      <c r="DE704" s="1244" t="str">
        <f t="shared" si="2232"/>
        <v/>
      </c>
      <c r="DF704" s="1244" t="str">
        <f t="shared" si="2232"/>
        <v/>
      </c>
      <c r="DG704" s="1244" t="str">
        <f t="shared" si="2232"/>
        <v/>
      </c>
      <c r="DH704" s="1244" t="str">
        <f t="shared" si="2232"/>
        <v/>
      </c>
      <c r="DI704" s="1244" t="str">
        <f t="shared" si="2232"/>
        <v/>
      </c>
      <c r="DJ704" s="1243" t="str">
        <f t="shared" si="2232"/>
        <v/>
      </c>
      <c r="DK704" s="1242" t="str">
        <f t="shared" si="2232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5"/>
        <v/>
      </c>
      <c r="CA705" s="1236" t="str">
        <f t="shared" si="2226"/>
        <v/>
      </c>
      <c r="CB705" s="1236" t="str">
        <f t="shared" si="2227"/>
        <v/>
      </c>
      <c r="CC705" s="1384" t="str">
        <f t="shared" si="2228"/>
        <v/>
      </c>
      <c r="CD705" s="1204" t="str">
        <f t="shared" si="2229"/>
        <v/>
      </c>
      <c r="CE705" s="1205" t="str">
        <f t="shared" si="2229"/>
        <v/>
      </c>
      <c r="CF705" s="1206" t="str">
        <f t="shared" si="2229"/>
        <v/>
      </c>
      <c r="CG705" s="1206" t="str">
        <f t="shared" si="2229"/>
        <v/>
      </c>
      <c r="CH705" s="1206" t="str">
        <f t="shared" si="2229"/>
        <v/>
      </c>
      <c r="CI705" s="1206" t="str">
        <f t="shared" si="2229"/>
        <v/>
      </c>
      <c r="CJ705" s="1206" t="str">
        <f t="shared" si="2229"/>
        <v/>
      </c>
      <c r="CK705" s="1207" t="str">
        <f t="shared" si="2229"/>
        <v/>
      </c>
      <c r="CL705" s="1207" t="str">
        <f t="shared" si="2229"/>
        <v/>
      </c>
      <c r="CM705" s="1207" t="str">
        <f t="shared" si="2229"/>
        <v/>
      </c>
      <c r="CN705" s="1206" t="str">
        <f t="shared" si="2230"/>
        <v/>
      </c>
      <c r="CO705" s="1206" t="str">
        <f t="shared" si="2230"/>
        <v/>
      </c>
      <c r="CP705" s="1206" t="str">
        <f t="shared" si="2230"/>
        <v/>
      </c>
      <c r="CQ705" s="1206" t="str">
        <f t="shared" si="2230"/>
        <v/>
      </c>
      <c r="CR705" s="1206" t="str">
        <f t="shared" si="2230"/>
        <v/>
      </c>
      <c r="CS705" s="1205" t="str">
        <f t="shared" si="2230"/>
        <v/>
      </c>
      <c r="CT705" s="1208" t="str">
        <f t="shared" si="2230"/>
        <v/>
      </c>
      <c r="CU705" s="1242" t="str">
        <f t="shared" si="2231"/>
        <v/>
      </c>
      <c r="CV705" s="1243" t="str">
        <f t="shared" si="2231"/>
        <v/>
      </c>
      <c r="CW705" s="1244" t="str">
        <f t="shared" si="2231"/>
        <v/>
      </c>
      <c r="CX705" s="1244" t="str">
        <f t="shared" si="2231"/>
        <v/>
      </c>
      <c r="CY705" s="1244" t="str">
        <f t="shared" si="2231"/>
        <v/>
      </c>
      <c r="CZ705" s="1244" t="str">
        <f t="shared" si="2231"/>
        <v/>
      </c>
      <c r="DA705" s="1244" t="str">
        <f t="shared" si="2231"/>
        <v/>
      </c>
      <c r="DB705" s="1245" t="str">
        <f t="shared" si="2231"/>
        <v/>
      </c>
      <c r="DC705" s="1245" t="str">
        <f t="shared" si="2231"/>
        <v/>
      </c>
      <c r="DD705" s="1245" t="str">
        <f t="shared" si="2231"/>
        <v/>
      </c>
      <c r="DE705" s="1244" t="str">
        <f t="shared" si="2232"/>
        <v/>
      </c>
      <c r="DF705" s="1244" t="str">
        <f t="shared" si="2232"/>
        <v/>
      </c>
      <c r="DG705" s="1244" t="str">
        <f t="shared" si="2232"/>
        <v/>
      </c>
      <c r="DH705" s="1244" t="str">
        <f t="shared" si="2232"/>
        <v/>
      </c>
      <c r="DI705" s="1244" t="str">
        <f t="shared" si="2232"/>
        <v/>
      </c>
      <c r="DJ705" s="1243" t="str">
        <f t="shared" si="2232"/>
        <v/>
      </c>
      <c r="DK705" s="1242" t="str">
        <f t="shared" si="2232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5"/>
        <v/>
      </c>
      <c r="CA706" s="1236" t="str">
        <f t="shared" si="2226"/>
        <v/>
      </c>
      <c r="CB706" s="1236" t="str">
        <f t="shared" si="2227"/>
        <v/>
      </c>
      <c r="CC706" s="1384" t="str">
        <f t="shared" si="2228"/>
        <v/>
      </c>
      <c r="CD706" s="1204" t="str">
        <f t="shared" si="2229"/>
        <v/>
      </c>
      <c r="CE706" s="1205" t="str">
        <f t="shared" si="2229"/>
        <v/>
      </c>
      <c r="CF706" s="1206" t="str">
        <f t="shared" si="2229"/>
        <v/>
      </c>
      <c r="CG706" s="1206" t="str">
        <f t="shared" si="2229"/>
        <v/>
      </c>
      <c r="CH706" s="1206" t="str">
        <f t="shared" si="2229"/>
        <v/>
      </c>
      <c r="CI706" s="1206" t="str">
        <f t="shared" si="2229"/>
        <v/>
      </c>
      <c r="CJ706" s="1206" t="str">
        <f t="shared" si="2229"/>
        <v/>
      </c>
      <c r="CK706" s="1207" t="str">
        <f t="shared" si="2229"/>
        <v/>
      </c>
      <c r="CL706" s="1207" t="str">
        <f t="shared" si="2229"/>
        <v/>
      </c>
      <c r="CM706" s="1207" t="str">
        <f t="shared" si="2229"/>
        <v/>
      </c>
      <c r="CN706" s="1206" t="str">
        <f t="shared" si="2230"/>
        <v/>
      </c>
      <c r="CO706" s="1206" t="str">
        <f t="shared" si="2230"/>
        <v/>
      </c>
      <c r="CP706" s="1206" t="str">
        <f t="shared" si="2230"/>
        <v/>
      </c>
      <c r="CQ706" s="1206" t="str">
        <f t="shared" si="2230"/>
        <v/>
      </c>
      <c r="CR706" s="1206" t="str">
        <f t="shared" si="2230"/>
        <v/>
      </c>
      <c r="CS706" s="1205" t="str">
        <f t="shared" si="2230"/>
        <v/>
      </c>
      <c r="CT706" s="1208" t="str">
        <f t="shared" si="2230"/>
        <v/>
      </c>
      <c r="CU706" s="1242" t="str">
        <f t="shared" si="2231"/>
        <v/>
      </c>
      <c r="CV706" s="1243" t="str">
        <f t="shared" si="2231"/>
        <v/>
      </c>
      <c r="CW706" s="1244" t="str">
        <f t="shared" si="2231"/>
        <v/>
      </c>
      <c r="CX706" s="1244" t="str">
        <f t="shared" si="2231"/>
        <v/>
      </c>
      <c r="CY706" s="1244" t="str">
        <f t="shared" si="2231"/>
        <v/>
      </c>
      <c r="CZ706" s="1244" t="str">
        <f t="shared" si="2231"/>
        <v/>
      </c>
      <c r="DA706" s="1244" t="str">
        <f t="shared" si="2231"/>
        <v/>
      </c>
      <c r="DB706" s="1245" t="str">
        <f t="shared" si="2231"/>
        <v/>
      </c>
      <c r="DC706" s="1245" t="str">
        <f t="shared" si="2231"/>
        <v/>
      </c>
      <c r="DD706" s="1245" t="str">
        <f t="shared" si="2231"/>
        <v/>
      </c>
      <c r="DE706" s="1244" t="str">
        <f t="shared" si="2232"/>
        <v/>
      </c>
      <c r="DF706" s="1244" t="str">
        <f t="shared" si="2232"/>
        <v/>
      </c>
      <c r="DG706" s="1244" t="str">
        <f t="shared" si="2232"/>
        <v/>
      </c>
      <c r="DH706" s="1244" t="str">
        <f t="shared" si="2232"/>
        <v/>
      </c>
      <c r="DI706" s="1244" t="str">
        <f t="shared" si="2232"/>
        <v/>
      </c>
      <c r="DJ706" s="1243" t="str">
        <f t="shared" si="2232"/>
        <v/>
      </c>
      <c r="DK706" s="1242" t="str">
        <f t="shared" si="2232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5"/>
        <v>327.86666666666667</v>
      </c>
      <c r="CA707" s="1236">
        <f t="shared" si="2226"/>
        <v>149.73333333333332</v>
      </c>
      <c r="CB707" s="1236">
        <f t="shared" si="2227"/>
        <v>10.933333333333334</v>
      </c>
      <c r="CC707" s="1384">
        <f t="shared" si="2228"/>
        <v>0</v>
      </c>
      <c r="CD707" s="1204">
        <f t="shared" ref="CD707:CT707" si="223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3"/>
        <v>0</v>
      </c>
      <c r="CF707" s="1206">
        <f t="shared" si="2233"/>
        <v>0</v>
      </c>
      <c r="CG707" s="1206">
        <f t="shared" si="2233"/>
        <v>0</v>
      </c>
      <c r="CH707" s="1206">
        <f t="shared" si="2233"/>
        <v>0</v>
      </c>
      <c r="CI707" s="1206">
        <f t="shared" si="2233"/>
        <v>0</v>
      </c>
      <c r="CJ707" s="1206">
        <f t="shared" si="2233"/>
        <v>0</v>
      </c>
      <c r="CK707" s="1207">
        <f t="shared" si="2233"/>
        <v>0</v>
      </c>
      <c r="CL707" s="1207">
        <f t="shared" si="2233"/>
        <v>0</v>
      </c>
      <c r="CM707" s="1207">
        <f t="shared" si="2233"/>
        <v>0</v>
      </c>
      <c r="CN707" s="1206">
        <f t="shared" si="2233"/>
        <v>0</v>
      </c>
      <c r="CO707" s="1206">
        <f t="shared" si="2233"/>
        <v>0</v>
      </c>
      <c r="CP707" s="1206">
        <f t="shared" si="2233"/>
        <v>0</v>
      </c>
      <c r="CQ707" s="1206">
        <f t="shared" si="2233"/>
        <v>0</v>
      </c>
      <c r="CR707" s="1206">
        <f t="shared" si="2233"/>
        <v>0</v>
      </c>
      <c r="CS707" s="1205">
        <f t="shared" si="2233"/>
        <v>164</v>
      </c>
      <c r="CT707" s="1208">
        <f t="shared" si="2233"/>
        <v>290</v>
      </c>
      <c r="CU707" s="1242">
        <f t="shared" si="2231"/>
        <v>0</v>
      </c>
      <c r="CV707" s="1243">
        <f t="shared" si="2231"/>
        <v>0</v>
      </c>
      <c r="CW707" s="1244">
        <f t="shared" si="2231"/>
        <v>0</v>
      </c>
      <c r="CX707" s="1244">
        <f t="shared" si="2231"/>
        <v>0</v>
      </c>
      <c r="CY707" s="1244">
        <f t="shared" si="2231"/>
        <v>0</v>
      </c>
      <c r="CZ707" s="1244">
        <f t="shared" si="2231"/>
        <v>0</v>
      </c>
      <c r="DA707" s="1244">
        <f t="shared" si="2231"/>
        <v>0</v>
      </c>
      <c r="DB707" s="1245">
        <f t="shared" si="2231"/>
        <v>0</v>
      </c>
      <c r="DC707" s="1245">
        <f t="shared" si="2231"/>
        <v>0</v>
      </c>
      <c r="DD707" s="1245">
        <f t="shared" si="2231"/>
        <v>0</v>
      </c>
      <c r="DE707" s="1244">
        <f t="shared" si="2232"/>
        <v>0</v>
      </c>
      <c r="DF707" s="1244">
        <f t="shared" si="2232"/>
        <v>0</v>
      </c>
      <c r="DG707" s="1244">
        <f t="shared" si="2232"/>
        <v>0</v>
      </c>
      <c r="DH707" s="1244">
        <f t="shared" si="2232"/>
        <v>0</v>
      </c>
      <c r="DI707" s="1244">
        <f t="shared" si="2232"/>
        <v>0</v>
      </c>
      <c r="DJ707" s="1243">
        <f t="shared" si="2232"/>
        <v>0</v>
      </c>
      <c r="DK707" s="1242">
        <f t="shared" si="2232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5"/>
        <v/>
      </c>
      <c r="CA708" s="1280" t="str">
        <f t="shared" si="2226"/>
        <v/>
      </c>
      <c r="CB708" s="1280" t="str">
        <f t="shared" si="2227"/>
        <v/>
      </c>
      <c r="CC708" s="1383" t="str">
        <f t="shared" si="2228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5"/>
        <v/>
      </c>
      <c r="CA709" s="1236" t="str">
        <f t="shared" si="2226"/>
        <v/>
      </c>
      <c r="CB709" s="1236" t="str">
        <f t="shared" si="2227"/>
        <v/>
      </c>
      <c r="CC709" s="1384" t="str">
        <f t="shared" si="2228"/>
        <v/>
      </c>
      <c r="CD709" s="1204" t="str">
        <f t="shared" ref="CD709:CM712" si="223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4"/>
        <v/>
      </c>
      <c r="CF709" s="1206" t="str">
        <f t="shared" si="2234"/>
        <v/>
      </c>
      <c r="CG709" s="1206" t="str">
        <f t="shared" si="2234"/>
        <v/>
      </c>
      <c r="CH709" s="1206" t="str">
        <f t="shared" si="2234"/>
        <v/>
      </c>
      <c r="CI709" s="1206" t="str">
        <f t="shared" si="2234"/>
        <v/>
      </c>
      <c r="CJ709" s="1206" t="str">
        <f t="shared" si="2234"/>
        <v/>
      </c>
      <c r="CK709" s="1207" t="str">
        <f t="shared" si="2234"/>
        <v/>
      </c>
      <c r="CL709" s="1207" t="str">
        <f t="shared" si="2234"/>
        <v/>
      </c>
      <c r="CM709" s="1207" t="str">
        <f t="shared" si="2234"/>
        <v/>
      </c>
      <c r="CN709" s="1206" t="str">
        <f t="shared" ref="CN709:CT712" si="223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5"/>
        <v/>
      </c>
      <c r="CP709" s="1206" t="str">
        <f t="shared" si="2235"/>
        <v/>
      </c>
      <c r="CQ709" s="1206" t="str">
        <f t="shared" si="2235"/>
        <v/>
      </c>
      <c r="CR709" s="1206" t="str">
        <f t="shared" si="2235"/>
        <v/>
      </c>
      <c r="CS709" s="1205" t="str">
        <f t="shared" si="2235"/>
        <v/>
      </c>
      <c r="CT709" s="1208" t="str">
        <f t="shared" si="2235"/>
        <v/>
      </c>
      <c r="CU709" s="1242" t="str">
        <f t="shared" ref="CU709:DD713" si="223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6"/>
        <v/>
      </c>
      <c r="CW709" s="1244" t="str">
        <f t="shared" si="2236"/>
        <v/>
      </c>
      <c r="CX709" s="1244" t="str">
        <f t="shared" si="2236"/>
        <v/>
      </c>
      <c r="CY709" s="1244" t="str">
        <f t="shared" si="2236"/>
        <v/>
      </c>
      <c r="CZ709" s="1244" t="str">
        <f t="shared" si="2236"/>
        <v/>
      </c>
      <c r="DA709" s="1244" t="str">
        <f t="shared" si="2236"/>
        <v/>
      </c>
      <c r="DB709" s="1245" t="str">
        <f t="shared" si="2236"/>
        <v/>
      </c>
      <c r="DC709" s="1245" t="str">
        <f t="shared" si="2236"/>
        <v/>
      </c>
      <c r="DD709" s="1245" t="str">
        <f t="shared" si="2236"/>
        <v/>
      </c>
      <c r="DE709" s="1244" t="str">
        <f t="shared" ref="DE709:DK713" si="223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7"/>
        <v/>
      </c>
      <c r="DG709" s="1244" t="str">
        <f t="shared" si="2237"/>
        <v/>
      </c>
      <c r="DH709" s="1244" t="str">
        <f t="shared" si="2237"/>
        <v/>
      </c>
      <c r="DI709" s="1244" t="str">
        <f t="shared" si="2237"/>
        <v/>
      </c>
      <c r="DJ709" s="1243" t="str">
        <f t="shared" si="2237"/>
        <v/>
      </c>
      <c r="DK709" s="1242" t="str">
        <f t="shared" si="2237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5"/>
        <v/>
      </c>
      <c r="CA710" s="1236" t="str">
        <f t="shared" si="2226"/>
        <v/>
      </c>
      <c r="CB710" s="1236" t="str">
        <f t="shared" si="2227"/>
        <v/>
      </c>
      <c r="CC710" s="1384" t="str">
        <f t="shared" si="2228"/>
        <v/>
      </c>
      <c r="CD710" s="1204" t="str">
        <f t="shared" si="2234"/>
        <v/>
      </c>
      <c r="CE710" s="1205" t="str">
        <f t="shared" si="2234"/>
        <v/>
      </c>
      <c r="CF710" s="1206" t="str">
        <f t="shared" si="2234"/>
        <v/>
      </c>
      <c r="CG710" s="1206" t="str">
        <f t="shared" si="2234"/>
        <v/>
      </c>
      <c r="CH710" s="1206" t="str">
        <f t="shared" si="2234"/>
        <v/>
      </c>
      <c r="CI710" s="1206" t="str">
        <f t="shared" si="2234"/>
        <v/>
      </c>
      <c r="CJ710" s="1206" t="str">
        <f t="shared" si="2234"/>
        <v/>
      </c>
      <c r="CK710" s="1207" t="str">
        <f t="shared" si="2234"/>
        <v/>
      </c>
      <c r="CL710" s="1207" t="str">
        <f t="shared" si="2234"/>
        <v/>
      </c>
      <c r="CM710" s="1207" t="str">
        <f t="shared" si="2234"/>
        <v/>
      </c>
      <c r="CN710" s="1206" t="str">
        <f t="shared" si="2235"/>
        <v/>
      </c>
      <c r="CO710" s="1206" t="str">
        <f t="shared" si="2235"/>
        <v/>
      </c>
      <c r="CP710" s="1206" t="str">
        <f t="shared" si="2235"/>
        <v/>
      </c>
      <c r="CQ710" s="1206" t="str">
        <f t="shared" si="2235"/>
        <v/>
      </c>
      <c r="CR710" s="1206" t="str">
        <f t="shared" si="2235"/>
        <v/>
      </c>
      <c r="CS710" s="1205" t="str">
        <f t="shared" si="2235"/>
        <v/>
      </c>
      <c r="CT710" s="1208" t="str">
        <f t="shared" si="2235"/>
        <v/>
      </c>
      <c r="CU710" s="1242" t="str">
        <f t="shared" si="2236"/>
        <v/>
      </c>
      <c r="CV710" s="1243" t="str">
        <f t="shared" si="2236"/>
        <v/>
      </c>
      <c r="CW710" s="1244" t="str">
        <f t="shared" si="2236"/>
        <v/>
      </c>
      <c r="CX710" s="1244" t="str">
        <f t="shared" si="2236"/>
        <v/>
      </c>
      <c r="CY710" s="1244" t="str">
        <f t="shared" si="2236"/>
        <v/>
      </c>
      <c r="CZ710" s="1244" t="str">
        <f t="shared" si="2236"/>
        <v/>
      </c>
      <c r="DA710" s="1244" t="str">
        <f t="shared" si="2236"/>
        <v/>
      </c>
      <c r="DB710" s="1245" t="str">
        <f t="shared" si="2236"/>
        <v/>
      </c>
      <c r="DC710" s="1245" t="str">
        <f t="shared" si="2236"/>
        <v/>
      </c>
      <c r="DD710" s="1245" t="str">
        <f t="shared" si="2236"/>
        <v/>
      </c>
      <c r="DE710" s="1244" t="str">
        <f t="shared" si="2237"/>
        <v/>
      </c>
      <c r="DF710" s="1244" t="str">
        <f t="shared" si="2237"/>
        <v/>
      </c>
      <c r="DG710" s="1244" t="str">
        <f t="shared" si="2237"/>
        <v/>
      </c>
      <c r="DH710" s="1244" t="str">
        <f t="shared" si="2237"/>
        <v/>
      </c>
      <c r="DI710" s="1244" t="str">
        <f t="shared" si="2237"/>
        <v/>
      </c>
      <c r="DJ710" s="1243" t="str">
        <f t="shared" si="2237"/>
        <v/>
      </c>
      <c r="DK710" s="1242" t="str">
        <f t="shared" si="2237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5"/>
        <v/>
      </c>
      <c r="CA711" s="1236" t="str">
        <f t="shared" si="2226"/>
        <v/>
      </c>
      <c r="CB711" s="1236" t="str">
        <f t="shared" si="2227"/>
        <v/>
      </c>
      <c r="CC711" s="1384" t="str">
        <f t="shared" si="2228"/>
        <v/>
      </c>
      <c r="CD711" s="1204" t="str">
        <f t="shared" si="2234"/>
        <v/>
      </c>
      <c r="CE711" s="1205" t="str">
        <f t="shared" si="2234"/>
        <v/>
      </c>
      <c r="CF711" s="1206" t="str">
        <f t="shared" si="2234"/>
        <v/>
      </c>
      <c r="CG711" s="1206" t="str">
        <f t="shared" si="2234"/>
        <v/>
      </c>
      <c r="CH711" s="1206" t="str">
        <f t="shared" si="2234"/>
        <v/>
      </c>
      <c r="CI711" s="1206" t="str">
        <f t="shared" si="2234"/>
        <v/>
      </c>
      <c r="CJ711" s="1206" t="str">
        <f t="shared" si="2234"/>
        <v/>
      </c>
      <c r="CK711" s="1207" t="str">
        <f t="shared" si="2234"/>
        <v/>
      </c>
      <c r="CL711" s="1207" t="str">
        <f t="shared" si="2234"/>
        <v/>
      </c>
      <c r="CM711" s="1207" t="str">
        <f t="shared" si="2234"/>
        <v/>
      </c>
      <c r="CN711" s="1206" t="str">
        <f t="shared" si="2235"/>
        <v/>
      </c>
      <c r="CO711" s="1206" t="str">
        <f t="shared" si="2235"/>
        <v/>
      </c>
      <c r="CP711" s="1206" t="str">
        <f t="shared" si="2235"/>
        <v/>
      </c>
      <c r="CQ711" s="1206" t="str">
        <f t="shared" si="2235"/>
        <v/>
      </c>
      <c r="CR711" s="1206" t="str">
        <f t="shared" si="2235"/>
        <v/>
      </c>
      <c r="CS711" s="1205" t="str">
        <f t="shared" si="2235"/>
        <v/>
      </c>
      <c r="CT711" s="1208" t="str">
        <f t="shared" si="2235"/>
        <v/>
      </c>
      <c r="CU711" s="1242" t="str">
        <f t="shared" si="2236"/>
        <v/>
      </c>
      <c r="CV711" s="1243" t="str">
        <f t="shared" si="2236"/>
        <v/>
      </c>
      <c r="CW711" s="1244" t="str">
        <f t="shared" si="2236"/>
        <v/>
      </c>
      <c r="CX711" s="1244" t="str">
        <f t="shared" si="2236"/>
        <v/>
      </c>
      <c r="CY711" s="1244" t="str">
        <f t="shared" si="2236"/>
        <v/>
      </c>
      <c r="CZ711" s="1244" t="str">
        <f t="shared" si="2236"/>
        <v/>
      </c>
      <c r="DA711" s="1244" t="str">
        <f t="shared" si="2236"/>
        <v/>
      </c>
      <c r="DB711" s="1245" t="str">
        <f t="shared" si="2236"/>
        <v/>
      </c>
      <c r="DC711" s="1245" t="str">
        <f t="shared" si="2236"/>
        <v/>
      </c>
      <c r="DD711" s="1245" t="str">
        <f t="shared" si="2236"/>
        <v/>
      </c>
      <c r="DE711" s="1244" t="str">
        <f t="shared" si="2237"/>
        <v/>
      </c>
      <c r="DF711" s="1244" t="str">
        <f t="shared" si="2237"/>
        <v/>
      </c>
      <c r="DG711" s="1244" t="str">
        <f t="shared" si="2237"/>
        <v/>
      </c>
      <c r="DH711" s="1244" t="str">
        <f t="shared" si="2237"/>
        <v/>
      </c>
      <c r="DI711" s="1244" t="str">
        <f t="shared" si="2237"/>
        <v/>
      </c>
      <c r="DJ711" s="1243" t="str">
        <f t="shared" si="2237"/>
        <v/>
      </c>
      <c r="DK711" s="1242" t="str">
        <f t="shared" si="2237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5"/>
        <v/>
      </c>
      <c r="CA712" s="1236" t="str">
        <f t="shared" si="2226"/>
        <v/>
      </c>
      <c r="CB712" s="1236" t="str">
        <f t="shared" si="2227"/>
        <v/>
      </c>
      <c r="CC712" s="1384" t="str">
        <f t="shared" si="2228"/>
        <v/>
      </c>
      <c r="CD712" s="1204" t="str">
        <f t="shared" si="2234"/>
        <v/>
      </c>
      <c r="CE712" s="1205" t="str">
        <f t="shared" si="2234"/>
        <v/>
      </c>
      <c r="CF712" s="1206" t="str">
        <f t="shared" si="2234"/>
        <v/>
      </c>
      <c r="CG712" s="1206" t="str">
        <f t="shared" si="2234"/>
        <v/>
      </c>
      <c r="CH712" s="1206" t="str">
        <f t="shared" si="2234"/>
        <v/>
      </c>
      <c r="CI712" s="1206" t="str">
        <f t="shared" si="2234"/>
        <v/>
      </c>
      <c r="CJ712" s="1206" t="str">
        <f t="shared" si="2234"/>
        <v/>
      </c>
      <c r="CK712" s="1207" t="str">
        <f t="shared" si="2234"/>
        <v/>
      </c>
      <c r="CL712" s="1207" t="str">
        <f t="shared" si="2234"/>
        <v/>
      </c>
      <c r="CM712" s="1207" t="str">
        <f t="shared" si="2234"/>
        <v/>
      </c>
      <c r="CN712" s="1206" t="str">
        <f t="shared" si="2235"/>
        <v/>
      </c>
      <c r="CO712" s="1206" t="str">
        <f t="shared" si="2235"/>
        <v/>
      </c>
      <c r="CP712" s="1206" t="str">
        <f t="shared" si="2235"/>
        <v/>
      </c>
      <c r="CQ712" s="1206" t="str">
        <f t="shared" si="2235"/>
        <v/>
      </c>
      <c r="CR712" s="1206" t="str">
        <f t="shared" si="2235"/>
        <v/>
      </c>
      <c r="CS712" s="1205" t="str">
        <f t="shared" si="2235"/>
        <v/>
      </c>
      <c r="CT712" s="1208" t="str">
        <f t="shared" si="2235"/>
        <v/>
      </c>
      <c r="CU712" s="1242" t="str">
        <f t="shared" si="2236"/>
        <v/>
      </c>
      <c r="CV712" s="1243" t="str">
        <f t="shared" si="2236"/>
        <v/>
      </c>
      <c r="CW712" s="1244" t="str">
        <f t="shared" si="2236"/>
        <v/>
      </c>
      <c r="CX712" s="1244" t="str">
        <f t="shared" si="2236"/>
        <v/>
      </c>
      <c r="CY712" s="1244" t="str">
        <f t="shared" si="2236"/>
        <v/>
      </c>
      <c r="CZ712" s="1244" t="str">
        <f t="shared" si="2236"/>
        <v/>
      </c>
      <c r="DA712" s="1244" t="str">
        <f t="shared" si="2236"/>
        <v/>
      </c>
      <c r="DB712" s="1245" t="str">
        <f t="shared" si="2236"/>
        <v/>
      </c>
      <c r="DC712" s="1245" t="str">
        <f t="shared" si="2236"/>
        <v/>
      </c>
      <c r="DD712" s="1245" t="str">
        <f t="shared" si="2236"/>
        <v/>
      </c>
      <c r="DE712" s="1244" t="str">
        <f t="shared" si="2237"/>
        <v/>
      </c>
      <c r="DF712" s="1244" t="str">
        <f t="shared" si="2237"/>
        <v/>
      </c>
      <c r="DG712" s="1244" t="str">
        <f t="shared" si="2237"/>
        <v/>
      </c>
      <c r="DH712" s="1244" t="str">
        <f t="shared" si="2237"/>
        <v/>
      </c>
      <c r="DI712" s="1244" t="str">
        <f t="shared" si="2237"/>
        <v/>
      </c>
      <c r="DJ712" s="1243" t="str">
        <f t="shared" si="2237"/>
        <v/>
      </c>
      <c r="DK712" s="1242" t="str">
        <f t="shared" si="2237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5"/>
        <v>0</v>
      </c>
      <c r="CA713" s="1236">
        <f t="shared" si="2226"/>
        <v>184</v>
      </c>
      <c r="CB713" s="1236">
        <f t="shared" si="2227"/>
        <v>266.66666666666669</v>
      </c>
      <c r="CC713" s="1384">
        <f t="shared" si="2228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8"/>
        <v>0</v>
      </c>
      <c r="CG713" s="1206">
        <f t="shared" si="2238"/>
        <v>0</v>
      </c>
      <c r="CH713" s="1206">
        <f t="shared" si="2238"/>
        <v>0</v>
      </c>
      <c r="CI713" s="1206">
        <f t="shared" si="2238"/>
        <v>0</v>
      </c>
      <c r="CJ713" s="1206">
        <f t="shared" si="2238"/>
        <v>0</v>
      </c>
      <c r="CK713" s="1207">
        <f t="shared" si="2238"/>
        <v>0</v>
      </c>
      <c r="CL713" s="1207">
        <f t="shared" si="2238"/>
        <v>0</v>
      </c>
      <c r="CM713" s="1207">
        <f t="shared" si="2238"/>
        <v>0</v>
      </c>
      <c r="CN713" s="1206">
        <f t="shared" si="2238"/>
        <v>0</v>
      </c>
      <c r="CO713" s="1206">
        <f t="shared" si="2238"/>
        <v>0</v>
      </c>
      <c r="CP713" s="1206">
        <f t="shared" si="2238"/>
        <v>0</v>
      </c>
      <c r="CQ713" s="1206">
        <f t="shared" si="2238"/>
        <v>0</v>
      </c>
      <c r="CR713" s="1206">
        <f t="shared" si="2238"/>
        <v>1600</v>
      </c>
      <c r="CS713" s="1205">
        <f t="shared" si="2238"/>
        <v>2400</v>
      </c>
      <c r="CT713" s="1208">
        <f t="shared" si="2238"/>
        <v>10800</v>
      </c>
      <c r="CU713" s="1242">
        <f t="shared" si="2236"/>
        <v>0</v>
      </c>
      <c r="CV713" s="1243">
        <f t="shared" si="2236"/>
        <v>0</v>
      </c>
      <c r="CW713" s="1244">
        <f t="shared" si="2236"/>
        <v>0</v>
      </c>
      <c r="CX713" s="1244">
        <f t="shared" si="2236"/>
        <v>0</v>
      </c>
      <c r="CY713" s="1244">
        <f t="shared" si="2236"/>
        <v>0</v>
      </c>
      <c r="CZ713" s="1244">
        <f t="shared" si="2236"/>
        <v>0</v>
      </c>
      <c r="DA713" s="1244">
        <f t="shared" si="2236"/>
        <v>0</v>
      </c>
      <c r="DB713" s="1245">
        <f t="shared" si="2236"/>
        <v>0</v>
      </c>
      <c r="DC713" s="1245">
        <f t="shared" si="2236"/>
        <v>0</v>
      </c>
      <c r="DD713" s="1245">
        <f t="shared" si="2236"/>
        <v>0</v>
      </c>
      <c r="DE713" s="1244">
        <f t="shared" si="2237"/>
        <v>0</v>
      </c>
      <c r="DF713" s="1244">
        <f t="shared" si="2237"/>
        <v>0</v>
      </c>
      <c r="DG713" s="1244">
        <f t="shared" si="2237"/>
        <v>0</v>
      </c>
      <c r="DH713" s="1244">
        <f t="shared" si="2237"/>
        <v>0</v>
      </c>
      <c r="DI713" s="1244">
        <f t="shared" si="2237"/>
        <v>0</v>
      </c>
      <c r="DJ713" s="1243">
        <f t="shared" si="2237"/>
        <v>0</v>
      </c>
      <c r="DK713" s="1242">
        <f t="shared" si="2237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5"/>
        <v/>
      </c>
      <c r="CA714" s="1280" t="str">
        <f t="shared" si="2226"/>
        <v/>
      </c>
      <c r="CB714" s="1280" t="str">
        <f t="shared" si="2227"/>
        <v/>
      </c>
      <c r="CC714" s="1383" t="str">
        <f t="shared" si="2228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5"/>
        <v/>
      </c>
      <c r="CA715" s="1236" t="str">
        <f t="shared" si="2226"/>
        <v/>
      </c>
      <c r="CB715" s="1236" t="str">
        <f t="shared" si="2227"/>
        <v/>
      </c>
      <c r="CC715" s="1384" t="str">
        <f t="shared" si="2228"/>
        <v/>
      </c>
      <c r="CD715" s="1204" t="str">
        <f t="shared" ref="CD715:CD731" si="223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4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4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5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5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6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6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7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7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3">COUNT(B715:R715)</f>
        <v>0</v>
      </c>
      <c r="DM715" s="1180">
        <f t="shared" ref="DM715:DM731" si="2274">COUNT(T715:AJ715)</f>
        <v>0</v>
      </c>
      <c r="DN715" s="1180">
        <f t="shared" ref="DN715:DN731" si="2275">COUNT(AL715:BB715)</f>
        <v>0</v>
      </c>
      <c r="DO715" s="1180">
        <f t="shared" ref="DO715:DO731" si="2276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5"/>
        <v/>
      </c>
      <c r="CA716" s="1236" t="str">
        <f t="shared" si="2226"/>
        <v/>
      </c>
      <c r="CB716" s="1236" t="str">
        <f t="shared" si="2227"/>
        <v/>
      </c>
      <c r="CC716" s="1384" t="str">
        <f t="shared" si="2228"/>
        <v/>
      </c>
      <c r="CD716" s="1204" t="str">
        <f t="shared" si="2239"/>
        <v/>
      </c>
      <c r="CE716" s="1205" t="str">
        <f t="shared" si="2240"/>
        <v/>
      </c>
      <c r="CF716" s="1206" t="str">
        <f t="shared" si="2241"/>
        <v/>
      </c>
      <c r="CG716" s="1206" t="str">
        <f t="shared" si="2242"/>
        <v/>
      </c>
      <c r="CH716" s="1206" t="str">
        <f t="shared" si="2243"/>
        <v/>
      </c>
      <c r="CI716" s="1206" t="str">
        <f t="shared" si="2244"/>
        <v/>
      </c>
      <c r="CJ716" s="1206" t="str">
        <f t="shared" si="2245"/>
        <v/>
      </c>
      <c r="CK716" s="1207" t="str">
        <f t="shared" si="2246"/>
        <v/>
      </c>
      <c r="CL716" s="1207" t="str">
        <f t="shared" si="2247"/>
        <v/>
      </c>
      <c r="CM716" s="1207" t="str">
        <f t="shared" si="2248"/>
        <v/>
      </c>
      <c r="CN716" s="1206" t="str">
        <f t="shared" si="2249"/>
        <v/>
      </c>
      <c r="CO716" s="1206" t="str">
        <f t="shared" si="2250"/>
        <v/>
      </c>
      <c r="CP716" s="1206" t="str">
        <f t="shared" si="2251"/>
        <v/>
      </c>
      <c r="CQ716" s="1206" t="str">
        <f t="shared" si="2252"/>
        <v/>
      </c>
      <c r="CR716" s="1206" t="str">
        <f t="shared" si="2253"/>
        <v/>
      </c>
      <c r="CS716" s="1205" t="str">
        <f t="shared" si="2254"/>
        <v/>
      </c>
      <c r="CT716" s="1208" t="str">
        <f t="shared" si="2255"/>
        <v/>
      </c>
      <c r="CU716" s="1242" t="str">
        <f t="shared" si="2256"/>
        <v/>
      </c>
      <c r="CV716" s="1243" t="str">
        <f t="shared" si="2257"/>
        <v/>
      </c>
      <c r="CW716" s="1244" t="str">
        <f t="shared" si="2258"/>
        <v/>
      </c>
      <c r="CX716" s="1244" t="str">
        <f t="shared" si="2259"/>
        <v/>
      </c>
      <c r="CY716" s="1244" t="str">
        <f t="shared" si="2260"/>
        <v/>
      </c>
      <c r="CZ716" s="1244" t="str">
        <f t="shared" si="2261"/>
        <v/>
      </c>
      <c r="DA716" s="1244" t="str">
        <f t="shared" si="2262"/>
        <v/>
      </c>
      <c r="DB716" s="1245" t="str">
        <f t="shared" si="2263"/>
        <v/>
      </c>
      <c r="DC716" s="1245" t="str">
        <f t="shared" si="2264"/>
        <v/>
      </c>
      <c r="DD716" s="1245" t="str">
        <f t="shared" si="2265"/>
        <v/>
      </c>
      <c r="DE716" s="1244" t="str">
        <f t="shared" si="2266"/>
        <v/>
      </c>
      <c r="DF716" s="1244" t="str">
        <f t="shared" si="2267"/>
        <v/>
      </c>
      <c r="DG716" s="1244" t="str">
        <f t="shared" si="2268"/>
        <v/>
      </c>
      <c r="DH716" s="1244" t="str">
        <f t="shared" si="2269"/>
        <v/>
      </c>
      <c r="DI716" s="1244" t="str">
        <f t="shared" si="2270"/>
        <v/>
      </c>
      <c r="DJ716" s="1243" t="str">
        <f t="shared" si="2271"/>
        <v/>
      </c>
      <c r="DK716" s="1242" t="str">
        <f t="shared" si="2272"/>
        <v/>
      </c>
      <c r="DL716" s="1230">
        <f t="shared" si="2273"/>
        <v>0</v>
      </c>
      <c r="DM716" s="1180">
        <f t="shared" si="2274"/>
        <v>0</v>
      </c>
      <c r="DN716" s="1180">
        <f t="shared" si="2275"/>
        <v>0</v>
      </c>
      <c r="DO716" s="1180">
        <f t="shared" si="2276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5"/>
        <v/>
      </c>
      <c r="CA717" s="1236" t="str">
        <f t="shared" si="2226"/>
        <v/>
      </c>
      <c r="CB717" s="1236" t="str">
        <f t="shared" si="2227"/>
        <v/>
      </c>
      <c r="CC717" s="1384" t="str">
        <f t="shared" si="2228"/>
        <v/>
      </c>
      <c r="CD717" s="1204" t="str">
        <f t="shared" si="2239"/>
        <v/>
      </c>
      <c r="CE717" s="1205" t="str">
        <f t="shared" si="2240"/>
        <v/>
      </c>
      <c r="CF717" s="1206" t="str">
        <f t="shared" si="2241"/>
        <v/>
      </c>
      <c r="CG717" s="1206" t="str">
        <f t="shared" si="2242"/>
        <v/>
      </c>
      <c r="CH717" s="1206" t="str">
        <f t="shared" si="2243"/>
        <v/>
      </c>
      <c r="CI717" s="1206" t="str">
        <f t="shared" si="2244"/>
        <v/>
      </c>
      <c r="CJ717" s="1206" t="str">
        <f t="shared" si="2245"/>
        <v/>
      </c>
      <c r="CK717" s="1207" t="str">
        <f t="shared" si="2246"/>
        <v/>
      </c>
      <c r="CL717" s="1207" t="str">
        <f t="shared" si="2247"/>
        <v/>
      </c>
      <c r="CM717" s="1207" t="str">
        <f t="shared" si="2248"/>
        <v/>
      </c>
      <c r="CN717" s="1206" t="str">
        <f t="shared" si="2249"/>
        <v/>
      </c>
      <c r="CO717" s="1206" t="str">
        <f t="shared" si="2250"/>
        <v/>
      </c>
      <c r="CP717" s="1206" t="str">
        <f t="shared" si="2251"/>
        <v/>
      </c>
      <c r="CQ717" s="1206" t="str">
        <f t="shared" si="2252"/>
        <v/>
      </c>
      <c r="CR717" s="1206" t="str">
        <f t="shared" si="2253"/>
        <v/>
      </c>
      <c r="CS717" s="1205" t="str">
        <f t="shared" si="2254"/>
        <v/>
      </c>
      <c r="CT717" s="1208" t="str">
        <f t="shared" si="2255"/>
        <v/>
      </c>
      <c r="CU717" s="1242" t="str">
        <f t="shared" si="2256"/>
        <v/>
      </c>
      <c r="CV717" s="1243" t="str">
        <f t="shared" si="2257"/>
        <v/>
      </c>
      <c r="CW717" s="1244" t="str">
        <f t="shared" si="2258"/>
        <v/>
      </c>
      <c r="CX717" s="1244" t="str">
        <f t="shared" si="2259"/>
        <v/>
      </c>
      <c r="CY717" s="1244" t="str">
        <f t="shared" si="2260"/>
        <v/>
      </c>
      <c r="CZ717" s="1244" t="str">
        <f t="shared" si="2261"/>
        <v/>
      </c>
      <c r="DA717" s="1244" t="str">
        <f t="shared" si="2262"/>
        <v/>
      </c>
      <c r="DB717" s="1245" t="str">
        <f t="shared" si="2263"/>
        <v/>
      </c>
      <c r="DC717" s="1245" t="str">
        <f t="shared" si="2264"/>
        <v/>
      </c>
      <c r="DD717" s="1245" t="str">
        <f t="shared" si="2265"/>
        <v/>
      </c>
      <c r="DE717" s="1244" t="str">
        <f t="shared" si="2266"/>
        <v/>
      </c>
      <c r="DF717" s="1244" t="str">
        <f t="shared" si="2267"/>
        <v/>
      </c>
      <c r="DG717" s="1244" t="str">
        <f t="shared" si="2268"/>
        <v/>
      </c>
      <c r="DH717" s="1244" t="str">
        <f t="shared" si="2269"/>
        <v/>
      </c>
      <c r="DI717" s="1244" t="str">
        <f t="shared" si="2270"/>
        <v/>
      </c>
      <c r="DJ717" s="1243" t="str">
        <f t="shared" si="2271"/>
        <v/>
      </c>
      <c r="DK717" s="1242" t="str">
        <f t="shared" si="2272"/>
        <v/>
      </c>
      <c r="DL717" s="1230">
        <f t="shared" si="2273"/>
        <v>0</v>
      </c>
      <c r="DM717" s="1180">
        <f t="shared" si="2274"/>
        <v>0</v>
      </c>
      <c r="DN717" s="1180">
        <f t="shared" si="2275"/>
        <v>0</v>
      </c>
      <c r="DO717" s="1180">
        <f t="shared" si="2276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5"/>
        <v/>
      </c>
      <c r="CA718" s="1236" t="str">
        <f t="shared" si="2226"/>
        <v/>
      </c>
      <c r="CB718" s="1236" t="str">
        <f t="shared" si="2227"/>
        <v/>
      </c>
      <c r="CC718" s="1384" t="str">
        <f t="shared" si="2228"/>
        <v/>
      </c>
      <c r="CD718" s="1204" t="str">
        <f t="shared" si="2239"/>
        <v/>
      </c>
      <c r="CE718" s="1205" t="str">
        <f t="shared" si="2240"/>
        <v/>
      </c>
      <c r="CF718" s="1206" t="str">
        <f t="shared" si="2241"/>
        <v/>
      </c>
      <c r="CG718" s="1206" t="str">
        <f t="shared" si="2242"/>
        <v/>
      </c>
      <c r="CH718" s="1206" t="str">
        <f t="shared" si="2243"/>
        <v/>
      </c>
      <c r="CI718" s="1206" t="str">
        <f t="shared" si="2244"/>
        <v/>
      </c>
      <c r="CJ718" s="1206" t="str">
        <f t="shared" si="2245"/>
        <v/>
      </c>
      <c r="CK718" s="1207" t="str">
        <f t="shared" si="2246"/>
        <v/>
      </c>
      <c r="CL718" s="1207" t="str">
        <f t="shared" si="2247"/>
        <v/>
      </c>
      <c r="CM718" s="1207" t="str">
        <f t="shared" si="2248"/>
        <v/>
      </c>
      <c r="CN718" s="1206" t="str">
        <f t="shared" si="2249"/>
        <v/>
      </c>
      <c r="CO718" s="1206" t="str">
        <f t="shared" si="2250"/>
        <v/>
      </c>
      <c r="CP718" s="1206" t="str">
        <f t="shared" si="2251"/>
        <v/>
      </c>
      <c r="CQ718" s="1206" t="str">
        <f t="shared" si="2252"/>
        <v/>
      </c>
      <c r="CR718" s="1206" t="str">
        <f t="shared" si="2253"/>
        <v/>
      </c>
      <c r="CS718" s="1205" t="str">
        <f t="shared" si="2254"/>
        <v/>
      </c>
      <c r="CT718" s="1208" t="str">
        <f t="shared" si="2255"/>
        <v/>
      </c>
      <c r="CU718" s="1242" t="str">
        <f t="shared" si="2256"/>
        <v/>
      </c>
      <c r="CV718" s="1243" t="str">
        <f t="shared" si="2257"/>
        <v/>
      </c>
      <c r="CW718" s="1244" t="str">
        <f t="shared" si="2258"/>
        <v/>
      </c>
      <c r="CX718" s="1244" t="str">
        <f t="shared" si="2259"/>
        <v/>
      </c>
      <c r="CY718" s="1244" t="str">
        <f t="shared" si="2260"/>
        <v/>
      </c>
      <c r="CZ718" s="1244" t="str">
        <f t="shared" si="2261"/>
        <v/>
      </c>
      <c r="DA718" s="1244" t="str">
        <f t="shared" si="2262"/>
        <v/>
      </c>
      <c r="DB718" s="1245" t="str">
        <f t="shared" si="2263"/>
        <v/>
      </c>
      <c r="DC718" s="1245" t="str">
        <f t="shared" si="2264"/>
        <v/>
      </c>
      <c r="DD718" s="1245" t="str">
        <f t="shared" si="2265"/>
        <v/>
      </c>
      <c r="DE718" s="1244" t="str">
        <f t="shared" si="2266"/>
        <v/>
      </c>
      <c r="DF718" s="1244" t="str">
        <f t="shared" si="2267"/>
        <v/>
      </c>
      <c r="DG718" s="1244" t="str">
        <f t="shared" si="2268"/>
        <v/>
      </c>
      <c r="DH718" s="1244" t="str">
        <f t="shared" si="2269"/>
        <v/>
      </c>
      <c r="DI718" s="1244" t="str">
        <f t="shared" si="2270"/>
        <v/>
      </c>
      <c r="DJ718" s="1243" t="str">
        <f t="shared" si="2271"/>
        <v/>
      </c>
      <c r="DK718" s="1242" t="str">
        <f t="shared" si="2272"/>
        <v/>
      </c>
      <c r="DL718" s="1230">
        <f t="shared" si="2273"/>
        <v>0</v>
      </c>
      <c r="DM718" s="1180">
        <f t="shared" si="2274"/>
        <v>0</v>
      </c>
      <c r="DN718" s="1180">
        <f t="shared" si="2275"/>
        <v>0</v>
      </c>
      <c r="DO718" s="1180">
        <f t="shared" si="2276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5"/>
        <v>0</v>
      </c>
      <c r="CA719" s="1236">
        <f t="shared" si="2226"/>
        <v>0</v>
      </c>
      <c r="CB719" s="1236">
        <f t="shared" si="2227"/>
        <v>0</v>
      </c>
      <c r="CC719" s="1384">
        <f t="shared" si="2228"/>
        <v>0</v>
      </c>
      <c r="CD719" s="1204">
        <f t="shared" ref="CD719:CS719" si="227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7"/>
        <v>0</v>
      </c>
      <c r="CF719" s="1206">
        <f t="shared" si="2277"/>
        <v>0</v>
      </c>
      <c r="CG719" s="1206">
        <f t="shared" si="2277"/>
        <v>0</v>
      </c>
      <c r="CH719" s="1206">
        <f t="shared" si="2277"/>
        <v>0</v>
      </c>
      <c r="CI719" s="1206">
        <f t="shared" si="2277"/>
        <v>0</v>
      </c>
      <c r="CJ719" s="1206">
        <f t="shared" si="2277"/>
        <v>0</v>
      </c>
      <c r="CK719" s="1207">
        <f t="shared" si="2277"/>
        <v>0</v>
      </c>
      <c r="CL719" s="1207">
        <f t="shared" si="2277"/>
        <v>0</v>
      </c>
      <c r="CM719" s="1207">
        <f t="shared" si="2277"/>
        <v>0</v>
      </c>
      <c r="CN719" s="1206">
        <f t="shared" si="2277"/>
        <v>0</v>
      </c>
      <c r="CO719" s="1206">
        <f t="shared" si="2277"/>
        <v>0</v>
      </c>
      <c r="CP719" s="1206">
        <f t="shared" si="2277"/>
        <v>0</v>
      </c>
      <c r="CQ719" s="1206">
        <f t="shared" si="2277"/>
        <v>0</v>
      </c>
      <c r="CR719" s="1206">
        <f t="shared" si="2277"/>
        <v>0</v>
      </c>
      <c r="CS719" s="1205">
        <f t="shared" si="2277"/>
        <v>0</v>
      </c>
      <c r="CT719" s="1208">
        <f t="shared" ref="CE719:CT726" si="227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6"/>
        <v>0</v>
      </c>
      <c r="CV719" s="1243">
        <f t="shared" si="2257"/>
        <v>0</v>
      </c>
      <c r="CW719" s="1244">
        <f t="shared" si="2258"/>
        <v>0</v>
      </c>
      <c r="CX719" s="1244">
        <f t="shared" si="2259"/>
        <v>0</v>
      </c>
      <c r="CY719" s="1244">
        <f t="shared" si="2260"/>
        <v>0</v>
      </c>
      <c r="CZ719" s="1244">
        <f t="shared" si="2261"/>
        <v>0</v>
      </c>
      <c r="DA719" s="1244">
        <f t="shared" si="2262"/>
        <v>0</v>
      </c>
      <c r="DB719" s="1245">
        <f t="shared" si="2263"/>
        <v>0</v>
      </c>
      <c r="DC719" s="1245">
        <f t="shared" si="2264"/>
        <v>0</v>
      </c>
      <c r="DD719" s="1245">
        <f t="shared" si="2265"/>
        <v>0</v>
      </c>
      <c r="DE719" s="1244">
        <f t="shared" si="2266"/>
        <v>0</v>
      </c>
      <c r="DF719" s="1244">
        <f t="shared" si="2267"/>
        <v>0</v>
      </c>
      <c r="DG719" s="1244">
        <f t="shared" si="2268"/>
        <v>0</v>
      </c>
      <c r="DH719" s="1244">
        <f t="shared" si="2269"/>
        <v>0</v>
      </c>
      <c r="DI719" s="1244">
        <f t="shared" si="2270"/>
        <v>0</v>
      </c>
      <c r="DJ719" s="1243">
        <f t="shared" si="2271"/>
        <v>0</v>
      </c>
      <c r="DK719" s="1242">
        <f t="shared" si="2272"/>
        <v>60</v>
      </c>
      <c r="DL719" s="1230">
        <f t="shared" si="2273"/>
        <v>17</v>
      </c>
      <c r="DM719" s="1180">
        <f t="shared" si="2274"/>
        <v>17</v>
      </c>
      <c r="DN719" s="1180">
        <f t="shared" si="2275"/>
        <v>17</v>
      </c>
      <c r="DO719" s="1180">
        <f t="shared" si="2276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5"/>
        <v/>
      </c>
      <c r="CA720" s="1236" t="str">
        <f t="shared" si="2226"/>
        <v/>
      </c>
      <c r="CB720" s="1236" t="str">
        <f t="shared" si="2227"/>
        <v/>
      </c>
      <c r="CC720" s="1384" t="str">
        <f t="shared" si="2228"/>
        <v/>
      </c>
      <c r="CD720" s="1204" t="str">
        <f t="shared" ref="CD720:CD726" si="227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8"/>
        <v/>
      </c>
      <c r="CF720" s="1206" t="str">
        <f t="shared" si="2278"/>
        <v/>
      </c>
      <c r="CG720" s="1206" t="str">
        <f t="shared" si="2278"/>
        <v/>
      </c>
      <c r="CH720" s="1206" t="str">
        <f t="shared" si="2278"/>
        <v/>
      </c>
      <c r="CI720" s="1206" t="str">
        <f t="shared" si="2278"/>
        <v/>
      </c>
      <c r="CJ720" s="1206" t="str">
        <f t="shared" si="2278"/>
        <v/>
      </c>
      <c r="CK720" s="1207" t="str">
        <f t="shared" si="2278"/>
        <v/>
      </c>
      <c r="CL720" s="1207" t="str">
        <f t="shared" si="2278"/>
        <v/>
      </c>
      <c r="CM720" s="1207" t="str">
        <f t="shared" si="2278"/>
        <v/>
      </c>
      <c r="CN720" s="1206" t="str">
        <f t="shared" si="2278"/>
        <v/>
      </c>
      <c r="CO720" s="1206" t="str">
        <f t="shared" si="2278"/>
        <v/>
      </c>
      <c r="CP720" s="1206" t="str">
        <f t="shared" si="2278"/>
        <v/>
      </c>
      <c r="CQ720" s="1206" t="str">
        <f t="shared" si="2278"/>
        <v/>
      </c>
      <c r="CR720" s="1206" t="str">
        <f t="shared" si="2278"/>
        <v/>
      </c>
      <c r="CS720" s="1205" t="str">
        <f t="shared" si="2278"/>
        <v/>
      </c>
      <c r="CT720" s="1208" t="str">
        <f t="shared" si="2278"/>
        <v/>
      </c>
      <c r="CU720" s="1242" t="str">
        <f t="shared" si="2256"/>
        <v/>
      </c>
      <c r="CV720" s="1243" t="str">
        <f t="shared" si="2257"/>
        <v/>
      </c>
      <c r="CW720" s="1244" t="str">
        <f t="shared" si="2258"/>
        <v/>
      </c>
      <c r="CX720" s="1244" t="str">
        <f t="shared" si="2259"/>
        <v/>
      </c>
      <c r="CY720" s="1244" t="str">
        <f t="shared" si="2260"/>
        <v/>
      </c>
      <c r="CZ720" s="1244" t="str">
        <f t="shared" si="2261"/>
        <v/>
      </c>
      <c r="DA720" s="1244" t="str">
        <f t="shared" si="2262"/>
        <v/>
      </c>
      <c r="DB720" s="1245" t="str">
        <f t="shared" si="2263"/>
        <v/>
      </c>
      <c r="DC720" s="1245" t="str">
        <f t="shared" si="2264"/>
        <v/>
      </c>
      <c r="DD720" s="1245" t="str">
        <f t="shared" si="2265"/>
        <v/>
      </c>
      <c r="DE720" s="1244" t="str">
        <f t="shared" si="2266"/>
        <v/>
      </c>
      <c r="DF720" s="1244" t="str">
        <f t="shared" si="2267"/>
        <v/>
      </c>
      <c r="DG720" s="1244" t="str">
        <f t="shared" si="2268"/>
        <v/>
      </c>
      <c r="DH720" s="1244" t="str">
        <f t="shared" si="2269"/>
        <v/>
      </c>
      <c r="DI720" s="1244" t="str">
        <f t="shared" si="2270"/>
        <v/>
      </c>
      <c r="DJ720" s="1243" t="str">
        <f t="shared" si="2271"/>
        <v/>
      </c>
      <c r="DK720" s="1242" t="str">
        <f t="shared" si="2272"/>
        <v/>
      </c>
      <c r="DL720" s="1230">
        <f t="shared" si="2273"/>
        <v>0</v>
      </c>
      <c r="DM720" s="1180">
        <f t="shared" si="2274"/>
        <v>0</v>
      </c>
      <c r="DN720" s="1180">
        <f t="shared" si="2275"/>
        <v>0</v>
      </c>
      <c r="DO720" s="1180">
        <f t="shared" si="2276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5"/>
        <v/>
      </c>
      <c r="CA721" s="1236" t="str">
        <f t="shared" si="2226"/>
        <v/>
      </c>
      <c r="CB721" s="1236" t="str">
        <f t="shared" si="2227"/>
        <v/>
      </c>
      <c r="CC721" s="1384" t="str">
        <f t="shared" si="2228"/>
        <v/>
      </c>
      <c r="CD721" s="1204" t="str">
        <f t="shared" si="2279"/>
        <v/>
      </c>
      <c r="CE721" s="1205" t="str">
        <f t="shared" si="2278"/>
        <v/>
      </c>
      <c r="CF721" s="1206" t="str">
        <f t="shared" si="2278"/>
        <v/>
      </c>
      <c r="CG721" s="1206" t="str">
        <f t="shared" si="2278"/>
        <v/>
      </c>
      <c r="CH721" s="1206" t="str">
        <f t="shared" si="2278"/>
        <v/>
      </c>
      <c r="CI721" s="1206" t="str">
        <f t="shared" si="2278"/>
        <v/>
      </c>
      <c r="CJ721" s="1206" t="str">
        <f t="shared" si="2278"/>
        <v/>
      </c>
      <c r="CK721" s="1207" t="str">
        <f t="shared" si="2278"/>
        <v/>
      </c>
      <c r="CL721" s="1207" t="str">
        <f t="shared" si="2278"/>
        <v/>
      </c>
      <c r="CM721" s="1207" t="str">
        <f t="shared" si="2278"/>
        <v/>
      </c>
      <c r="CN721" s="1206" t="str">
        <f t="shared" si="2278"/>
        <v/>
      </c>
      <c r="CO721" s="1206" t="str">
        <f t="shared" si="2278"/>
        <v/>
      </c>
      <c r="CP721" s="1206" t="str">
        <f t="shared" si="2278"/>
        <v/>
      </c>
      <c r="CQ721" s="1206" t="str">
        <f t="shared" si="2278"/>
        <v/>
      </c>
      <c r="CR721" s="1206" t="str">
        <f t="shared" si="2278"/>
        <v/>
      </c>
      <c r="CS721" s="1205" t="str">
        <f t="shared" si="2278"/>
        <v/>
      </c>
      <c r="CT721" s="1208" t="str">
        <f t="shared" si="2278"/>
        <v/>
      </c>
      <c r="CU721" s="1242" t="str">
        <f t="shared" si="2256"/>
        <v/>
      </c>
      <c r="CV721" s="1243" t="str">
        <f t="shared" si="2257"/>
        <v/>
      </c>
      <c r="CW721" s="1244" t="str">
        <f t="shared" si="2258"/>
        <v/>
      </c>
      <c r="CX721" s="1244" t="str">
        <f t="shared" si="2259"/>
        <v/>
      </c>
      <c r="CY721" s="1244" t="str">
        <f t="shared" si="2260"/>
        <v/>
      </c>
      <c r="CZ721" s="1244" t="str">
        <f t="shared" si="2261"/>
        <v/>
      </c>
      <c r="DA721" s="1244" t="str">
        <f t="shared" si="2262"/>
        <v/>
      </c>
      <c r="DB721" s="1245" t="str">
        <f t="shared" si="2263"/>
        <v/>
      </c>
      <c r="DC721" s="1245" t="str">
        <f t="shared" si="2264"/>
        <v/>
      </c>
      <c r="DD721" s="1245" t="str">
        <f t="shared" si="2265"/>
        <v/>
      </c>
      <c r="DE721" s="1244" t="str">
        <f t="shared" si="2266"/>
        <v/>
      </c>
      <c r="DF721" s="1244" t="str">
        <f t="shared" si="2267"/>
        <v/>
      </c>
      <c r="DG721" s="1244" t="str">
        <f t="shared" si="2268"/>
        <v/>
      </c>
      <c r="DH721" s="1244" t="str">
        <f t="shared" si="2269"/>
        <v/>
      </c>
      <c r="DI721" s="1244" t="str">
        <f t="shared" si="2270"/>
        <v/>
      </c>
      <c r="DJ721" s="1243" t="str">
        <f t="shared" si="2271"/>
        <v/>
      </c>
      <c r="DK721" s="1242" t="str">
        <f t="shared" si="2272"/>
        <v/>
      </c>
      <c r="DL721" s="1230">
        <f t="shared" si="2273"/>
        <v>0</v>
      </c>
      <c r="DM721" s="1180">
        <f t="shared" si="2274"/>
        <v>0</v>
      </c>
      <c r="DN721" s="1180">
        <f t="shared" si="2275"/>
        <v>0</v>
      </c>
      <c r="DO721" s="1180">
        <f t="shared" si="2276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5"/>
        <v/>
      </c>
      <c r="CA722" s="1236" t="str">
        <f t="shared" si="2226"/>
        <v/>
      </c>
      <c r="CB722" s="1236" t="str">
        <f t="shared" si="2227"/>
        <v/>
      </c>
      <c r="CC722" s="1384" t="str">
        <f t="shared" si="2228"/>
        <v/>
      </c>
      <c r="CD722" s="1204" t="str">
        <f t="shared" si="2279"/>
        <v/>
      </c>
      <c r="CE722" s="1205" t="str">
        <f t="shared" si="2278"/>
        <v/>
      </c>
      <c r="CF722" s="1206" t="str">
        <f t="shared" si="2278"/>
        <v/>
      </c>
      <c r="CG722" s="1206" t="str">
        <f t="shared" si="2278"/>
        <v/>
      </c>
      <c r="CH722" s="1206" t="str">
        <f t="shared" si="2278"/>
        <v/>
      </c>
      <c r="CI722" s="1206" t="str">
        <f t="shared" si="2278"/>
        <v/>
      </c>
      <c r="CJ722" s="1206" t="str">
        <f t="shared" si="2278"/>
        <v/>
      </c>
      <c r="CK722" s="1207" t="str">
        <f t="shared" si="2278"/>
        <v/>
      </c>
      <c r="CL722" s="1207" t="str">
        <f t="shared" si="2278"/>
        <v/>
      </c>
      <c r="CM722" s="1207" t="str">
        <f t="shared" si="2278"/>
        <v/>
      </c>
      <c r="CN722" s="1206" t="str">
        <f t="shared" si="2278"/>
        <v/>
      </c>
      <c r="CO722" s="1206" t="str">
        <f t="shared" si="2278"/>
        <v/>
      </c>
      <c r="CP722" s="1206" t="str">
        <f t="shared" si="2278"/>
        <v/>
      </c>
      <c r="CQ722" s="1206" t="str">
        <f t="shared" si="2278"/>
        <v/>
      </c>
      <c r="CR722" s="1206" t="str">
        <f t="shared" si="2278"/>
        <v/>
      </c>
      <c r="CS722" s="1205" t="str">
        <f t="shared" si="2278"/>
        <v/>
      </c>
      <c r="CT722" s="1208" t="str">
        <f t="shared" si="2278"/>
        <v/>
      </c>
      <c r="CU722" s="1242" t="str">
        <f t="shared" si="2256"/>
        <v/>
      </c>
      <c r="CV722" s="1243" t="str">
        <f t="shared" si="2257"/>
        <v/>
      </c>
      <c r="CW722" s="1244" t="str">
        <f t="shared" si="2258"/>
        <v/>
      </c>
      <c r="CX722" s="1244" t="str">
        <f t="shared" si="2259"/>
        <v/>
      </c>
      <c r="CY722" s="1244" t="str">
        <f t="shared" si="2260"/>
        <v/>
      </c>
      <c r="CZ722" s="1244" t="str">
        <f t="shared" si="2261"/>
        <v/>
      </c>
      <c r="DA722" s="1244" t="str">
        <f t="shared" si="2262"/>
        <v/>
      </c>
      <c r="DB722" s="1245" t="str">
        <f t="shared" si="2263"/>
        <v/>
      </c>
      <c r="DC722" s="1245" t="str">
        <f t="shared" si="2264"/>
        <v/>
      </c>
      <c r="DD722" s="1245" t="str">
        <f t="shared" si="2265"/>
        <v/>
      </c>
      <c r="DE722" s="1244" t="str">
        <f t="shared" si="2266"/>
        <v/>
      </c>
      <c r="DF722" s="1244" t="str">
        <f t="shared" si="2267"/>
        <v/>
      </c>
      <c r="DG722" s="1244" t="str">
        <f t="shared" si="2268"/>
        <v/>
      </c>
      <c r="DH722" s="1244" t="str">
        <f t="shared" si="2269"/>
        <v/>
      </c>
      <c r="DI722" s="1244" t="str">
        <f t="shared" si="2270"/>
        <v/>
      </c>
      <c r="DJ722" s="1243" t="str">
        <f t="shared" si="2271"/>
        <v/>
      </c>
      <c r="DK722" s="1242" t="str">
        <f t="shared" si="2272"/>
        <v/>
      </c>
      <c r="DL722" s="1230">
        <f t="shared" si="2273"/>
        <v>0</v>
      </c>
      <c r="DM722" s="1180">
        <f t="shared" si="2274"/>
        <v>0</v>
      </c>
      <c r="DN722" s="1180">
        <f t="shared" si="2275"/>
        <v>0</v>
      </c>
      <c r="DO722" s="1180">
        <f t="shared" si="2276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80">IF(B720="","",B720*B721*B722)</f>
        <v/>
      </c>
      <c r="C723" s="1294" t="str">
        <f t="shared" si="2280"/>
        <v/>
      </c>
      <c r="D723" s="1294" t="str">
        <f t="shared" si="2280"/>
        <v/>
      </c>
      <c r="E723" s="1294" t="str">
        <f t="shared" si="2280"/>
        <v/>
      </c>
      <c r="F723" s="1294" t="str">
        <f t="shared" si="2280"/>
        <v/>
      </c>
      <c r="G723" s="1294" t="str">
        <f t="shared" si="2280"/>
        <v/>
      </c>
      <c r="H723" s="1294" t="str">
        <f t="shared" si="2280"/>
        <v/>
      </c>
      <c r="I723" s="1294" t="str">
        <f t="shared" si="2280"/>
        <v/>
      </c>
      <c r="J723" s="1294" t="str">
        <f t="shared" si="2280"/>
        <v/>
      </c>
      <c r="K723" s="1294" t="str">
        <f t="shared" si="2280"/>
        <v/>
      </c>
      <c r="L723" s="1294" t="str">
        <f t="shared" si="2280"/>
        <v/>
      </c>
      <c r="M723" s="1294" t="str">
        <f t="shared" si="2280"/>
        <v/>
      </c>
      <c r="N723" s="1294" t="str">
        <f t="shared" si="2280"/>
        <v/>
      </c>
      <c r="O723" s="1294" t="str">
        <f t="shared" si="2280"/>
        <v/>
      </c>
      <c r="P723" s="1294" t="str">
        <f t="shared" si="2280"/>
        <v/>
      </c>
      <c r="Q723" s="1294" t="str">
        <f t="shared" si="2280"/>
        <v/>
      </c>
      <c r="R723" s="1294" t="str">
        <f t="shared" si="2280"/>
        <v/>
      </c>
      <c r="S723" s="1331"/>
      <c r="T723" s="1613" t="str">
        <f t="shared" ref="T723:AJ723" si="2281">IF(T720="","",T720*T721*T722)</f>
        <v/>
      </c>
      <c r="U723" s="1613" t="str">
        <f t="shared" si="2281"/>
        <v/>
      </c>
      <c r="V723" s="1613" t="str">
        <f t="shared" si="2281"/>
        <v/>
      </c>
      <c r="W723" s="1613" t="str">
        <f t="shared" si="2281"/>
        <v/>
      </c>
      <c r="X723" s="1613" t="str">
        <f t="shared" si="2281"/>
        <v/>
      </c>
      <c r="Y723" s="1613" t="str">
        <f t="shared" si="2281"/>
        <v/>
      </c>
      <c r="Z723" s="1613" t="str">
        <f t="shared" si="2281"/>
        <v/>
      </c>
      <c r="AA723" s="1294" t="str">
        <f t="shared" si="2281"/>
        <v/>
      </c>
      <c r="AB723" s="1294" t="str">
        <f t="shared" si="2281"/>
        <v/>
      </c>
      <c r="AC723" s="1294" t="str">
        <f t="shared" si="2281"/>
        <v/>
      </c>
      <c r="AD723" s="1294" t="str">
        <f t="shared" si="2281"/>
        <v/>
      </c>
      <c r="AE723" s="1294" t="str">
        <f t="shared" si="2281"/>
        <v/>
      </c>
      <c r="AF723" s="1294" t="str">
        <f t="shared" si="2281"/>
        <v/>
      </c>
      <c r="AG723" s="1294" t="str">
        <f t="shared" si="2281"/>
        <v/>
      </c>
      <c r="AH723" s="1294" t="str">
        <f t="shared" si="2281"/>
        <v/>
      </c>
      <c r="AI723" s="1294" t="str">
        <f t="shared" si="2281"/>
        <v/>
      </c>
      <c r="AJ723" s="1294" t="str">
        <f t="shared" si="2281"/>
        <v/>
      </c>
      <c r="AK723" s="1331"/>
      <c r="AL723" s="1294" t="str">
        <f t="shared" ref="AL723:BB723" si="2282">IF(AL720="","",AL720*AL721*AL722)</f>
        <v/>
      </c>
      <c r="AM723" s="1294" t="str">
        <f t="shared" si="2282"/>
        <v/>
      </c>
      <c r="AN723" s="1294" t="str">
        <f t="shared" si="2282"/>
        <v/>
      </c>
      <c r="AO723" s="1294" t="str">
        <f t="shared" si="2282"/>
        <v/>
      </c>
      <c r="AP723" s="1294" t="str">
        <f t="shared" si="2282"/>
        <v/>
      </c>
      <c r="AQ723" s="1294" t="str">
        <f t="shared" si="2282"/>
        <v/>
      </c>
      <c r="AR723" s="1294" t="str">
        <f t="shared" si="2282"/>
        <v/>
      </c>
      <c r="AS723" s="1294" t="str">
        <f t="shared" si="2282"/>
        <v/>
      </c>
      <c r="AT723" s="1294" t="str">
        <f t="shared" si="2282"/>
        <v/>
      </c>
      <c r="AU723" s="1294" t="str">
        <f t="shared" si="2282"/>
        <v/>
      </c>
      <c r="AV723" s="1294" t="str">
        <f t="shared" si="2282"/>
        <v/>
      </c>
      <c r="AW723" s="1294" t="str">
        <f t="shared" si="2282"/>
        <v/>
      </c>
      <c r="AX723" s="1294" t="str">
        <f t="shared" si="2282"/>
        <v/>
      </c>
      <c r="AY723" s="1294" t="str">
        <f t="shared" si="2282"/>
        <v/>
      </c>
      <c r="AZ723" s="1294" t="str">
        <f t="shared" si="2282"/>
        <v/>
      </c>
      <c r="BA723" s="1294" t="str">
        <f t="shared" si="2282"/>
        <v/>
      </c>
      <c r="BB723" s="1294" t="str">
        <f t="shared" si="2282"/>
        <v/>
      </c>
      <c r="BC723" s="1331"/>
      <c r="BD723" s="1294" t="str">
        <f t="shared" ref="BD723:BT723" si="2283">IF(BD720="","",BD720*BD721*BD722)</f>
        <v/>
      </c>
      <c r="BE723" s="1294" t="str">
        <f t="shared" si="2283"/>
        <v/>
      </c>
      <c r="BF723" s="1294" t="str">
        <f t="shared" si="2283"/>
        <v/>
      </c>
      <c r="BG723" s="1294" t="str">
        <f t="shared" si="2283"/>
        <v/>
      </c>
      <c r="BH723" s="1294" t="str">
        <f t="shared" si="2283"/>
        <v/>
      </c>
      <c r="BI723" s="1294" t="str">
        <f t="shared" si="2283"/>
        <v/>
      </c>
      <c r="BJ723" s="1294" t="str">
        <f t="shared" si="2283"/>
        <v/>
      </c>
      <c r="BK723" s="1294" t="str">
        <f t="shared" si="2283"/>
        <v/>
      </c>
      <c r="BL723" s="1294" t="str">
        <f t="shared" si="2283"/>
        <v/>
      </c>
      <c r="BM723" s="1294" t="str">
        <f t="shared" si="2283"/>
        <v/>
      </c>
      <c r="BN723" s="1294" t="str">
        <f t="shared" si="2283"/>
        <v/>
      </c>
      <c r="BO723" s="1294" t="str">
        <f t="shared" si="2283"/>
        <v/>
      </c>
      <c r="BP723" s="1294" t="str">
        <f t="shared" si="2283"/>
        <v/>
      </c>
      <c r="BQ723" s="1294" t="str">
        <f t="shared" si="2283"/>
        <v/>
      </c>
      <c r="BR723" s="1294" t="str">
        <f t="shared" si="2283"/>
        <v/>
      </c>
      <c r="BS723" s="1294" t="str">
        <f t="shared" si="2283"/>
        <v/>
      </c>
      <c r="BT723" s="1294" t="str">
        <f t="shared" si="2283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5"/>
        <v/>
      </c>
      <c r="CA723" s="1236" t="str">
        <f t="shared" si="2226"/>
        <v/>
      </c>
      <c r="CB723" s="1236" t="str">
        <f t="shared" si="2227"/>
        <v/>
      </c>
      <c r="CC723" s="1384" t="str">
        <f t="shared" si="2228"/>
        <v/>
      </c>
      <c r="CD723" s="1204" t="str">
        <f t="shared" si="2279"/>
        <v/>
      </c>
      <c r="CE723" s="1205" t="str">
        <f t="shared" si="2278"/>
        <v/>
      </c>
      <c r="CF723" s="1206" t="str">
        <f t="shared" si="2278"/>
        <v/>
      </c>
      <c r="CG723" s="1206" t="str">
        <f t="shared" si="2278"/>
        <v/>
      </c>
      <c r="CH723" s="1206" t="str">
        <f t="shared" si="2278"/>
        <v/>
      </c>
      <c r="CI723" s="1206" t="str">
        <f t="shared" si="2278"/>
        <v/>
      </c>
      <c r="CJ723" s="1206" t="str">
        <f t="shared" si="2278"/>
        <v/>
      </c>
      <c r="CK723" s="1207" t="str">
        <f t="shared" si="2278"/>
        <v/>
      </c>
      <c r="CL723" s="1207" t="str">
        <f t="shared" si="2278"/>
        <v/>
      </c>
      <c r="CM723" s="1207" t="str">
        <f t="shared" si="2278"/>
        <v/>
      </c>
      <c r="CN723" s="1206" t="str">
        <f t="shared" si="2278"/>
        <v/>
      </c>
      <c r="CO723" s="1206" t="str">
        <f t="shared" si="2278"/>
        <v/>
      </c>
      <c r="CP723" s="1206" t="str">
        <f t="shared" si="2278"/>
        <v/>
      </c>
      <c r="CQ723" s="1206" t="str">
        <f t="shared" si="2278"/>
        <v/>
      </c>
      <c r="CR723" s="1206" t="str">
        <f t="shared" si="2278"/>
        <v/>
      </c>
      <c r="CS723" s="1205" t="str">
        <f t="shared" si="2278"/>
        <v/>
      </c>
      <c r="CT723" s="1208" t="str">
        <f t="shared" si="2278"/>
        <v/>
      </c>
      <c r="CU723" s="1242" t="str">
        <f t="shared" si="2256"/>
        <v/>
      </c>
      <c r="CV723" s="1243" t="str">
        <f t="shared" si="2257"/>
        <v/>
      </c>
      <c r="CW723" s="1244" t="str">
        <f t="shared" si="2258"/>
        <v/>
      </c>
      <c r="CX723" s="1244" t="str">
        <f t="shared" si="2259"/>
        <v/>
      </c>
      <c r="CY723" s="1244" t="str">
        <f t="shared" si="2260"/>
        <v/>
      </c>
      <c r="CZ723" s="1244" t="str">
        <f t="shared" si="2261"/>
        <v/>
      </c>
      <c r="DA723" s="1244" t="str">
        <f t="shared" si="2262"/>
        <v/>
      </c>
      <c r="DB723" s="1245" t="str">
        <f t="shared" si="2263"/>
        <v/>
      </c>
      <c r="DC723" s="1245" t="str">
        <f t="shared" si="2264"/>
        <v/>
      </c>
      <c r="DD723" s="1245" t="str">
        <f t="shared" si="2265"/>
        <v/>
      </c>
      <c r="DE723" s="1244" t="str">
        <f t="shared" si="2266"/>
        <v/>
      </c>
      <c r="DF723" s="1244" t="str">
        <f t="shared" si="2267"/>
        <v/>
      </c>
      <c r="DG723" s="1244" t="str">
        <f t="shared" si="2268"/>
        <v/>
      </c>
      <c r="DH723" s="1244" t="str">
        <f t="shared" si="2269"/>
        <v/>
      </c>
      <c r="DI723" s="1244" t="str">
        <f t="shared" si="2270"/>
        <v/>
      </c>
      <c r="DJ723" s="1243" t="str">
        <f t="shared" si="2271"/>
        <v/>
      </c>
      <c r="DK723" s="1242" t="str">
        <f t="shared" si="2272"/>
        <v/>
      </c>
      <c r="DL723" s="1230">
        <f t="shared" si="2273"/>
        <v>0</v>
      </c>
      <c r="DM723" s="1180">
        <f t="shared" si="2274"/>
        <v>0</v>
      </c>
      <c r="DN723" s="1180">
        <f t="shared" si="2275"/>
        <v>0</v>
      </c>
      <c r="DO723" s="1180">
        <f t="shared" si="2276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5"/>
        <v/>
      </c>
      <c r="CA724" s="1236" t="str">
        <f t="shared" si="2226"/>
        <v/>
      </c>
      <c r="CB724" s="1236">
        <f t="shared" si="2227"/>
        <v>3.5</v>
      </c>
      <c r="CC724" s="1384">
        <f t="shared" si="2228"/>
        <v>1.7142857142857142</v>
      </c>
      <c r="CD724" s="1204" t="str">
        <f t="shared" si="2279"/>
        <v/>
      </c>
      <c r="CE724" s="1205" t="str">
        <f t="shared" si="2278"/>
        <v/>
      </c>
      <c r="CF724" s="1206" t="str">
        <f t="shared" si="2278"/>
        <v/>
      </c>
      <c r="CG724" s="1206" t="str">
        <f t="shared" si="2278"/>
        <v/>
      </c>
      <c r="CH724" s="1206" t="str">
        <f t="shared" si="2278"/>
        <v/>
      </c>
      <c r="CI724" s="1206" t="str">
        <f t="shared" si="2278"/>
        <v/>
      </c>
      <c r="CJ724" s="1206" t="str">
        <f t="shared" si="2278"/>
        <v/>
      </c>
      <c r="CK724" s="1207">
        <f t="shared" si="2278"/>
        <v>1</v>
      </c>
      <c r="CL724" s="1207">
        <f t="shared" si="2278"/>
        <v>3</v>
      </c>
      <c r="CM724" s="1207">
        <f t="shared" si="2278"/>
        <v>4</v>
      </c>
      <c r="CN724" s="1206">
        <f t="shared" si="2278"/>
        <v>5</v>
      </c>
      <c r="CO724" s="1206" t="str">
        <f t="shared" si="2278"/>
        <v/>
      </c>
      <c r="CP724" s="1206" t="str">
        <f t="shared" si="2278"/>
        <v/>
      </c>
      <c r="CQ724" s="1206" t="str">
        <f t="shared" si="2278"/>
        <v/>
      </c>
      <c r="CR724" s="1206" t="str">
        <f t="shared" si="2278"/>
        <v/>
      </c>
      <c r="CS724" s="1205" t="str">
        <f t="shared" si="2278"/>
        <v/>
      </c>
      <c r="CT724" s="1208" t="str">
        <f t="shared" si="2278"/>
        <v/>
      </c>
      <c r="CU724" s="1242" t="str">
        <f t="shared" si="2256"/>
        <v/>
      </c>
      <c r="CV724" s="1243" t="str">
        <f t="shared" si="2257"/>
        <v/>
      </c>
      <c r="CW724" s="1244" t="str">
        <f t="shared" si="2258"/>
        <v/>
      </c>
      <c r="CX724" s="1244" t="str">
        <f t="shared" si="2259"/>
        <v/>
      </c>
      <c r="CY724" s="1244">
        <f t="shared" si="2260"/>
        <v>0</v>
      </c>
      <c r="CZ724" s="1244">
        <f t="shared" si="2261"/>
        <v>0</v>
      </c>
      <c r="DA724" s="1244">
        <f t="shared" si="2262"/>
        <v>0</v>
      </c>
      <c r="DB724" s="1245">
        <f t="shared" si="2263"/>
        <v>1</v>
      </c>
      <c r="DC724" s="1245">
        <f t="shared" si="2264"/>
        <v>2</v>
      </c>
      <c r="DD724" s="1245">
        <f t="shared" si="2265"/>
        <v>2</v>
      </c>
      <c r="DE724" s="1244">
        <f t="shared" si="2266"/>
        <v>3</v>
      </c>
      <c r="DF724" s="1244">
        <f t="shared" si="2267"/>
        <v>4</v>
      </c>
      <c r="DG724" s="1244">
        <f t="shared" si="2268"/>
        <v>6</v>
      </c>
      <c r="DH724" s="1244" t="str">
        <f t="shared" si="2269"/>
        <v/>
      </c>
      <c r="DI724" s="1244" t="str">
        <f t="shared" si="2270"/>
        <v/>
      </c>
      <c r="DJ724" s="1243" t="str">
        <f t="shared" si="2271"/>
        <v/>
      </c>
      <c r="DK724" s="1242" t="str">
        <f t="shared" si="2272"/>
        <v/>
      </c>
      <c r="DL724" s="1230">
        <f t="shared" si="2273"/>
        <v>1</v>
      </c>
      <c r="DM724" s="1180">
        <f t="shared" si="2274"/>
        <v>1</v>
      </c>
      <c r="DN724" s="1180">
        <f t="shared" si="2275"/>
        <v>4</v>
      </c>
      <c r="DO724" s="1180">
        <f t="shared" si="2276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5"/>
        <v/>
      </c>
      <c r="CA725" s="1236" t="str">
        <f t="shared" si="2226"/>
        <v/>
      </c>
      <c r="CB725" s="1236">
        <f t="shared" si="2227"/>
        <v>180</v>
      </c>
      <c r="CC725" s="1384">
        <f t="shared" si="2228"/>
        <v>471.42857142857144</v>
      </c>
      <c r="CD725" s="1204" t="str">
        <f t="shared" si="2279"/>
        <v/>
      </c>
      <c r="CE725" s="1205" t="str">
        <f t="shared" si="2278"/>
        <v/>
      </c>
      <c r="CF725" s="1206" t="str">
        <f t="shared" si="2278"/>
        <v/>
      </c>
      <c r="CG725" s="1206" t="str">
        <f t="shared" si="2278"/>
        <v/>
      </c>
      <c r="CH725" s="1206" t="str">
        <f t="shared" si="2278"/>
        <v/>
      </c>
      <c r="CI725" s="1206" t="str">
        <f t="shared" si="2278"/>
        <v/>
      </c>
      <c r="CJ725" s="1206" t="str">
        <f t="shared" si="2278"/>
        <v/>
      </c>
      <c r="CK725" s="1207">
        <f t="shared" si="2278"/>
        <v>40</v>
      </c>
      <c r="CL725" s="1207">
        <f t="shared" si="2278"/>
        <v>160</v>
      </c>
      <c r="CM725" s="1207">
        <f t="shared" si="2278"/>
        <v>200</v>
      </c>
      <c r="CN725" s="1206">
        <f t="shared" si="2278"/>
        <v>300</v>
      </c>
      <c r="CO725" s="1206" t="str">
        <f t="shared" si="2278"/>
        <v/>
      </c>
      <c r="CP725" s="1206" t="str">
        <f t="shared" si="2278"/>
        <v/>
      </c>
      <c r="CQ725" s="1206" t="str">
        <f t="shared" si="2278"/>
        <v/>
      </c>
      <c r="CR725" s="1206" t="str">
        <f t="shared" si="2278"/>
        <v/>
      </c>
      <c r="CS725" s="1205" t="str">
        <f t="shared" si="2278"/>
        <v/>
      </c>
      <c r="CT725" s="1208" t="str">
        <f t="shared" si="2278"/>
        <v/>
      </c>
      <c r="CU725" s="1242" t="str">
        <f t="shared" si="2256"/>
        <v/>
      </c>
      <c r="CV725" s="1243" t="str">
        <f t="shared" si="2257"/>
        <v/>
      </c>
      <c r="CW725" s="1244" t="str">
        <f t="shared" si="2258"/>
        <v/>
      </c>
      <c r="CX725" s="1244" t="str">
        <f t="shared" si="2259"/>
        <v/>
      </c>
      <c r="CY725" s="1244">
        <f t="shared" si="2260"/>
        <v>0</v>
      </c>
      <c r="CZ725" s="1244">
        <f t="shared" si="2261"/>
        <v>0</v>
      </c>
      <c r="DA725" s="1244">
        <f t="shared" si="2262"/>
        <v>0</v>
      </c>
      <c r="DB725" s="1245">
        <f t="shared" si="2263"/>
        <v>500</v>
      </c>
      <c r="DC725" s="1245">
        <f t="shared" si="2264"/>
        <v>500</v>
      </c>
      <c r="DD725" s="1245">
        <f t="shared" si="2265"/>
        <v>500</v>
      </c>
      <c r="DE725" s="1244">
        <f t="shared" si="2266"/>
        <v>800</v>
      </c>
      <c r="DF725" s="1244">
        <f t="shared" si="2267"/>
        <v>1000</v>
      </c>
      <c r="DG725" s="1244">
        <f t="shared" si="2268"/>
        <v>1000</v>
      </c>
      <c r="DH725" s="1244" t="str">
        <f t="shared" si="2269"/>
        <v/>
      </c>
      <c r="DI725" s="1244" t="str">
        <f t="shared" si="2270"/>
        <v/>
      </c>
      <c r="DJ725" s="1243" t="str">
        <f t="shared" si="2271"/>
        <v/>
      </c>
      <c r="DK725" s="1242" t="str">
        <f t="shared" si="2272"/>
        <v/>
      </c>
      <c r="DL725" s="1230">
        <f t="shared" si="2273"/>
        <v>1</v>
      </c>
      <c r="DM725" s="1180">
        <f t="shared" si="2274"/>
        <v>1</v>
      </c>
      <c r="DN725" s="1180">
        <f t="shared" si="2275"/>
        <v>4</v>
      </c>
      <c r="DO725" s="1180">
        <f t="shared" si="2276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4">IF(B724="","",B724*B725)</f>
        <v/>
      </c>
      <c r="C726" s="1295" t="str">
        <f t="shared" si="2284"/>
        <v/>
      </c>
      <c r="D726" s="1295" t="str">
        <f t="shared" si="2284"/>
        <v/>
      </c>
      <c r="E726" s="1295" t="str">
        <f t="shared" si="2284"/>
        <v/>
      </c>
      <c r="F726" s="1295" t="str">
        <f t="shared" si="2284"/>
        <v/>
      </c>
      <c r="G726" s="1295" t="str">
        <f t="shared" si="2284"/>
        <v/>
      </c>
      <c r="H726" s="1295" t="str">
        <f t="shared" si="2284"/>
        <v/>
      </c>
      <c r="I726" s="1295" t="str">
        <f t="shared" si="2284"/>
        <v/>
      </c>
      <c r="J726" s="1295">
        <f t="shared" si="2284"/>
        <v>575</v>
      </c>
      <c r="K726" s="1295" t="str">
        <f t="shared" si="2284"/>
        <v/>
      </c>
      <c r="L726" s="1295" t="str">
        <f t="shared" si="2284"/>
        <v/>
      </c>
      <c r="M726" s="1295" t="str">
        <f t="shared" si="2284"/>
        <v/>
      </c>
      <c r="N726" s="1295" t="str">
        <f t="shared" si="2284"/>
        <v/>
      </c>
      <c r="O726" s="1295" t="str">
        <f t="shared" si="2284"/>
        <v/>
      </c>
      <c r="P726" s="1295" t="str">
        <f t="shared" si="2284"/>
        <v/>
      </c>
      <c r="Q726" s="1295" t="str">
        <f t="shared" si="2284"/>
        <v/>
      </c>
      <c r="R726" s="1295" t="str">
        <f t="shared" si="2284"/>
        <v/>
      </c>
      <c r="S726" s="1334"/>
      <c r="T726" s="1614" t="str">
        <f t="shared" ref="T726:AJ726" si="2285">IF(T724="","",T724*T725)</f>
        <v/>
      </c>
      <c r="U726" s="1614" t="str">
        <f t="shared" si="2285"/>
        <v/>
      </c>
      <c r="V726" s="1614" t="str">
        <f t="shared" si="2285"/>
        <v/>
      </c>
      <c r="W726" s="1614">
        <f t="shared" si="2285"/>
        <v>600</v>
      </c>
      <c r="X726" s="1614" t="str">
        <f t="shared" si="2285"/>
        <v/>
      </c>
      <c r="Y726" s="1614" t="str">
        <f t="shared" si="2285"/>
        <v/>
      </c>
      <c r="Z726" s="1614" t="str">
        <f t="shared" si="2285"/>
        <v/>
      </c>
      <c r="AA726" s="1295" t="str">
        <f t="shared" si="2285"/>
        <v/>
      </c>
      <c r="AB726" s="1295" t="str">
        <f t="shared" si="2285"/>
        <v/>
      </c>
      <c r="AC726" s="1295" t="str">
        <f t="shared" si="2285"/>
        <v/>
      </c>
      <c r="AD726" s="1295" t="str">
        <f t="shared" si="2285"/>
        <v/>
      </c>
      <c r="AE726" s="1295" t="str">
        <f t="shared" si="2285"/>
        <v/>
      </c>
      <c r="AF726" s="1295" t="str">
        <f t="shared" si="2285"/>
        <v/>
      </c>
      <c r="AG726" s="1295" t="str">
        <f t="shared" si="2285"/>
        <v/>
      </c>
      <c r="AH726" s="1295" t="str">
        <f t="shared" si="2285"/>
        <v/>
      </c>
      <c r="AI726" s="1295" t="str">
        <f t="shared" si="2285"/>
        <v/>
      </c>
      <c r="AJ726" s="1295" t="str">
        <f t="shared" si="2285"/>
        <v/>
      </c>
      <c r="AK726" s="1334"/>
      <c r="AL726" s="1295">
        <f t="shared" ref="AL726:BB726" si="2286">IF(AL724="","",AL724*AL725)</f>
        <v>600</v>
      </c>
      <c r="AM726" s="1295">
        <f t="shared" si="2286"/>
        <v>200</v>
      </c>
      <c r="AN726" s="1295">
        <f t="shared" si="2286"/>
        <v>160</v>
      </c>
      <c r="AO726" s="1295" t="str">
        <f t="shared" si="2286"/>
        <v/>
      </c>
      <c r="AP726" s="1295" t="str">
        <f t="shared" si="2286"/>
        <v/>
      </c>
      <c r="AQ726" s="1295">
        <f t="shared" si="2286"/>
        <v>1200</v>
      </c>
      <c r="AR726" s="1295" t="str">
        <f t="shared" si="2286"/>
        <v/>
      </c>
      <c r="AS726" s="1295" t="str">
        <f t="shared" si="2286"/>
        <v/>
      </c>
      <c r="AT726" s="1295" t="str">
        <f t="shared" si="2286"/>
        <v/>
      </c>
      <c r="AU726" s="1295" t="str">
        <f t="shared" si="2286"/>
        <v/>
      </c>
      <c r="AV726" s="1295" t="str">
        <f t="shared" si="2286"/>
        <v/>
      </c>
      <c r="AW726" s="1295" t="str">
        <f t="shared" si="2286"/>
        <v/>
      </c>
      <c r="AX726" s="1295" t="str">
        <f t="shared" si="2286"/>
        <v/>
      </c>
      <c r="AY726" s="1295" t="str">
        <f t="shared" si="2286"/>
        <v/>
      </c>
      <c r="AZ726" s="1295" t="str">
        <f t="shared" si="2286"/>
        <v/>
      </c>
      <c r="BA726" s="1295" t="str">
        <f t="shared" si="2286"/>
        <v/>
      </c>
      <c r="BB726" s="1295" t="str">
        <f t="shared" si="2286"/>
        <v/>
      </c>
      <c r="BC726" s="1334"/>
      <c r="BD726" s="1295">
        <f t="shared" ref="BD726:BT726" si="2287">IF(BD724="","",BD724*BD725)</f>
        <v>2000</v>
      </c>
      <c r="BE726" s="1295">
        <f t="shared" si="2287"/>
        <v>1000</v>
      </c>
      <c r="BF726" s="1295">
        <f t="shared" si="2287"/>
        <v>0</v>
      </c>
      <c r="BG726" s="1295">
        <f t="shared" si="2287"/>
        <v>0</v>
      </c>
      <c r="BH726" s="1295">
        <f t="shared" si="2287"/>
        <v>1000</v>
      </c>
      <c r="BI726" s="1295">
        <f t="shared" si="2287"/>
        <v>3000</v>
      </c>
      <c r="BJ726" s="1295">
        <f t="shared" si="2287"/>
        <v>6000</v>
      </c>
      <c r="BK726" s="1295">
        <f t="shared" si="2287"/>
        <v>800</v>
      </c>
      <c r="BL726" s="1295">
        <f t="shared" si="2287"/>
        <v>0</v>
      </c>
      <c r="BM726" s="1295" t="str">
        <f t="shared" si="2287"/>
        <v/>
      </c>
      <c r="BN726" s="1295" t="str">
        <f t="shared" si="2287"/>
        <v/>
      </c>
      <c r="BO726" s="1295" t="str">
        <f t="shared" si="2287"/>
        <v/>
      </c>
      <c r="BP726" s="1295" t="str">
        <f t="shared" si="2287"/>
        <v/>
      </c>
      <c r="BQ726" s="1295" t="str">
        <f t="shared" si="2287"/>
        <v/>
      </c>
      <c r="BR726" s="1295" t="str">
        <f t="shared" si="2287"/>
        <v/>
      </c>
      <c r="BS726" s="1295" t="str">
        <f t="shared" si="2287"/>
        <v/>
      </c>
      <c r="BT726" s="1295" t="str">
        <f t="shared" si="2287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5"/>
        <v/>
      </c>
      <c r="CA726" s="1236" t="str">
        <f t="shared" si="2226"/>
        <v/>
      </c>
      <c r="CB726" s="1236">
        <f t="shared" si="2227"/>
        <v>400</v>
      </c>
      <c r="CC726" s="1384">
        <f t="shared" si="2228"/>
        <v>1114.2857142857142</v>
      </c>
      <c r="CD726" s="1204" t="str">
        <f t="shared" si="2279"/>
        <v/>
      </c>
      <c r="CE726" s="1205" t="str">
        <f t="shared" si="2278"/>
        <v/>
      </c>
      <c r="CF726" s="1206" t="str">
        <f t="shared" si="2278"/>
        <v/>
      </c>
      <c r="CG726" s="1206" t="str">
        <f t="shared" si="2278"/>
        <v/>
      </c>
      <c r="CH726" s="1206" t="str">
        <f t="shared" si="2278"/>
        <v/>
      </c>
      <c r="CI726" s="1206" t="str">
        <f t="shared" si="2278"/>
        <v/>
      </c>
      <c r="CJ726" s="1206" t="str">
        <f t="shared" si="2278"/>
        <v/>
      </c>
      <c r="CK726" s="1207">
        <f t="shared" si="2278"/>
        <v>160</v>
      </c>
      <c r="CL726" s="1207">
        <f t="shared" si="2278"/>
        <v>200</v>
      </c>
      <c r="CM726" s="1207">
        <f t="shared" si="2278"/>
        <v>600</v>
      </c>
      <c r="CN726" s="1206">
        <f t="shared" si="2278"/>
        <v>1200</v>
      </c>
      <c r="CO726" s="1206" t="str">
        <f t="shared" si="2278"/>
        <v/>
      </c>
      <c r="CP726" s="1206" t="str">
        <f t="shared" si="2278"/>
        <v/>
      </c>
      <c r="CQ726" s="1206" t="str">
        <f t="shared" si="2278"/>
        <v/>
      </c>
      <c r="CR726" s="1206" t="str">
        <f t="shared" si="2278"/>
        <v/>
      </c>
      <c r="CS726" s="1205" t="str">
        <f t="shared" si="2278"/>
        <v/>
      </c>
      <c r="CT726" s="1208" t="str">
        <f t="shared" si="2278"/>
        <v/>
      </c>
      <c r="CU726" s="1242" t="str">
        <f t="shared" si="2256"/>
        <v/>
      </c>
      <c r="CV726" s="1243" t="str">
        <f t="shared" si="2257"/>
        <v/>
      </c>
      <c r="CW726" s="1244" t="str">
        <f t="shared" si="2258"/>
        <v/>
      </c>
      <c r="CX726" s="1244" t="str">
        <f t="shared" si="2259"/>
        <v/>
      </c>
      <c r="CY726" s="1244">
        <f t="shared" si="2260"/>
        <v>0</v>
      </c>
      <c r="CZ726" s="1244">
        <f t="shared" si="2261"/>
        <v>0</v>
      </c>
      <c r="DA726" s="1244">
        <f t="shared" si="2262"/>
        <v>0</v>
      </c>
      <c r="DB726" s="1245">
        <f t="shared" si="2263"/>
        <v>800</v>
      </c>
      <c r="DC726" s="1245">
        <f t="shared" si="2264"/>
        <v>1000</v>
      </c>
      <c r="DD726" s="1245">
        <f t="shared" si="2265"/>
        <v>1000</v>
      </c>
      <c r="DE726" s="1244">
        <f t="shared" si="2266"/>
        <v>2000</v>
      </c>
      <c r="DF726" s="1244">
        <f t="shared" si="2267"/>
        <v>3000</v>
      </c>
      <c r="DG726" s="1244">
        <f t="shared" si="2268"/>
        <v>6000</v>
      </c>
      <c r="DH726" s="1244" t="str">
        <f t="shared" si="2269"/>
        <v/>
      </c>
      <c r="DI726" s="1244" t="str">
        <f t="shared" si="2270"/>
        <v/>
      </c>
      <c r="DJ726" s="1243" t="str">
        <f t="shared" si="2271"/>
        <v/>
      </c>
      <c r="DK726" s="1242" t="str">
        <f t="shared" si="2272"/>
        <v/>
      </c>
      <c r="DL726" s="1230">
        <f t="shared" si="2273"/>
        <v>1</v>
      </c>
      <c r="DM726" s="1180">
        <f t="shared" si="2274"/>
        <v>1</v>
      </c>
      <c r="DN726" s="1180">
        <f t="shared" si="2275"/>
        <v>4</v>
      </c>
      <c r="DO726" s="1180">
        <f t="shared" si="2276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5"/>
        <v/>
      </c>
      <c r="CA727" s="1236" t="str">
        <f t="shared" si="2226"/>
        <v/>
      </c>
      <c r="CB727" s="1236" t="str">
        <f t="shared" si="2227"/>
        <v/>
      </c>
      <c r="CC727" s="1384" t="str">
        <f t="shared" si="2228"/>
        <v/>
      </c>
      <c r="CD727" s="1204" t="str">
        <f t="shared" si="2239"/>
        <v/>
      </c>
      <c r="CE727" s="1205" t="str">
        <f t="shared" si="2240"/>
        <v/>
      </c>
      <c r="CF727" s="1206" t="str">
        <f t="shared" si="2241"/>
        <v/>
      </c>
      <c r="CG727" s="1206" t="str">
        <f t="shared" si="2242"/>
        <v/>
      </c>
      <c r="CH727" s="1206" t="str">
        <f t="shared" si="2243"/>
        <v/>
      </c>
      <c r="CI727" s="1206" t="str">
        <f t="shared" si="2244"/>
        <v/>
      </c>
      <c r="CJ727" s="1206" t="str">
        <f t="shared" si="2245"/>
        <v/>
      </c>
      <c r="CK727" s="1207" t="str">
        <f t="shared" si="2246"/>
        <v/>
      </c>
      <c r="CL727" s="1207" t="str">
        <f t="shared" si="2247"/>
        <v/>
      </c>
      <c r="CM727" s="1207" t="str">
        <f t="shared" si="2248"/>
        <v/>
      </c>
      <c r="CN727" s="1206" t="str">
        <f t="shared" si="2249"/>
        <v/>
      </c>
      <c r="CO727" s="1206" t="str">
        <f t="shared" si="2250"/>
        <v/>
      </c>
      <c r="CP727" s="1206" t="str">
        <f t="shared" si="2251"/>
        <v/>
      </c>
      <c r="CQ727" s="1206" t="str">
        <f t="shared" si="2252"/>
        <v/>
      </c>
      <c r="CR727" s="1206" t="str">
        <f t="shared" si="2253"/>
        <v/>
      </c>
      <c r="CS727" s="1205" t="str">
        <f t="shared" si="2254"/>
        <v/>
      </c>
      <c r="CT727" s="1208" t="str">
        <f t="shared" si="2255"/>
        <v/>
      </c>
      <c r="CU727" s="1242" t="str">
        <f t="shared" si="2256"/>
        <v/>
      </c>
      <c r="CV727" s="1243" t="str">
        <f t="shared" si="2257"/>
        <v/>
      </c>
      <c r="CW727" s="1244" t="str">
        <f t="shared" si="2258"/>
        <v/>
      </c>
      <c r="CX727" s="1244" t="str">
        <f t="shared" si="2259"/>
        <v/>
      </c>
      <c r="CY727" s="1244" t="str">
        <f t="shared" si="2260"/>
        <v/>
      </c>
      <c r="CZ727" s="1244" t="str">
        <f t="shared" si="2261"/>
        <v/>
      </c>
      <c r="DA727" s="1244" t="str">
        <f t="shared" si="2262"/>
        <v/>
      </c>
      <c r="DB727" s="1245" t="str">
        <f t="shared" si="2263"/>
        <v/>
      </c>
      <c r="DC727" s="1245" t="str">
        <f t="shared" si="2264"/>
        <v/>
      </c>
      <c r="DD727" s="1245" t="str">
        <f t="shared" si="2265"/>
        <v/>
      </c>
      <c r="DE727" s="1244" t="str">
        <f t="shared" si="2266"/>
        <v/>
      </c>
      <c r="DF727" s="1244" t="str">
        <f t="shared" si="2267"/>
        <v/>
      </c>
      <c r="DG727" s="1244" t="str">
        <f t="shared" si="2268"/>
        <v/>
      </c>
      <c r="DH727" s="1244" t="str">
        <f t="shared" si="2269"/>
        <v/>
      </c>
      <c r="DI727" s="1244" t="str">
        <f t="shared" si="2270"/>
        <v/>
      </c>
      <c r="DJ727" s="1243" t="str">
        <f t="shared" si="2271"/>
        <v/>
      </c>
      <c r="DK727" s="1242" t="str">
        <f t="shared" si="2272"/>
        <v/>
      </c>
      <c r="DL727" s="1230">
        <f t="shared" si="2273"/>
        <v>0</v>
      </c>
      <c r="DM727" s="1180">
        <f t="shared" si="2274"/>
        <v>0</v>
      </c>
      <c r="DN727" s="1180">
        <f t="shared" si="2275"/>
        <v>0</v>
      </c>
      <c r="DO727" s="1180">
        <f t="shared" si="2276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5"/>
        <v/>
      </c>
      <c r="CA728" s="1236" t="str">
        <f t="shared" si="2226"/>
        <v/>
      </c>
      <c r="CB728" s="1236" t="str">
        <f t="shared" si="2227"/>
        <v/>
      </c>
      <c r="CC728" s="1384" t="str">
        <f t="shared" si="2228"/>
        <v/>
      </c>
      <c r="CD728" s="1204" t="str">
        <f t="shared" si="2239"/>
        <v/>
      </c>
      <c r="CE728" s="1205" t="str">
        <f t="shared" si="2240"/>
        <v/>
      </c>
      <c r="CF728" s="1206" t="str">
        <f t="shared" si="2241"/>
        <v/>
      </c>
      <c r="CG728" s="1206" t="str">
        <f t="shared" si="2242"/>
        <v/>
      </c>
      <c r="CH728" s="1206" t="str">
        <f t="shared" si="2243"/>
        <v/>
      </c>
      <c r="CI728" s="1206" t="str">
        <f t="shared" si="2244"/>
        <v/>
      </c>
      <c r="CJ728" s="1206" t="str">
        <f t="shared" si="2245"/>
        <v/>
      </c>
      <c r="CK728" s="1207" t="str">
        <f t="shared" si="2246"/>
        <v/>
      </c>
      <c r="CL728" s="1207" t="str">
        <f t="shared" si="2247"/>
        <v/>
      </c>
      <c r="CM728" s="1207" t="str">
        <f t="shared" si="2248"/>
        <v/>
      </c>
      <c r="CN728" s="1206" t="str">
        <f t="shared" si="2249"/>
        <v/>
      </c>
      <c r="CO728" s="1206" t="str">
        <f t="shared" si="2250"/>
        <v/>
      </c>
      <c r="CP728" s="1206" t="str">
        <f t="shared" si="2251"/>
        <v/>
      </c>
      <c r="CQ728" s="1206" t="str">
        <f t="shared" si="2252"/>
        <v/>
      </c>
      <c r="CR728" s="1206" t="str">
        <f t="shared" si="2253"/>
        <v/>
      </c>
      <c r="CS728" s="1205" t="str">
        <f t="shared" si="2254"/>
        <v/>
      </c>
      <c r="CT728" s="1208" t="str">
        <f t="shared" si="2255"/>
        <v/>
      </c>
      <c r="CU728" s="1242" t="str">
        <f t="shared" si="2256"/>
        <v/>
      </c>
      <c r="CV728" s="1243" t="str">
        <f t="shared" si="2257"/>
        <v/>
      </c>
      <c r="CW728" s="1244" t="str">
        <f t="shared" si="2258"/>
        <v/>
      </c>
      <c r="CX728" s="1244" t="str">
        <f t="shared" si="2259"/>
        <v/>
      </c>
      <c r="CY728" s="1244" t="str">
        <f t="shared" si="2260"/>
        <v/>
      </c>
      <c r="CZ728" s="1244" t="str">
        <f t="shared" si="2261"/>
        <v/>
      </c>
      <c r="DA728" s="1244" t="str">
        <f t="shared" si="2262"/>
        <v/>
      </c>
      <c r="DB728" s="1245" t="str">
        <f t="shared" si="2263"/>
        <v/>
      </c>
      <c r="DC728" s="1245" t="str">
        <f t="shared" si="2264"/>
        <v/>
      </c>
      <c r="DD728" s="1245" t="str">
        <f t="shared" si="2265"/>
        <v/>
      </c>
      <c r="DE728" s="1244" t="str">
        <f t="shared" si="2266"/>
        <v/>
      </c>
      <c r="DF728" s="1244" t="str">
        <f t="shared" si="2267"/>
        <v/>
      </c>
      <c r="DG728" s="1244" t="str">
        <f t="shared" si="2268"/>
        <v/>
      </c>
      <c r="DH728" s="1244" t="str">
        <f t="shared" si="2269"/>
        <v/>
      </c>
      <c r="DI728" s="1244" t="str">
        <f t="shared" si="2270"/>
        <v/>
      </c>
      <c r="DJ728" s="1243" t="str">
        <f t="shared" si="2271"/>
        <v/>
      </c>
      <c r="DK728" s="1242" t="str">
        <f t="shared" si="2272"/>
        <v/>
      </c>
      <c r="DL728" s="1230">
        <f t="shared" si="2273"/>
        <v>0</v>
      </c>
      <c r="DM728" s="1180">
        <f t="shared" si="2274"/>
        <v>0</v>
      </c>
      <c r="DN728" s="1180">
        <f t="shared" si="2275"/>
        <v>0</v>
      </c>
      <c r="DO728" s="1180">
        <f t="shared" si="2276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5"/>
        <v/>
      </c>
      <c r="CA729" s="1236" t="str">
        <f t="shared" si="2226"/>
        <v/>
      </c>
      <c r="CB729" s="1236" t="str">
        <f t="shared" si="2227"/>
        <v/>
      </c>
      <c r="CC729" s="1384" t="str">
        <f t="shared" si="2228"/>
        <v/>
      </c>
      <c r="CD729" s="1204" t="str">
        <f t="shared" si="2239"/>
        <v/>
      </c>
      <c r="CE729" s="1205" t="str">
        <f t="shared" si="2240"/>
        <v/>
      </c>
      <c r="CF729" s="1206" t="str">
        <f t="shared" si="2241"/>
        <v/>
      </c>
      <c r="CG729" s="1206" t="str">
        <f t="shared" si="2242"/>
        <v/>
      </c>
      <c r="CH729" s="1206" t="str">
        <f t="shared" si="2243"/>
        <v/>
      </c>
      <c r="CI729" s="1206" t="str">
        <f t="shared" si="2244"/>
        <v/>
      </c>
      <c r="CJ729" s="1206" t="str">
        <f t="shared" si="2245"/>
        <v/>
      </c>
      <c r="CK729" s="1207" t="str">
        <f t="shared" si="2246"/>
        <v/>
      </c>
      <c r="CL729" s="1207" t="str">
        <f t="shared" si="2247"/>
        <v/>
      </c>
      <c r="CM729" s="1207" t="str">
        <f t="shared" si="2248"/>
        <v/>
      </c>
      <c r="CN729" s="1206" t="str">
        <f t="shared" si="2249"/>
        <v/>
      </c>
      <c r="CO729" s="1206" t="str">
        <f t="shared" si="2250"/>
        <v/>
      </c>
      <c r="CP729" s="1206" t="str">
        <f t="shared" si="2251"/>
        <v/>
      </c>
      <c r="CQ729" s="1206" t="str">
        <f t="shared" si="2252"/>
        <v/>
      </c>
      <c r="CR729" s="1206" t="str">
        <f t="shared" si="2253"/>
        <v/>
      </c>
      <c r="CS729" s="1205" t="str">
        <f t="shared" si="2254"/>
        <v/>
      </c>
      <c r="CT729" s="1208" t="str">
        <f t="shared" si="2255"/>
        <v/>
      </c>
      <c r="CU729" s="1242" t="str">
        <f t="shared" si="2256"/>
        <v/>
      </c>
      <c r="CV729" s="1243" t="str">
        <f t="shared" si="2257"/>
        <v/>
      </c>
      <c r="CW729" s="1244" t="str">
        <f t="shared" si="2258"/>
        <v/>
      </c>
      <c r="CX729" s="1244" t="str">
        <f t="shared" si="2259"/>
        <v/>
      </c>
      <c r="CY729" s="1244" t="str">
        <f t="shared" si="2260"/>
        <v/>
      </c>
      <c r="CZ729" s="1244" t="str">
        <f t="shared" si="2261"/>
        <v/>
      </c>
      <c r="DA729" s="1244" t="str">
        <f t="shared" si="2262"/>
        <v/>
      </c>
      <c r="DB729" s="1245" t="str">
        <f t="shared" si="2263"/>
        <v/>
      </c>
      <c r="DC729" s="1245" t="str">
        <f t="shared" si="2264"/>
        <v/>
      </c>
      <c r="DD729" s="1245" t="str">
        <f t="shared" si="2265"/>
        <v/>
      </c>
      <c r="DE729" s="1244" t="str">
        <f t="shared" si="2266"/>
        <v/>
      </c>
      <c r="DF729" s="1244" t="str">
        <f t="shared" si="2267"/>
        <v/>
      </c>
      <c r="DG729" s="1244" t="str">
        <f t="shared" si="2268"/>
        <v/>
      </c>
      <c r="DH729" s="1244" t="str">
        <f t="shared" si="2269"/>
        <v/>
      </c>
      <c r="DI729" s="1244" t="str">
        <f t="shared" si="2270"/>
        <v/>
      </c>
      <c r="DJ729" s="1243" t="str">
        <f t="shared" si="2271"/>
        <v/>
      </c>
      <c r="DK729" s="1242" t="str">
        <f t="shared" si="2272"/>
        <v/>
      </c>
      <c r="DL729" s="1230">
        <f t="shared" si="2273"/>
        <v>0</v>
      </c>
      <c r="DM729" s="1180">
        <f t="shared" si="2274"/>
        <v>0</v>
      </c>
      <c r="DN729" s="1180">
        <f t="shared" si="2275"/>
        <v>0</v>
      </c>
      <c r="DO729" s="1180">
        <f t="shared" si="2276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5"/>
        <v/>
      </c>
      <c r="CA730" s="1236" t="str">
        <f t="shared" si="2226"/>
        <v/>
      </c>
      <c r="CB730" s="1236" t="str">
        <f t="shared" si="2227"/>
        <v/>
      </c>
      <c r="CC730" s="1384" t="str">
        <f t="shared" si="2228"/>
        <v/>
      </c>
      <c r="CD730" s="1204" t="str">
        <f t="shared" si="2239"/>
        <v/>
      </c>
      <c r="CE730" s="1205" t="str">
        <f t="shared" si="2240"/>
        <v/>
      </c>
      <c r="CF730" s="1206" t="str">
        <f t="shared" si="2241"/>
        <v/>
      </c>
      <c r="CG730" s="1206" t="str">
        <f t="shared" si="2242"/>
        <v/>
      </c>
      <c r="CH730" s="1206" t="str">
        <f t="shared" si="2243"/>
        <v/>
      </c>
      <c r="CI730" s="1206" t="str">
        <f t="shared" si="2244"/>
        <v/>
      </c>
      <c r="CJ730" s="1206" t="str">
        <f t="shared" si="2245"/>
        <v/>
      </c>
      <c r="CK730" s="1207" t="str">
        <f t="shared" si="2246"/>
        <v/>
      </c>
      <c r="CL730" s="1207" t="str">
        <f t="shared" si="2247"/>
        <v/>
      </c>
      <c r="CM730" s="1207" t="str">
        <f t="shared" si="2248"/>
        <v/>
      </c>
      <c r="CN730" s="1206" t="str">
        <f t="shared" si="2249"/>
        <v/>
      </c>
      <c r="CO730" s="1206" t="str">
        <f t="shared" si="2250"/>
        <v/>
      </c>
      <c r="CP730" s="1206" t="str">
        <f t="shared" si="2251"/>
        <v/>
      </c>
      <c r="CQ730" s="1206" t="str">
        <f t="shared" si="2252"/>
        <v/>
      </c>
      <c r="CR730" s="1206" t="str">
        <f t="shared" si="2253"/>
        <v/>
      </c>
      <c r="CS730" s="1205" t="str">
        <f t="shared" si="2254"/>
        <v/>
      </c>
      <c r="CT730" s="1208" t="str">
        <f t="shared" si="2255"/>
        <v/>
      </c>
      <c r="CU730" s="1242" t="str">
        <f t="shared" si="2256"/>
        <v/>
      </c>
      <c r="CV730" s="1243" t="str">
        <f t="shared" si="2257"/>
        <v/>
      </c>
      <c r="CW730" s="1244" t="str">
        <f t="shared" si="2258"/>
        <v/>
      </c>
      <c r="CX730" s="1244" t="str">
        <f t="shared" si="2259"/>
        <v/>
      </c>
      <c r="CY730" s="1244" t="str">
        <f t="shared" si="2260"/>
        <v/>
      </c>
      <c r="CZ730" s="1244" t="str">
        <f t="shared" si="2261"/>
        <v/>
      </c>
      <c r="DA730" s="1244" t="str">
        <f t="shared" si="2262"/>
        <v/>
      </c>
      <c r="DB730" s="1245" t="str">
        <f t="shared" si="2263"/>
        <v/>
      </c>
      <c r="DC730" s="1245" t="str">
        <f t="shared" si="2264"/>
        <v/>
      </c>
      <c r="DD730" s="1245" t="str">
        <f t="shared" si="2265"/>
        <v/>
      </c>
      <c r="DE730" s="1244" t="str">
        <f t="shared" si="2266"/>
        <v/>
      </c>
      <c r="DF730" s="1244" t="str">
        <f t="shared" si="2267"/>
        <v/>
      </c>
      <c r="DG730" s="1244" t="str">
        <f t="shared" si="2268"/>
        <v/>
      </c>
      <c r="DH730" s="1244" t="str">
        <f t="shared" si="2269"/>
        <v/>
      </c>
      <c r="DI730" s="1244" t="str">
        <f t="shared" si="2270"/>
        <v/>
      </c>
      <c r="DJ730" s="1243" t="str">
        <f t="shared" si="2271"/>
        <v/>
      </c>
      <c r="DK730" s="1242" t="str">
        <f t="shared" si="2272"/>
        <v/>
      </c>
      <c r="DL730" s="1230">
        <f t="shared" si="2273"/>
        <v>0</v>
      </c>
      <c r="DM730" s="1180">
        <f t="shared" si="2274"/>
        <v>0</v>
      </c>
      <c r="DN730" s="1180">
        <f t="shared" si="2275"/>
        <v>0</v>
      </c>
      <c r="DO730" s="1180">
        <f t="shared" si="2276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8">IF(B728="","",B727*B728*B729*B730)</f>
        <v/>
      </c>
      <c r="C731" s="1294" t="str">
        <f t="shared" si="2288"/>
        <v/>
      </c>
      <c r="D731" s="1294" t="str">
        <f t="shared" si="2288"/>
        <v/>
      </c>
      <c r="E731" s="1294" t="str">
        <f t="shared" si="2288"/>
        <v/>
      </c>
      <c r="F731" s="1294" t="str">
        <f t="shared" si="2288"/>
        <v/>
      </c>
      <c r="G731" s="1294" t="str">
        <f t="shared" si="2288"/>
        <v/>
      </c>
      <c r="H731" s="1294" t="str">
        <f t="shared" si="2288"/>
        <v/>
      </c>
      <c r="I731" s="1294" t="str">
        <f t="shared" si="2288"/>
        <v/>
      </c>
      <c r="J731" s="1294" t="str">
        <f t="shared" si="2288"/>
        <v/>
      </c>
      <c r="K731" s="1294" t="str">
        <f t="shared" si="2288"/>
        <v/>
      </c>
      <c r="L731" s="1294" t="str">
        <f t="shared" si="2288"/>
        <v/>
      </c>
      <c r="M731" s="1294" t="str">
        <f t="shared" si="2288"/>
        <v/>
      </c>
      <c r="N731" s="1294" t="str">
        <f t="shared" si="2288"/>
        <v/>
      </c>
      <c r="O731" s="1294" t="str">
        <f t="shared" si="2288"/>
        <v/>
      </c>
      <c r="P731" s="1294" t="str">
        <f t="shared" si="2288"/>
        <v/>
      </c>
      <c r="Q731" s="1294" t="str">
        <f t="shared" si="2288"/>
        <v/>
      </c>
      <c r="R731" s="1294" t="str">
        <f t="shared" si="2288"/>
        <v/>
      </c>
      <c r="S731" s="1504"/>
      <c r="T731" s="1613" t="str">
        <f t="shared" ref="T731:AJ731" si="2289">IF(T728="","",T727*T728*T729*T730)</f>
        <v/>
      </c>
      <c r="U731" s="1613" t="str">
        <f t="shared" si="2289"/>
        <v/>
      </c>
      <c r="V731" s="1613" t="str">
        <f t="shared" si="2289"/>
        <v/>
      </c>
      <c r="W731" s="1613" t="str">
        <f t="shared" si="2289"/>
        <v/>
      </c>
      <c r="X731" s="1613" t="str">
        <f t="shared" si="2289"/>
        <v/>
      </c>
      <c r="Y731" s="1613" t="str">
        <f t="shared" si="2289"/>
        <v/>
      </c>
      <c r="Z731" s="1613" t="str">
        <f t="shared" si="2289"/>
        <v/>
      </c>
      <c r="AA731" s="1294" t="str">
        <f t="shared" si="2289"/>
        <v/>
      </c>
      <c r="AB731" s="1294" t="str">
        <f t="shared" si="2289"/>
        <v/>
      </c>
      <c r="AC731" s="1294" t="str">
        <f t="shared" si="2289"/>
        <v/>
      </c>
      <c r="AD731" s="1294" t="str">
        <f t="shared" si="2289"/>
        <v/>
      </c>
      <c r="AE731" s="1294" t="str">
        <f t="shared" si="2289"/>
        <v/>
      </c>
      <c r="AF731" s="1294" t="str">
        <f t="shared" si="2289"/>
        <v/>
      </c>
      <c r="AG731" s="1294" t="str">
        <f t="shared" si="2289"/>
        <v/>
      </c>
      <c r="AH731" s="1294" t="str">
        <f t="shared" si="2289"/>
        <v/>
      </c>
      <c r="AI731" s="1294" t="str">
        <f t="shared" si="2289"/>
        <v/>
      </c>
      <c r="AJ731" s="1294" t="str">
        <f t="shared" si="2289"/>
        <v/>
      </c>
      <c r="AK731" s="1504"/>
      <c r="AL731" s="1294" t="str">
        <f t="shared" ref="AL731:BB731" si="2290">IF(AL728="","",AL727*AL728*AL729*AL730)</f>
        <v/>
      </c>
      <c r="AM731" s="1294" t="str">
        <f t="shared" si="2290"/>
        <v/>
      </c>
      <c r="AN731" s="1294" t="str">
        <f t="shared" si="2290"/>
        <v/>
      </c>
      <c r="AO731" s="1294" t="str">
        <f t="shared" si="2290"/>
        <v/>
      </c>
      <c r="AP731" s="1294" t="str">
        <f t="shared" si="2290"/>
        <v/>
      </c>
      <c r="AQ731" s="1294" t="str">
        <f t="shared" si="2290"/>
        <v/>
      </c>
      <c r="AR731" s="1294" t="str">
        <f t="shared" si="2290"/>
        <v/>
      </c>
      <c r="AS731" s="1294" t="str">
        <f t="shared" si="2290"/>
        <v/>
      </c>
      <c r="AT731" s="1294" t="str">
        <f t="shared" si="2290"/>
        <v/>
      </c>
      <c r="AU731" s="1294" t="str">
        <f t="shared" si="2290"/>
        <v/>
      </c>
      <c r="AV731" s="1294" t="str">
        <f t="shared" si="2290"/>
        <v/>
      </c>
      <c r="AW731" s="1294" t="str">
        <f t="shared" si="2290"/>
        <v/>
      </c>
      <c r="AX731" s="1294" t="str">
        <f t="shared" si="2290"/>
        <v/>
      </c>
      <c r="AY731" s="1294" t="str">
        <f t="shared" si="2290"/>
        <v/>
      </c>
      <c r="AZ731" s="1294" t="str">
        <f t="shared" si="2290"/>
        <v/>
      </c>
      <c r="BA731" s="1294" t="str">
        <f t="shared" si="2290"/>
        <v/>
      </c>
      <c r="BB731" s="1294" t="str">
        <f t="shared" si="2290"/>
        <v/>
      </c>
      <c r="BC731" s="1504"/>
      <c r="BD731" s="1294" t="str">
        <f t="shared" ref="BD731:BT731" si="2291">IF(BD728="","",BD727*BD728*BD729*BD730)</f>
        <v/>
      </c>
      <c r="BE731" s="1294" t="str">
        <f t="shared" si="2291"/>
        <v/>
      </c>
      <c r="BF731" s="1294" t="str">
        <f t="shared" si="2291"/>
        <v/>
      </c>
      <c r="BG731" s="1294" t="str">
        <f t="shared" si="2291"/>
        <v/>
      </c>
      <c r="BH731" s="1294" t="str">
        <f t="shared" si="2291"/>
        <v/>
      </c>
      <c r="BI731" s="1294" t="str">
        <f t="shared" si="2291"/>
        <v/>
      </c>
      <c r="BJ731" s="1294" t="str">
        <f t="shared" si="2291"/>
        <v/>
      </c>
      <c r="BK731" s="1294" t="str">
        <f t="shared" si="2291"/>
        <v/>
      </c>
      <c r="BL731" s="1294" t="str">
        <f t="shared" si="2291"/>
        <v/>
      </c>
      <c r="BM731" s="1294" t="str">
        <f t="shared" si="2291"/>
        <v/>
      </c>
      <c r="BN731" s="1294" t="str">
        <f t="shared" si="2291"/>
        <v/>
      </c>
      <c r="BO731" s="1294" t="str">
        <f t="shared" si="2291"/>
        <v/>
      </c>
      <c r="BP731" s="1294" t="str">
        <f t="shared" si="2291"/>
        <v/>
      </c>
      <c r="BQ731" s="1294" t="str">
        <f t="shared" si="2291"/>
        <v/>
      </c>
      <c r="BR731" s="1294" t="str">
        <f t="shared" si="2291"/>
        <v/>
      </c>
      <c r="BS731" s="1294" t="str">
        <f t="shared" si="2291"/>
        <v/>
      </c>
      <c r="BT731" s="1294" t="str">
        <f t="shared" si="2291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5"/>
        <v/>
      </c>
      <c r="CA731" s="1236" t="str">
        <f t="shared" si="2226"/>
        <v/>
      </c>
      <c r="CB731" s="1236" t="str">
        <f t="shared" si="2227"/>
        <v/>
      </c>
      <c r="CC731" s="1384" t="str">
        <f t="shared" si="2228"/>
        <v/>
      </c>
      <c r="CD731" s="1204" t="str">
        <f t="shared" si="2239"/>
        <v/>
      </c>
      <c r="CE731" s="1205" t="str">
        <f t="shared" si="2240"/>
        <v/>
      </c>
      <c r="CF731" s="1206" t="str">
        <f t="shared" si="2241"/>
        <v/>
      </c>
      <c r="CG731" s="1206" t="str">
        <f t="shared" si="2242"/>
        <v/>
      </c>
      <c r="CH731" s="1206" t="str">
        <f t="shared" si="2243"/>
        <v/>
      </c>
      <c r="CI731" s="1206" t="str">
        <f t="shared" si="2244"/>
        <v/>
      </c>
      <c r="CJ731" s="1206" t="str">
        <f t="shared" si="2245"/>
        <v/>
      </c>
      <c r="CK731" s="1207" t="str">
        <f t="shared" si="2246"/>
        <v/>
      </c>
      <c r="CL731" s="1207" t="str">
        <f t="shared" si="2247"/>
        <v/>
      </c>
      <c r="CM731" s="1207" t="str">
        <f t="shared" si="2248"/>
        <v/>
      </c>
      <c r="CN731" s="1206" t="str">
        <f t="shared" si="2249"/>
        <v/>
      </c>
      <c r="CO731" s="1206" t="str">
        <f t="shared" si="2250"/>
        <v/>
      </c>
      <c r="CP731" s="1206" t="str">
        <f t="shared" si="2251"/>
        <v/>
      </c>
      <c r="CQ731" s="1206" t="str">
        <f t="shared" si="2252"/>
        <v/>
      </c>
      <c r="CR731" s="1206" t="str">
        <f t="shared" si="2253"/>
        <v/>
      </c>
      <c r="CS731" s="1205" t="str">
        <f t="shared" si="2254"/>
        <v/>
      </c>
      <c r="CT731" s="1208" t="str">
        <f t="shared" si="2255"/>
        <v/>
      </c>
      <c r="CU731" s="1242" t="str">
        <f t="shared" si="2256"/>
        <v/>
      </c>
      <c r="CV731" s="1243" t="str">
        <f t="shared" si="2257"/>
        <v/>
      </c>
      <c r="CW731" s="1244" t="str">
        <f t="shared" si="2258"/>
        <v/>
      </c>
      <c r="CX731" s="1244" t="str">
        <f t="shared" si="2259"/>
        <v/>
      </c>
      <c r="CY731" s="1244" t="str">
        <f t="shared" si="2260"/>
        <v/>
      </c>
      <c r="CZ731" s="1244" t="str">
        <f t="shared" si="2261"/>
        <v/>
      </c>
      <c r="DA731" s="1244" t="str">
        <f t="shared" si="2262"/>
        <v/>
      </c>
      <c r="DB731" s="1245" t="str">
        <f t="shared" si="2263"/>
        <v/>
      </c>
      <c r="DC731" s="1245" t="str">
        <f t="shared" si="2264"/>
        <v/>
      </c>
      <c r="DD731" s="1245" t="str">
        <f t="shared" si="2265"/>
        <v/>
      </c>
      <c r="DE731" s="1244" t="str">
        <f t="shared" si="2266"/>
        <v/>
      </c>
      <c r="DF731" s="1244" t="str">
        <f t="shared" si="2267"/>
        <v/>
      </c>
      <c r="DG731" s="1244" t="str">
        <f t="shared" si="2268"/>
        <v/>
      </c>
      <c r="DH731" s="1244" t="str">
        <f t="shared" si="2269"/>
        <v/>
      </c>
      <c r="DI731" s="1244" t="str">
        <f t="shared" si="2270"/>
        <v/>
      </c>
      <c r="DJ731" s="1243" t="str">
        <f t="shared" si="2271"/>
        <v/>
      </c>
      <c r="DK731" s="1242" t="str">
        <f t="shared" si="2272"/>
        <v/>
      </c>
      <c r="DL731" s="1230">
        <f t="shared" si="2273"/>
        <v>0</v>
      </c>
      <c r="DM731" s="1180">
        <f t="shared" si="2274"/>
        <v>0</v>
      </c>
      <c r="DN731" s="1180">
        <f t="shared" si="2275"/>
        <v>0</v>
      </c>
      <c r="DO731" s="1180">
        <f t="shared" si="2276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2">IF(DL733&lt;3,"",(SUM(B733:R733)-MIN(B733:R733)-MAX(B733:R733))/(DL733-2))</f>
        <v/>
      </c>
      <c r="CA733" s="1236" t="str">
        <f t="shared" ref="CA733:CA742" si="2293">IF(DM733&lt;3,"",(SUM(T733:AJ733)-MIN(T733:AJ733)-MAX(T733:AJ733))/(DM733-2))</f>
        <v/>
      </c>
      <c r="CB733" s="1236" t="str">
        <f t="shared" ref="CB733:CB742" si="2294">IF(DN733&lt;3,"",(SUM(AL733:BB733)-MIN(AL733:BB733)-MAX(AL733:BB733))/(DN733-2))</f>
        <v/>
      </c>
      <c r="CC733" s="1384" t="str">
        <f t="shared" ref="CC733:CC742" si="2295">IF(DO733&lt;3,"",(SUM(BD733:BT733)-MIN(BD733:BT733)-MAX(BD733:BT733))/(DO733-2))</f>
        <v/>
      </c>
      <c r="CD733" s="1204" t="str">
        <f t="shared" ref="CD733:CS733" si="229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6"/>
        <v/>
      </c>
      <c r="CF733" s="1206" t="str">
        <f t="shared" si="2296"/>
        <v/>
      </c>
      <c r="CG733" s="1206" t="str">
        <f t="shared" si="2296"/>
        <v/>
      </c>
      <c r="CH733" s="1206" t="str">
        <f t="shared" si="2296"/>
        <v/>
      </c>
      <c r="CI733" s="1206" t="str">
        <f t="shared" si="2296"/>
        <v/>
      </c>
      <c r="CJ733" s="1206" t="str">
        <f t="shared" si="2296"/>
        <v/>
      </c>
      <c r="CK733" s="1207" t="str">
        <f t="shared" si="2296"/>
        <v/>
      </c>
      <c r="CL733" s="1207">
        <f t="shared" si="2296"/>
        <v>1</v>
      </c>
      <c r="CM733" s="1207">
        <f t="shared" si="2296"/>
        <v>1</v>
      </c>
      <c r="CN733" s="1206" t="str">
        <f t="shared" si="2296"/>
        <v/>
      </c>
      <c r="CO733" s="1206" t="str">
        <f t="shared" si="2296"/>
        <v/>
      </c>
      <c r="CP733" s="1206" t="str">
        <f t="shared" si="2296"/>
        <v/>
      </c>
      <c r="CQ733" s="1206" t="str">
        <f t="shared" si="2296"/>
        <v/>
      </c>
      <c r="CR733" s="1206" t="str">
        <f t="shared" si="2296"/>
        <v/>
      </c>
      <c r="CS733" s="1205" t="str">
        <f t="shared" si="2296"/>
        <v/>
      </c>
      <c r="CT733" s="1208" t="str">
        <f t="shared" ref="CE733:CT736" si="229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8"/>
        <v/>
      </c>
      <c r="CW733" s="1244" t="str">
        <f t="shared" si="2298"/>
        <v/>
      </c>
      <c r="CX733" s="1244" t="str">
        <f t="shared" si="2298"/>
        <v/>
      </c>
      <c r="CY733" s="1244" t="str">
        <f t="shared" si="2298"/>
        <v/>
      </c>
      <c r="CZ733" s="1244" t="str">
        <f t="shared" si="2298"/>
        <v/>
      </c>
      <c r="DA733" s="1244" t="str">
        <f t="shared" si="2298"/>
        <v/>
      </c>
      <c r="DB733" s="1245" t="str">
        <f t="shared" si="2298"/>
        <v/>
      </c>
      <c r="DC733" s="1245">
        <f t="shared" si="2298"/>
        <v>1</v>
      </c>
      <c r="DD733" s="1245">
        <f t="shared" si="2298"/>
        <v>1</v>
      </c>
      <c r="DE733" s="1244" t="str">
        <f t="shared" ref="DE733:DK736" si="229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9"/>
        <v/>
      </c>
      <c r="DG733" s="1244" t="str">
        <f t="shared" si="2299"/>
        <v/>
      </c>
      <c r="DH733" s="1244" t="str">
        <f t="shared" si="2299"/>
        <v/>
      </c>
      <c r="DI733" s="1244" t="str">
        <f t="shared" si="2299"/>
        <v/>
      </c>
      <c r="DJ733" s="1243" t="str">
        <f t="shared" si="2299"/>
        <v/>
      </c>
      <c r="DK733" s="1242" t="str">
        <f t="shared" si="2299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2"/>
        <v/>
      </c>
      <c r="CA734" s="1236" t="str">
        <f t="shared" si="2293"/>
        <v/>
      </c>
      <c r="CB734" s="1236" t="str">
        <f t="shared" si="2294"/>
        <v/>
      </c>
      <c r="CC734" s="1384" t="str">
        <f t="shared" si="2295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7"/>
        <v/>
      </c>
      <c r="CF734" s="1206" t="str">
        <f t="shared" si="2297"/>
        <v/>
      </c>
      <c r="CG734" s="1206" t="str">
        <f t="shared" si="2297"/>
        <v/>
      </c>
      <c r="CH734" s="1206" t="str">
        <f t="shared" si="2297"/>
        <v/>
      </c>
      <c r="CI734" s="1206" t="str">
        <f t="shared" si="2297"/>
        <v/>
      </c>
      <c r="CJ734" s="1206" t="str">
        <f t="shared" si="2297"/>
        <v/>
      </c>
      <c r="CK734" s="1207" t="str">
        <f t="shared" si="2297"/>
        <v/>
      </c>
      <c r="CL734" s="1207">
        <f t="shared" si="2297"/>
        <v>12</v>
      </c>
      <c r="CM734" s="1207">
        <f t="shared" si="2297"/>
        <v>12</v>
      </c>
      <c r="CN734" s="1206" t="str">
        <f t="shared" si="2297"/>
        <v/>
      </c>
      <c r="CO734" s="1206" t="str">
        <f t="shared" si="2297"/>
        <v/>
      </c>
      <c r="CP734" s="1206" t="str">
        <f t="shared" si="2297"/>
        <v/>
      </c>
      <c r="CQ734" s="1206" t="str">
        <f t="shared" si="2297"/>
        <v/>
      </c>
      <c r="CR734" s="1206" t="str">
        <f t="shared" si="2297"/>
        <v/>
      </c>
      <c r="CS734" s="1205" t="str">
        <f t="shared" si="2297"/>
        <v/>
      </c>
      <c r="CT734" s="1208" t="str">
        <f t="shared" si="2297"/>
        <v/>
      </c>
      <c r="CU734" s="1242" t="str">
        <f t="shared" si="2298"/>
        <v/>
      </c>
      <c r="CV734" s="1243" t="str">
        <f t="shared" si="2298"/>
        <v/>
      </c>
      <c r="CW734" s="1244" t="str">
        <f t="shared" si="2298"/>
        <v/>
      </c>
      <c r="CX734" s="1244" t="str">
        <f t="shared" si="2298"/>
        <v/>
      </c>
      <c r="CY734" s="1244" t="str">
        <f t="shared" si="2298"/>
        <v/>
      </c>
      <c r="CZ734" s="1244" t="str">
        <f t="shared" si="2298"/>
        <v/>
      </c>
      <c r="DA734" s="1244" t="str">
        <f t="shared" si="2298"/>
        <v/>
      </c>
      <c r="DB734" s="1245" t="str">
        <f t="shared" si="2298"/>
        <v/>
      </c>
      <c r="DC734" s="1245">
        <f t="shared" si="2298"/>
        <v>3</v>
      </c>
      <c r="DD734" s="1245">
        <f t="shared" si="2298"/>
        <v>6</v>
      </c>
      <c r="DE734" s="1244" t="str">
        <f t="shared" si="2299"/>
        <v/>
      </c>
      <c r="DF734" s="1244" t="str">
        <f t="shared" si="2299"/>
        <v/>
      </c>
      <c r="DG734" s="1244" t="str">
        <f t="shared" si="2299"/>
        <v/>
      </c>
      <c r="DH734" s="1244" t="str">
        <f t="shared" si="2299"/>
        <v/>
      </c>
      <c r="DI734" s="1244" t="str">
        <f t="shared" si="2299"/>
        <v/>
      </c>
      <c r="DJ734" s="1243" t="str">
        <f t="shared" si="2299"/>
        <v/>
      </c>
      <c r="DK734" s="1242" t="str">
        <f t="shared" si="2299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2"/>
        <v/>
      </c>
      <c r="CA735" s="1236" t="str">
        <f t="shared" si="2293"/>
        <v/>
      </c>
      <c r="CB735" s="1236" t="str">
        <f t="shared" si="2294"/>
        <v/>
      </c>
      <c r="CC735" s="1384" t="str">
        <f t="shared" si="2295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7"/>
        <v/>
      </c>
      <c r="CF735" s="1206" t="str">
        <f t="shared" si="2297"/>
        <v/>
      </c>
      <c r="CG735" s="1206" t="str">
        <f t="shared" si="2297"/>
        <v/>
      </c>
      <c r="CH735" s="1206" t="str">
        <f t="shared" si="2297"/>
        <v/>
      </c>
      <c r="CI735" s="1206" t="str">
        <f t="shared" si="2297"/>
        <v/>
      </c>
      <c r="CJ735" s="1206" t="str">
        <f t="shared" si="2297"/>
        <v/>
      </c>
      <c r="CK735" s="1207" t="str">
        <f t="shared" si="2297"/>
        <v/>
      </c>
      <c r="CL735" s="1207">
        <f t="shared" si="2297"/>
        <v>1500</v>
      </c>
      <c r="CM735" s="1207">
        <f t="shared" si="2297"/>
        <v>2200</v>
      </c>
      <c r="CN735" s="1206" t="str">
        <f t="shared" si="2297"/>
        <v/>
      </c>
      <c r="CO735" s="1206" t="str">
        <f t="shared" si="2297"/>
        <v/>
      </c>
      <c r="CP735" s="1206" t="str">
        <f t="shared" si="2297"/>
        <v/>
      </c>
      <c r="CQ735" s="1206" t="str">
        <f t="shared" si="2297"/>
        <v/>
      </c>
      <c r="CR735" s="1206" t="str">
        <f t="shared" si="2297"/>
        <v/>
      </c>
      <c r="CS735" s="1205" t="str">
        <f t="shared" si="2297"/>
        <v/>
      </c>
      <c r="CT735" s="1208" t="str">
        <f t="shared" si="2297"/>
        <v/>
      </c>
      <c r="CU735" s="1242" t="str">
        <f t="shared" si="2298"/>
        <v/>
      </c>
      <c r="CV735" s="1243" t="str">
        <f t="shared" si="2298"/>
        <v/>
      </c>
      <c r="CW735" s="1244" t="str">
        <f t="shared" si="2298"/>
        <v/>
      </c>
      <c r="CX735" s="1244" t="str">
        <f t="shared" si="2298"/>
        <v/>
      </c>
      <c r="CY735" s="1244" t="str">
        <f t="shared" si="2298"/>
        <v/>
      </c>
      <c r="CZ735" s="1244" t="str">
        <f t="shared" si="2298"/>
        <v/>
      </c>
      <c r="DA735" s="1244" t="str">
        <f t="shared" si="2298"/>
        <v/>
      </c>
      <c r="DB735" s="1245" t="str">
        <f t="shared" si="2298"/>
        <v/>
      </c>
      <c r="DC735" s="1245">
        <f t="shared" si="2298"/>
        <v>700</v>
      </c>
      <c r="DD735" s="1245">
        <f t="shared" si="2298"/>
        <v>1200</v>
      </c>
      <c r="DE735" s="1244" t="str">
        <f t="shared" si="2299"/>
        <v/>
      </c>
      <c r="DF735" s="1244" t="str">
        <f t="shared" si="2299"/>
        <v/>
      </c>
      <c r="DG735" s="1244" t="str">
        <f t="shared" si="2299"/>
        <v/>
      </c>
      <c r="DH735" s="1244" t="str">
        <f t="shared" si="2299"/>
        <v/>
      </c>
      <c r="DI735" s="1244" t="str">
        <f t="shared" si="2299"/>
        <v/>
      </c>
      <c r="DJ735" s="1243" t="str">
        <f t="shared" si="2299"/>
        <v/>
      </c>
      <c r="DK735" s="1242" t="str">
        <f t="shared" si="2299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300">IF(B733="","",B732*B733*B734*B735)</f>
        <v/>
      </c>
      <c r="C736" s="1295" t="str">
        <f t="shared" si="2300"/>
        <v/>
      </c>
      <c r="D736" s="1295" t="str">
        <f t="shared" si="2300"/>
        <v/>
      </c>
      <c r="E736" s="1295" t="str">
        <f t="shared" si="2300"/>
        <v/>
      </c>
      <c r="F736" s="1295" t="str">
        <f t="shared" si="2300"/>
        <v/>
      </c>
      <c r="G736" s="1295" t="str">
        <f t="shared" si="2300"/>
        <v/>
      </c>
      <c r="H736" s="1295" t="str">
        <f t="shared" si="2300"/>
        <v/>
      </c>
      <c r="I736" s="1295" t="str">
        <f t="shared" si="2300"/>
        <v/>
      </c>
      <c r="J736" s="1295" t="str">
        <f t="shared" si="2300"/>
        <v/>
      </c>
      <c r="K736" s="1295" t="str">
        <f t="shared" si="2300"/>
        <v/>
      </c>
      <c r="L736" s="1295" t="str">
        <f t="shared" si="2300"/>
        <v/>
      </c>
      <c r="M736" s="1295" t="str">
        <f t="shared" si="2300"/>
        <v/>
      </c>
      <c r="N736" s="1295" t="str">
        <f t="shared" si="2300"/>
        <v/>
      </c>
      <c r="O736" s="1295" t="str">
        <f t="shared" si="2300"/>
        <v/>
      </c>
      <c r="P736" s="1295" t="str">
        <f t="shared" si="2300"/>
        <v/>
      </c>
      <c r="Q736" s="1295" t="str">
        <f t="shared" si="2300"/>
        <v/>
      </c>
      <c r="R736" s="1295" t="str">
        <f t="shared" si="2300"/>
        <v/>
      </c>
      <c r="S736" s="1334"/>
      <c r="T736" s="1614" t="str">
        <f t="shared" ref="T736:AJ736" si="2301">IF(T733="","",T732*T733*T734*T735)</f>
        <v/>
      </c>
      <c r="U736" s="1614" t="str">
        <f t="shared" si="2301"/>
        <v/>
      </c>
      <c r="V736" s="1614" t="str">
        <f t="shared" si="2301"/>
        <v/>
      </c>
      <c r="W736" s="1614" t="str">
        <f t="shared" si="2301"/>
        <v/>
      </c>
      <c r="X736" s="1614">
        <f t="shared" si="2301"/>
        <v>6750</v>
      </c>
      <c r="Y736" s="1614" t="str">
        <f t="shared" si="2301"/>
        <v/>
      </c>
      <c r="Z736" s="1614" t="str">
        <f t="shared" si="2301"/>
        <v/>
      </c>
      <c r="AA736" s="1295" t="str">
        <f t="shared" si="2301"/>
        <v/>
      </c>
      <c r="AB736" s="1295" t="str">
        <f t="shared" si="2301"/>
        <v/>
      </c>
      <c r="AC736" s="1295" t="str">
        <f t="shared" si="2301"/>
        <v/>
      </c>
      <c r="AD736" s="1295" t="str">
        <f t="shared" si="2301"/>
        <v/>
      </c>
      <c r="AE736" s="1295" t="str">
        <f t="shared" si="2301"/>
        <v/>
      </c>
      <c r="AF736" s="1295" t="str">
        <f t="shared" si="2301"/>
        <v/>
      </c>
      <c r="AG736" s="1295" t="str">
        <f t="shared" si="2301"/>
        <v/>
      </c>
      <c r="AH736" s="1295" t="str">
        <f t="shared" si="2301"/>
        <v/>
      </c>
      <c r="AI736" s="1295" t="str">
        <f t="shared" si="2301"/>
        <v/>
      </c>
      <c r="AJ736" s="1295" t="str">
        <f t="shared" si="2301"/>
        <v/>
      </c>
      <c r="AK736" s="1334"/>
      <c r="AL736" s="1295" t="str">
        <f t="shared" ref="AL736:BB736" si="2302">IF(AL733="","",AL732*AL733*AL734*AL735)</f>
        <v/>
      </c>
      <c r="AM736" s="1295" t="str">
        <f t="shared" si="2302"/>
        <v/>
      </c>
      <c r="AN736" s="1295" t="str">
        <f t="shared" si="2302"/>
        <v/>
      </c>
      <c r="AO736" s="1295" t="str">
        <f t="shared" si="2302"/>
        <v/>
      </c>
      <c r="AP736" s="1295">
        <f t="shared" si="2302"/>
        <v>36000</v>
      </c>
      <c r="AQ736" s="1295">
        <f t="shared" si="2302"/>
        <v>26400</v>
      </c>
      <c r="AR736" s="1295" t="str">
        <f t="shared" si="2302"/>
        <v/>
      </c>
      <c r="AS736" s="1295" t="str">
        <f t="shared" si="2302"/>
        <v/>
      </c>
      <c r="AT736" s="1295" t="str">
        <f t="shared" si="2302"/>
        <v/>
      </c>
      <c r="AU736" s="1295" t="str">
        <f t="shared" si="2302"/>
        <v/>
      </c>
      <c r="AV736" s="1295" t="str">
        <f t="shared" si="2302"/>
        <v/>
      </c>
      <c r="AW736" s="1295" t="str">
        <f t="shared" si="2302"/>
        <v/>
      </c>
      <c r="AX736" s="1295" t="str">
        <f t="shared" si="2302"/>
        <v/>
      </c>
      <c r="AY736" s="1295" t="str">
        <f t="shared" si="2302"/>
        <v/>
      </c>
      <c r="AZ736" s="1295" t="str">
        <f t="shared" si="2302"/>
        <v/>
      </c>
      <c r="BA736" s="1295" t="str">
        <f t="shared" si="2302"/>
        <v/>
      </c>
      <c r="BB736" s="1295" t="str">
        <f t="shared" si="2302"/>
        <v/>
      </c>
      <c r="BC736" s="1334"/>
      <c r="BD736" s="1295" t="str">
        <f t="shared" ref="BD736:BT736" si="2303">IF(BD733="","",BD732*BD733*BD734*BD735)</f>
        <v/>
      </c>
      <c r="BE736" s="1295" t="str">
        <f t="shared" si="2303"/>
        <v/>
      </c>
      <c r="BF736" s="1295" t="str">
        <f t="shared" si="2303"/>
        <v/>
      </c>
      <c r="BG736" s="1295">
        <f t="shared" si="2303"/>
        <v>4200</v>
      </c>
      <c r="BH736" s="1295" t="str">
        <f t="shared" si="2303"/>
        <v/>
      </c>
      <c r="BI736" s="1295" t="str">
        <f t="shared" si="2303"/>
        <v/>
      </c>
      <c r="BJ736" s="1295">
        <f t="shared" si="2303"/>
        <v>7200</v>
      </c>
      <c r="BK736" s="1295" t="str">
        <f t="shared" si="2303"/>
        <v/>
      </c>
      <c r="BL736" s="1295" t="str">
        <f t="shared" si="2303"/>
        <v/>
      </c>
      <c r="BM736" s="1295" t="str">
        <f t="shared" si="2303"/>
        <v/>
      </c>
      <c r="BN736" s="1295" t="str">
        <f t="shared" si="2303"/>
        <v/>
      </c>
      <c r="BO736" s="1295" t="str">
        <f t="shared" si="2303"/>
        <v/>
      </c>
      <c r="BP736" s="1295" t="str">
        <f t="shared" si="2303"/>
        <v/>
      </c>
      <c r="BQ736" s="1295" t="str">
        <f t="shared" si="2303"/>
        <v/>
      </c>
      <c r="BR736" s="1295" t="str">
        <f t="shared" si="2303"/>
        <v/>
      </c>
      <c r="BS736" s="1295" t="str">
        <f t="shared" si="2303"/>
        <v/>
      </c>
      <c r="BT736" s="1295" t="str">
        <f t="shared" si="2303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2"/>
        <v/>
      </c>
      <c r="CA736" s="1236" t="str">
        <f t="shared" si="2293"/>
        <v/>
      </c>
      <c r="CB736" s="1236" t="str">
        <f t="shared" si="2294"/>
        <v/>
      </c>
      <c r="CC736" s="1384" t="str">
        <f t="shared" si="2295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7"/>
        <v/>
      </c>
      <c r="CF736" s="1206" t="str">
        <f t="shared" si="2297"/>
        <v/>
      </c>
      <c r="CG736" s="1206" t="str">
        <f t="shared" si="2297"/>
        <v/>
      </c>
      <c r="CH736" s="1206" t="str">
        <f t="shared" si="2297"/>
        <v/>
      </c>
      <c r="CI736" s="1206" t="str">
        <f t="shared" si="2297"/>
        <v/>
      </c>
      <c r="CJ736" s="1206" t="str">
        <f t="shared" si="2297"/>
        <v/>
      </c>
      <c r="CK736" s="1207" t="str">
        <f t="shared" si="2297"/>
        <v/>
      </c>
      <c r="CL736" s="1207">
        <f t="shared" si="2297"/>
        <v>26400</v>
      </c>
      <c r="CM736" s="1207">
        <f t="shared" si="2297"/>
        <v>36000</v>
      </c>
      <c r="CN736" s="1206" t="str">
        <f t="shared" si="2297"/>
        <v/>
      </c>
      <c r="CO736" s="1206" t="str">
        <f t="shared" si="2297"/>
        <v/>
      </c>
      <c r="CP736" s="1206" t="str">
        <f t="shared" si="2297"/>
        <v/>
      </c>
      <c r="CQ736" s="1206" t="str">
        <f t="shared" si="2297"/>
        <v/>
      </c>
      <c r="CR736" s="1206" t="str">
        <f t="shared" si="2297"/>
        <v/>
      </c>
      <c r="CS736" s="1205" t="str">
        <f t="shared" si="2297"/>
        <v/>
      </c>
      <c r="CT736" s="1208" t="str">
        <f t="shared" si="2297"/>
        <v/>
      </c>
      <c r="CU736" s="1242" t="str">
        <f t="shared" si="2298"/>
        <v/>
      </c>
      <c r="CV736" s="1243" t="str">
        <f t="shared" si="2298"/>
        <v/>
      </c>
      <c r="CW736" s="1244" t="str">
        <f t="shared" si="2298"/>
        <v/>
      </c>
      <c r="CX736" s="1244" t="str">
        <f t="shared" si="2298"/>
        <v/>
      </c>
      <c r="CY736" s="1244" t="str">
        <f t="shared" si="2298"/>
        <v/>
      </c>
      <c r="CZ736" s="1244" t="str">
        <f t="shared" si="2298"/>
        <v/>
      </c>
      <c r="DA736" s="1244" t="str">
        <f t="shared" si="2298"/>
        <v/>
      </c>
      <c r="DB736" s="1245" t="str">
        <f t="shared" si="2298"/>
        <v/>
      </c>
      <c r="DC736" s="1245">
        <f t="shared" si="2298"/>
        <v>4200</v>
      </c>
      <c r="DD736" s="1245">
        <f t="shared" si="2298"/>
        <v>7200</v>
      </c>
      <c r="DE736" s="1244" t="str">
        <f t="shared" si="2299"/>
        <v/>
      </c>
      <c r="DF736" s="1244" t="str">
        <f t="shared" si="2299"/>
        <v/>
      </c>
      <c r="DG736" s="1244" t="str">
        <f t="shared" si="2299"/>
        <v/>
      </c>
      <c r="DH736" s="1244" t="str">
        <f t="shared" si="2299"/>
        <v/>
      </c>
      <c r="DI736" s="1244" t="str">
        <f t="shared" si="2299"/>
        <v/>
      </c>
      <c r="DJ736" s="1243" t="str">
        <f t="shared" si="2299"/>
        <v/>
      </c>
      <c r="DK736" s="1242" t="str">
        <f t="shared" si="2299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2"/>
        <v/>
      </c>
      <c r="CA737" s="1280" t="str">
        <f t="shared" si="2293"/>
        <v/>
      </c>
      <c r="CB737" s="1280" t="str">
        <f t="shared" si="2294"/>
        <v/>
      </c>
      <c r="CC737" s="1383" t="str">
        <f t="shared" si="2295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2"/>
        <v/>
      </c>
      <c r="CA738" s="1236" t="str">
        <f t="shared" si="2293"/>
        <v/>
      </c>
      <c r="CB738" s="1236" t="str">
        <f t="shared" si="2294"/>
        <v/>
      </c>
      <c r="CC738" s="1384" t="str">
        <f t="shared" si="2295"/>
        <v/>
      </c>
      <c r="CD738" s="1204" t="str">
        <f t="shared" ref="CD738:CM741" si="230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4"/>
        <v/>
      </c>
      <c r="CF738" s="1206" t="str">
        <f t="shared" si="2304"/>
        <v/>
      </c>
      <c r="CG738" s="1206" t="str">
        <f t="shared" si="2304"/>
        <v/>
      </c>
      <c r="CH738" s="1206" t="str">
        <f t="shared" si="2304"/>
        <v/>
      </c>
      <c r="CI738" s="1206" t="str">
        <f t="shared" si="2304"/>
        <v/>
      </c>
      <c r="CJ738" s="1206" t="str">
        <f t="shared" si="2304"/>
        <v/>
      </c>
      <c r="CK738" s="1207" t="str">
        <f t="shared" si="2304"/>
        <v/>
      </c>
      <c r="CL738" s="1207" t="str">
        <f t="shared" si="2304"/>
        <v/>
      </c>
      <c r="CM738" s="1207" t="str">
        <f t="shared" si="2304"/>
        <v/>
      </c>
      <c r="CN738" s="1206" t="str">
        <f t="shared" ref="CN738:CT741" si="230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5"/>
        <v/>
      </c>
      <c r="CP738" s="1206" t="str">
        <f t="shared" si="2305"/>
        <v/>
      </c>
      <c r="CQ738" s="1206" t="str">
        <f t="shared" si="2305"/>
        <v/>
      </c>
      <c r="CR738" s="1206" t="str">
        <f t="shared" si="2305"/>
        <v/>
      </c>
      <c r="CS738" s="1205" t="str">
        <f t="shared" si="2305"/>
        <v/>
      </c>
      <c r="CT738" s="1208" t="str">
        <f t="shared" si="2305"/>
        <v/>
      </c>
      <c r="CU738" s="1242" t="str">
        <f t="shared" ref="CU738:DD742" si="230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6"/>
        <v/>
      </c>
      <c r="CW738" s="1244" t="str">
        <f t="shared" si="2306"/>
        <v/>
      </c>
      <c r="CX738" s="1244" t="str">
        <f t="shared" si="2306"/>
        <v/>
      </c>
      <c r="CY738" s="1244" t="str">
        <f t="shared" si="2306"/>
        <v/>
      </c>
      <c r="CZ738" s="1244" t="str">
        <f t="shared" si="2306"/>
        <v/>
      </c>
      <c r="DA738" s="1244" t="str">
        <f t="shared" si="2306"/>
        <v/>
      </c>
      <c r="DB738" s="1245" t="str">
        <f t="shared" si="2306"/>
        <v/>
      </c>
      <c r="DC738" s="1245" t="str">
        <f t="shared" si="2306"/>
        <v/>
      </c>
      <c r="DD738" s="1245" t="str">
        <f t="shared" si="2306"/>
        <v/>
      </c>
      <c r="DE738" s="1244" t="str">
        <f t="shared" ref="DE738:DK742" si="230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7"/>
        <v/>
      </c>
      <c r="DG738" s="1244" t="str">
        <f t="shared" si="2307"/>
        <v/>
      </c>
      <c r="DH738" s="1244" t="str">
        <f t="shared" si="2307"/>
        <v/>
      </c>
      <c r="DI738" s="1244" t="str">
        <f t="shared" si="2307"/>
        <v/>
      </c>
      <c r="DJ738" s="1243" t="str">
        <f t="shared" si="2307"/>
        <v/>
      </c>
      <c r="DK738" s="1242" t="str">
        <f t="shared" si="2307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2"/>
        <v/>
      </c>
      <c r="CA739" s="1236" t="str">
        <f t="shared" si="2293"/>
        <v/>
      </c>
      <c r="CB739" s="1236" t="str">
        <f t="shared" si="2294"/>
        <v/>
      </c>
      <c r="CC739" s="1384" t="str">
        <f t="shared" si="2295"/>
        <v/>
      </c>
      <c r="CD739" s="1204" t="str">
        <f t="shared" si="2304"/>
        <v/>
      </c>
      <c r="CE739" s="1205" t="str">
        <f t="shared" si="2304"/>
        <v/>
      </c>
      <c r="CF739" s="1206" t="str">
        <f t="shared" si="2304"/>
        <v/>
      </c>
      <c r="CG739" s="1206" t="str">
        <f t="shared" si="2304"/>
        <v/>
      </c>
      <c r="CH739" s="1206" t="str">
        <f t="shared" si="2304"/>
        <v/>
      </c>
      <c r="CI739" s="1206" t="str">
        <f t="shared" si="2304"/>
        <v/>
      </c>
      <c r="CJ739" s="1206" t="str">
        <f t="shared" si="2304"/>
        <v/>
      </c>
      <c r="CK739" s="1207" t="str">
        <f t="shared" si="2304"/>
        <v/>
      </c>
      <c r="CL739" s="1207" t="str">
        <f t="shared" si="2304"/>
        <v/>
      </c>
      <c r="CM739" s="1207" t="str">
        <f t="shared" si="2304"/>
        <v/>
      </c>
      <c r="CN739" s="1206" t="str">
        <f t="shared" si="2305"/>
        <v/>
      </c>
      <c r="CO739" s="1206" t="str">
        <f t="shared" si="2305"/>
        <v/>
      </c>
      <c r="CP739" s="1206" t="str">
        <f t="shared" si="2305"/>
        <v/>
      </c>
      <c r="CQ739" s="1206" t="str">
        <f t="shared" si="2305"/>
        <v/>
      </c>
      <c r="CR739" s="1206" t="str">
        <f t="shared" si="2305"/>
        <v/>
      </c>
      <c r="CS739" s="1205" t="str">
        <f t="shared" si="2305"/>
        <v/>
      </c>
      <c r="CT739" s="1208" t="str">
        <f t="shared" si="2305"/>
        <v/>
      </c>
      <c r="CU739" s="1242" t="str">
        <f t="shared" si="2306"/>
        <v/>
      </c>
      <c r="CV739" s="1243" t="str">
        <f t="shared" si="2306"/>
        <v/>
      </c>
      <c r="CW739" s="1244" t="str">
        <f t="shared" si="2306"/>
        <v/>
      </c>
      <c r="CX739" s="1244" t="str">
        <f t="shared" si="2306"/>
        <v/>
      </c>
      <c r="CY739" s="1244" t="str">
        <f t="shared" si="2306"/>
        <v/>
      </c>
      <c r="CZ739" s="1244" t="str">
        <f t="shared" si="2306"/>
        <v/>
      </c>
      <c r="DA739" s="1244" t="str">
        <f t="shared" si="2306"/>
        <v/>
      </c>
      <c r="DB739" s="1245" t="str">
        <f t="shared" si="2306"/>
        <v/>
      </c>
      <c r="DC739" s="1245" t="str">
        <f t="shared" si="2306"/>
        <v/>
      </c>
      <c r="DD739" s="1245" t="str">
        <f t="shared" si="2306"/>
        <v/>
      </c>
      <c r="DE739" s="1244" t="str">
        <f t="shared" si="2307"/>
        <v/>
      </c>
      <c r="DF739" s="1244" t="str">
        <f t="shared" si="2307"/>
        <v/>
      </c>
      <c r="DG739" s="1244" t="str">
        <f t="shared" si="2307"/>
        <v/>
      </c>
      <c r="DH739" s="1244" t="str">
        <f t="shared" si="2307"/>
        <v/>
      </c>
      <c r="DI739" s="1244" t="str">
        <f t="shared" si="2307"/>
        <v/>
      </c>
      <c r="DJ739" s="1243" t="str">
        <f t="shared" si="2307"/>
        <v/>
      </c>
      <c r="DK739" s="1242" t="str">
        <f t="shared" si="2307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2"/>
        <v/>
      </c>
      <c r="CA740" s="1236" t="str">
        <f t="shared" si="2293"/>
        <v/>
      </c>
      <c r="CB740" s="1236" t="str">
        <f t="shared" si="2294"/>
        <v/>
      </c>
      <c r="CC740" s="1384" t="str">
        <f t="shared" si="2295"/>
        <v/>
      </c>
      <c r="CD740" s="1204" t="str">
        <f t="shared" si="2304"/>
        <v/>
      </c>
      <c r="CE740" s="1205" t="str">
        <f t="shared" si="2304"/>
        <v/>
      </c>
      <c r="CF740" s="1206" t="str">
        <f t="shared" si="2304"/>
        <v/>
      </c>
      <c r="CG740" s="1206" t="str">
        <f t="shared" si="2304"/>
        <v/>
      </c>
      <c r="CH740" s="1206" t="str">
        <f t="shared" si="2304"/>
        <v/>
      </c>
      <c r="CI740" s="1206" t="str">
        <f t="shared" si="2304"/>
        <v/>
      </c>
      <c r="CJ740" s="1206" t="str">
        <f t="shared" si="2304"/>
        <v/>
      </c>
      <c r="CK740" s="1207" t="str">
        <f t="shared" si="2304"/>
        <v/>
      </c>
      <c r="CL740" s="1207" t="str">
        <f t="shared" si="2304"/>
        <v/>
      </c>
      <c r="CM740" s="1207" t="str">
        <f t="shared" si="2304"/>
        <v/>
      </c>
      <c r="CN740" s="1206" t="str">
        <f t="shared" si="2305"/>
        <v/>
      </c>
      <c r="CO740" s="1206" t="str">
        <f t="shared" si="2305"/>
        <v/>
      </c>
      <c r="CP740" s="1206" t="str">
        <f t="shared" si="2305"/>
        <v/>
      </c>
      <c r="CQ740" s="1206" t="str">
        <f t="shared" si="2305"/>
        <v/>
      </c>
      <c r="CR740" s="1206" t="str">
        <f t="shared" si="2305"/>
        <v/>
      </c>
      <c r="CS740" s="1205" t="str">
        <f t="shared" si="2305"/>
        <v/>
      </c>
      <c r="CT740" s="1208" t="str">
        <f t="shared" si="2305"/>
        <v/>
      </c>
      <c r="CU740" s="1242" t="str">
        <f t="shared" si="2306"/>
        <v/>
      </c>
      <c r="CV740" s="1243" t="str">
        <f t="shared" si="2306"/>
        <v/>
      </c>
      <c r="CW740" s="1244" t="str">
        <f t="shared" si="2306"/>
        <v/>
      </c>
      <c r="CX740" s="1244" t="str">
        <f t="shared" si="2306"/>
        <v/>
      </c>
      <c r="CY740" s="1244" t="str">
        <f t="shared" si="2306"/>
        <v/>
      </c>
      <c r="CZ740" s="1244" t="str">
        <f t="shared" si="2306"/>
        <v/>
      </c>
      <c r="DA740" s="1244" t="str">
        <f t="shared" si="2306"/>
        <v/>
      </c>
      <c r="DB740" s="1245" t="str">
        <f t="shared" si="2306"/>
        <v/>
      </c>
      <c r="DC740" s="1245" t="str">
        <f t="shared" si="2306"/>
        <v/>
      </c>
      <c r="DD740" s="1245" t="str">
        <f t="shared" si="2306"/>
        <v/>
      </c>
      <c r="DE740" s="1244" t="str">
        <f t="shared" si="2307"/>
        <v/>
      </c>
      <c r="DF740" s="1244" t="str">
        <f t="shared" si="2307"/>
        <v/>
      </c>
      <c r="DG740" s="1244" t="str">
        <f t="shared" si="2307"/>
        <v/>
      </c>
      <c r="DH740" s="1244" t="str">
        <f t="shared" si="2307"/>
        <v/>
      </c>
      <c r="DI740" s="1244" t="str">
        <f t="shared" si="2307"/>
        <v/>
      </c>
      <c r="DJ740" s="1243" t="str">
        <f t="shared" si="2307"/>
        <v/>
      </c>
      <c r="DK740" s="1242" t="str">
        <f t="shared" si="2307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2"/>
        <v/>
      </c>
      <c r="CA741" s="1236" t="str">
        <f t="shared" si="2293"/>
        <v/>
      </c>
      <c r="CB741" s="1236" t="str">
        <f t="shared" si="2294"/>
        <v/>
      </c>
      <c r="CC741" s="1384" t="str">
        <f t="shared" si="2295"/>
        <v/>
      </c>
      <c r="CD741" s="1204" t="str">
        <f t="shared" si="2304"/>
        <v/>
      </c>
      <c r="CE741" s="1205" t="str">
        <f t="shared" si="2304"/>
        <v/>
      </c>
      <c r="CF741" s="1206" t="str">
        <f t="shared" si="2304"/>
        <v/>
      </c>
      <c r="CG741" s="1206" t="str">
        <f t="shared" si="2304"/>
        <v/>
      </c>
      <c r="CH741" s="1206" t="str">
        <f t="shared" si="2304"/>
        <v/>
      </c>
      <c r="CI741" s="1206" t="str">
        <f t="shared" si="2304"/>
        <v/>
      </c>
      <c r="CJ741" s="1206" t="str">
        <f t="shared" si="2304"/>
        <v/>
      </c>
      <c r="CK741" s="1207" t="str">
        <f t="shared" si="2304"/>
        <v/>
      </c>
      <c r="CL741" s="1207" t="str">
        <f t="shared" si="2304"/>
        <v/>
      </c>
      <c r="CM741" s="1207" t="str">
        <f t="shared" si="2304"/>
        <v/>
      </c>
      <c r="CN741" s="1206" t="str">
        <f t="shared" si="2305"/>
        <v/>
      </c>
      <c r="CO741" s="1206" t="str">
        <f t="shared" si="2305"/>
        <v/>
      </c>
      <c r="CP741" s="1206" t="str">
        <f t="shared" si="2305"/>
        <v/>
      </c>
      <c r="CQ741" s="1206" t="str">
        <f t="shared" si="2305"/>
        <v/>
      </c>
      <c r="CR741" s="1206" t="str">
        <f t="shared" si="2305"/>
        <v/>
      </c>
      <c r="CS741" s="1205" t="str">
        <f t="shared" si="2305"/>
        <v/>
      </c>
      <c r="CT741" s="1208" t="str">
        <f t="shared" si="2305"/>
        <v/>
      </c>
      <c r="CU741" s="1242" t="str">
        <f t="shared" si="2306"/>
        <v/>
      </c>
      <c r="CV741" s="1243" t="str">
        <f t="shared" si="2306"/>
        <v/>
      </c>
      <c r="CW741" s="1244" t="str">
        <f t="shared" si="2306"/>
        <v/>
      </c>
      <c r="CX741" s="1244" t="str">
        <f t="shared" si="2306"/>
        <v/>
      </c>
      <c r="CY741" s="1244" t="str">
        <f t="shared" si="2306"/>
        <v/>
      </c>
      <c r="CZ741" s="1244" t="str">
        <f t="shared" si="2306"/>
        <v/>
      </c>
      <c r="DA741" s="1244" t="str">
        <f t="shared" si="2306"/>
        <v/>
      </c>
      <c r="DB741" s="1245" t="str">
        <f t="shared" si="2306"/>
        <v/>
      </c>
      <c r="DC741" s="1245" t="str">
        <f t="shared" si="2306"/>
        <v/>
      </c>
      <c r="DD741" s="1245" t="str">
        <f t="shared" si="2306"/>
        <v/>
      </c>
      <c r="DE741" s="1244" t="str">
        <f t="shared" si="2307"/>
        <v/>
      </c>
      <c r="DF741" s="1244" t="str">
        <f t="shared" si="2307"/>
        <v/>
      </c>
      <c r="DG741" s="1244" t="str">
        <f t="shared" si="2307"/>
        <v/>
      </c>
      <c r="DH741" s="1244" t="str">
        <f t="shared" si="2307"/>
        <v/>
      </c>
      <c r="DI741" s="1244" t="str">
        <f t="shared" si="2307"/>
        <v/>
      </c>
      <c r="DJ741" s="1243" t="str">
        <f t="shared" si="2307"/>
        <v/>
      </c>
      <c r="DK741" s="1242" t="str">
        <f t="shared" si="2307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2"/>
        <v>0</v>
      </c>
      <c r="CA742" s="1236">
        <f t="shared" si="2293"/>
        <v>0</v>
      </c>
      <c r="CB742" s="1236">
        <f t="shared" si="2294"/>
        <v>0</v>
      </c>
      <c r="CC742" s="1384">
        <f t="shared" si="2295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8"/>
        <v>0</v>
      </c>
      <c r="CG742" s="1206">
        <f t="shared" si="2308"/>
        <v>0</v>
      </c>
      <c r="CH742" s="1206">
        <f t="shared" si="2308"/>
        <v>0</v>
      </c>
      <c r="CI742" s="1206">
        <f t="shared" si="2308"/>
        <v>0</v>
      </c>
      <c r="CJ742" s="1206">
        <f t="shared" si="2308"/>
        <v>0</v>
      </c>
      <c r="CK742" s="1207">
        <f t="shared" si="2308"/>
        <v>0</v>
      </c>
      <c r="CL742" s="1207">
        <f t="shared" si="2308"/>
        <v>0</v>
      </c>
      <c r="CM742" s="1207">
        <f t="shared" si="2308"/>
        <v>0</v>
      </c>
      <c r="CN742" s="1206">
        <f t="shared" si="2308"/>
        <v>0</v>
      </c>
      <c r="CO742" s="1206">
        <f t="shared" si="2308"/>
        <v>0</v>
      </c>
      <c r="CP742" s="1206">
        <f t="shared" si="2308"/>
        <v>0</v>
      </c>
      <c r="CQ742" s="1206">
        <f t="shared" si="2308"/>
        <v>0</v>
      </c>
      <c r="CR742" s="1206">
        <f t="shared" si="2308"/>
        <v>0</v>
      </c>
      <c r="CS742" s="1205">
        <f t="shared" si="2308"/>
        <v>0</v>
      </c>
      <c r="CT742" s="1208">
        <f t="shared" si="2308"/>
        <v>0</v>
      </c>
      <c r="CU742" s="1242">
        <f t="shared" si="2306"/>
        <v>0</v>
      </c>
      <c r="CV742" s="1243">
        <f t="shared" si="2306"/>
        <v>0</v>
      </c>
      <c r="CW742" s="1244">
        <f t="shared" si="2306"/>
        <v>0</v>
      </c>
      <c r="CX742" s="1244">
        <f t="shared" si="2306"/>
        <v>0</v>
      </c>
      <c r="CY742" s="1244">
        <f t="shared" si="2306"/>
        <v>0</v>
      </c>
      <c r="CZ742" s="1244">
        <f t="shared" si="2306"/>
        <v>0</v>
      </c>
      <c r="DA742" s="1244">
        <f t="shared" si="2306"/>
        <v>0</v>
      </c>
      <c r="DB742" s="1245">
        <f t="shared" si="2306"/>
        <v>0</v>
      </c>
      <c r="DC742" s="1245">
        <f t="shared" si="2306"/>
        <v>0</v>
      </c>
      <c r="DD742" s="1245">
        <f t="shared" si="2306"/>
        <v>0</v>
      </c>
      <c r="DE742" s="1244">
        <f t="shared" si="2307"/>
        <v>0</v>
      </c>
      <c r="DF742" s="1244">
        <f t="shared" si="2307"/>
        <v>0</v>
      </c>
      <c r="DG742" s="1244">
        <f t="shared" si="2307"/>
        <v>0</v>
      </c>
      <c r="DH742" s="1244">
        <f t="shared" si="2307"/>
        <v>0</v>
      </c>
      <c r="DI742" s="1244">
        <f t="shared" si="2307"/>
        <v>0</v>
      </c>
      <c r="DJ742" s="1243">
        <f t="shared" si="2307"/>
        <v>0</v>
      </c>
      <c r="DK742" s="1242">
        <f t="shared" si="2307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9">IF(DL744&lt;3,"",(SUM(B744:R744)-MIN(B744:R744)-MAX(B744:R744))/(DL744-2))</f>
        <v/>
      </c>
      <c r="CA744" s="1236" t="str">
        <f t="shared" ref="CA744:CA759" si="2310">IF(DM744&lt;3,"",(SUM(T744:AJ744)-MIN(T744:AJ744)-MAX(T744:AJ744))/(DM744-2))</f>
        <v/>
      </c>
      <c r="CB744" s="1236" t="str">
        <f t="shared" ref="CB744:CB759" si="2311">IF(DN744&lt;3,"",(SUM(AL744:BB744)-MIN(AL744:BB744)-MAX(AL744:BB744))/(DN744-2))</f>
        <v/>
      </c>
      <c r="CC744" s="1384" t="str">
        <f t="shared" ref="CC744:CC759" si="2312">IF(DO744&lt;3,"",(SUM(BD744:BT744)-MIN(BD744:BT744)-MAX(BD744:BT744))/(DO744-2))</f>
        <v/>
      </c>
      <c r="CD744" s="1204" t="str">
        <f t="shared" ref="CD744:CM747" si="231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3"/>
        <v/>
      </c>
      <c r="CF744" s="1206" t="str">
        <f t="shared" si="2313"/>
        <v/>
      </c>
      <c r="CG744" s="1206" t="str">
        <f t="shared" si="2313"/>
        <v/>
      </c>
      <c r="CH744" s="1206" t="str">
        <f t="shared" si="2313"/>
        <v/>
      </c>
      <c r="CI744" s="1206" t="str">
        <f t="shared" si="2313"/>
        <v/>
      </c>
      <c r="CJ744" s="1206" t="str">
        <f t="shared" si="2313"/>
        <v/>
      </c>
      <c r="CK744" s="1207" t="str">
        <f t="shared" si="2313"/>
        <v/>
      </c>
      <c r="CL744" s="1207" t="str">
        <f t="shared" si="2313"/>
        <v/>
      </c>
      <c r="CM744" s="1207" t="str">
        <f t="shared" si="2313"/>
        <v/>
      </c>
      <c r="CN744" s="1206" t="str">
        <f t="shared" ref="CN744:CT747" si="231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4"/>
        <v/>
      </c>
      <c r="CP744" s="1206" t="str">
        <f t="shared" si="2314"/>
        <v/>
      </c>
      <c r="CQ744" s="1206" t="str">
        <f t="shared" si="2314"/>
        <v/>
      </c>
      <c r="CR744" s="1206" t="str">
        <f t="shared" si="2314"/>
        <v/>
      </c>
      <c r="CS744" s="1205" t="str">
        <f t="shared" si="2314"/>
        <v/>
      </c>
      <c r="CT744" s="1208" t="str">
        <f t="shared" si="2314"/>
        <v/>
      </c>
      <c r="CU744" s="1242" t="str">
        <f t="shared" ref="CU744:DD748" si="231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5"/>
        <v/>
      </c>
      <c r="CW744" s="1244" t="str">
        <f t="shared" si="2315"/>
        <v/>
      </c>
      <c r="CX744" s="1244" t="str">
        <f t="shared" si="2315"/>
        <v/>
      </c>
      <c r="CY744" s="1244" t="str">
        <f t="shared" si="2315"/>
        <v/>
      </c>
      <c r="CZ744" s="1244" t="str">
        <f t="shared" si="2315"/>
        <v/>
      </c>
      <c r="DA744" s="1244" t="str">
        <f t="shared" si="2315"/>
        <v/>
      </c>
      <c r="DB744" s="1245" t="str">
        <f t="shared" si="2315"/>
        <v/>
      </c>
      <c r="DC744" s="1245" t="str">
        <f t="shared" si="2315"/>
        <v/>
      </c>
      <c r="DD744" s="1245" t="str">
        <f t="shared" si="2315"/>
        <v/>
      </c>
      <c r="DE744" s="1244" t="str">
        <f t="shared" ref="DE744:DK748" si="231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6"/>
        <v/>
      </c>
      <c r="DG744" s="1244" t="str">
        <f t="shared" si="2316"/>
        <v/>
      </c>
      <c r="DH744" s="1244" t="str">
        <f t="shared" si="2316"/>
        <v/>
      </c>
      <c r="DI744" s="1244" t="str">
        <f t="shared" si="2316"/>
        <v/>
      </c>
      <c r="DJ744" s="1243" t="str">
        <f t="shared" si="2316"/>
        <v/>
      </c>
      <c r="DK744" s="1242" t="str">
        <f t="shared" si="2316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9"/>
        <v/>
      </c>
      <c r="CA745" s="1236" t="str">
        <f t="shared" si="2310"/>
        <v/>
      </c>
      <c r="CB745" s="1236" t="str">
        <f t="shared" si="2311"/>
        <v/>
      </c>
      <c r="CC745" s="1384" t="str">
        <f t="shared" si="2312"/>
        <v/>
      </c>
      <c r="CD745" s="1204" t="str">
        <f t="shared" si="2313"/>
        <v/>
      </c>
      <c r="CE745" s="1205" t="str">
        <f t="shared" si="2313"/>
        <v/>
      </c>
      <c r="CF745" s="1206" t="str">
        <f t="shared" si="2313"/>
        <v/>
      </c>
      <c r="CG745" s="1206" t="str">
        <f t="shared" si="2313"/>
        <v/>
      </c>
      <c r="CH745" s="1206" t="str">
        <f t="shared" si="2313"/>
        <v/>
      </c>
      <c r="CI745" s="1206" t="str">
        <f t="shared" si="2313"/>
        <v/>
      </c>
      <c r="CJ745" s="1206" t="str">
        <f t="shared" si="2313"/>
        <v/>
      </c>
      <c r="CK745" s="1207" t="str">
        <f t="shared" si="2313"/>
        <v/>
      </c>
      <c r="CL745" s="1207" t="str">
        <f t="shared" si="2313"/>
        <v/>
      </c>
      <c r="CM745" s="1207" t="str">
        <f t="shared" si="2313"/>
        <v/>
      </c>
      <c r="CN745" s="1206" t="str">
        <f t="shared" si="2314"/>
        <v/>
      </c>
      <c r="CO745" s="1206" t="str">
        <f t="shared" si="2314"/>
        <v/>
      </c>
      <c r="CP745" s="1206" t="str">
        <f t="shared" si="2314"/>
        <v/>
      </c>
      <c r="CQ745" s="1206" t="str">
        <f t="shared" si="2314"/>
        <v/>
      </c>
      <c r="CR745" s="1206" t="str">
        <f t="shared" si="2314"/>
        <v/>
      </c>
      <c r="CS745" s="1205" t="str">
        <f t="shared" si="2314"/>
        <v/>
      </c>
      <c r="CT745" s="1208" t="str">
        <f t="shared" si="2314"/>
        <v/>
      </c>
      <c r="CU745" s="1242" t="str">
        <f t="shared" si="2315"/>
        <v/>
      </c>
      <c r="CV745" s="1243" t="str">
        <f t="shared" si="2315"/>
        <v/>
      </c>
      <c r="CW745" s="1244" t="str">
        <f t="shared" si="2315"/>
        <v/>
      </c>
      <c r="CX745" s="1244" t="str">
        <f t="shared" si="2315"/>
        <v/>
      </c>
      <c r="CY745" s="1244" t="str">
        <f t="shared" si="2315"/>
        <v/>
      </c>
      <c r="CZ745" s="1244" t="str">
        <f t="shared" si="2315"/>
        <v/>
      </c>
      <c r="DA745" s="1244" t="str">
        <f t="shared" si="2315"/>
        <v/>
      </c>
      <c r="DB745" s="1245" t="str">
        <f t="shared" si="2315"/>
        <v/>
      </c>
      <c r="DC745" s="1245" t="str">
        <f t="shared" si="2315"/>
        <v/>
      </c>
      <c r="DD745" s="1245" t="str">
        <f t="shared" si="2315"/>
        <v/>
      </c>
      <c r="DE745" s="1244" t="str">
        <f t="shared" si="2316"/>
        <v/>
      </c>
      <c r="DF745" s="1244" t="str">
        <f t="shared" si="2316"/>
        <v/>
      </c>
      <c r="DG745" s="1244" t="str">
        <f t="shared" si="2316"/>
        <v/>
      </c>
      <c r="DH745" s="1244" t="str">
        <f t="shared" si="2316"/>
        <v/>
      </c>
      <c r="DI745" s="1244" t="str">
        <f t="shared" si="2316"/>
        <v/>
      </c>
      <c r="DJ745" s="1243" t="str">
        <f t="shared" si="2316"/>
        <v/>
      </c>
      <c r="DK745" s="1242" t="str">
        <f t="shared" si="2316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9"/>
        <v/>
      </c>
      <c r="CA746" s="1236" t="str">
        <f t="shared" si="2310"/>
        <v/>
      </c>
      <c r="CB746" s="1236" t="str">
        <f t="shared" si="2311"/>
        <v/>
      </c>
      <c r="CC746" s="1384" t="str">
        <f t="shared" si="2312"/>
        <v/>
      </c>
      <c r="CD746" s="1204" t="str">
        <f t="shared" si="2313"/>
        <v/>
      </c>
      <c r="CE746" s="1205" t="str">
        <f t="shared" si="2313"/>
        <v/>
      </c>
      <c r="CF746" s="1206" t="str">
        <f t="shared" si="2313"/>
        <v/>
      </c>
      <c r="CG746" s="1206" t="str">
        <f t="shared" si="2313"/>
        <v/>
      </c>
      <c r="CH746" s="1206" t="str">
        <f t="shared" si="2313"/>
        <v/>
      </c>
      <c r="CI746" s="1206" t="str">
        <f t="shared" si="2313"/>
        <v/>
      </c>
      <c r="CJ746" s="1206" t="str">
        <f t="shared" si="2313"/>
        <v/>
      </c>
      <c r="CK746" s="1207" t="str">
        <f t="shared" si="2313"/>
        <v/>
      </c>
      <c r="CL746" s="1207" t="str">
        <f t="shared" si="2313"/>
        <v/>
      </c>
      <c r="CM746" s="1207" t="str">
        <f t="shared" si="2313"/>
        <v/>
      </c>
      <c r="CN746" s="1206" t="str">
        <f t="shared" si="2314"/>
        <v/>
      </c>
      <c r="CO746" s="1206" t="str">
        <f t="shared" si="2314"/>
        <v/>
      </c>
      <c r="CP746" s="1206" t="str">
        <f t="shared" si="2314"/>
        <v/>
      </c>
      <c r="CQ746" s="1206" t="str">
        <f t="shared" si="2314"/>
        <v/>
      </c>
      <c r="CR746" s="1206" t="str">
        <f t="shared" si="2314"/>
        <v/>
      </c>
      <c r="CS746" s="1205" t="str">
        <f t="shared" si="2314"/>
        <v/>
      </c>
      <c r="CT746" s="1208" t="str">
        <f t="shared" si="2314"/>
        <v/>
      </c>
      <c r="CU746" s="1242" t="str">
        <f t="shared" si="2315"/>
        <v/>
      </c>
      <c r="CV746" s="1243" t="str">
        <f t="shared" si="2315"/>
        <v/>
      </c>
      <c r="CW746" s="1244" t="str">
        <f t="shared" si="2315"/>
        <v/>
      </c>
      <c r="CX746" s="1244" t="str">
        <f t="shared" si="2315"/>
        <v/>
      </c>
      <c r="CY746" s="1244" t="str">
        <f t="shared" si="2315"/>
        <v/>
      </c>
      <c r="CZ746" s="1244" t="str">
        <f t="shared" si="2315"/>
        <v/>
      </c>
      <c r="DA746" s="1244" t="str">
        <f t="shared" si="2315"/>
        <v/>
      </c>
      <c r="DB746" s="1245" t="str">
        <f t="shared" si="2315"/>
        <v/>
      </c>
      <c r="DC746" s="1245" t="str">
        <f t="shared" si="2315"/>
        <v/>
      </c>
      <c r="DD746" s="1245" t="str">
        <f t="shared" si="2315"/>
        <v/>
      </c>
      <c r="DE746" s="1244" t="str">
        <f t="shared" si="2316"/>
        <v/>
      </c>
      <c r="DF746" s="1244" t="str">
        <f t="shared" si="2316"/>
        <v/>
      </c>
      <c r="DG746" s="1244" t="str">
        <f t="shared" si="2316"/>
        <v/>
      </c>
      <c r="DH746" s="1244" t="str">
        <f t="shared" si="2316"/>
        <v/>
      </c>
      <c r="DI746" s="1244" t="str">
        <f t="shared" si="2316"/>
        <v/>
      </c>
      <c r="DJ746" s="1243" t="str">
        <f t="shared" si="2316"/>
        <v/>
      </c>
      <c r="DK746" s="1242" t="str">
        <f t="shared" si="2316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9"/>
        <v/>
      </c>
      <c r="CA747" s="1236" t="str">
        <f t="shared" si="2310"/>
        <v/>
      </c>
      <c r="CB747" s="1236" t="str">
        <f t="shared" si="2311"/>
        <v/>
      </c>
      <c r="CC747" s="1384" t="str">
        <f t="shared" si="2312"/>
        <v/>
      </c>
      <c r="CD747" s="1204" t="str">
        <f t="shared" si="2313"/>
        <v/>
      </c>
      <c r="CE747" s="1205" t="str">
        <f t="shared" si="2313"/>
        <v/>
      </c>
      <c r="CF747" s="1206" t="str">
        <f t="shared" si="2313"/>
        <v/>
      </c>
      <c r="CG747" s="1206" t="str">
        <f t="shared" si="2313"/>
        <v/>
      </c>
      <c r="CH747" s="1206" t="str">
        <f t="shared" si="2313"/>
        <v/>
      </c>
      <c r="CI747" s="1206" t="str">
        <f t="shared" si="2313"/>
        <v/>
      </c>
      <c r="CJ747" s="1206" t="str">
        <f t="shared" si="2313"/>
        <v/>
      </c>
      <c r="CK747" s="1207" t="str">
        <f t="shared" si="2313"/>
        <v/>
      </c>
      <c r="CL747" s="1207" t="str">
        <f t="shared" si="2313"/>
        <v/>
      </c>
      <c r="CM747" s="1207" t="str">
        <f t="shared" si="2313"/>
        <v/>
      </c>
      <c r="CN747" s="1206" t="str">
        <f t="shared" si="2314"/>
        <v/>
      </c>
      <c r="CO747" s="1206" t="str">
        <f t="shared" si="2314"/>
        <v/>
      </c>
      <c r="CP747" s="1206" t="str">
        <f t="shared" si="2314"/>
        <v/>
      </c>
      <c r="CQ747" s="1206" t="str">
        <f t="shared" si="2314"/>
        <v/>
      </c>
      <c r="CR747" s="1206" t="str">
        <f t="shared" si="2314"/>
        <v/>
      </c>
      <c r="CS747" s="1205" t="str">
        <f t="shared" si="2314"/>
        <v/>
      </c>
      <c r="CT747" s="1208" t="str">
        <f t="shared" si="2314"/>
        <v/>
      </c>
      <c r="CU747" s="1242" t="str">
        <f t="shared" si="2315"/>
        <v/>
      </c>
      <c r="CV747" s="1243" t="str">
        <f t="shared" si="2315"/>
        <v/>
      </c>
      <c r="CW747" s="1244" t="str">
        <f t="shared" si="2315"/>
        <v/>
      </c>
      <c r="CX747" s="1244" t="str">
        <f t="shared" si="2315"/>
        <v/>
      </c>
      <c r="CY747" s="1244" t="str">
        <f t="shared" si="2315"/>
        <v/>
      </c>
      <c r="CZ747" s="1244" t="str">
        <f t="shared" si="2315"/>
        <v/>
      </c>
      <c r="DA747" s="1244" t="str">
        <f t="shared" si="2315"/>
        <v/>
      </c>
      <c r="DB747" s="1245" t="str">
        <f t="shared" si="2315"/>
        <v/>
      </c>
      <c r="DC747" s="1245" t="str">
        <f t="shared" si="2315"/>
        <v/>
      </c>
      <c r="DD747" s="1245" t="str">
        <f t="shared" si="2315"/>
        <v/>
      </c>
      <c r="DE747" s="1244" t="str">
        <f t="shared" si="2316"/>
        <v/>
      </c>
      <c r="DF747" s="1244" t="str">
        <f t="shared" si="2316"/>
        <v/>
      </c>
      <c r="DG747" s="1244" t="str">
        <f t="shared" si="2316"/>
        <v/>
      </c>
      <c r="DH747" s="1244" t="str">
        <f t="shared" si="2316"/>
        <v/>
      </c>
      <c r="DI747" s="1244" t="str">
        <f t="shared" si="2316"/>
        <v/>
      </c>
      <c r="DJ747" s="1243" t="str">
        <f t="shared" si="2316"/>
        <v/>
      </c>
      <c r="DK747" s="1242" t="str">
        <f t="shared" si="2316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9"/>
        <v>0</v>
      </c>
      <c r="CA748" s="1236">
        <f t="shared" si="2310"/>
        <v>0</v>
      </c>
      <c r="CB748" s="1236">
        <f t="shared" si="2311"/>
        <v>0</v>
      </c>
      <c r="CC748" s="1384">
        <f t="shared" si="2312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7"/>
        <v>0</v>
      </c>
      <c r="CG748" s="1206">
        <f t="shared" si="2317"/>
        <v>0</v>
      </c>
      <c r="CH748" s="1206">
        <f t="shared" si="2317"/>
        <v>0</v>
      </c>
      <c r="CI748" s="1206">
        <f t="shared" si="2317"/>
        <v>0</v>
      </c>
      <c r="CJ748" s="1206">
        <f t="shared" si="2317"/>
        <v>0</v>
      </c>
      <c r="CK748" s="1207">
        <f t="shared" si="2317"/>
        <v>0</v>
      </c>
      <c r="CL748" s="1207">
        <f t="shared" si="2317"/>
        <v>0</v>
      </c>
      <c r="CM748" s="1207">
        <f t="shared" si="2317"/>
        <v>0</v>
      </c>
      <c r="CN748" s="1206">
        <f t="shared" si="2317"/>
        <v>0</v>
      </c>
      <c r="CO748" s="1206">
        <f t="shared" si="2317"/>
        <v>0</v>
      </c>
      <c r="CP748" s="1206">
        <f t="shared" si="2317"/>
        <v>0</v>
      </c>
      <c r="CQ748" s="1206">
        <f t="shared" si="2317"/>
        <v>0</v>
      </c>
      <c r="CR748" s="1206">
        <f t="shared" si="2317"/>
        <v>0</v>
      </c>
      <c r="CS748" s="1205">
        <f t="shared" si="2317"/>
        <v>0</v>
      </c>
      <c r="CT748" s="1208">
        <f t="shared" si="2317"/>
        <v>0</v>
      </c>
      <c r="CU748" s="1242">
        <f t="shared" si="2315"/>
        <v>0</v>
      </c>
      <c r="CV748" s="1243">
        <f t="shared" si="2315"/>
        <v>0</v>
      </c>
      <c r="CW748" s="1244">
        <f t="shared" si="2315"/>
        <v>0</v>
      </c>
      <c r="CX748" s="1244">
        <f t="shared" si="2315"/>
        <v>0</v>
      </c>
      <c r="CY748" s="1244">
        <f t="shared" si="2315"/>
        <v>0</v>
      </c>
      <c r="CZ748" s="1244">
        <f t="shared" si="2315"/>
        <v>0</v>
      </c>
      <c r="DA748" s="1244">
        <f t="shared" si="2315"/>
        <v>0</v>
      </c>
      <c r="DB748" s="1245">
        <f t="shared" si="2315"/>
        <v>0</v>
      </c>
      <c r="DC748" s="1245">
        <f t="shared" si="2315"/>
        <v>0</v>
      </c>
      <c r="DD748" s="1245">
        <f t="shared" si="2315"/>
        <v>0</v>
      </c>
      <c r="DE748" s="1244">
        <f t="shared" si="2316"/>
        <v>0</v>
      </c>
      <c r="DF748" s="1244">
        <f t="shared" si="2316"/>
        <v>0</v>
      </c>
      <c r="DG748" s="1244">
        <f t="shared" si="2316"/>
        <v>0</v>
      </c>
      <c r="DH748" s="1244">
        <f t="shared" si="2316"/>
        <v>0</v>
      </c>
      <c r="DI748" s="1244">
        <f t="shared" si="2316"/>
        <v>0</v>
      </c>
      <c r="DJ748" s="1243">
        <f t="shared" si="2316"/>
        <v>0</v>
      </c>
      <c r="DK748" s="1242">
        <f t="shared" si="2316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9"/>
        <v/>
      </c>
      <c r="CA749" s="1280" t="str">
        <f t="shared" si="2310"/>
        <v/>
      </c>
      <c r="CB749" s="1280" t="str">
        <f t="shared" si="2311"/>
        <v/>
      </c>
      <c r="CC749" s="1383" t="str">
        <f t="shared" si="2312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9"/>
        <v/>
      </c>
      <c r="CA750" s="1236" t="str">
        <f t="shared" si="2310"/>
        <v/>
      </c>
      <c r="CB750" s="1236" t="str">
        <f t="shared" si="2311"/>
        <v/>
      </c>
      <c r="CC750" s="1384" t="str">
        <f t="shared" si="2312"/>
        <v/>
      </c>
      <c r="CD750" s="1204" t="str">
        <f t="shared" ref="CD750:CM753" si="231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8"/>
        <v/>
      </c>
      <c r="CF750" s="1206" t="str">
        <f t="shared" si="2318"/>
        <v/>
      </c>
      <c r="CG750" s="1206" t="str">
        <f t="shared" si="2318"/>
        <v/>
      </c>
      <c r="CH750" s="1206" t="str">
        <f t="shared" si="2318"/>
        <v/>
      </c>
      <c r="CI750" s="1206" t="str">
        <f t="shared" si="2318"/>
        <v/>
      </c>
      <c r="CJ750" s="1206" t="str">
        <f t="shared" si="2318"/>
        <v/>
      </c>
      <c r="CK750" s="1207" t="str">
        <f t="shared" si="2318"/>
        <v/>
      </c>
      <c r="CL750" s="1207" t="str">
        <f t="shared" si="2318"/>
        <v/>
      </c>
      <c r="CM750" s="1207" t="str">
        <f t="shared" si="2318"/>
        <v/>
      </c>
      <c r="CN750" s="1206" t="str">
        <f t="shared" ref="CN750:CT753" si="231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9"/>
        <v/>
      </c>
      <c r="CP750" s="1206" t="str">
        <f t="shared" si="2319"/>
        <v/>
      </c>
      <c r="CQ750" s="1206" t="str">
        <f t="shared" si="2319"/>
        <v/>
      </c>
      <c r="CR750" s="1206" t="str">
        <f t="shared" si="2319"/>
        <v/>
      </c>
      <c r="CS750" s="1205" t="str">
        <f t="shared" si="2319"/>
        <v/>
      </c>
      <c r="CT750" s="1208" t="str">
        <f t="shared" si="2319"/>
        <v/>
      </c>
      <c r="CU750" s="1242" t="str">
        <f t="shared" ref="CU750:DD754" si="232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20"/>
        <v/>
      </c>
      <c r="CW750" s="1244" t="str">
        <f t="shared" si="2320"/>
        <v/>
      </c>
      <c r="CX750" s="1244" t="str">
        <f t="shared" si="2320"/>
        <v/>
      </c>
      <c r="CY750" s="1244" t="str">
        <f t="shared" si="2320"/>
        <v/>
      </c>
      <c r="CZ750" s="1244" t="str">
        <f t="shared" si="2320"/>
        <v/>
      </c>
      <c r="DA750" s="1244" t="str">
        <f t="shared" si="2320"/>
        <v/>
      </c>
      <c r="DB750" s="1245" t="str">
        <f t="shared" si="2320"/>
        <v/>
      </c>
      <c r="DC750" s="1245" t="str">
        <f t="shared" si="2320"/>
        <v/>
      </c>
      <c r="DD750" s="1245" t="str">
        <f t="shared" si="2320"/>
        <v/>
      </c>
      <c r="DE750" s="1244" t="str">
        <f t="shared" ref="DE750:DK754" si="232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21"/>
        <v/>
      </c>
      <c r="DG750" s="1244" t="str">
        <f t="shared" si="2321"/>
        <v/>
      </c>
      <c r="DH750" s="1244" t="str">
        <f t="shared" si="2321"/>
        <v/>
      </c>
      <c r="DI750" s="1244" t="str">
        <f t="shared" si="2321"/>
        <v/>
      </c>
      <c r="DJ750" s="1243" t="str">
        <f t="shared" si="2321"/>
        <v/>
      </c>
      <c r="DK750" s="1242" t="str">
        <f t="shared" si="2321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9"/>
        <v/>
      </c>
      <c r="CA751" s="1236" t="str">
        <f t="shared" si="2310"/>
        <v/>
      </c>
      <c r="CB751" s="1236" t="str">
        <f t="shared" si="2311"/>
        <v/>
      </c>
      <c r="CC751" s="1384" t="str">
        <f t="shared" si="2312"/>
        <v/>
      </c>
      <c r="CD751" s="1204" t="str">
        <f t="shared" si="2318"/>
        <v/>
      </c>
      <c r="CE751" s="1205" t="str">
        <f t="shared" si="2318"/>
        <v/>
      </c>
      <c r="CF751" s="1206" t="str">
        <f t="shared" si="2318"/>
        <v/>
      </c>
      <c r="CG751" s="1206" t="str">
        <f t="shared" si="2318"/>
        <v/>
      </c>
      <c r="CH751" s="1206" t="str">
        <f t="shared" si="2318"/>
        <v/>
      </c>
      <c r="CI751" s="1206" t="str">
        <f t="shared" si="2318"/>
        <v/>
      </c>
      <c r="CJ751" s="1206" t="str">
        <f t="shared" si="2318"/>
        <v/>
      </c>
      <c r="CK751" s="1207" t="str">
        <f t="shared" si="2318"/>
        <v/>
      </c>
      <c r="CL751" s="1207" t="str">
        <f t="shared" si="2318"/>
        <v/>
      </c>
      <c r="CM751" s="1207" t="str">
        <f t="shared" si="2318"/>
        <v/>
      </c>
      <c r="CN751" s="1206" t="str">
        <f t="shared" si="2319"/>
        <v/>
      </c>
      <c r="CO751" s="1206" t="str">
        <f t="shared" si="2319"/>
        <v/>
      </c>
      <c r="CP751" s="1206" t="str">
        <f t="shared" si="2319"/>
        <v/>
      </c>
      <c r="CQ751" s="1206" t="str">
        <f t="shared" si="2319"/>
        <v/>
      </c>
      <c r="CR751" s="1206" t="str">
        <f t="shared" si="2319"/>
        <v/>
      </c>
      <c r="CS751" s="1205" t="str">
        <f t="shared" si="2319"/>
        <v/>
      </c>
      <c r="CT751" s="1208" t="str">
        <f t="shared" si="2319"/>
        <v/>
      </c>
      <c r="CU751" s="1242" t="str">
        <f t="shared" si="2320"/>
        <v/>
      </c>
      <c r="CV751" s="1243" t="str">
        <f t="shared" si="2320"/>
        <v/>
      </c>
      <c r="CW751" s="1244" t="str">
        <f t="shared" si="2320"/>
        <v/>
      </c>
      <c r="CX751" s="1244" t="str">
        <f t="shared" si="2320"/>
        <v/>
      </c>
      <c r="CY751" s="1244" t="str">
        <f t="shared" si="2320"/>
        <v/>
      </c>
      <c r="CZ751" s="1244" t="str">
        <f t="shared" si="2320"/>
        <v/>
      </c>
      <c r="DA751" s="1244" t="str">
        <f t="shared" si="2320"/>
        <v/>
      </c>
      <c r="DB751" s="1245" t="str">
        <f t="shared" si="2320"/>
        <v/>
      </c>
      <c r="DC751" s="1245" t="str">
        <f t="shared" si="2320"/>
        <v/>
      </c>
      <c r="DD751" s="1245" t="str">
        <f t="shared" si="2320"/>
        <v/>
      </c>
      <c r="DE751" s="1244" t="str">
        <f t="shared" si="2321"/>
        <v/>
      </c>
      <c r="DF751" s="1244" t="str">
        <f t="shared" si="2321"/>
        <v/>
      </c>
      <c r="DG751" s="1244" t="str">
        <f t="shared" si="2321"/>
        <v/>
      </c>
      <c r="DH751" s="1244" t="str">
        <f t="shared" si="2321"/>
        <v/>
      </c>
      <c r="DI751" s="1244" t="str">
        <f t="shared" si="2321"/>
        <v/>
      </c>
      <c r="DJ751" s="1243" t="str">
        <f t="shared" si="2321"/>
        <v/>
      </c>
      <c r="DK751" s="1242" t="str">
        <f t="shared" si="2321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9"/>
        <v/>
      </c>
      <c r="CA752" s="1236" t="str">
        <f t="shared" si="2310"/>
        <v/>
      </c>
      <c r="CB752" s="1236" t="str">
        <f t="shared" si="2311"/>
        <v/>
      </c>
      <c r="CC752" s="1384" t="str">
        <f t="shared" si="2312"/>
        <v/>
      </c>
      <c r="CD752" s="1204" t="str">
        <f t="shared" si="2318"/>
        <v/>
      </c>
      <c r="CE752" s="1205" t="str">
        <f t="shared" si="2318"/>
        <v/>
      </c>
      <c r="CF752" s="1206" t="str">
        <f t="shared" si="2318"/>
        <v/>
      </c>
      <c r="CG752" s="1206" t="str">
        <f t="shared" si="2318"/>
        <v/>
      </c>
      <c r="CH752" s="1206" t="str">
        <f t="shared" si="2318"/>
        <v/>
      </c>
      <c r="CI752" s="1206" t="str">
        <f t="shared" si="2318"/>
        <v/>
      </c>
      <c r="CJ752" s="1206" t="str">
        <f t="shared" si="2318"/>
        <v/>
      </c>
      <c r="CK752" s="1207" t="str">
        <f t="shared" si="2318"/>
        <v/>
      </c>
      <c r="CL752" s="1207" t="str">
        <f t="shared" si="2318"/>
        <v/>
      </c>
      <c r="CM752" s="1207" t="str">
        <f t="shared" si="2318"/>
        <v/>
      </c>
      <c r="CN752" s="1206" t="str">
        <f t="shared" si="2319"/>
        <v/>
      </c>
      <c r="CO752" s="1206" t="str">
        <f t="shared" si="2319"/>
        <v/>
      </c>
      <c r="CP752" s="1206" t="str">
        <f t="shared" si="2319"/>
        <v/>
      </c>
      <c r="CQ752" s="1206" t="str">
        <f t="shared" si="2319"/>
        <v/>
      </c>
      <c r="CR752" s="1206" t="str">
        <f t="shared" si="2319"/>
        <v/>
      </c>
      <c r="CS752" s="1205" t="str">
        <f t="shared" si="2319"/>
        <v/>
      </c>
      <c r="CT752" s="1208" t="str">
        <f t="shared" si="2319"/>
        <v/>
      </c>
      <c r="CU752" s="1242" t="str">
        <f t="shared" si="2320"/>
        <v/>
      </c>
      <c r="CV752" s="1243" t="str">
        <f t="shared" si="2320"/>
        <v/>
      </c>
      <c r="CW752" s="1244" t="str">
        <f t="shared" si="2320"/>
        <v/>
      </c>
      <c r="CX752" s="1244" t="str">
        <f t="shared" si="2320"/>
        <v/>
      </c>
      <c r="CY752" s="1244" t="str">
        <f t="shared" si="2320"/>
        <v/>
      </c>
      <c r="CZ752" s="1244" t="str">
        <f t="shared" si="2320"/>
        <v/>
      </c>
      <c r="DA752" s="1244" t="str">
        <f t="shared" si="2320"/>
        <v/>
      </c>
      <c r="DB752" s="1245" t="str">
        <f t="shared" si="2320"/>
        <v/>
      </c>
      <c r="DC752" s="1245" t="str">
        <f t="shared" si="2320"/>
        <v/>
      </c>
      <c r="DD752" s="1245" t="str">
        <f t="shared" si="2320"/>
        <v/>
      </c>
      <c r="DE752" s="1244" t="str">
        <f t="shared" si="2321"/>
        <v/>
      </c>
      <c r="DF752" s="1244" t="str">
        <f t="shared" si="2321"/>
        <v/>
      </c>
      <c r="DG752" s="1244" t="str">
        <f t="shared" si="2321"/>
        <v/>
      </c>
      <c r="DH752" s="1244" t="str">
        <f t="shared" si="2321"/>
        <v/>
      </c>
      <c r="DI752" s="1244" t="str">
        <f t="shared" si="2321"/>
        <v/>
      </c>
      <c r="DJ752" s="1243" t="str">
        <f t="shared" si="2321"/>
        <v/>
      </c>
      <c r="DK752" s="1242" t="str">
        <f t="shared" si="2321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9"/>
        <v/>
      </c>
      <c r="CA753" s="1236" t="str">
        <f t="shared" si="2310"/>
        <v/>
      </c>
      <c r="CB753" s="1236" t="str">
        <f t="shared" si="2311"/>
        <v/>
      </c>
      <c r="CC753" s="1384" t="str">
        <f t="shared" si="2312"/>
        <v/>
      </c>
      <c r="CD753" s="1204" t="str">
        <f t="shared" si="2318"/>
        <v/>
      </c>
      <c r="CE753" s="1205" t="str">
        <f t="shared" si="2318"/>
        <v/>
      </c>
      <c r="CF753" s="1206" t="str">
        <f t="shared" si="2318"/>
        <v/>
      </c>
      <c r="CG753" s="1206" t="str">
        <f t="shared" si="2318"/>
        <v/>
      </c>
      <c r="CH753" s="1206" t="str">
        <f t="shared" si="2318"/>
        <v/>
      </c>
      <c r="CI753" s="1206" t="str">
        <f t="shared" si="2318"/>
        <v/>
      </c>
      <c r="CJ753" s="1206" t="str">
        <f t="shared" si="2318"/>
        <v/>
      </c>
      <c r="CK753" s="1207" t="str">
        <f t="shared" si="2318"/>
        <v/>
      </c>
      <c r="CL753" s="1207" t="str">
        <f t="shared" si="2318"/>
        <v/>
      </c>
      <c r="CM753" s="1207" t="str">
        <f t="shared" si="2318"/>
        <v/>
      </c>
      <c r="CN753" s="1206" t="str">
        <f t="shared" si="2319"/>
        <v/>
      </c>
      <c r="CO753" s="1206" t="str">
        <f t="shared" si="2319"/>
        <v/>
      </c>
      <c r="CP753" s="1206" t="str">
        <f t="shared" si="2319"/>
        <v/>
      </c>
      <c r="CQ753" s="1206" t="str">
        <f t="shared" si="2319"/>
        <v/>
      </c>
      <c r="CR753" s="1206" t="str">
        <f t="shared" si="2319"/>
        <v/>
      </c>
      <c r="CS753" s="1205" t="str">
        <f t="shared" si="2319"/>
        <v/>
      </c>
      <c r="CT753" s="1208" t="str">
        <f t="shared" si="2319"/>
        <v/>
      </c>
      <c r="CU753" s="1242" t="str">
        <f t="shared" si="2320"/>
        <v/>
      </c>
      <c r="CV753" s="1243" t="str">
        <f t="shared" si="2320"/>
        <v/>
      </c>
      <c r="CW753" s="1244" t="str">
        <f t="shared" si="2320"/>
        <v/>
      </c>
      <c r="CX753" s="1244" t="str">
        <f t="shared" si="2320"/>
        <v/>
      </c>
      <c r="CY753" s="1244" t="str">
        <f t="shared" si="2320"/>
        <v/>
      </c>
      <c r="CZ753" s="1244" t="str">
        <f t="shared" si="2320"/>
        <v/>
      </c>
      <c r="DA753" s="1244" t="str">
        <f t="shared" si="2320"/>
        <v/>
      </c>
      <c r="DB753" s="1245" t="str">
        <f t="shared" si="2320"/>
        <v/>
      </c>
      <c r="DC753" s="1245" t="str">
        <f t="shared" si="2320"/>
        <v/>
      </c>
      <c r="DD753" s="1245" t="str">
        <f t="shared" si="2320"/>
        <v/>
      </c>
      <c r="DE753" s="1244" t="str">
        <f t="shared" si="2321"/>
        <v/>
      </c>
      <c r="DF753" s="1244" t="str">
        <f t="shared" si="2321"/>
        <v/>
      </c>
      <c r="DG753" s="1244" t="str">
        <f t="shared" si="2321"/>
        <v/>
      </c>
      <c r="DH753" s="1244" t="str">
        <f t="shared" si="2321"/>
        <v/>
      </c>
      <c r="DI753" s="1244" t="str">
        <f t="shared" si="2321"/>
        <v/>
      </c>
      <c r="DJ753" s="1243" t="str">
        <f t="shared" si="2321"/>
        <v/>
      </c>
      <c r="DK753" s="1242" t="str">
        <f t="shared" si="2321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9"/>
        <v>0</v>
      </c>
      <c r="CA754" s="1236">
        <f t="shared" si="2310"/>
        <v>145.06666666666666</v>
      </c>
      <c r="CB754" s="1236">
        <f t="shared" si="2311"/>
        <v>2002</v>
      </c>
      <c r="CC754" s="1384">
        <f t="shared" si="2312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2"/>
        <v>0</v>
      </c>
      <c r="CG754" s="1206">
        <f t="shared" si="2322"/>
        <v>0</v>
      </c>
      <c r="CH754" s="1206">
        <f t="shared" si="2322"/>
        <v>0</v>
      </c>
      <c r="CI754" s="1206">
        <f t="shared" si="2322"/>
        <v>0</v>
      </c>
      <c r="CJ754" s="1206">
        <f t="shared" si="2322"/>
        <v>0</v>
      </c>
      <c r="CK754" s="1207">
        <f t="shared" si="2322"/>
        <v>0</v>
      </c>
      <c r="CL754" s="1207">
        <f t="shared" si="2322"/>
        <v>0</v>
      </c>
      <c r="CM754" s="1207">
        <f t="shared" si="2322"/>
        <v>0</v>
      </c>
      <c r="CN754" s="1206">
        <f t="shared" si="2322"/>
        <v>650</v>
      </c>
      <c r="CO754" s="1206">
        <f t="shared" si="2322"/>
        <v>3600</v>
      </c>
      <c r="CP754" s="1206">
        <f t="shared" si="2322"/>
        <v>4600</v>
      </c>
      <c r="CQ754" s="1206">
        <f t="shared" si="2322"/>
        <v>5280</v>
      </c>
      <c r="CR754" s="1206">
        <f t="shared" si="2322"/>
        <v>6000</v>
      </c>
      <c r="CS754" s="1205">
        <f t="shared" si="2322"/>
        <v>9900</v>
      </c>
      <c r="CT754" s="1208">
        <f t="shared" si="2322"/>
        <v>11200</v>
      </c>
      <c r="CU754" s="1242">
        <f t="shared" si="2320"/>
        <v>0</v>
      </c>
      <c r="CV754" s="1243">
        <f t="shared" si="2320"/>
        <v>0</v>
      </c>
      <c r="CW754" s="1244">
        <f t="shared" si="2320"/>
        <v>0</v>
      </c>
      <c r="CX754" s="1244">
        <f t="shared" si="2320"/>
        <v>0</v>
      </c>
      <c r="CY754" s="1244">
        <f t="shared" si="2320"/>
        <v>0</v>
      </c>
      <c r="CZ754" s="1244">
        <f t="shared" si="2320"/>
        <v>0</v>
      </c>
      <c r="DA754" s="1244">
        <f t="shared" si="2320"/>
        <v>0</v>
      </c>
      <c r="DB754" s="1245">
        <f t="shared" si="2320"/>
        <v>0</v>
      </c>
      <c r="DC754" s="1245">
        <f t="shared" si="2320"/>
        <v>0</v>
      </c>
      <c r="DD754" s="1245">
        <f t="shared" si="2320"/>
        <v>320</v>
      </c>
      <c r="DE754" s="1244">
        <f t="shared" si="2321"/>
        <v>1520</v>
      </c>
      <c r="DF754" s="1244">
        <f t="shared" si="2321"/>
        <v>1560</v>
      </c>
      <c r="DG754" s="1244">
        <f t="shared" si="2321"/>
        <v>2160</v>
      </c>
      <c r="DH754" s="1244">
        <f t="shared" si="2321"/>
        <v>2880</v>
      </c>
      <c r="DI754" s="1244">
        <f t="shared" si="2321"/>
        <v>4440</v>
      </c>
      <c r="DJ754" s="1243">
        <f t="shared" si="2321"/>
        <v>4800</v>
      </c>
      <c r="DK754" s="1242">
        <f t="shared" si="2321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9"/>
        <v/>
      </c>
      <c r="CA755" s="1280" t="str">
        <f t="shared" si="2310"/>
        <v/>
      </c>
      <c r="CB755" s="1280" t="str">
        <f t="shared" si="2311"/>
        <v/>
      </c>
      <c r="CC755" s="1383" t="str">
        <f t="shared" si="2312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9"/>
        <v/>
      </c>
      <c r="CA756" s="1236" t="str">
        <f t="shared" si="2310"/>
        <v/>
      </c>
      <c r="CB756" s="1236" t="str">
        <f t="shared" si="2311"/>
        <v/>
      </c>
      <c r="CC756" s="1384" t="str">
        <f t="shared" si="2312"/>
        <v/>
      </c>
      <c r="CD756" s="1204" t="str">
        <f t="shared" ref="CD756:CM758" si="232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3"/>
        <v/>
      </c>
      <c r="CF756" s="1206" t="str">
        <f t="shared" si="2323"/>
        <v/>
      </c>
      <c r="CG756" s="1206" t="str">
        <f t="shared" si="2323"/>
        <v/>
      </c>
      <c r="CH756" s="1206" t="str">
        <f t="shared" si="2323"/>
        <v/>
      </c>
      <c r="CI756" s="1206" t="str">
        <f t="shared" si="2323"/>
        <v/>
      </c>
      <c r="CJ756" s="1206" t="str">
        <f t="shared" si="2323"/>
        <v/>
      </c>
      <c r="CK756" s="1207" t="str">
        <f t="shared" si="2323"/>
        <v/>
      </c>
      <c r="CL756" s="1207" t="str">
        <f t="shared" si="2323"/>
        <v/>
      </c>
      <c r="CM756" s="1207" t="str">
        <f t="shared" si="2323"/>
        <v/>
      </c>
      <c r="CN756" s="1206" t="str">
        <f t="shared" ref="CN756:CT758" si="232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4"/>
        <v/>
      </c>
      <c r="CP756" s="1206" t="str">
        <f t="shared" si="2324"/>
        <v/>
      </c>
      <c r="CQ756" s="1206" t="str">
        <f t="shared" si="2324"/>
        <v/>
      </c>
      <c r="CR756" s="1206" t="str">
        <f t="shared" si="2324"/>
        <v/>
      </c>
      <c r="CS756" s="1205" t="str">
        <f t="shared" si="2324"/>
        <v/>
      </c>
      <c r="CT756" s="1208" t="str">
        <f t="shared" si="2324"/>
        <v/>
      </c>
      <c r="CU756" s="1242" t="str">
        <f t="shared" ref="CU756:DD759" si="232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5"/>
        <v/>
      </c>
      <c r="CW756" s="1244" t="str">
        <f t="shared" si="2325"/>
        <v/>
      </c>
      <c r="CX756" s="1244" t="str">
        <f t="shared" si="2325"/>
        <v/>
      </c>
      <c r="CY756" s="1244" t="str">
        <f t="shared" si="2325"/>
        <v/>
      </c>
      <c r="CZ756" s="1244" t="str">
        <f t="shared" si="2325"/>
        <v/>
      </c>
      <c r="DA756" s="1244" t="str">
        <f t="shared" si="2325"/>
        <v/>
      </c>
      <c r="DB756" s="1245" t="str">
        <f t="shared" si="2325"/>
        <v/>
      </c>
      <c r="DC756" s="1245" t="str">
        <f t="shared" si="2325"/>
        <v/>
      </c>
      <c r="DD756" s="1245" t="str">
        <f t="shared" si="2325"/>
        <v/>
      </c>
      <c r="DE756" s="1244" t="str">
        <f t="shared" ref="DE756:DK759" si="232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6"/>
        <v/>
      </c>
      <c r="DG756" s="1244" t="str">
        <f t="shared" si="2326"/>
        <v/>
      </c>
      <c r="DH756" s="1244" t="str">
        <f t="shared" si="2326"/>
        <v/>
      </c>
      <c r="DI756" s="1244" t="str">
        <f t="shared" si="2326"/>
        <v/>
      </c>
      <c r="DJ756" s="1243" t="str">
        <f t="shared" si="2326"/>
        <v/>
      </c>
      <c r="DK756" s="1242" t="str">
        <f t="shared" si="2326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9"/>
        <v/>
      </c>
      <c r="CA757" s="1236" t="str">
        <f t="shared" si="2310"/>
        <v/>
      </c>
      <c r="CB757" s="1236" t="str">
        <f t="shared" si="2311"/>
        <v/>
      </c>
      <c r="CC757" s="1384" t="str">
        <f t="shared" si="2312"/>
        <v/>
      </c>
      <c r="CD757" s="1204" t="str">
        <f t="shared" si="2323"/>
        <v/>
      </c>
      <c r="CE757" s="1205" t="str">
        <f t="shared" si="2323"/>
        <v/>
      </c>
      <c r="CF757" s="1206" t="str">
        <f t="shared" si="2323"/>
        <v/>
      </c>
      <c r="CG757" s="1206" t="str">
        <f t="shared" si="2323"/>
        <v/>
      </c>
      <c r="CH757" s="1206" t="str">
        <f t="shared" si="2323"/>
        <v/>
      </c>
      <c r="CI757" s="1206" t="str">
        <f t="shared" si="2323"/>
        <v/>
      </c>
      <c r="CJ757" s="1206" t="str">
        <f t="shared" si="2323"/>
        <v/>
      </c>
      <c r="CK757" s="1207" t="str">
        <f t="shared" si="2323"/>
        <v/>
      </c>
      <c r="CL757" s="1207" t="str">
        <f t="shared" si="2323"/>
        <v/>
      </c>
      <c r="CM757" s="1207" t="str">
        <f t="shared" si="2323"/>
        <v/>
      </c>
      <c r="CN757" s="1206" t="str">
        <f t="shared" si="2324"/>
        <v/>
      </c>
      <c r="CO757" s="1206" t="str">
        <f t="shared" si="2324"/>
        <v/>
      </c>
      <c r="CP757" s="1206" t="str">
        <f t="shared" si="2324"/>
        <v/>
      </c>
      <c r="CQ757" s="1206" t="str">
        <f t="shared" si="2324"/>
        <v/>
      </c>
      <c r="CR757" s="1206" t="str">
        <f t="shared" si="2324"/>
        <v/>
      </c>
      <c r="CS757" s="1205" t="str">
        <f t="shared" si="2324"/>
        <v/>
      </c>
      <c r="CT757" s="1208" t="str">
        <f t="shared" si="2324"/>
        <v/>
      </c>
      <c r="CU757" s="1242" t="str">
        <f t="shared" si="2325"/>
        <v/>
      </c>
      <c r="CV757" s="1243" t="str">
        <f t="shared" si="2325"/>
        <v/>
      </c>
      <c r="CW757" s="1244" t="str">
        <f t="shared" si="2325"/>
        <v/>
      </c>
      <c r="CX757" s="1244" t="str">
        <f t="shared" si="2325"/>
        <v/>
      </c>
      <c r="CY757" s="1244" t="str">
        <f t="shared" si="2325"/>
        <v/>
      </c>
      <c r="CZ757" s="1244" t="str">
        <f t="shared" si="2325"/>
        <v/>
      </c>
      <c r="DA757" s="1244" t="str">
        <f t="shared" si="2325"/>
        <v/>
      </c>
      <c r="DB757" s="1245" t="str">
        <f t="shared" si="2325"/>
        <v/>
      </c>
      <c r="DC757" s="1245" t="str">
        <f t="shared" si="2325"/>
        <v/>
      </c>
      <c r="DD757" s="1245" t="str">
        <f t="shared" si="2325"/>
        <v/>
      </c>
      <c r="DE757" s="1244" t="str">
        <f t="shared" si="2326"/>
        <v/>
      </c>
      <c r="DF757" s="1244" t="str">
        <f t="shared" si="2326"/>
        <v/>
      </c>
      <c r="DG757" s="1244" t="str">
        <f t="shared" si="2326"/>
        <v/>
      </c>
      <c r="DH757" s="1244" t="str">
        <f t="shared" si="2326"/>
        <v/>
      </c>
      <c r="DI757" s="1244" t="str">
        <f t="shared" si="2326"/>
        <v/>
      </c>
      <c r="DJ757" s="1243" t="str">
        <f t="shared" si="2326"/>
        <v/>
      </c>
      <c r="DK757" s="1242" t="str">
        <f t="shared" si="2326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9"/>
        <v/>
      </c>
      <c r="CA758" s="1236" t="str">
        <f t="shared" si="2310"/>
        <v/>
      </c>
      <c r="CB758" s="1236" t="str">
        <f t="shared" si="2311"/>
        <v/>
      </c>
      <c r="CC758" s="1384" t="str">
        <f t="shared" si="2312"/>
        <v/>
      </c>
      <c r="CD758" s="1204" t="str">
        <f t="shared" si="2323"/>
        <v/>
      </c>
      <c r="CE758" s="1205" t="str">
        <f t="shared" si="2323"/>
        <v/>
      </c>
      <c r="CF758" s="1206" t="str">
        <f t="shared" si="2323"/>
        <v/>
      </c>
      <c r="CG758" s="1206" t="str">
        <f t="shared" si="2323"/>
        <v/>
      </c>
      <c r="CH758" s="1206" t="str">
        <f t="shared" si="2323"/>
        <v/>
      </c>
      <c r="CI758" s="1206" t="str">
        <f t="shared" si="2323"/>
        <v/>
      </c>
      <c r="CJ758" s="1206" t="str">
        <f t="shared" si="2323"/>
        <v/>
      </c>
      <c r="CK758" s="1207" t="str">
        <f t="shared" si="2323"/>
        <v/>
      </c>
      <c r="CL758" s="1207" t="str">
        <f t="shared" si="2323"/>
        <v/>
      </c>
      <c r="CM758" s="1207" t="str">
        <f t="shared" si="2323"/>
        <v/>
      </c>
      <c r="CN758" s="1206" t="str">
        <f t="shared" si="2324"/>
        <v/>
      </c>
      <c r="CO758" s="1206" t="str">
        <f t="shared" si="2324"/>
        <v/>
      </c>
      <c r="CP758" s="1206" t="str">
        <f t="shared" si="2324"/>
        <v/>
      </c>
      <c r="CQ758" s="1206" t="str">
        <f t="shared" si="2324"/>
        <v/>
      </c>
      <c r="CR758" s="1206" t="str">
        <f t="shared" si="2324"/>
        <v/>
      </c>
      <c r="CS758" s="1205" t="str">
        <f t="shared" si="2324"/>
        <v/>
      </c>
      <c r="CT758" s="1208" t="str">
        <f t="shared" si="2324"/>
        <v/>
      </c>
      <c r="CU758" s="1242" t="str">
        <f t="shared" si="2325"/>
        <v/>
      </c>
      <c r="CV758" s="1243" t="str">
        <f t="shared" si="2325"/>
        <v/>
      </c>
      <c r="CW758" s="1244" t="str">
        <f t="shared" si="2325"/>
        <v/>
      </c>
      <c r="CX758" s="1244" t="str">
        <f t="shared" si="2325"/>
        <v/>
      </c>
      <c r="CY758" s="1244" t="str">
        <f t="shared" si="2325"/>
        <v/>
      </c>
      <c r="CZ758" s="1244" t="str">
        <f t="shared" si="2325"/>
        <v/>
      </c>
      <c r="DA758" s="1244" t="str">
        <f t="shared" si="2325"/>
        <v/>
      </c>
      <c r="DB758" s="1245" t="str">
        <f t="shared" si="2325"/>
        <v/>
      </c>
      <c r="DC758" s="1245" t="str">
        <f t="shared" si="2325"/>
        <v/>
      </c>
      <c r="DD758" s="1245" t="str">
        <f t="shared" si="2325"/>
        <v/>
      </c>
      <c r="DE758" s="1244" t="str">
        <f t="shared" si="2326"/>
        <v/>
      </c>
      <c r="DF758" s="1244" t="str">
        <f t="shared" si="2326"/>
        <v/>
      </c>
      <c r="DG758" s="1244" t="str">
        <f t="shared" si="2326"/>
        <v/>
      </c>
      <c r="DH758" s="1244" t="str">
        <f t="shared" si="2326"/>
        <v/>
      </c>
      <c r="DI758" s="1244" t="str">
        <f t="shared" si="2326"/>
        <v/>
      </c>
      <c r="DJ758" s="1243" t="str">
        <f t="shared" si="2326"/>
        <v/>
      </c>
      <c r="DK758" s="1242" t="str">
        <f t="shared" si="2326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9"/>
        <v>0</v>
      </c>
      <c r="CA759" s="1236">
        <f t="shared" si="2310"/>
        <v>96.533333333333331</v>
      </c>
      <c r="CB759" s="1236">
        <f t="shared" si="2311"/>
        <v>1346.5600000000002</v>
      </c>
      <c r="CC759" s="1384">
        <f t="shared" si="2312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7"/>
        <v>0</v>
      </c>
      <c r="CG759" s="1206">
        <f t="shared" si="2327"/>
        <v>0</v>
      </c>
      <c r="CH759" s="1206">
        <f t="shared" si="2327"/>
        <v>0</v>
      </c>
      <c r="CI759" s="1206">
        <f t="shared" si="2327"/>
        <v>0</v>
      </c>
      <c r="CJ759" s="1206">
        <f t="shared" si="2327"/>
        <v>0</v>
      </c>
      <c r="CK759" s="1207">
        <f t="shared" si="2327"/>
        <v>0</v>
      </c>
      <c r="CL759" s="1207">
        <f t="shared" si="2327"/>
        <v>0</v>
      </c>
      <c r="CM759" s="1207">
        <f t="shared" si="2327"/>
        <v>0</v>
      </c>
      <c r="CN759" s="1206">
        <f t="shared" si="2327"/>
        <v>0</v>
      </c>
      <c r="CO759" s="1206">
        <f t="shared" si="2327"/>
        <v>156</v>
      </c>
      <c r="CP759" s="1206">
        <f t="shared" si="2327"/>
        <v>1092</v>
      </c>
      <c r="CQ759" s="1206">
        <f t="shared" si="2327"/>
        <v>3650.4</v>
      </c>
      <c r="CR759" s="1206">
        <f t="shared" si="2327"/>
        <v>7500</v>
      </c>
      <c r="CS759" s="1205">
        <f t="shared" si="2327"/>
        <v>7800</v>
      </c>
      <c r="CT759" s="1208">
        <f t="shared" si="2327"/>
        <v>9972</v>
      </c>
      <c r="CU759" s="1242">
        <f t="shared" si="2325"/>
        <v>0</v>
      </c>
      <c r="CV759" s="1243">
        <f t="shared" si="2325"/>
        <v>0</v>
      </c>
      <c r="CW759" s="1244">
        <f t="shared" si="2325"/>
        <v>0</v>
      </c>
      <c r="CX759" s="1244">
        <f t="shared" si="2325"/>
        <v>0</v>
      </c>
      <c r="CY759" s="1244">
        <f t="shared" si="2325"/>
        <v>0</v>
      </c>
      <c r="CZ759" s="1244">
        <f t="shared" si="2325"/>
        <v>0</v>
      </c>
      <c r="DA759" s="1244">
        <f t="shared" si="2325"/>
        <v>0</v>
      </c>
      <c r="DB759" s="1245">
        <f t="shared" si="2325"/>
        <v>0</v>
      </c>
      <c r="DC759" s="1245">
        <f t="shared" si="2325"/>
        <v>0</v>
      </c>
      <c r="DD759" s="1245">
        <f t="shared" si="2325"/>
        <v>0</v>
      </c>
      <c r="DE759" s="1244">
        <f t="shared" si="2326"/>
        <v>780</v>
      </c>
      <c r="DF759" s="1244">
        <f t="shared" si="2326"/>
        <v>1040</v>
      </c>
      <c r="DG759" s="1244">
        <f t="shared" si="2326"/>
        <v>2832</v>
      </c>
      <c r="DH759" s="1244">
        <f t="shared" si="2326"/>
        <v>4800</v>
      </c>
      <c r="DI759" s="1244">
        <f t="shared" si="2326"/>
        <v>4800</v>
      </c>
      <c r="DJ759" s="1243">
        <f t="shared" si="2326"/>
        <v>10400</v>
      </c>
      <c r="DK759" s="1242">
        <f t="shared" si="2326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8">IF(DL761&lt;3,"",(SUM(B761:R761)-MIN(B761:R761)-MAX(B761:R761))/(DL761-2))</f>
        <v/>
      </c>
      <c r="CA761" s="1236" t="str">
        <f t="shared" ref="CA761:CA775" si="2329">IF(DM761&lt;3,"",(SUM(T761:AJ761)-MIN(T761:AJ761)-MAX(T761:AJ761))/(DM761-2))</f>
        <v/>
      </c>
      <c r="CB761" s="1236" t="str">
        <f t="shared" ref="CB761:CB775" si="2330">IF(DN761&lt;3,"",(SUM(AL761:BB761)-MIN(AL761:BB761)-MAX(AL761:BB761))/(DN761-2))</f>
        <v/>
      </c>
      <c r="CC761" s="1384" t="str">
        <f t="shared" ref="CC761:CC775" si="2331">IF(DO761&lt;3,"",(SUM(BD761:BT761)-MIN(BD761:BT761)-MAX(BD761:BT761))/(DO761-2))</f>
        <v/>
      </c>
      <c r="CD761" s="1204" t="str">
        <f t="shared" ref="CD761:CS761" si="233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2"/>
        <v/>
      </c>
      <c r="CF761" s="1206" t="str">
        <f t="shared" si="2332"/>
        <v/>
      </c>
      <c r="CG761" s="1206" t="str">
        <f t="shared" si="2332"/>
        <v/>
      </c>
      <c r="CH761" s="1206" t="str">
        <f t="shared" si="2332"/>
        <v/>
      </c>
      <c r="CI761" s="1206" t="str">
        <f t="shared" si="2332"/>
        <v/>
      </c>
      <c r="CJ761" s="1206" t="str">
        <f t="shared" si="2332"/>
        <v/>
      </c>
      <c r="CK761" s="1207" t="str">
        <f t="shared" si="2332"/>
        <v/>
      </c>
      <c r="CL761" s="1207" t="str">
        <f t="shared" si="2332"/>
        <v/>
      </c>
      <c r="CM761" s="1207" t="str">
        <f t="shared" si="2332"/>
        <v/>
      </c>
      <c r="CN761" s="1206" t="str">
        <f t="shared" si="2332"/>
        <v/>
      </c>
      <c r="CO761" s="1206" t="str">
        <f t="shared" si="2332"/>
        <v/>
      </c>
      <c r="CP761" s="1206" t="str">
        <f t="shared" si="2332"/>
        <v/>
      </c>
      <c r="CQ761" s="1206" t="str">
        <f t="shared" si="2332"/>
        <v/>
      </c>
      <c r="CR761" s="1206" t="str">
        <f t="shared" si="2332"/>
        <v/>
      </c>
      <c r="CS761" s="1205" t="str">
        <f t="shared" si="2332"/>
        <v/>
      </c>
      <c r="CT761" s="1208" t="str">
        <f t="shared" ref="CE761:CT764" si="233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4"/>
        <v/>
      </c>
      <c r="CW761" s="1244" t="str">
        <f t="shared" si="2334"/>
        <v/>
      </c>
      <c r="CX761" s="1244" t="str">
        <f t="shared" si="2334"/>
        <v/>
      </c>
      <c r="CY761" s="1244" t="str">
        <f t="shared" si="2334"/>
        <v/>
      </c>
      <c r="CZ761" s="1244" t="str">
        <f t="shared" si="2334"/>
        <v/>
      </c>
      <c r="DA761" s="1244" t="str">
        <f t="shared" si="2334"/>
        <v/>
      </c>
      <c r="DB761" s="1245" t="str">
        <f t="shared" si="2334"/>
        <v/>
      </c>
      <c r="DC761" s="1245" t="str">
        <f t="shared" si="2334"/>
        <v/>
      </c>
      <c r="DD761" s="1245" t="str">
        <f t="shared" si="2334"/>
        <v/>
      </c>
      <c r="DE761" s="1244" t="str">
        <f t="shared" ref="DE761:DK764" si="233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5"/>
        <v/>
      </c>
      <c r="DG761" s="1244" t="str">
        <f t="shared" si="2335"/>
        <v/>
      </c>
      <c r="DH761" s="1244" t="str">
        <f t="shared" si="2335"/>
        <v/>
      </c>
      <c r="DI761" s="1244" t="str">
        <f t="shared" si="2335"/>
        <v/>
      </c>
      <c r="DJ761" s="1243" t="str">
        <f t="shared" si="2335"/>
        <v/>
      </c>
      <c r="DK761" s="1242" t="str">
        <f t="shared" si="2335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8"/>
        <v/>
      </c>
      <c r="CA762" s="1236" t="str">
        <f t="shared" si="2329"/>
        <v/>
      </c>
      <c r="CB762" s="1236" t="str">
        <f t="shared" si="2330"/>
        <v/>
      </c>
      <c r="CC762" s="1384" t="str">
        <f t="shared" si="2331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3"/>
        <v/>
      </c>
      <c r="CF762" s="1206" t="str">
        <f t="shared" si="2333"/>
        <v/>
      </c>
      <c r="CG762" s="1206" t="str">
        <f t="shared" si="2333"/>
        <v/>
      </c>
      <c r="CH762" s="1206" t="str">
        <f t="shared" si="2333"/>
        <v/>
      </c>
      <c r="CI762" s="1206" t="str">
        <f t="shared" si="2333"/>
        <v/>
      </c>
      <c r="CJ762" s="1206" t="str">
        <f t="shared" si="2333"/>
        <v/>
      </c>
      <c r="CK762" s="1207" t="str">
        <f t="shared" si="2333"/>
        <v/>
      </c>
      <c r="CL762" s="1207" t="str">
        <f t="shared" si="2333"/>
        <v/>
      </c>
      <c r="CM762" s="1207" t="str">
        <f t="shared" si="2333"/>
        <v/>
      </c>
      <c r="CN762" s="1206" t="str">
        <f t="shared" si="2333"/>
        <v/>
      </c>
      <c r="CO762" s="1206" t="str">
        <f t="shared" si="2333"/>
        <v/>
      </c>
      <c r="CP762" s="1206" t="str">
        <f t="shared" si="2333"/>
        <v/>
      </c>
      <c r="CQ762" s="1206" t="str">
        <f t="shared" si="2333"/>
        <v/>
      </c>
      <c r="CR762" s="1206" t="str">
        <f t="shared" si="2333"/>
        <v/>
      </c>
      <c r="CS762" s="1205" t="str">
        <f t="shared" si="2333"/>
        <v/>
      </c>
      <c r="CT762" s="1208" t="str">
        <f t="shared" si="2333"/>
        <v/>
      </c>
      <c r="CU762" s="1242" t="str">
        <f t="shared" si="2334"/>
        <v/>
      </c>
      <c r="CV762" s="1243" t="str">
        <f t="shared" si="2334"/>
        <v/>
      </c>
      <c r="CW762" s="1244" t="str">
        <f t="shared" si="2334"/>
        <v/>
      </c>
      <c r="CX762" s="1244" t="str">
        <f t="shared" si="2334"/>
        <v/>
      </c>
      <c r="CY762" s="1244" t="str">
        <f t="shared" si="2334"/>
        <v/>
      </c>
      <c r="CZ762" s="1244" t="str">
        <f t="shared" si="2334"/>
        <v/>
      </c>
      <c r="DA762" s="1244" t="str">
        <f t="shared" si="2334"/>
        <v/>
      </c>
      <c r="DB762" s="1245" t="str">
        <f t="shared" si="2334"/>
        <v/>
      </c>
      <c r="DC762" s="1245" t="str">
        <f t="shared" si="2334"/>
        <v/>
      </c>
      <c r="DD762" s="1245" t="str">
        <f t="shared" si="2334"/>
        <v/>
      </c>
      <c r="DE762" s="1244" t="str">
        <f t="shared" si="2335"/>
        <v/>
      </c>
      <c r="DF762" s="1244" t="str">
        <f t="shared" si="2335"/>
        <v/>
      </c>
      <c r="DG762" s="1244" t="str">
        <f t="shared" si="2335"/>
        <v/>
      </c>
      <c r="DH762" s="1244" t="str">
        <f t="shared" si="2335"/>
        <v/>
      </c>
      <c r="DI762" s="1244" t="str">
        <f t="shared" si="2335"/>
        <v/>
      </c>
      <c r="DJ762" s="1243" t="str">
        <f t="shared" si="2335"/>
        <v/>
      </c>
      <c r="DK762" s="1242" t="str">
        <f t="shared" si="2335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8"/>
        <v/>
      </c>
      <c r="CA763" s="1236" t="str">
        <f t="shared" si="2329"/>
        <v/>
      </c>
      <c r="CB763" s="1236" t="str">
        <f t="shared" si="2330"/>
        <v/>
      </c>
      <c r="CC763" s="1384" t="str">
        <f t="shared" si="2331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3"/>
        <v/>
      </c>
      <c r="CF763" s="1206" t="str">
        <f t="shared" si="2333"/>
        <v/>
      </c>
      <c r="CG763" s="1206" t="str">
        <f t="shared" si="2333"/>
        <v/>
      </c>
      <c r="CH763" s="1206" t="str">
        <f t="shared" si="2333"/>
        <v/>
      </c>
      <c r="CI763" s="1206" t="str">
        <f t="shared" si="2333"/>
        <v/>
      </c>
      <c r="CJ763" s="1206" t="str">
        <f t="shared" si="2333"/>
        <v/>
      </c>
      <c r="CK763" s="1207" t="str">
        <f t="shared" si="2333"/>
        <v/>
      </c>
      <c r="CL763" s="1207" t="str">
        <f t="shared" si="2333"/>
        <v/>
      </c>
      <c r="CM763" s="1207" t="str">
        <f t="shared" si="2333"/>
        <v/>
      </c>
      <c r="CN763" s="1206" t="str">
        <f t="shared" si="2333"/>
        <v/>
      </c>
      <c r="CO763" s="1206" t="str">
        <f t="shared" si="2333"/>
        <v/>
      </c>
      <c r="CP763" s="1206" t="str">
        <f t="shared" si="2333"/>
        <v/>
      </c>
      <c r="CQ763" s="1206" t="str">
        <f t="shared" si="2333"/>
        <v/>
      </c>
      <c r="CR763" s="1206" t="str">
        <f t="shared" si="2333"/>
        <v/>
      </c>
      <c r="CS763" s="1205" t="str">
        <f t="shared" si="2333"/>
        <v/>
      </c>
      <c r="CT763" s="1208" t="str">
        <f t="shared" si="2333"/>
        <v/>
      </c>
      <c r="CU763" s="1242" t="str">
        <f t="shared" si="2334"/>
        <v/>
      </c>
      <c r="CV763" s="1243" t="str">
        <f t="shared" si="2334"/>
        <v/>
      </c>
      <c r="CW763" s="1244" t="str">
        <f t="shared" si="2334"/>
        <v/>
      </c>
      <c r="CX763" s="1244" t="str">
        <f t="shared" si="2334"/>
        <v/>
      </c>
      <c r="CY763" s="1244" t="str">
        <f t="shared" si="2334"/>
        <v/>
      </c>
      <c r="CZ763" s="1244" t="str">
        <f t="shared" si="2334"/>
        <v/>
      </c>
      <c r="DA763" s="1244" t="str">
        <f t="shared" si="2334"/>
        <v/>
      </c>
      <c r="DB763" s="1245" t="str">
        <f t="shared" si="2334"/>
        <v/>
      </c>
      <c r="DC763" s="1245" t="str">
        <f t="shared" si="2334"/>
        <v/>
      </c>
      <c r="DD763" s="1245" t="str">
        <f t="shared" si="2334"/>
        <v/>
      </c>
      <c r="DE763" s="1244" t="str">
        <f t="shared" si="2335"/>
        <v/>
      </c>
      <c r="DF763" s="1244" t="str">
        <f t="shared" si="2335"/>
        <v/>
      </c>
      <c r="DG763" s="1244" t="str">
        <f t="shared" si="2335"/>
        <v/>
      </c>
      <c r="DH763" s="1244" t="str">
        <f t="shared" si="2335"/>
        <v/>
      </c>
      <c r="DI763" s="1244" t="str">
        <f t="shared" si="2335"/>
        <v/>
      </c>
      <c r="DJ763" s="1243" t="str">
        <f t="shared" si="2335"/>
        <v/>
      </c>
      <c r="DK763" s="1242" t="str">
        <f t="shared" si="2335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6">IF(B761="","",B761*B762*B763)</f>
        <v/>
      </c>
      <c r="C764" s="1295" t="str">
        <f t="shared" si="2336"/>
        <v/>
      </c>
      <c r="D764" s="1295" t="str">
        <f t="shared" si="2336"/>
        <v/>
      </c>
      <c r="E764" s="1295" t="str">
        <f t="shared" si="2336"/>
        <v/>
      </c>
      <c r="F764" s="1295" t="str">
        <f t="shared" si="2336"/>
        <v/>
      </c>
      <c r="G764" s="1295" t="str">
        <f t="shared" si="2336"/>
        <v/>
      </c>
      <c r="H764" s="1295" t="str">
        <f t="shared" si="2336"/>
        <v/>
      </c>
      <c r="I764" s="1295" t="str">
        <f t="shared" si="2336"/>
        <v/>
      </c>
      <c r="J764" s="1295" t="str">
        <f t="shared" si="2336"/>
        <v/>
      </c>
      <c r="K764" s="1295" t="str">
        <f t="shared" si="2336"/>
        <v/>
      </c>
      <c r="L764" s="1295" t="str">
        <f t="shared" si="2336"/>
        <v/>
      </c>
      <c r="M764" s="1295" t="str">
        <f t="shared" si="2336"/>
        <v/>
      </c>
      <c r="N764" s="1295" t="str">
        <f t="shared" si="2336"/>
        <v/>
      </c>
      <c r="O764" s="1295" t="str">
        <f t="shared" si="2336"/>
        <v/>
      </c>
      <c r="P764" s="1295" t="str">
        <f t="shared" si="2336"/>
        <v/>
      </c>
      <c r="Q764" s="1295" t="str">
        <f t="shared" si="2336"/>
        <v/>
      </c>
      <c r="R764" s="1295" t="str">
        <f t="shared" si="2336"/>
        <v/>
      </c>
      <c r="S764" s="1334"/>
      <c r="T764" s="1614" t="str">
        <f t="shared" ref="T764:AJ764" si="2337">IF(T761="","",T761*T762*T763)</f>
        <v/>
      </c>
      <c r="U764" s="1614" t="str">
        <f t="shared" si="2337"/>
        <v/>
      </c>
      <c r="V764" s="1614" t="str">
        <f t="shared" si="2337"/>
        <v/>
      </c>
      <c r="W764" s="1614" t="str">
        <f t="shared" si="2337"/>
        <v/>
      </c>
      <c r="X764" s="1614" t="str">
        <f t="shared" si="2337"/>
        <v/>
      </c>
      <c r="Y764" s="1614" t="str">
        <f t="shared" si="2337"/>
        <v/>
      </c>
      <c r="Z764" s="1614" t="str">
        <f t="shared" si="2337"/>
        <v/>
      </c>
      <c r="AA764" s="1295" t="str">
        <f t="shared" si="2337"/>
        <v/>
      </c>
      <c r="AB764" s="1295">
        <f t="shared" si="2337"/>
        <v>120</v>
      </c>
      <c r="AC764" s="1295" t="str">
        <f t="shared" si="2337"/>
        <v/>
      </c>
      <c r="AD764" s="1295" t="str">
        <f t="shared" si="2337"/>
        <v/>
      </c>
      <c r="AE764" s="1295" t="str">
        <f t="shared" si="2337"/>
        <v/>
      </c>
      <c r="AF764" s="1295" t="str">
        <f t="shared" si="2337"/>
        <v/>
      </c>
      <c r="AG764" s="1295" t="str">
        <f t="shared" si="2337"/>
        <v/>
      </c>
      <c r="AH764" s="1295" t="str">
        <f t="shared" si="2337"/>
        <v/>
      </c>
      <c r="AI764" s="1295" t="str">
        <f t="shared" si="2337"/>
        <v/>
      </c>
      <c r="AJ764" s="1295" t="str">
        <f t="shared" si="2337"/>
        <v/>
      </c>
      <c r="AK764" s="1334"/>
      <c r="AL764" s="1295" t="str">
        <f t="shared" ref="AL764:BB764" si="2338">IF(AL761="","",AL761*AL762*AL763)</f>
        <v/>
      </c>
      <c r="AM764" s="1295" t="str">
        <f t="shared" si="2338"/>
        <v/>
      </c>
      <c r="AN764" s="1295" t="str">
        <f t="shared" si="2338"/>
        <v/>
      </c>
      <c r="AO764" s="1295" t="str">
        <f t="shared" si="2338"/>
        <v/>
      </c>
      <c r="AP764" s="1295" t="str">
        <f t="shared" si="2338"/>
        <v/>
      </c>
      <c r="AQ764" s="1295" t="str">
        <f t="shared" si="2338"/>
        <v/>
      </c>
      <c r="AR764" s="1295" t="str">
        <f t="shared" si="2338"/>
        <v/>
      </c>
      <c r="AS764" s="1295" t="str">
        <f t="shared" si="2338"/>
        <v/>
      </c>
      <c r="AT764" s="1295" t="str">
        <f t="shared" si="2338"/>
        <v/>
      </c>
      <c r="AU764" s="1295" t="str">
        <f t="shared" si="2338"/>
        <v/>
      </c>
      <c r="AV764" s="1295" t="str">
        <f t="shared" si="2338"/>
        <v/>
      </c>
      <c r="AW764" s="1295" t="str">
        <f t="shared" si="2338"/>
        <v/>
      </c>
      <c r="AX764" s="1295" t="str">
        <f t="shared" si="2338"/>
        <v/>
      </c>
      <c r="AY764" s="1295" t="str">
        <f t="shared" si="2338"/>
        <v/>
      </c>
      <c r="AZ764" s="1295" t="str">
        <f t="shared" si="2338"/>
        <v/>
      </c>
      <c r="BA764" s="1295" t="str">
        <f t="shared" si="2338"/>
        <v/>
      </c>
      <c r="BB764" s="1295" t="str">
        <f t="shared" si="2338"/>
        <v/>
      </c>
      <c r="BC764" s="1334"/>
      <c r="BD764" s="1295" t="str">
        <f t="shared" ref="BD764:BT764" si="2339">IF(BD761="","",BD761*BD762*BD763)</f>
        <v/>
      </c>
      <c r="BE764" s="1295" t="str">
        <f t="shared" si="2339"/>
        <v/>
      </c>
      <c r="BF764" s="1295" t="str">
        <f t="shared" si="2339"/>
        <v/>
      </c>
      <c r="BG764" s="1295" t="str">
        <f t="shared" si="2339"/>
        <v/>
      </c>
      <c r="BH764" s="1295" t="str">
        <f t="shared" si="2339"/>
        <v/>
      </c>
      <c r="BI764" s="1295" t="str">
        <f t="shared" si="2339"/>
        <v/>
      </c>
      <c r="BJ764" s="1295" t="str">
        <f t="shared" si="2339"/>
        <v/>
      </c>
      <c r="BK764" s="1295" t="str">
        <f t="shared" si="2339"/>
        <v/>
      </c>
      <c r="BL764" s="1295" t="str">
        <f t="shared" si="2339"/>
        <v/>
      </c>
      <c r="BM764" s="1295" t="str">
        <f t="shared" si="2339"/>
        <v/>
      </c>
      <c r="BN764" s="1295" t="str">
        <f t="shared" si="2339"/>
        <v/>
      </c>
      <c r="BO764" s="1295" t="str">
        <f t="shared" si="2339"/>
        <v/>
      </c>
      <c r="BP764" s="1295" t="str">
        <f t="shared" si="2339"/>
        <v/>
      </c>
      <c r="BQ764" s="1295" t="str">
        <f t="shared" si="2339"/>
        <v/>
      </c>
      <c r="BR764" s="1295" t="str">
        <f t="shared" si="2339"/>
        <v/>
      </c>
      <c r="BS764" s="1295" t="str">
        <f t="shared" si="2339"/>
        <v/>
      </c>
      <c r="BT764" s="1295" t="str">
        <f t="shared" si="2339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8"/>
        <v/>
      </c>
      <c r="CA764" s="1236" t="str">
        <f t="shared" si="2329"/>
        <v/>
      </c>
      <c r="CB764" s="1236" t="str">
        <f t="shared" si="2330"/>
        <v/>
      </c>
      <c r="CC764" s="1384" t="str">
        <f t="shared" si="2331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3"/>
        <v/>
      </c>
      <c r="CF764" s="1206" t="str">
        <f t="shared" si="2333"/>
        <v/>
      </c>
      <c r="CG764" s="1206" t="str">
        <f t="shared" si="2333"/>
        <v/>
      </c>
      <c r="CH764" s="1206" t="str">
        <f t="shared" si="2333"/>
        <v/>
      </c>
      <c r="CI764" s="1206" t="str">
        <f t="shared" si="2333"/>
        <v/>
      </c>
      <c r="CJ764" s="1206" t="str">
        <f t="shared" si="2333"/>
        <v/>
      </c>
      <c r="CK764" s="1207" t="str">
        <f t="shared" si="2333"/>
        <v/>
      </c>
      <c r="CL764" s="1207" t="str">
        <f t="shared" si="2333"/>
        <v/>
      </c>
      <c r="CM764" s="1207" t="str">
        <f t="shared" si="2333"/>
        <v/>
      </c>
      <c r="CN764" s="1206" t="str">
        <f t="shared" si="2333"/>
        <v/>
      </c>
      <c r="CO764" s="1206" t="str">
        <f t="shared" si="2333"/>
        <v/>
      </c>
      <c r="CP764" s="1206" t="str">
        <f t="shared" si="2333"/>
        <v/>
      </c>
      <c r="CQ764" s="1206" t="str">
        <f t="shared" si="2333"/>
        <v/>
      </c>
      <c r="CR764" s="1206" t="str">
        <f t="shared" si="2333"/>
        <v/>
      </c>
      <c r="CS764" s="1205" t="str">
        <f t="shared" si="2333"/>
        <v/>
      </c>
      <c r="CT764" s="1208" t="str">
        <f t="shared" si="2333"/>
        <v/>
      </c>
      <c r="CU764" s="1242" t="str">
        <f t="shared" si="2334"/>
        <v/>
      </c>
      <c r="CV764" s="1243" t="str">
        <f t="shared" si="2334"/>
        <v/>
      </c>
      <c r="CW764" s="1244" t="str">
        <f t="shared" si="2334"/>
        <v/>
      </c>
      <c r="CX764" s="1244" t="str">
        <f t="shared" si="2334"/>
        <v/>
      </c>
      <c r="CY764" s="1244" t="str">
        <f t="shared" si="2334"/>
        <v/>
      </c>
      <c r="CZ764" s="1244" t="str">
        <f t="shared" si="2334"/>
        <v/>
      </c>
      <c r="DA764" s="1244" t="str">
        <f t="shared" si="2334"/>
        <v/>
      </c>
      <c r="DB764" s="1245" t="str">
        <f t="shared" si="2334"/>
        <v/>
      </c>
      <c r="DC764" s="1245" t="str">
        <f t="shared" si="2334"/>
        <v/>
      </c>
      <c r="DD764" s="1245" t="str">
        <f t="shared" si="2334"/>
        <v/>
      </c>
      <c r="DE764" s="1244" t="str">
        <f t="shared" si="2335"/>
        <v/>
      </c>
      <c r="DF764" s="1244" t="str">
        <f t="shared" si="2335"/>
        <v/>
      </c>
      <c r="DG764" s="1244" t="str">
        <f t="shared" si="2335"/>
        <v/>
      </c>
      <c r="DH764" s="1244" t="str">
        <f t="shared" si="2335"/>
        <v/>
      </c>
      <c r="DI764" s="1244" t="str">
        <f t="shared" si="2335"/>
        <v/>
      </c>
      <c r="DJ764" s="1243" t="str">
        <f t="shared" si="2335"/>
        <v/>
      </c>
      <c r="DK764" s="1242" t="str">
        <f t="shared" si="2335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8"/>
        <v/>
      </c>
      <c r="CA765" s="1280" t="str">
        <f t="shared" si="2329"/>
        <v/>
      </c>
      <c r="CB765" s="1280" t="str">
        <f t="shared" si="2330"/>
        <v/>
      </c>
      <c r="CC765" s="1383" t="str">
        <f t="shared" si="2331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8"/>
        <v/>
      </c>
      <c r="CA766" s="1236" t="str">
        <f t="shared" si="2329"/>
        <v/>
      </c>
      <c r="CB766" s="1236" t="str">
        <f t="shared" si="2330"/>
        <v/>
      </c>
      <c r="CC766" s="1384" t="str">
        <f t="shared" si="2331"/>
        <v/>
      </c>
      <c r="CD766" s="1204" t="str">
        <f t="shared" ref="CD766:CS766" si="234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40"/>
        <v/>
      </c>
      <c r="CF766" s="1206" t="str">
        <f t="shared" si="2340"/>
        <v/>
      </c>
      <c r="CG766" s="1206" t="str">
        <f t="shared" si="2340"/>
        <v/>
      </c>
      <c r="CH766" s="1206" t="str">
        <f t="shared" si="2340"/>
        <v/>
      </c>
      <c r="CI766" s="1206" t="str">
        <f t="shared" si="2340"/>
        <v/>
      </c>
      <c r="CJ766" s="1206" t="str">
        <f t="shared" si="2340"/>
        <v/>
      </c>
      <c r="CK766" s="1207" t="str">
        <f t="shared" si="2340"/>
        <v/>
      </c>
      <c r="CL766" s="1207" t="str">
        <f t="shared" si="2340"/>
        <v/>
      </c>
      <c r="CM766" s="1207" t="str">
        <f t="shared" si="2340"/>
        <v/>
      </c>
      <c r="CN766" s="1206" t="str">
        <f t="shared" si="2340"/>
        <v/>
      </c>
      <c r="CO766" s="1206" t="str">
        <f t="shared" si="2340"/>
        <v/>
      </c>
      <c r="CP766" s="1206" t="str">
        <f t="shared" si="2340"/>
        <v/>
      </c>
      <c r="CQ766" s="1206" t="str">
        <f t="shared" si="2340"/>
        <v/>
      </c>
      <c r="CR766" s="1206" t="str">
        <f t="shared" si="2340"/>
        <v/>
      </c>
      <c r="CS766" s="1205" t="str">
        <f t="shared" si="2340"/>
        <v/>
      </c>
      <c r="CT766" s="1208" t="str">
        <f t="shared" ref="CE766:CT769" si="234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2"/>
        <v/>
      </c>
      <c r="CW766" s="1244" t="str">
        <f t="shared" si="2342"/>
        <v/>
      </c>
      <c r="CX766" s="1244" t="str">
        <f t="shared" si="2342"/>
        <v/>
      </c>
      <c r="CY766" s="1244" t="str">
        <f t="shared" si="2342"/>
        <v/>
      </c>
      <c r="CZ766" s="1244" t="str">
        <f t="shared" si="2342"/>
        <v/>
      </c>
      <c r="DA766" s="1244" t="str">
        <f t="shared" si="2342"/>
        <v/>
      </c>
      <c r="DB766" s="1245" t="str">
        <f t="shared" si="2342"/>
        <v/>
      </c>
      <c r="DC766" s="1245" t="str">
        <f t="shared" si="2342"/>
        <v/>
      </c>
      <c r="DD766" s="1245" t="str">
        <f t="shared" si="2342"/>
        <v/>
      </c>
      <c r="DE766" s="1244" t="str">
        <f t="shared" ref="DE766:DK769" si="234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3"/>
        <v/>
      </c>
      <c r="DG766" s="1244" t="str">
        <f t="shared" si="2343"/>
        <v/>
      </c>
      <c r="DH766" s="1244" t="str">
        <f t="shared" si="2343"/>
        <v/>
      </c>
      <c r="DI766" s="1244" t="str">
        <f t="shared" si="2343"/>
        <v/>
      </c>
      <c r="DJ766" s="1243" t="str">
        <f t="shared" si="2343"/>
        <v/>
      </c>
      <c r="DK766" s="1242" t="str">
        <f t="shared" si="2343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8"/>
        <v/>
      </c>
      <c r="CA767" s="1236" t="str">
        <f t="shared" si="2329"/>
        <v/>
      </c>
      <c r="CB767" s="1236" t="str">
        <f t="shared" si="2330"/>
        <v/>
      </c>
      <c r="CC767" s="1384" t="str">
        <f t="shared" si="2331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41"/>
        <v/>
      </c>
      <c r="CF767" s="1206" t="str">
        <f t="shared" si="2341"/>
        <v/>
      </c>
      <c r="CG767" s="1206" t="str">
        <f t="shared" si="2341"/>
        <v/>
      </c>
      <c r="CH767" s="1206" t="str">
        <f t="shared" si="2341"/>
        <v/>
      </c>
      <c r="CI767" s="1206" t="str">
        <f t="shared" si="2341"/>
        <v/>
      </c>
      <c r="CJ767" s="1206" t="str">
        <f t="shared" si="2341"/>
        <v/>
      </c>
      <c r="CK767" s="1207" t="str">
        <f t="shared" si="2341"/>
        <v/>
      </c>
      <c r="CL767" s="1207" t="str">
        <f t="shared" si="2341"/>
        <v/>
      </c>
      <c r="CM767" s="1207" t="str">
        <f t="shared" si="2341"/>
        <v/>
      </c>
      <c r="CN767" s="1206" t="str">
        <f t="shared" si="2341"/>
        <v/>
      </c>
      <c r="CO767" s="1206" t="str">
        <f t="shared" si="2341"/>
        <v/>
      </c>
      <c r="CP767" s="1206" t="str">
        <f t="shared" si="2341"/>
        <v/>
      </c>
      <c r="CQ767" s="1206" t="str">
        <f t="shared" si="2341"/>
        <v/>
      </c>
      <c r="CR767" s="1206" t="str">
        <f t="shared" si="2341"/>
        <v/>
      </c>
      <c r="CS767" s="1205" t="str">
        <f t="shared" si="2341"/>
        <v/>
      </c>
      <c r="CT767" s="1208" t="str">
        <f t="shared" si="2341"/>
        <v/>
      </c>
      <c r="CU767" s="1242" t="str">
        <f t="shared" si="2342"/>
        <v/>
      </c>
      <c r="CV767" s="1243" t="str">
        <f t="shared" si="2342"/>
        <v/>
      </c>
      <c r="CW767" s="1244" t="str">
        <f t="shared" si="2342"/>
        <v/>
      </c>
      <c r="CX767" s="1244" t="str">
        <f t="shared" si="2342"/>
        <v/>
      </c>
      <c r="CY767" s="1244" t="str">
        <f t="shared" si="2342"/>
        <v/>
      </c>
      <c r="CZ767" s="1244" t="str">
        <f t="shared" si="2342"/>
        <v/>
      </c>
      <c r="DA767" s="1244" t="str">
        <f t="shared" si="2342"/>
        <v/>
      </c>
      <c r="DB767" s="1245" t="str">
        <f t="shared" si="2342"/>
        <v/>
      </c>
      <c r="DC767" s="1245" t="str">
        <f t="shared" si="2342"/>
        <v/>
      </c>
      <c r="DD767" s="1245" t="str">
        <f t="shared" si="2342"/>
        <v/>
      </c>
      <c r="DE767" s="1244" t="str">
        <f t="shared" si="2343"/>
        <v/>
      </c>
      <c r="DF767" s="1244" t="str">
        <f t="shared" si="2343"/>
        <v/>
      </c>
      <c r="DG767" s="1244" t="str">
        <f t="shared" si="2343"/>
        <v/>
      </c>
      <c r="DH767" s="1244" t="str">
        <f t="shared" si="2343"/>
        <v/>
      </c>
      <c r="DI767" s="1244" t="str">
        <f t="shared" si="2343"/>
        <v/>
      </c>
      <c r="DJ767" s="1243" t="str">
        <f t="shared" si="2343"/>
        <v/>
      </c>
      <c r="DK767" s="1242" t="str">
        <f t="shared" si="2343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8"/>
        <v/>
      </c>
      <c r="CA768" s="1236" t="str">
        <f t="shared" si="2329"/>
        <v/>
      </c>
      <c r="CB768" s="1236" t="str">
        <f t="shared" si="2330"/>
        <v/>
      </c>
      <c r="CC768" s="1384" t="str">
        <f t="shared" si="2331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41"/>
        <v/>
      </c>
      <c r="CF768" s="1206" t="str">
        <f t="shared" si="2341"/>
        <v/>
      </c>
      <c r="CG768" s="1206" t="str">
        <f t="shared" si="2341"/>
        <v/>
      </c>
      <c r="CH768" s="1206" t="str">
        <f t="shared" si="2341"/>
        <v/>
      </c>
      <c r="CI768" s="1206" t="str">
        <f t="shared" si="2341"/>
        <v/>
      </c>
      <c r="CJ768" s="1206" t="str">
        <f t="shared" si="2341"/>
        <v/>
      </c>
      <c r="CK768" s="1207" t="str">
        <f t="shared" si="2341"/>
        <v/>
      </c>
      <c r="CL768" s="1207" t="str">
        <f t="shared" si="2341"/>
        <v/>
      </c>
      <c r="CM768" s="1207" t="str">
        <f t="shared" si="2341"/>
        <v/>
      </c>
      <c r="CN768" s="1206" t="str">
        <f t="shared" si="2341"/>
        <v/>
      </c>
      <c r="CO768" s="1206" t="str">
        <f t="shared" si="2341"/>
        <v/>
      </c>
      <c r="CP768" s="1206" t="str">
        <f t="shared" si="2341"/>
        <v/>
      </c>
      <c r="CQ768" s="1206" t="str">
        <f t="shared" si="2341"/>
        <v/>
      </c>
      <c r="CR768" s="1206" t="str">
        <f t="shared" si="2341"/>
        <v/>
      </c>
      <c r="CS768" s="1205" t="str">
        <f t="shared" si="2341"/>
        <v/>
      </c>
      <c r="CT768" s="1208" t="str">
        <f t="shared" si="2341"/>
        <v/>
      </c>
      <c r="CU768" s="1242" t="str">
        <f t="shared" si="2342"/>
        <v/>
      </c>
      <c r="CV768" s="1243" t="str">
        <f t="shared" si="2342"/>
        <v/>
      </c>
      <c r="CW768" s="1244" t="str">
        <f t="shared" si="2342"/>
        <v/>
      </c>
      <c r="CX768" s="1244" t="str">
        <f t="shared" si="2342"/>
        <v/>
      </c>
      <c r="CY768" s="1244" t="str">
        <f t="shared" si="2342"/>
        <v/>
      </c>
      <c r="CZ768" s="1244" t="str">
        <f t="shared" si="2342"/>
        <v/>
      </c>
      <c r="DA768" s="1244" t="str">
        <f t="shared" si="2342"/>
        <v/>
      </c>
      <c r="DB768" s="1245" t="str">
        <f t="shared" si="2342"/>
        <v/>
      </c>
      <c r="DC768" s="1245" t="str">
        <f t="shared" si="2342"/>
        <v/>
      </c>
      <c r="DD768" s="1245" t="str">
        <f t="shared" si="2342"/>
        <v/>
      </c>
      <c r="DE768" s="1244" t="str">
        <f t="shared" si="2343"/>
        <v/>
      </c>
      <c r="DF768" s="1244" t="str">
        <f t="shared" si="2343"/>
        <v/>
      </c>
      <c r="DG768" s="1244" t="str">
        <f t="shared" si="2343"/>
        <v/>
      </c>
      <c r="DH768" s="1244" t="str">
        <f t="shared" si="2343"/>
        <v/>
      </c>
      <c r="DI768" s="1244" t="str">
        <f t="shared" si="2343"/>
        <v/>
      </c>
      <c r="DJ768" s="1243" t="str">
        <f t="shared" si="2343"/>
        <v/>
      </c>
      <c r="DK768" s="1242" t="str">
        <f t="shared" si="2343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4">IF(B766="","",B766*B767*B768)</f>
        <v/>
      </c>
      <c r="C769" s="1295">
        <f t="shared" si="2344"/>
        <v>285</v>
      </c>
      <c r="D769" s="1295" t="str">
        <f t="shared" si="2344"/>
        <v/>
      </c>
      <c r="E769" s="1295" t="str">
        <f t="shared" si="2344"/>
        <v/>
      </c>
      <c r="F769" s="1295" t="str">
        <f t="shared" si="2344"/>
        <v/>
      </c>
      <c r="G769" s="1295" t="str">
        <f t="shared" si="2344"/>
        <v/>
      </c>
      <c r="H769" s="1295" t="str">
        <f t="shared" si="2344"/>
        <v/>
      </c>
      <c r="I769" s="1295" t="str">
        <f t="shared" si="2344"/>
        <v/>
      </c>
      <c r="J769" s="1295">
        <f t="shared" si="2344"/>
        <v>70</v>
      </c>
      <c r="K769" s="1295" t="str">
        <f t="shared" si="2344"/>
        <v/>
      </c>
      <c r="L769" s="1295" t="str">
        <f t="shared" si="2344"/>
        <v/>
      </c>
      <c r="M769" s="1295" t="str">
        <f t="shared" si="2344"/>
        <v/>
      </c>
      <c r="N769" s="1295" t="str">
        <f t="shared" si="2344"/>
        <v/>
      </c>
      <c r="O769" s="1295" t="str">
        <f t="shared" si="2344"/>
        <v/>
      </c>
      <c r="P769" s="1295" t="str">
        <f t="shared" si="2344"/>
        <v/>
      </c>
      <c r="Q769" s="1295" t="str">
        <f t="shared" si="2344"/>
        <v/>
      </c>
      <c r="R769" s="1295" t="str">
        <f t="shared" si="2344"/>
        <v/>
      </c>
      <c r="S769" s="1334"/>
      <c r="T769" s="1614" t="str">
        <f t="shared" ref="T769:AJ769" si="2345">IF(T766="","",T766*T767*T768)</f>
        <v/>
      </c>
      <c r="U769" s="1614" t="str">
        <f t="shared" si="2345"/>
        <v/>
      </c>
      <c r="V769" s="1614" t="str">
        <f t="shared" si="2345"/>
        <v/>
      </c>
      <c r="W769" s="1614" t="str">
        <f t="shared" si="2345"/>
        <v/>
      </c>
      <c r="X769" s="1614" t="str">
        <f t="shared" si="2345"/>
        <v/>
      </c>
      <c r="Y769" s="1614" t="str">
        <f t="shared" si="2345"/>
        <v/>
      </c>
      <c r="Z769" s="1614" t="str">
        <f t="shared" si="2345"/>
        <v/>
      </c>
      <c r="AA769" s="1295" t="str">
        <f t="shared" si="2345"/>
        <v/>
      </c>
      <c r="AB769" s="1295" t="str">
        <f t="shared" si="2345"/>
        <v/>
      </c>
      <c r="AC769" s="1295" t="str">
        <f t="shared" si="2345"/>
        <v/>
      </c>
      <c r="AD769" s="1295" t="str">
        <f t="shared" si="2345"/>
        <v/>
      </c>
      <c r="AE769" s="1295" t="str">
        <f t="shared" si="2345"/>
        <v/>
      </c>
      <c r="AF769" s="1295" t="str">
        <f t="shared" si="2345"/>
        <v/>
      </c>
      <c r="AG769" s="1295" t="str">
        <f t="shared" si="2345"/>
        <v/>
      </c>
      <c r="AH769" s="1295" t="str">
        <f t="shared" si="2345"/>
        <v/>
      </c>
      <c r="AI769" s="1295" t="str">
        <f t="shared" si="2345"/>
        <v/>
      </c>
      <c r="AJ769" s="1295" t="str">
        <f t="shared" si="2345"/>
        <v/>
      </c>
      <c r="AK769" s="1334"/>
      <c r="AL769" s="1295" t="str">
        <f t="shared" ref="AL769:BB769" si="2346">IF(AL766="","",AL766*AL767*AL768)</f>
        <v/>
      </c>
      <c r="AM769" s="1295" t="str">
        <f t="shared" si="2346"/>
        <v/>
      </c>
      <c r="AN769" s="1295" t="str">
        <f t="shared" si="2346"/>
        <v/>
      </c>
      <c r="AO769" s="1295" t="str">
        <f t="shared" si="2346"/>
        <v/>
      </c>
      <c r="AP769" s="1295" t="str">
        <f t="shared" si="2346"/>
        <v/>
      </c>
      <c r="AQ769" s="1295" t="str">
        <f t="shared" si="2346"/>
        <v/>
      </c>
      <c r="AR769" s="1295" t="str">
        <f t="shared" si="2346"/>
        <v/>
      </c>
      <c r="AS769" s="1295" t="str">
        <f t="shared" si="2346"/>
        <v/>
      </c>
      <c r="AT769" s="1295" t="str">
        <f t="shared" si="2346"/>
        <v/>
      </c>
      <c r="AU769" s="1295" t="str">
        <f t="shared" si="2346"/>
        <v/>
      </c>
      <c r="AV769" s="1295" t="str">
        <f t="shared" si="2346"/>
        <v/>
      </c>
      <c r="AW769" s="1295" t="str">
        <f t="shared" si="2346"/>
        <v/>
      </c>
      <c r="AX769" s="1295" t="str">
        <f t="shared" si="2346"/>
        <v/>
      </c>
      <c r="AY769" s="1295" t="str">
        <f t="shared" si="2346"/>
        <v/>
      </c>
      <c r="AZ769" s="1295" t="str">
        <f t="shared" si="2346"/>
        <v/>
      </c>
      <c r="BA769" s="1295" t="str">
        <f t="shared" si="2346"/>
        <v/>
      </c>
      <c r="BB769" s="1295" t="str">
        <f t="shared" si="2346"/>
        <v/>
      </c>
      <c r="BC769" s="1334"/>
      <c r="BD769" s="1295" t="str">
        <f t="shared" ref="BD769:BT769" si="2347">IF(BD766="","",BD766*BD767*BD768)</f>
        <v/>
      </c>
      <c r="BE769" s="1295" t="str">
        <f t="shared" si="2347"/>
        <v/>
      </c>
      <c r="BF769" s="1295" t="str">
        <f t="shared" si="2347"/>
        <v/>
      </c>
      <c r="BG769" s="1295" t="str">
        <f t="shared" si="2347"/>
        <v/>
      </c>
      <c r="BH769" s="1295" t="str">
        <f t="shared" si="2347"/>
        <v/>
      </c>
      <c r="BI769" s="1295" t="str">
        <f t="shared" si="2347"/>
        <v/>
      </c>
      <c r="BJ769" s="1295" t="str">
        <f t="shared" si="2347"/>
        <v/>
      </c>
      <c r="BK769" s="1295" t="str">
        <f t="shared" si="2347"/>
        <v/>
      </c>
      <c r="BL769" s="1295" t="str">
        <f t="shared" si="2347"/>
        <v/>
      </c>
      <c r="BM769" s="1295" t="str">
        <f t="shared" si="2347"/>
        <v/>
      </c>
      <c r="BN769" s="1295" t="str">
        <f t="shared" si="2347"/>
        <v/>
      </c>
      <c r="BO769" s="1295" t="str">
        <f t="shared" si="2347"/>
        <v/>
      </c>
      <c r="BP769" s="1295" t="str">
        <f t="shared" si="2347"/>
        <v/>
      </c>
      <c r="BQ769" s="1295" t="str">
        <f t="shared" si="2347"/>
        <v/>
      </c>
      <c r="BR769" s="1295" t="str">
        <f t="shared" si="2347"/>
        <v/>
      </c>
      <c r="BS769" s="1295" t="str">
        <f t="shared" si="2347"/>
        <v/>
      </c>
      <c r="BT769" s="1295" t="str">
        <f t="shared" si="2347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8"/>
        <v/>
      </c>
      <c r="CA769" s="1236" t="str">
        <f t="shared" si="2329"/>
        <v/>
      </c>
      <c r="CB769" s="1236" t="str">
        <f t="shared" si="2330"/>
        <v/>
      </c>
      <c r="CC769" s="1384" t="str">
        <f t="shared" si="2331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41"/>
        <v/>
      </c>
      <c r="CF769" s="1206" t="str">
        <f t="shared" si="2341"/>
        <v/>
      </c>
      <c r="CG769" s="1206" t="str">
        <f t="shared" si="2341"/>
        <v/>
      </c>
      <c r="CH769" s="1206" t="str">
        <f t="shared" si="2341"/>
        <v/>
      </c>
      <c r="CI769" s="1206" t="str">
        <f t="shared" si="2341"/>
        <v/>
      </c>
      <c r="CJ769" s="1206" t="str">
        <f t="shared" si="2341"/>
        <v/>
      </c>
      <c r="CK769" s="1207" t="str">
        <f t="shared" si="2341"/>
        <v/>
      </c>
      <c r="CL769" s="1207" t="str">
        <f t="shared" si="2341"/>
        <v/>
      </c>
      <c r="CM769" s="1207" t="str">
        <f t="shared" si="2341"/>
        <v/>
      </c>
      <c r="CN769" s="1206" t="str">
        <f t="shared" si="2341"/>
        <v/>
      </c>
      <c r="CO769" s="1206" t="str">
        <f t="shared" si="2341"/>
        <v/>
      </c>
      <c r="CP769" s="1206" t="str">
        <f t="shared" si="2341"/>
        <v/>
      </c>
      <c r="CQ769" s="1206" t="str">
        <f t="shared" si="2341"/>
        <v/>
      </c>
      <c r="CR769" s="1206" t="str">
        <f t="shared" si="2341"/>
        <v/>
      </c>
      <c r="CS769" s="1205" t="str">
        <f t="shared" si="2341"/>
        <v/>
      </c>
      <c r="CT769" s="1208" t="str">
        <f t="shared" si="2341"/>
        <v/>
      </c>
      <c r="CU769" s="1242" t="str">
        <f t="shared" si="2342"/>
        <v/>
      </c>
      <c r="CV769" s="1243" t="str">
        <f t="shared" si="2342"/>
        <v/>
      </c>
      <c r="CW769" s="1244" t="str">
        <f t="shared" si="2342"/>
        <v/>
      </c>
      <c r="CX769" s="1244" t="str">
        <f t="shared" si="2342"/>
        <v/>
      </c>
      <c r="CY769" s="1244" t="str">
        <f t="shared" si="2342"/>
        <v/>
      </c>
      <c r="CZ769" s="1244" t="str">
        <f t="shared" si="2342"/>
        <v/>
      </c>
      <c r="DA769" s="1244" t="str">
        <f t="shared" si="2342"/>
        <v/>
      </c>
      <c r="DB769" s="1245" t="str">
        <f t="shared" si="2342"/>
        <v/>
      </c>
      <c r="DC769" s="1245" t="str">
        <f t="shared" si="2342"/>
        <v/>
      </c>
      <c r="DD769" s="1245" t="str">
        <f t="shared" si="2342"/>
        <v/>
      </c>
      <c r="DE769" s="1244" t="str">
        <f t="shared" si="2343"/>
        <v/>
      </c>
      <c r="DF769" s="1244" t="str">
        <f t="shared" si="2343"/>
        <v/>
      </c>
      <c r="DG769" s="1244" t="str">
        <f t="shared" si="2343"/>
        <v/>
      </c>
      <c r="DH769" s="1244" t="str">
        <f t="shared" si="2343"/>
        <v/>
      </c>
      <c r="DI769" s="1244" t="str">
        <f t="shared" si="2343"/>
        <v/>
      </c>
      <c r="DJ769" s="1243" t="str">
        <f t="shared" si="2343"/>
        <v/>
      </c>
      <c r="DK769" s="1242" t="str">
        <f t="shared" si="2343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8"/>
        <v/>
      </c>
      <c r="CA770" s="1280" t="str">
        <f t="shared" si="2329"/>
        <v/>
      </c>
      <c r="CB770" s="1280" t="str">
        <f t="shared" si="2330"/>
        <v/>
      </c>
      <c r="CC770" s="1383" t="str">
        <f t="shared" si="2331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8"/>
        <v/>
      </c>
      <c r="CA771" s="1236" t="str">
        <f t="shared" si="2329"/>
        <v/>
      </c>
      <c r="CB771" s="1236" t="str">
        <f t="shared" si="2330"/>
        <v/>
      </c>
      <c r="CC771" s="1384">
        <f t="shared" si="2331"/>
        <v>236</v>
      </c>
      <c r="CD771" s="1204" t="str">
        <f t="shared" ref="CD771:CS771" si="23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8"/>
        <v/>
      </c>
      <c r="CF771" s="1206" t="str">
        <f t="shared" si="2348"/>
        <v/>
      </c>
      <c r="CG771" s="1206" t="str">
        <f t="shared" si="2348"/>
        <v/>
      </c>
      <c r="CH771" s="1206" t="str">
        <f t="shared" si="2348"/>
        <v/>
      </c>
      <c r="CI771" s="1206" t="str">
        <f t="shared" si="2348"/>
        <v/>
      </c>
      <c r="CJ771" s="1206" t="str">
        <f t="shared" si="2348"/>
        <v/>
      </c>
      <c r="CK771" s="1207" t="str">
        <f t="shared" si="2348"/>
        <v/>
      </c>
      <c r="CL771" s="1207">
        <f t="shared" si="2348"/>
        <v>60</v>
      </c>
      <c r="CM771" s="1207" t="str">
        <f t="shared" si="2348"/>
        <v/>
      </c>
      <c r="CN771" s="1206" t="str">
        <f t="shared" si="2348"/>
        <v/>
      </c>
      <c r="CO771" s="1206" t="str">
        <f t="shared" si="2348"/>
        <v/>
      </c>
      <c r="CP771" s="1206" t="str">
        <f t="shared" si="2348"/>
        <v/>
      </c>
      <c r="CQ771" s="1206" t="str">
        <f t="shared" si="2348"/>
        <v/>
      </c>
      <c r="CR771" s="1206" t="str">
        <f t="shared" si="2348"/>
        <v/>
      </c>
      <c r="CS771" s="1205" t="str">
        <f t="shared" si="2348"/>
        <v/>
      </c>
      <c r="CT771" s="1208" t="str">
        <f t="shared" ref="CE771:CT775" si="23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50"/>
        <v/>
      </c>
      <c r="CW771" s="1244" t="str">
        <f t="shared" si="2350"/>
        <v/>
      </c>
      <c r="CX771" s="1244" t="str">
        <f t="shared" si="2350"/>
        <v/>
      </c>
      <c r="CY771" s="1244" t="str">
        <f t="shared" si="2350"/>
        <v/>
      </c>
      <c r="CZ771" s="1244" t="str">
        <f t="shared" si="2350"/>
        <v/>
      </c>
      <c r="DA771" s="1244" t="str">
        <f t="shared" si="2350"/>
        <v/>
      </c>
      <c r="DB771" s="1245">
        <f t="shared" si="2350"/>
        <v>72</v>
      </c>
      <c r="DC771" s="1245">
        <f t="shared" si="2350"/>
        <v>172</v>
      </c>
      <c r="DD771" s="1245">
        <f t="shared" si="2350"/>
        <v>300</v>
      </c>
      <c r="DE771" s="1244">
        <f t="shared" ref="DE771:DK775" si="23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51"/>
        <v/>
      </c>
      <c r="DG771" s="1244" t="str">
        <f t="shared" si="2351"/>
        <v/>
      </c>
      <c r="DH771" s="1244" t="str">
        <f t="shared" si="2351"/>
        <v/>
      </c>
      <c r="DI771" s="1244" t="str">
        <f t="shared" si="2351"/>
        <v/>
      </c>
      <c r="DJ771" s="1243" t="str">
        <f t="shared" si="2351"/>
        <v/>
      </c>
      <c r="DK771" s="1242" t="str">
        <f t="shared" si="2351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8"/>
        <v>52</v>
      </c>
      <c r="CA772" s="1236">
        <f t="shared" si="2329"/>
        <v>96.4</v>
      </c>
      <c r="CB772" s="1236">
        <f t="shared" si="2330"/>
        <v>123.42857142857143</v>
      </c>
      <c r="CC772" s="1384">
        <f t="shared" si="2331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9"/>
        <v/>
      </c>
      <c r="CF772" s="1206" t="str">
        <f t="shared" si="2349"/>
        <v/>
      </c>
      <c r="CG772" s="1206" t="str">
        <f t="shared" si="2349"/>
        <v/>
      </c>
      <c r="CH772" s="1206">
        <f t="shared" si="2349"/>
        <v>36</v>
      </c>
      <c r="CI772" s="1206">
        <f t="shared" si="2349"/>
        <v>48</v>
      </c>
      <c r="CJ772" s="1206">
        <f t="shared" si="2349"/>
        <v>48</v>
      </c>
      <c r="CK772" s="1207">
        <f t="shared" si="2349"/>
        <v>52</v>
      </c>
      <c r="CL772" s="1207">
        <f t="shared" si="2349"/>
        <v>52</v>
      </c>
      <c r="CM772" s="1207">
        <f t="shared" si="2349"/>
        <v>120</v>
      </c>
      <c r="CN772" s="1206">
        <f t="shared" si="2349"/>
        <v>180</v>
      </c>
      <c r="CO772" s="1206">
        <f t="shared" si="2349"/>
        <v>364</v>
      </c>
      <c r="CP772" s="1206">
        <f t="shared" si="2349"/>
        <v>432</v>
      </c>
      <c r="CQ772" s="1206" t="str">
        <f t="shared" si="2349"/>
        <v/>
      </c>
      <c r="CR772" s="1206" t="str">
        <f t="shared" si="2349"/>
        <v/>
      </c>
      <c r="CS772" s="1205" t="str">
        <f t="shared" si="2349"/>
        <v/>
      </c>
      <c r="CT772" s="1208" t="str">
        <f t="shared" si="2349"/>
        <v/>
      </c>
      <c r="CU772" s="1242" t="str">
        <f t="shared" si="2350"/>
        <v/>
      </c>
      <c r="CV772" s="1243" t="str">
        <f t="shared" si="2350"/>
        <v/>
      </c>
      <c r="CW772" s="1244" t="str">
        <f t="shared" si="2350"/>
        <v/>
      </c>
      <c r="CX772" s="1244" t="str">
        <f t="shared" si="2350"/>
        <v/>
      </c>
      <c r="CY772" s="1244">
        <f t="shared" si="2350"/>
        <v>24</v>
      </c>
      <c r="CZ772" s="1244">
        <f t="shared" si="2350"/>
        <v>52</v>
      </c>
      <c r="DA772" s="1244">
        <f t="shared" si="2350"/>
        <v>60</v>
      </c>
      <c r="DB772" s="1245">
        <f t="shared" si="2350"/>
        <v>60</v>
      </c>
      <c r="DC772" s="1245">
        <f t="shared" si="2350"/>
        <v>120</v>
      </c>
      <c r="DD772" s="1245">
        <f t="shared" si="2350"/>
        <v>300</v>
      </c>
      <c r="DE772" s="1244">
        <f t="shared" si="2351"/>
        <v>364</v>
      </c>
      <c r="DF772" s="1244">
        <f t="shared" si="2351"/>
        <v>520</v>
      </c>
      <c r="DG772" s="1244">
        <f t="shared" si="2351"/>
        <v>648</v>
      </c>
      <c r="DH772" s="1244" t="str">
        <f t="shared" si="2351"/>
        <v/>
      </c>
      <c r="DI772" s="1244" t="str">
        <f t="shared" si="2351"/>
        <v/>
      </c>
      <c r="DJ772" s="1243" t="str">
        <f t="shared" si="2351"/>
        <v/>
      </c>
      <c r="DK772" s="1242" t="str">
        <f t="shared" si="2351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8"/>
        <v>102.33333333333333</v>
      </c>
      <c r="CA773" s="1236">
        <f t="shared" si="2329"/>
        <v>154.28571428571428</v>
      </c>
      <c r="CB773" s="1236">
        <f t="shared" si="2330"/>
        <v>207.71428571428572</v>
      </c>
      <c r="CC773" s="1384">
        <f t="shared" si="2331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9"/>
        <v/>
      </c>
      <c r="CF773" s="1206" t="str">
        <f t="shared" si="2349"/>
        <v/>
      </c>
      <c r="CG773" s="1206" t="str">
        <f t="shared" si="2349"/>
        <v/>
      </c>
      <c r="CH773" s="1206">
        <f t="shared" si="2349"/>
        <v>60</v>
      </c>
      <c r="CI773" s="1206">
        <f t="shared" si="2349"/>
        <v>80</v>
      </c>
      <c r="CJ773" s="1206">
        <f t="shared" si="2349"/>
        <v>96</v>
      </c>
      <c r="CK773" s="1207">
        <f t="shared" si="2349"/>
        <v>208</v>
      </c>
      <c r="CL773" s="1207">
        <f t="shared" si="2349"/>
        <v>240</v>
      </c>
      <c r="CM773" s="1207">
        <f t="shared" si="2349"/>
        <v>260</v>
      </c>
      <c r="CN773" s="1206">
        <f t="shared" si="2349"/>
        <v>270</v>
      </c>
      <c r="CO773" s="1206">
        <f t="shared" si="2349"/>
        <v>300</v>
      </c>
      <c r="CP773" s="1206">
        <f t="shared" si="2349"/>
        <v>300</v>
      </c>
      <c r="CQ773" s="1206" t="str">
        <f t="shared" si="2349"/>
        <v/>
      </c>
      <c r="CR773" s="1206" t="str">
        <f t="shared" si="2349"/>
        <v/>
      </c>
      <c r="CS773" s="1205" t="str">
        <f t="shared" si="2349"/>
        <v/>
      </c>
      <c r="CT773" s="1208" t="str">
        <f t="shared" si="2349"/>
        <v/>
      </c>
      <c r="CU773" s="1242" t="str">
        <f t="shared" si="2350"/>
        <v/>
      </c>
      <c r="CV773" s="1243" t="str">
        <f t="shared" si="2350"/>
        <v/>
      </c>
      <c r="CW773" s="1244" t="str">
        <f t="shared" si="2350"/>
        <v/>
      </c>
      <c r="CX773" s="1244" t="str">
        <f t="shared" si="2350"/>
        <v/>
      </c>
      <c r="CY773" s="1244">
        <f t="shared" si="2350"/>
        <v>50</v>
      </c>
      <c r="CZ773" s="1244">
        <f t="shared" si="2350"/>
        <v>250</v>
      </c>
      <c r="DA773" s="1244">
        <f t="shared" si="2350"/>
        <v>260</v>
      </c>
      <c r="DB773" s="1245">
        <f t="shared" si="2350"/>
        <v>260</v>
      </c>
      <c r="DC773" s="1245">
        <f t="shared" si="2350"/>
        <v>300</v>
      </c>
      <c r="DD773" s="1245">
        <f t="shared" si="2350"/>
        <v>312</v>
      </c>
      <c r="DE773" s="1244">
        <f t="shared" si="2351"/>
        <v>416</v>
      </c>
      <c r="DF773" s="1244">
        <f t="shared" si="2351"/>
        <v>416</v>
      </c>
      <c r="DG773" s="1244">
        <f t="shared" si="2351"/>
        <v>504</v>
      </c>
      <c r="DH773" s="1244" t="str">
        <f t="shared" si="2351"/>
        <v/>
      </c>
      <c r="DI773" s="1244" t="str">
        <f t="shared" si="2351"/>
        <v/>
      </c>
      <c r="DJ773" s="1243" t="str">
        <f t="shared" si="2351"/>
        <v/>
      </c>
      <c r="DK773" s="1242" t="str">
        <f t="shared" si="2351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8"/>
        <v>104</v>
      </c>
      <c r="CA774" s="1236" t="str">
        <f t="shared" si="2329"/>
        <v/>
      </c>
      <c r="CB774" s="1236" t="str">
        <f t="shared" si="2330"/>
        <v/>
      </c>
      <c r="CC774" s="1384" t="str">
        <f t="shared" si="2331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9"/>
        <v/>
      </c>
      <c r="CF774" s="1206" t="str">
        <f t="shared" si="2349"/>
        <v/>
      </c>
      <c r="CG774" s="1206" t="str">
        <f t="shared" si="2349"/>
        <v/>
      </c>
      <c r="CH774" s="1206" t="str">
        <f t="shared" si="2349"/>
        <v/>
      </c>
      <c r="CI774" s="1206" t="str">
        <f t="shared" si="2349"/>
        <v/>
      </c>
      <c r="CJ774" s="1206" t="str">
        <f t="shared" si="2349"/>
        <v/>
      </c>
      <c r="CK774" s="1207" t="str">
        <f t="shared" si="2349"/>
        <v/>
      </c>
      <c r="CL774" s="1207" t="str">
        <f t="shared" si="2349"/>
        <v/>
      </c>
      <c r="CM774" s="1207" t="str">
        <f t="shared" si="2349"/>
        <v/>
      </c>
      <c r="CN774" s="1206" t="str">
        <f t="shared" si="2349"/>
        <v/>
      </c>
      <c r="CO774" s="1206" t="str">
        <f t="shared" si="2349"/>
        <v/>
      </c>
      <c r="CP774" s="1206" t="str">
        <f t="shared" si="2349"/>
        <v/>
      </c>
      <c r="CQ774" s="1206" t="str">
        <f t="shared" si="2349"/>
        <v/>
      </c>
      <c r="CR774" s="1206" t="str">
        <f t="shared" si="2349"/>
        <v/>
      </c>
      <c r="CS774" s="1205" t="str">
        <f t="shared" si="2349"/>
        <v/>
      </c>
      <c r="CT774" s="1208" t="str">
        <f t="shared" si="2349"/>
        <v/>
      </c>
      <c r="CU774" s="1242" t="str">
        <f t="shared" si="2350"/>
        <v/>
      </c>
      <c r="CV774" s="1243" t="str">
        <f t="shared" si="2350"/>
        <v/>
      </c>
      <c r="CW774" s="1244" t="str">
        <f t="shared" si="2350"/>
        <v/>
      </c>
      <c r="CX774" s="1244" t="str">
        <f t="shared" si="2350"/>
        <v/>
      </c>
      <c r="CY774" s="1244" t="str">
        <f t="shared" si="2350"/>
        <v/>
      </c>
      <c r="CZ774" s="1244" t="str">
        <f t="shared" si="2350"/>
        <v/>
      </c>
      <c r="DA774" s="1244" t="str">
        <f t="shared" si="2350"/>
        <v/>
      </c>
      <c r="DB774" s="1245" t="str">
        <f t="shared" si="2350"/>
        <v/>
      </c>
      <c r="DC774" s="1245" t="str">
        <f t="shared" si="2350"/>
        <v/>
      </c>
      <c r="DD774" s="1245" t="str">
        <f t="shared" si="2350"/>
        <v/>
      </c>
      <c r="DE774" s="1244" t="str">
        <f t="shared" si="2351"/>
        <v/>
      </c>
      <c r="DF774" s="1244" t="str">
        <f t="shared" si="2351"/>
        <v/>
      </c>
      <c r="DG774" s="1244" t="str">
        <f t="shared" si="2351"/>
        <v/>
      </c>
      <c r="DH774" s="1244" t="str">
        <f t="shared" si="2351"/>
        <v/>
      </c>
      <c r="DI774" s="1244" t="str">
        <f t="shared" si="2351"/>
        <v/>
      </c>
      <c r="DJ774" s="1243" t="str">
        <f t="shared" si="2351"/>
        <v/>
      </c>
      <c r="DK774" s="1242" t="str">
        <f t="shared" si="2351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8"/>
        <v>68.857142857142861</v>
      </c>
      <c r="CA775" s="1236">
        <f t="shared" si="2329"/>
        <v>134</v>
      </c>
      <c r="CB775" s="1236">
        <f t="shared" si="2330"/>
        <v>278.28571428571428</v>
      </c>
      <c r="CC775" s="1384">
        <f t="shared" si="2331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9"/>
        <v/>
      </c>
      <c r="CF775" s="1206" t="str">
        <f t="shared" si="2349"/>
        <v/>
      </c>
      <c r="CG775" s="1206" t="str">
        <f t="shared" si="2349"/>
        <v/>
      </c>
      <c r="CH775" s="1206">
        <f t="shared" si="2349"/>
        <v>12</v>
      </c>
      <c r="CI775" s="1206">
        <f t="shared" si="2349"/>
        <v>24</v>
      </c>
      <c r="CJ775" s="1206">
        <f t="shared" si="2349"/>
        <v>104</v>
      </c>
      <c r="CK775" s="1207">
        <f t="shared" si="2349"/>
        <v>144</v>
      </c>
      <c r="CL775" s="1207">
        <f t="shared" si="2349"/>
        <v>360</v>
      </c>
      <c r="CM775" s="1207">
        <f t="shared" si="2349"/>
        <v>416</v>
      </c>
      <c r="CN775" s="1206">
        <f t="shared" si="2349"/>
        <v>432</v>
      </c>
      <c r="CO775" s="1206">
        <f t="shared" si="2349"/>
        <v>468</v>
      </c>
      <c r="CP775" s="1206">
        <f t="shared" si="2349"/>
        <v>1248</v>
      </c>
      <c r="CQ775" s="1206" t="str">
        <f t="shared" si="2349"/>
        <v/>
      </c>
      <c r="CR775" s="1206" t="str">
        <f t="shared" si="2349"/>
        <v/>
      </c>
      <c r="CS775" s="1205" t="str">
        <f t="shared" si="2349"/>
        <v/>
      </c>
      <c r="CT775" s="1208" t="str">
        <f t="shared" si="2349"/>
        <v/>
      </c>
      <c r="CU775" s="1242" t="str">
        <f t="shared" si="2350"/>
        <v/>
      </c>
      <c r="CV775" s="1243" t="str">
        <f t="shared" si="2350"/>
        <v/>
      </c>
      <c r="CW775" s="1244" t="str">
        <f t="shared" si="2350"/>
        <v/>
      </c>
      <c r="CX775" s="1244" t="str">
        <f t="shared" si="2350"/>
        <v/>
      </c>
      <c r="CY775" s="1244">
        <f t="shared" si="2350"/>
        <v>18</v>
      </c>
      <c r="CZ775" s="1244">
        <f t="shared" si="2350"/>
        <v>26</v>
      </c>
      <c r="DA775" s="1244">
        <f t="shared" si="2350"/>
        <v>52</v>
      </c>
      <c r="DB775" s="1245">
        <f t="shared" si="2350"/>
        <v>260</v>
      </c>
      <c r="DC775" s="1245">
        <f t="shared" si="2350"/>
        <v>260</v>
      </c>
      <c r="DD775" s="1245">
        <f t="shared" si="2350"/>
        <v>260</v>
      </c>
      <c r="DE775" s="1244">
        <f t="shared" si="2351"/>
        <v>312</v>
      </c>
      <c r="DF775" s="1244">
        <f t="shared" si="2351"/>
        <v>468</v>
      </c>
      <c r="DG775" s="1244">
        <f t="shared" si="2351"/>
        <v>864</v>
      </c>
      <c r="DH775" s="1244" t="str">
        <f t="shared" si="2351"/>
        <v/>
      </c>
      <c r="DI775" s="1244" t="str">
        <f t="shared" si="2351"/>
        <v/>
      </c>
      <c r="DJ775" s="1243" t="str">
        <f t="shared" si="2351"/>
        <v/>
      </c>
      <c r="DK775" s="1242" t="str">
        <f t="shared" si="2351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2">IF(DL777&lt;3,"",(SUM(B777:R777)-MIN(B777:R777)-MAX(B777:R777))/(DL777-2))</f>
        <v/>
      </c>
      <c r="CA777" s="1236" t="str">
        <f t="shared" ref="CA777:CA784" si="2353">IF(DM777&lt;3,"",(SUM(T777:AJ777)-MIN(T777:AJ777)-MAX(T777:AJ777))/(DM777-2))</f>
        <v/>
      </c>
      <c r="CB777" s="1236" t="str">
        <f t="shared" ref="CB777:CB784" si="2354">IF(DN777&lt;3,"",(SUM(AL777:BB777)-MIN(AL777:BB777)-MAX(AL777:BB777))/(DN777-2))</f>
        <v/>
      </c>
      <c r="CC777" s="1384">
        <f t="shared" ref="CC777:CC784" si="2355">IF(DO777&lt;3,"",(SUM(BD777:BT777)-MIN(BD777:BT777)-MAX(BD777:BT777))/(DO777-2))</f>
        <v>1</v>
      </c>
      <c r="CD777" s="1204" t="str">
        <f t="shared" ref="CD777:CS777" si="23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6"/>
        <v/>
      </c>
      <c r="CF777" s="1206" t="str">
        <f t="shared" si="2356"/>
        <v/>
      </c>
      <c r="CG777" s="1206" t="str">
        <f t="shared" si="2356"/>
        <v/>
      </c>
      <c r="CH777" s="1206" t="str">
        <f t="shared" si="2356"/>
        <v/>
      </c>
      <c r="CI777" s="1206" t="str">
        <f t="shared" si="2356"/>
        <v/>
      </c>
      <c r="CJ777" s="1206" t="str">
        <f t="shared" si="2356"/>
        <v/>
      </c>
      <c r="CK777" s="1207" t="str">
        <f t="shared" si="2356"/>
        <v/>
      </c>
      <c r="CL777" s="1207">
        <f t="shared" si="2356"/>
        <v>1</v>
      </c>
      <c r="CM777" s="1207">
        <f t="shared" si="2356"/>
        <v>1</v>
      </c>
      <c r="CN777" s="1206" t="str">
        <f t="shared" si="2356"/>
        <v/>
      </c>
      <c r="CO777" s="1206" t="str">
        <f t="shared" si="2356"/>
        <v/>
      </c>
      <c r="CP777" s="1206" t="str">
        <f t="shared" si="2356"/>
        <v/>
      </c>
      <c r="CQ777" s="1206" t="str">
        <f t="shared" si="2356"/>
        <v/>
      </c>
      <c r="CR777" s="1206" t="str">
        <f t="shared" si="2356"/>
        <v/>
      </c>
      <c r="CS777" s="1205" t="str">
        <f t="shared" si="2356"/>
        <v/>
      </c>
      <c r="CT777" s="1208" t="str">
        <f t="shared" ref="CE777:CT784" si="23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5">COUNT(B777:R777)</f>
        <v>0</v>
      </c>
      <c r="DM777" s="1180">
        <f t="shared" ref="DM777:DM784" si="2376">COUNT(T777:AJ777)</f>
        <v>0</v>
      </c>
      <c r="DN777" s="1180">
        <f t="shared" ref="DN777:DN784" si="2377">COUNT(AL777:BB777)</f>
        <v>2</v>
      </c>
      <c r="DO777" s="1180">
        <f t="shared" ref="DO777:DO784" si="2378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2"/>
        <v/>
      </c>
      <c r="CA778" s="1236" t="str">
        <f t="shared" si="2353"/>
        <v/>
      </c>
      <c r="CB778" s="1236" t="str">
        <f t="shared" si="2354"/>
        <v/>
      </c>
      <c r="CC778" s="1384">
        <f t="shared" si="2355"/>
        <v>12</v>
      </c>
      <c r="CD778" s="1204" t="str">
        <f t="shared" ref="CD778:CD784" si="23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7"/>
        <v/>
      </c>
      <c r="CF778" s="1206" t="str">
        <f t="shared" si="2357"/>
        <v/>
      </c>
      <c r="CG778" s="1206" t="str">
        <f t="shared" si="2357"/>
        <v/>
      </c>
      <c r="CH778" s="1206" t="str">
        <f t="shared" si="2357"/>
        <v/>
      </c>
      <c r="CI778" s="1206" t="str">
        <f t="shared" si="2357"/>
        <v/>
      </c>
      <c r="CJ778" s="1206" t="str">
        <f t="shared" si="2357"/>
        <v/>
      </c>
      <c r="CK778" s="1207" t="str">
        <f t="shared" si="2357"/>
        <v/>
      </c>
      <c r="CL778" s="1207">
        <f t="shared" si="2357"/>
        <v>12</v>
      </c>
      <c r="CM778" s="1207">
        <f t="shared" si="2357"/>
        <v>12</v>
      </c>
      <c r="CN778" s="1206" t="str">
        <f t="shared" si="2357"/>
        <v/>
      </c>
      <c r="CO778" s="1206" t="str">
        <f t="shared" si="2357"/>
        <v/>
      </c>
      <c r="CP778" s="1206" t="str">
        <f t="shared" si="2357"/>
        <v/>
      </c>
      <c r="CQ778" s="1206" t="str">
        <f t="shared" si="2357"/>
        <v/>
      </c>
      <c r="CR778" s="1206" t="str">
        <f t="shared" si="2357"/>
        <v/>
      </c>
      <c r="CS778" s="1205" t="str">
        <f t="shared" si="2357"/>
        <v/>
      </c>
      <c r="CT778" s="1208" t="str">
        <f t="shared" si="2357"/>
        <v/>
      </c>
      <c r="CU778" s="1242" t="str">
        <f t="shared" si="2358"/>
        <v/>
      </c>
      <c r="CV778" s="1243" t="str">
        <f t="shared" si="2359"/>
        <v/>
      </c>
      <c r="CW778" s="1244" t="str">
        <f t="shared" si="2360"/>
        <v/>
      </c>
      <c r="CX778" s="1244" t="str">
        <f t="shared" si="2361"/>
        <v/>
      </c>
      <c r="CY778" s="1244" t="str">
        <f t="shared" si="2362"/>
        <v/>
      </c>
      <c r="CZ778" s="1244" t="str">
        <f t="shared" si="2363"/>
        <v/>
      </c>
      <c r="DA778" s="1244" t="str">
        <f t="shared" si="2364"/>
        <v/>
      </c>
      <c r="DB778" s="1245">
        <f t="shared" si="2365"/>
        <v>12</v>
      </c>
      <c r="DC778" s="1245">
        <f t="shared" si="2366"/>
        <v>12</v>
      </c>
      <c r="DD778" s="1245">
        <f t="shared" si="2367"/>
        <v>12</v>
      </c>
      <c r="DE778" s="1244" t="str">
        <f t="shared" si="2368"/>
        <v/>
      </c>
      <c r="DF778" s="1244" t="str">
        <f t="shared" si="2369"/>
        <v/>
      </c>
      <c r="DG778" s="1244" t="str">
        <f t="shared" si="2370"/>
        <v/>
      </c>
      <c r="DH778" s="1244" t="str">
        <f t="shared" si="2371"/>
        <v/>
      </c>
      <c r="DI778" s="1244" t="str">
        <f t="shared" si="2372"/>
        <v/>
      </c>
      <c r="DJ778" s="1243" t="str">
        <f t="shared" si="2373"/>
        <v/>
      </c>
      <c r="DK778" s="1242" t="str">
        <f t="shared" si="2374"/>
        <v/>
      </c>
      <c r="DL778" s="1230">
        <f t="shared" si="2375"/>
        <v>0</v>
      </c>
      <c r="DM778" s="1180">
        <f t="shared" si="2376"/>
        <v>0</v>
      </c>
      <c r="DN778" s="1180">
        <f t="shared" si="2377"/>
        <v>2</v>
      </c>
      <c r="DO778" s="1180">
        <f t="shared" si="2378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2"/>
        <v/>
      </c>
      <c r="CA779" s="1236" t="str">
        <f t="shared" si="2353"/>
        <v/>
      </c>
      <c r="CB779" s="1236" t="str">
        <f t="shared" si="2354"/>
        <v/>
      </c>
      <c r="CC779" s="1384">
        <f t="shared" si="2355"/>
        <v>5</v>
      </c>
      <c r="CD779" s="1204" t="str">
        <f t="shared" si="2379"/>
        <v/>
      </c>
      <c r="CE779" s="1205" t="str">
        <f t="shared" si="2357"/>
        <v/>
      </c>
      <c r="CF779" s="1206" t="str">
        <f t="shared" si="2357"/>
        <v/>
      </c>
      <c r="CG779" s="1206" t="str">
        <f t="shared" si="2357"/>
        <v/>
      </c>
      <c r="CH779" s="1206" t="str">
        <f t="shared" si="2357"/>
        <v/>
      </c>
      <c r="CI779" s="1206" t="str">
        <f t="shared" si="2357"/>
        <v/>
      </c>
      <c r="CJ779" s="1206" t="str">
        <f t="shared" si="2357"/>
        <v/>
      </c>
      <c r="CK779" s="1207" t="str">
        <f t="shared" si="2357"/>
        <v/>
      </c>
      <c r="CL779" s="1207">
        <f t="shared" si="2357"/>
        <v>2.5</v>
      </c>
      <c r="CM779" s="1207">
        <f t="shared" si="2357"/>
        <v>10</v>
      </c>
      <c r="CN779" s="1206" t="str">
        <f t="shared" si="2357"/>
        <v/>
      </c>
      <c r="CO779" s="1206" t="str">
        <f t="shared" si="2357"/>
        <v/>
      </c>
      <c r="CP779" s="1206" t="str">
        <f t="shared" si="2357"/>
        <v/>
      </c>
      <c r="CQ779" s="1206" t="str">
        <f t="shared" si="2357"/>
        <v/>
      </c>
      <c r="CR779" s="1206" t="str">
        <f t="shared" si="2357"/>
        <v/>
      </c>
      <c r="CS779" s="1205" t="str">
        <f t="shared" si="2357"/>
        <v/>
      </c>
      <c r="CT779" s="1208" t="str">
        <f t="shared" si="2357"/>
        <v/>
      </c>
      <c r="CU779" s="1242" t="str">
        <f t="shared" si="2358"/>
        <v/>
      </c>
      <c r="CV779" s="1243" t="str">
        <f t="shared" si="2359"/>
        <v/>
      </c>
      <c r="CW779" s="1244" t="str">
        <f t="shared" si="2360"/>
        <v/>
      </c>
      <c r="CX779" s="1244" t="str">
        <f t="shared" si="2361"/>
        <v/>
      </c>
      <c r="CY779" s="1244" t="str">
        <f t="shared" si="2362"/>
        <v/>
      </c>
      <c r="CZ779" s="1244" t="str">
        <f t="shared" si="2363"/>
        <v/>
      </c>
      <c r="DA779" s="1244" t="str">
        <f t="shared" si="2364"/>
        <v/>
      </c>
      <c r="DB779" s="1245">
        <f t="shared" si="2365"/>
        <v>5</v>
      </c>
      <c r="DC779" s="1245">
        <f t="shared" si="2366"/>
        <v>5</v>
      </c>
      <c r="DD779" s="1245">
        <f t="shared" si="2367"/>
        <v>5</v>
      </c>
      <c r="DE779" s="1244" t="str">
        <f t="shared" si="2368"/>
        <v/>
      </c>
      <c r="DF779" s="1244" t="str">
        <f t="shared" si="2369"/>
        <v/>
      </c>
      <c r="DG779" s="1244" t="str">
        <f t="shared" si="2370"/>
        <v/>
      </c>
      <c r="DH779" s="1244" t="str">
        <f t="shared" si="2371"/>
        <v/>
      </c>
      <c r="DI779" s="1244" t="str">
        <f t="shared" si="2372"/>
        <v/>
      </c>
      <c r="DJ779" s="1243" t="str">
        <f t="shared" si="2373"/>
        <v/>
      </c>
      <c r="DK779" s="1242" t="str">
        <f t="shared" si="2374"/>
        <v/>
      </c>
      <c r="DL779" s="1230">
        <f t="shared" si="2375"/>
        <v>0</v>
      </c>
      <c r="DM779" s="1180">
        <f t="shared" si="2376"/>
        <v>0</v>
      </c>
      <c r="DN779" s="1180">
        <f t="shared" si="2377"/>
        <v>2</v>
      </c>
      <c r="DO779" s="1180">
        <f t="shared" si="2378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80">IF(B777="","",B777*B778*B779)</f>
        <v/>
      </c>
      <c r="C780" s="1295" t="str">
        <f t="shared" si="2380"/>
        <v/>
      </c>
      <c r="D780" s="1295" t="str">
        <f t="shared" si="2380"/>
        <v/>
      </c>
      <c r="E780" s="1295" t="str">
        <f t="shared" si="2380"/>
        <v/>
      </c>
      <c r="F780" s="1295" t="str">
        <f t="shared" si="2380"/>
        <v/>
      </c>
      <c r="G780" s="1295" t="str">
        <f t="shared" si="2380"/>
        <v/>
      </c>
      <c r="H780" s="1295" t="str">
        <f t="shared" si="2380"/>
        <v/>
      </c>
      <c r="I780" s="1295" t="str">
        <f t="shared" si="2380"/>
        <v/>
      </c>
      <c r="J780" s="1295" t="str">
        <f t="shared" si="2380"/>
        <v/>
      </c>
      <c r="K780" s="1295" t="str">
        <f t="shared" si="2380"/>
        <v/>
      </c>
      <c r="L780" s="1295" t="str">
        <f t="shared" si="2380"/>
        <v/>
      </c>
      <c r="M780" s="1295" t="str">
        <f t="shared" si="2380"/>
        <v/>
      </c>
      <c r="N780" s="1295" t="str">
        <f t="shared" si="2380"/>
        <v/>
      </c>
      <c r="O780" s="1295" t="str">
        <f t="shared" si="2380"/>
        <v/>
      </c>
      <c r="P780" s="1295" t="str">
        <f t="shared" si="2380"/>
        <v/>
      </c>
      <c r="Q780" s="1295" t="str">
        <f t="shared" si="2380"/>
        <v/>
      </c>
      <c r="R780" s="1295" t="str">
        <f t="shared" si="2380"/>
        <v/>
      </c>
      <c r="S780" s="1334"/>
      <c r="T780" s="1614" t="str">
        <f t="shared" ref="T780:AJ780" si="2381">IF(T777="","",T777*T778*T779)</f>
        <v/>
      </c>
      <c r="U780" s="1614" t="str">
        <f t="shared" si="2381"/>
        <v/>
      </c>
      <c r="V780" s="1614" t="str">
        <f t="shared" si="2381"/>
        <v/>
      </c>
      <c r="W780" s="1614" t="str">
        <f t="shared" si="2381"/>
        <v/>
      </c>
      <c r="X780" s="1614" t="str">
        <f t="shared" si="2381"/>
        <v/>
      </c>
      <c r="Y780" s="1614" t="str">
        <f t="shared" si="2381"/>
        <v/>
      </c>
      <c r="Z780" s="1614" t="str">
        <f t="shared" si="2381"/>
        <v/>
      </c>
      <c r="AA780" s="1295" t="str">
        <f t="shared" si="2381"/>
        <v/>
      </c>
      <c r="AB780" s="1295" t="str">
        <f t="shared" si="2381"/>
        <v/>
      </c>
      <c r="AC780" s="1295" t="str">
        <f t="shared" si="2381"/>
        <v/>
      </c>
      <c r="AD780" s="1295" t="str">
        <f t="shared" si="2381"/>
        <v/>
      </c>
      <c r="AE780" s="1517" t="str">
        <f t="shared" si="2381"/>
        <v/>
      </c>
      <c r="AF780" s="1517" t="str">
        <f t="shared" si="2381"/>
        <v/>
      </c>
      <c r="AG780" s="1517" t="str">
        <f t="shared" si="2381"/>
        <v/>
      </c>
      <c r="AH780" s="1517" t="str">
        <f t="shared" si="2381"/>
        <v/>
      </c>
      <c r="AI780" s="1295" t="str">
        <f t="shared" si="2381"/>
        <v/>
      </c>
      <c r="AJ780" s="1517" t="str">
        <f t="shared" si="2381"/>
        <v/>
      </c>
      <c r="AK780" s="1334"/>
      <c r="AL780" s="1295">
        <f t="shared" ref="AL780:BB780" si="2382">IF(AL777="","",AL777*AL778*AL779)</f>
        <v>30</v>
      </c>
      <c r="AM780" s="1295" t="str">
        <f t="shared" si="2382"/>
        <v/>
      </c>
      <c r="AN780" s="1295" t="str">
        <f t="shared" si="2382"/>
        <v/>
      </c>
      <c r="AO780" s="1295" t="str">
        <f t="shared" si="2382"/>
        <v/>
      </c>
      <c r="AP780" s="1295" t="str">
        <f t="shared" si="2382"/>
        <v/>
      </c>
      <c r="AQ780" s="1295">
        <f t="shared" si="2382"/>
        <v>120</v>
      </c>
      <c r="AR780" s="1295" t="str">
        <f t="shared" si="2382"/>
        <v/>
      </c>
      <c r="AS780" s="1295" t="str">
        <f t="shared" si="2382"/>
        <v/>
      </c>
      <c r="AT780" s="1295" t="str">
        <f t="shared" si="2382"/>
        <v/>
      </c>
      <c r="AU780" s="1295" t="str">
        <f t="shared" si="2382"/>
        <v/>
      </c>
      <c r="AV780" s="1295" t="str">
        <f t="shared" si="2382"/>
        <v/>
      </c>
      <c r="AW780" s="1295" t="str">
        <f t="shared" si="2382"/>
        <v/>
      </c>
      <c r="AX780" s="1295" t="str">
        <f t="shared" si="2382"/>
        <v/>
      </c>
      <c r="AY780" s="1295" t="str">
        <f t="shared" si="2382"/>
        <v/>
      </c>
      <c r="AZ780" s="1295" t="str">
        <f t="shared" si="2382"/>
        <v/>
      </c>
      <c r="BA780" s="1295" t="str">
        <f t="shared" si="2382"/>
        <v/>
      </c>
      <c r="BB780" s="1295" t="str">
        <f t="shared" si="2382"/>
        <v/>
      </c>
      <c r="BC780" s="1334"/>
      <c r="BD780" s="1295">
        <f t="shared" ref="BD780:BT780" si="2383">IF(BD777="","",BD777*BD778*BD779)</f>
        <v>60</v>
      </c>
      <c r="BE780" s="1295">
        <f t="shared" si="2383"/>
        <v>60</v>
      </c>
      <c r="BF780" s="1295" t="str">
        <f t="shared" si="2383"/>
        <v/>
      </c>
      <c r="BG780" s="1295" t="str">
        <f t="shared" si="2383"/>
        <v/>
      </c>
      <c r="BH780" s="1295" t="str">
        <f t="shared" si="2383"/>
        <v/>
      </c>
      <c r="BI780" s="1295">
        <f t="shared" si="2383"/>
        <v>60</v>
      </c>
      <c r="BJ780" s="1295" t="str">
        <f t="shared" si="2383"/>
        <v/>
      </c>
      <c r="BK780" s="1295" t="str">
        <f t="shared" si="2383"/>
        <v/>
      </c>
      <c r="BL780" s="1295" t="str">
        <f t="shared" si="2383"/>
        <v/>
      </c>
      <c r="BM780" s="1295" t="str">
        <f t="shared" si="2383"/>
        <v/>
      </c>
      <c r="BN780" s="1295" t="str">
        <f t="shared" si="2383"/>
        <v/>
      </c>
      <c r="BO780" s="1295" t="str">
        <f t="shared" si="2383"/>
        <v/>
      </c>
      <c r="BP780" s="1295" t="str">
        <f t="shared" si="2383"/>
        <v/>
      </c>
      <c r="BQ780" s="1295" t="str">
        <f t="shared" si="2383"/>
        <v/>
      </c>
      <c r="BR780" s="1295" t="str">
        <f t="shared" si="2383"/>
        <v/>
      </c>
      <c r="BS780" s="1295" t="str">
        <f t="shared" si="2383"/>
        <v/>
      </c>
      <c r="BT780" s="1295" t="str">
        <f t="shared" si="2383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2"/>
        <v/>
      </c>
      <c r="CA780" s="1236" t="str">
        <f t="shared" si="2353"/>
        <v/>
      </c>
      <c r="CB780" s="1236" t="str">
        <f t="shared" si="2354"/>
        <v/>
      </c>
      <c r="CC780" s="1384">
        <f t="shared" si="2355"/>
        <v>60</v>
      </c>
      <c r="CD780" s="1204" t="str">
        <f t="shared" si="2379"/>
        <v/>
      </c>
      <c r="CE780" s="1205" t="str">
        <f t="shared" si="2357"/>
        <v/>
      </c>
      <c r="CF780" s="1206" t="str">
        <f t="shared" si="2357"/>
        <v/>
      </c>
      <c r="CG780" s="1206" t="str">
        <f t="shared" si="2357"/>
        <v/>
      </c>
      <c r="CH780" s="1206" t="str">
        <f t="shared" si="2357"/>
        <v/>
      </c>
      <c r="CI780" s="1206" t="str">
        <f t="shared" si="2357"/>
        <v/>
      </c>
      <c r="CJ780" s="1206" t="str">
        <f t="shared" si="2357"/>
        <v/>
      </c>
      <c r="CK780" s="1207" t="str">
        <f t="shared" si="2357"/>
        <v/>
      </c>
      <c r="CL780" s="1207">
        <f t="shared" si="2357"/>
        <v>30</v>
      </c>
      <c r="CM780" s="1207">
        <f t="shared" si="2357"/>
        <v>120</v>
      </c>
      <c r="CN780" s="1206" t="str">
        <f t="shared" si="2357"/>
        <v/>
      </c>
      <c r="CO780" s="1206" t="str">
        <f t="shared" si="2357"/>
        <v/>
      </c>
      <c r="CP780" s="1206" t="str">
        <f t="shared" si="2357"/>
        <v/>
      </c>
      <c r="CQ780" s="1206" t="str">
        <f t="shared" si="2357"/>
        <v/>
      </c>
      <c r="CR780" s="1206" t="str">
        <f t="shared" si="2357"/>
        <v/>
      </c>
      <c r="CS780" s="1205" t="str">
        <f t="shared" si="2357"/>
        <v/>
      </c>
      <c r="CT780" s="1208" t="str">
        <f t="shared" si="2357"/>
        <v/>
      </c>
      <c r="CU780" s="1242" t="str">
        <f t="shared" si="2358"/>
        <v/>
      </c>
      <c r="CV780" s="1243" t="str">
        <f t="shared" si="2359"/>
        <v/>
      </c>
      <c r="CW780" s="1244" t="str">
        <f t="shared" si="2360"/>
        <v/>
      </c>
      <c r="CX780" s="1244" t="str">
        <f t="shared" si="2361"/>
        <v/>
      </c>
      <c r="CY780" s="1244" t="str">
        <f t="shared" si="2362"/>
        <v/>
      </c>
      <c r="CZ780" s="1244" t="str">
        <f t="shared" si="2363"/>
        <v/>
      </c>
      <c r="DA780" s="1244" t="str">
        <f t="shared" si="2364"/>
        <v/>
      </c>
      <c r="DB780" s="1245">
        <f t="shared" si="2365"/>
        <v>60</v>
      </c>
      <c r="DC780" s="1245">
        <f t="shared" si="2366"/>
        <v>60</v>
      </c>
      <c r="DD780" s="1245">
        <f t="shared" si="2367"/>
        <v>60</v>
      </c>
      <c r="DE780" s="1244" t="str">
        <f t="shared" si="2368"/>
        <v/>
      </c>
      <c r="DF780" s="1244" t="str">
        <f t="shared" si="2369"/>
        <v/>
      </c>
      <c r="DG780" s="1244" t="str">
        <f t="shared" si="2370"/>
        <v/>
      </c>
      <c r="DH780" s="1244" t="str">
        <f t="shared" si="2371"/>
        <v/>
      </c>
      <c r="DI780" s="1244" t="str">
        <f t="shared" si="2372"/>
        <v/>
      </c>
      <c r="DJ780" s="1243" t="str">
        <f t="shared" si="2373"/>
        <v/>
      </c>
      <c r="DK780" s="1242" t="str">
        <f t="shared" si="2374"/>
        <v/>
      </c>
      <c r="DL780" s="1230">
        <f t="shared" si="2375"/>
        <v>0</v>
      </c>
      <c r="DM780" s="1180">
        <f t="shared" si="2376"/>
        <v>0</v>
      </c>
      <c r="DN780" s="1180">
        <f t="shared" si="2377"/>
        <v>2</v>
      </c>
      <c r="DO780" s="1180">
        <f t="shared" si="2378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2"/>
        <v/>
      </c>
      <c r="CA781" s="1236" t="str">
        <f t="shared" si="2353"/>
        <v/>
      </c>
      <c r="CB781" s="1236">
        <f t="shared" si="2354"/>
        <v>300</v>
      </c>
      <c r="CC781" s="1384">
        <f t="shared" si="2355"/>
        <v>565.71428571428567</v>
      </c>
      <c r="CD781" s="1204" t="str">
        <f t="shared" si="2379"/>
        <v/>
      </c>
      <c r="CE781" s="1205" t="str">
        <f t="shared" si="2357"/>
        <v/>
      </c>
      <c r="CF781" s="1206" t="str">
        <f t="shared" si="2357"/>
        <v/>
      </c>
      <c r="CG781" s="1206" t="str">
        <f t="shared" si="2357"/>
        <v/>
      </c>
      <c r="CH781" s="1206" t="str">
        <f t="shared" si="2357"/>
        <v/>
      </c>
      <c r="CI781" s="1206" t="str">
        <f t="shared" si="2357"/>
        <v/>
      </c>
      <c r="CJ781" s="1206" t="str">
        <f t="shared" si="2357"/>
        <v/>
      </c>
      <c r="CK781" s="1207">
        <f t="shared" si="2357"/>
        <v>240</v>
      </c>
      <c r="CL781" s="1207">
        <f t="shared" si="2357"/>
        <v>300</v>
      </c>
      <c r="CM781" s="1207">
        <f t="shared" si="2357"/>
        <v>960</v>
      </c>
      <c r="CN781" s="1206" t="str">
        <f t="shared" si="2357"/>
        <v/>
      </c>
      <c r="CO781" s="1206" t="str">
        <f t="shared" si="2357"/>
        <v/>
      </c>
      <c r="CP781" s="1206" t="str">
        <f t="shared" si="2357"/>
        <v/>
      </c>
      <c r="CQ781" s="1206" t="str">
        <f t="shared" si="2357"/>
        <v/>
      </c>
      <c r="CR781" s="1206" t="str">
        <f t="shared" si="2357"/>
        <v/>
      </c>
      <c r="CS781" s="1205" t="str">
        <f t="shared" si="2357"/>
        <v/>
      </c>
      <c r="CT781" s="1208" t="str">
        <f t="shared" si="2357"/>
        <v/>
      </c>
      <c r="CU781" s="1242" t="str">
        <f t="shared" si="2358"/>
        <v/>
      </c>
      <c r="CV781" s="1243" t="str">
        <f t="shared" si="2359"/>
        <v/>
      </c>
      <c r="CW781" s="1244" t="str">
        <f t="shared" si="2360"/>
        <v/>
      </c>
      <c r="CX781" s="1244" t="str">
        <f t="shared" si="2361"/>
        <v/>
      </c>
      <c r="CY781" s="1244">
        <f t="shared" si="2362"/>
        <v>180</v>
      </c>
      <c r="CZ781" s="1244">
        <f t="shared" si="2363"/>
        <v>240</v>
      </c>
      <c r="DA781" s="1244">
        <f t="shared" si="2364"/>
        <v>360</v>
      </c>
      <c r="DB781" s="1245">
        <f t="shared" si="2365"/>
        <v>360</v>
      </c>
      <c r="DC781" s="1245">
        <f t="shared" si="2366"/>
        <v>360</v>
      </c>
      <c r="DD781" s="1245">
        <f t="shared" si="2367"/>
        <v>780</v>
      </c>
      <c r="DE781" s="1244">
        <f t="shared" si="2368"/>
        <v>900</v>
      </c>
      <c r="DF781" s="1244">
        <f t="shared" si="2369"/>
        <v>960</v>
      </c>
      <c r="DG781" s="1244">
        <f t="shared" si="2370"/>
        <v>2600</v>
      </c>
      <c r="DH781" s="1244" t="str">
        <f t="shared" si="2371"/>
        <v/>
      </c>
      <c r="DI781" s="1244" t="str">
        <f t="shared" si="2372"/>
        <v/>
      </c>
      <c r="DJ781" s="1243" t="str">
        <f t="shared" si="2373"/>
        <v/>
      </c>
      <c r="DK781" s="1242" t="str">
        <f t="shared" si="2374"/>
        <v/>
      </c>
      <c r="DL781" s="1230">
        <f t="shared" si="2375"/>
        <v>0</v>
      </c>
      <c r="DM781" s="1180">
        <f t="shared" si="2376"/>
        <v>2</v>
      </c>
      <c r="DN781" s="1180">
        <f t="shared" si="2377"/>
        <v>3</v>
      </c>
      <c r="DO781" s="1180">
        <f t="shared" si="2378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2"/>
        <v>85</v>
      </c>
      <c r="CA782" s="1236">
        <f t="shared" si="2353"/>
        <v>256.33333333333331</v>
      </c>
      <c r="CB782" s="1236">
        <f t="shared" si="2354"/>
        <v>180</v>
      </c>
      <c r="CC782" s="1384">
        <f t="shared" si="2355"/>
        <v>240</v>
      </c>
      <c r="CD782" s="1204" t="str">
        <f t="shared" si="2379"/>
        <v/>
      </c>
      <c r="CE782" s="1205" t="str">
        <f t="shared" si="2357"/>
        <v/>
      </c>
      <c r="CF782" s="1206" t="str">
        <f t="shared" si="2357"/>
        <v/>
      </c>
      <c r="CG782" s="1206" t="str">
        <f t="shared" si="2357"/>
        <v/>
      </c>
      <c r="CH782" s="1206" t="str">
        <f t="shared" si="2357"/>
        <v/>
      </c>
      <c r="CI782" s="1206">
        <f t="shared" si="2357"/>
        <v>95</v>
      </c>
      <c r="CJ782" s="1206">
        <f t="shared" si="2357"/>
        <v>100</v>
      </c>
      <c r="CK782" s="1207">
        <f t="shared" si="2357"/>
        <v>120</v>
      </c>
      <c r="CL782" s="1207">
        <f t="shared" si="2357"/>
        <v>200</v>
      </c>
      <c r="CM782" s="1207">
        <f t="shared" si="2357"/>
        <v>210</v>
      </c>
      <c r="CN782" s="1206">
        <f t="shared" si="2357"/>
        <v>270</v>
      </c>
      <c r="CO782" s="1206">
        <f t="shared" si="2357"/>
        <v>480</v>
      </c>
      <c r="CP782" s="1206" t="str">
        <f t="shared" si="2357"/>
        <v/>
      </c>
      <c r="CQ782" s="1206" t="str">
        <f t="shared" si="2357"/>
        <v/>
      </c>
      <c r="CR782" s="1206" t="str">
        <f t="shared" si="2357"/>
        <v/>
      </c>
      <c r="CS782" s="1205" t="str">
        <f t="shared" si="2357"/>
        <v/>
      </c>
      <c r="CT782" s="1208" t="str">
        <f t="shared" si="2357"/>
        <v/>
      </c>
      <c r="CU782" s="1242" t="str">
        <f t="shared" si="2358"/>
        <v/>
      </c>
      <c r="CV782" s="1243" t="str">
        <f t="shared" si="2359"/>
        <v/>
      </c>
      <c r="CW782" s="1244" t="str">
        <f t="shared" si="2360"/>
        <v/>
      </c>
      <c r="CX782" s="1244" t="str">
        <f t="shared" si="2361"/>
        <v/>
      </c>
      <c r="CY782" s="1244" t="str">
        <f t="shared" si="2362"/>
        <v/>
      </c>
      <c r="CZ782" s="1244">
        <f t="shared" si="2363"/>
        <v>100</v>
      </c>
      <c r="DA782" s="1244">
        <f t="shared" si="2364"/>
        <v>150</v>
      </c>
      <c r="DB782" s="1245">
        <f t="shared" si="2365"/>
        <v>240</v>
      </c>
      <c r="DC782" s="1245">
        <f t="shared" si="2366"/>
        <v>250</v>
      </c>
      <c r="DD782" s="1245">
        <f t="shared" si="2367"/>
        <v>260</v>
      </c>
      <c r="DE782" s="1244">
        <f t="shared" si="2368"/>
        <v>300</v>
      </c>
      <c r="DF782" s="1244">
        <f t="shared" si="2369"/>
        <v>600</v>
      </c>
      <c r="DG782" s="1244" t="str">
        <f t="shared" si="2370"/>
        <v/>
      </c>
      <c r="DH782" s="1244" t="str">
        <f t="shared" si="2371"/>
        <v/>
      </c>
      <c r="DI782" s="1244" t="str">
        <f t="shared" si="2372"/>
        <v/>
      </c>
      <c r="DJ782" s="1243" t="str">
        <f t="shared" si="2373"/>
        <v/>
      </c>
      <c r="DK782" s="1242" t="str">
        <f t="shared" si="2374"/>
        <v/>
      </c>
      <c r="DL782" s="1230">
        <f t="shared" si="2375"/>
        <v>4</v>
      </c>
      <c r="DM782" s="1180">
        <f t="shared" si="2376"/>
        <v>8</v>
      </c>
      <c r="DN782" s="1180">
        <f t="shared" si="2377"/>
        <v>7</v>
      </c>
      <c r="DO782" s="1180">
        <f t="shared" si="2378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2"/>
        <v/>
      </c>
      <c r="CA783" s="1236" t="str">
        <f t="shared" si="2353"/>
        <v/>
      </c>
      <c r="CB783" s="1236">
        <f t="shared" si="2354"/>
        <v>380</v>
      </c>
      <c r="CC783" s="1384">
        <f t="shared" si="2355"/>
        <v>986.66666666666663</v>
      </c>
      <c r="CD783" s="1204" t="str">
        <f t="shared" si="2379"/>
        <v/>
      </c>
      <c r="CE783" s="1205" t="str">
        <f t="shared" si="2357"/>
        <v/>
      </c>
      <c r="CF783" s="1206" t="str">
        <f t="shared" si="2357"/>
        <v/>
      </c>
      <c r="CG783" s="1206" t="str">
        <f t="shared" si="2357"/>
        <v/>
      </c>
      <c r="CH783" s="1206" t="str">
        <f t="shared" si="2357"/>
        <v/>
      </c>
      <c r="CI783" s="1206" t="str">
        <f t="shared" si="2357"/>
        <v/>
      </c>
      <c r="CJ783" s="1206" t="str">
        <f t="shared" si="2357"/>
        <v/>
      </c>
      <c r="CK783" s="1207">
        <f t="shared" si="2357"/>
        <v>300</v>
      </c>
      <c r="CL783" s="1207">
        <f t="shared" si="2357"/>
        <v>380</v>
      </c>
      <c r="CM783" s="1207">
        <f t="shared" si="2357"/>
        <v>490</v>
      </c>
      <c r="CN783" s="1206" t="str">
        <f t="shared" si="2357"/>
        <v/>
      </c>
      <c r="CO783" s="1206" t="str">
        <f t="shared" si="2357"/>
        <v/>
      </c>
      <c r="CP783" s="1206" t="str">
        <f t="shared" si="2357"/>
        <v/>
      </c>
      <c r="CQ783" s="1206" t="str">
        <f t="shared" si="2357"/>
        <v/>
      </c>
      <c r="CR783" s="1206" t="str">
        <f t="shared" si="2357"/>
        <v/>
      </c>
      <c r="CS783" s="1205" t="str">
        <f t="shared" si="2357"/>
        <v/>
      </c>
      <c r="CT783" s="1208" t="str">
        <f t="shared" si="2357"/>
        <v/>
      </c>
      <c r="CU783" s="1242" t="str">
        <f t="shared" si="2358"/>
        <v/>
      </c>
      <c r="CV783" s="1243" t="str">
        <f t="shared" si="2359"/>
        <v/>
      </c>
      <c r="CW783" s="1244" t="str">
        <f t="shared" si="2360"/>
        <v/>
      </c>
      <c r="CX783" s="1244" t="str">
        <f t="shared" si="2361"/>
        <v/>
      </c>
      <c r="CY783" s="1244" t="str">
        <f t="shared" si="2362"/>
        <v/>
      </c>
      <c r="CZ783" s="1244">
        <f t="shared" si="2363"/>
        <v>360</v>
      </c>
      <c r="DA783" s="1244">
        <f t="shared" si="2364"/>
        <v>500</v>
      </c>
      <c r="DB783" s="1245">
        <f t="shared" si="2365"/>
        <v>720</v>
      </c>
      <c r="DC783" s="1245">
        <f t="shared" si="2366"/>
        <v>800</v>
      </c>
      <c r="DD783" s="1245">
        <f t="shared" si="2367"/>
        <v>1200</v>
      </c>
      <c r="DE783" s="1244">
        <f t="shared" si="2368"/>
        <v>1200</v>
      </c>
      <c r="DF783" s="1244">
        <f t="shared" si="2369"/>
        <v>1500</v>
      </c>
      <c r="DG783" s="1244">
        <f t="shared" si="2370"/>
        <v>2500</v>
      </c>
      <c r="DH783" s="1244" t="str">
        <f t="shared" si="2371"/>
        <v/>
      </c>
      <c r="DI783" s="1244" t="str">
        <f t="shared" si="2372"/>
        <v/>
      </c>
      <c r="DJ783" s="1243" t="str">
        <f t="shared" si="2373"/>
        <v/>
      </c>
      <c r="DK783" s="1242" t="str">
        <f t="shared" si="2374"/>
        <v/>
      </c>
      <c r="DL783" s="1230">
        <f t="shared" si="2375"/>
        <v>0</v>
      </c>
      <c r="DM783" s="1180">
        <f t="shared" si="2376"/>
        <v>0</v>
      </c>
      <c r="DN783" s="1180">
        <f t="shared" si="2377"/>
        <v>3</v>
      </c>
      <c r="DO783" s="1180">
        <f t="shared" si="2378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2"/>
        <v/>
      </c>
      <c r="CA784" s="1236" t="str">
        <f t="shared" si="2353"/>
        <v/>
      </c>
      <c r="CB784" s="1236" t="str">
        <f t="shared" si="2354"/>
        <v/>
      </c>
      <c r="CC784" s="1384" t="str">
        <f t="shared" si="2355"/>
        <v/>
      </c>
      <c r="CD784" s="1204" t="str">
        <f t="shared" si="2379"/>
        <v/>
      </c>
      <c r="CE784" s="1205" t="str">
        <f t="shared" si="2357"/>
        <v/>
      </c>
      <c r="CF784" s="1206" t="str">
        <f t="shared" si="2357"/>
        <v/>
      </c>
      <c r="CG784" s="1206" t="str">
        <f t="shared" si="2357"/>
        <v/>
      </c>
      <c r="CH784" s="1206" t="str">
        <f t="shared" si="2357"/>
        <v/>
      </c>
      <c r="CI784" s="1206" t="str">
        <f t="shared" si="2357"/>
        <v/>
      </c>
      <c r="CJ784" s="1206" t="str">
        <f t="shared" si="2357"/>
        <v/>
      </c>
      <c r="CK784" s="1207" t="str">
        <f t="shared" si="2357"/>
        <v/>
      </c>
      <c r="CL784" s="1207" t="str">
        <f t="shared" si="2357"/>
        <v/>
      </c>
      <c r="CM784" s="1207" t="str">
        <f t="shared" si="2357"/>
        <v/>
      </c>
      <c r="CN784" s="1206" t="str">
        <f t="shared" si="2357"/>
        <v/>
      </c>
      <c r="CO784" s="1206" t="str">
        <f t="shared" si="2357"/>
        <v/>
      </c>
      <c r="CP784" s="1206" t="str">
        <f t="shared" si="2357"/>
        <v/>
      </c>
      <c r="CQ784" s="1206" t="str">
        <f t="shared" si="2357"/>
        <v/>
      </c>
      <c r="CR784" s="1206" t="str">
        <f t="shared" si="2357"/>
        <v/>
      </c>
      <c r="CS784" s="1205" t="str">
        <f t="shared" si="2357"/>
        <v/>
      </c>
      <c r="CT784" s="1208" t="str">
        <f t="shared" si="2357"/>
        <v/>
      </c>
      <c r="CU784" s="1242" t="str">
        <f t="shared" si="2358"/>
        <v/>
      </c>
      <c r="CV784" s="1243" t="str">
        <f t="shared" si="2359"/>
        <v/>
      </c>
      <c r="CW784" s="1244" t="str">
        <f t="shared" si="2360"/>
        <v/>
      </c>
      <c r="CX784" s="1244" t="str">
        <f t="shared" si="2361"/>
        <v/>
      </c>
      <c r="CY784" s="1244" t="str">
        <f t="shared" si="2362"/>
        <v/>
      </c>
      <c r="CZ784" s="1244" t="str">
        <f t="shared" si="2363"/>
        <v/>
      </c>
      <c r="DA784" s="1244" t="str">
        <f t="shared" si="2364"/>
        <v/>
      </c>
      <c r="DB784" s="1245" t="str">
        <f t="shared" si="2365"/>
        <v/>
      </c>
      <c r="DC784" s="1245" t="str">
        <f t="shared" si="2366"/>
        <v/>
      </c>
      <c r="DD784" s="1245" t="str">
        <f t="shared" si="2367"/>
        <v/>
      </c>
      <c r="DE784" s="1244" t="str">
        <f t="shared" si="2368"/>
        <v/>
      </c>
      <c r="DF784" s="1244" t="str">
        <f t="shared" si="2369"/>
        <v/>
      </c>
      <c r="DG784" s="1244" t="str">
        <f t="shared" si="2370"/>
        <v/>
      </c>
      <c r="DH784" s="1244" t="str">
        <f t="shared" si="2371"/>
        <v/>
      </c>
      <c r="DI784" s="1244" t="str">
        <f t="shared" si="2372"/>
        <v/>
      </c>
      <c r="DJ784" s="1243" t="str">
        <f t="shared" si="2373"/>
        <v/>
      </c>
      <c r="DK784" s="1242" t="str">
        <f t="shared" si="2374"/>
        <v/>
      </c>
      <c r="DL784" s="1230">
        <f t="shared" si="2375"/>
        <v>0</v>
      </c>
      <c r="DM784" s="1180">
        <f t="shared" si="2376"/>
        <v>0</v>
      </c>
      <c r="DN784" s="1180">
        <f t="shared" si="2377"/>
        <v>0</v>
      </c>
      <c r="DO784" s="1180">
        <f t="shared" si="2378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4">IF(DL786&lt;3,"",(SUM(B786:R786)-MIN(B786:R786)-MAX(B786:R786))/(DL786-2))</f>
        <v/>
      </c>
      <c r="CA786" s="1236" t="str">
        <f t="shared" ref="CA786:CA800" si="2385">IF(DM786&lt;3,"",(SUM(T786:AJ786)-MIN(T786:AJ786)-MAX(T786:AJ786))/(DM786-2))</f>
        <v/>
      </c>
      <c r="CB786" s="1236" t="str">
        <f t="shared" ref="CB786:CB800" si="2386">IF(DN786&lt;3,"",(SUM(AL786:BB786)-MIN(AL786:BB786)-MAX(AL786:BB786))/(DN786-2))</f>
        <v/>
      </c>
      <c r="CC786" s="1384" t="str">
        <f t="shared" ref="CC786:CC800" si="2387">IF(DO786&lt;3,"",(SUM(BD786:BT786)-MIN(BD786:BT786)-MAX(BD786:BT786))/(DO786-2))</f>
        <v/>
      </c>
      <c r="CD786" s="1204" t="str">
        <f t="shared" ref="CD786:CS786" si="23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8"/>
        <v/>
      </c>
      <c r="CF786" s="1206" t="str">
        <f t="shared" si="2388"/>
        <v/>
      </c>
      <c r="CG786" s="1206" t="str">
        <f t="shared" si="2388"/>
        <v/>
      </c>
      <c r="CH786" s="1206" t="str">
        <f t="shared" si="2388"/>
        <v/>
      </c>
      <c r="CI786" s="1206" t="str">
        <f t="shared" si="2388"/>
        <v/>
      </c>
      <c r="CJ786" s="1206" t="str">
        <f t="shared" si="2388"/>
        <v/>
      </c>
      <c r="CK786" s="1207" t="str">
        <f t="shared" si="2388"/>
        <v/>
      </c>
      <c r="CL786" s="1207" t="str">
        <f t="shared" si="2388"/>
        <v/>
      </c>
      <c r="CM786" s="1207" t="str">
        <f t="shared" si="2388"/>
        <v/>
      </c>
      <c r="CN786" s="1206" t="str">
        <f t="shared" si="2388"/>
        <v/>
      </c>
      <c r="CO786" s="1206" t="str">
        <f t="shared" si="2388"/>
        <v/>
      </c>
      <c r="CP786" s="1206" t="str">
        <f t="shared" si="2388"/>
        <v/>
      </c>
      <c r="CQ786" s="1206" t="str">
        <f t="shared" si="2388"/>
        <v/>
      </c>
      <c r="CR786" s="1206" t="str">
        <f t="shared" si="2388"/>
        <v/>
      </c>
      <c r="CS786" s="1205" t="str">
        <f t="shared" si="2388"/>
        <v/>
      </c>
      <c r="CT786" s="1208" t="str">
        <f t="shared" ref="CE786:CT802" si="23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4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4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7">COUNT(B786:R786)</f>
        <v>0</v>
      </c>
      <c r="DM786" s="1180">
        <f t="shared" ref="DM786:DM800" si="2408">COUNT(T786:AJ786)</f>
        <v>0</v>
      </c>
      <c r="DN786" s="1180">
        <f t="shared" ref="DN786:DN800" si="2409">COUNT(AL786:BB786)</f>
        <v>0</v>
      </c>
      <c r="DO786" s="1180">
        <f t="shared" ref="DO786:DO800" si="2410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4"/>
        <v/>
      </c>
      <c r="CA787" s="1236" t="str">
        <f t="shared" si="2385"/>
        <v/>
      </c>
      <c r="CB787" s="1236" t="str">
        <f t="shared" si="2386"/>
        <v/>
      </c>
      <c r="CC787" s="1384" t="str">
        <f t="shared" si="2387"/>
        <v/>
      </c>
      <c r="CD787" s="1204" t="str">
        <f t="shared" ref="CD787:CD809" si="24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9"/>
        <v/>
      </c>
      <c r="CF787" s="1206" t="str">
        <f t="shared" si="2389"/>
        <v/>
      </c>
      <c r="CG787" s="1206" t="str">
        <f t="shared" si="2389"/>
        <v/>
      </c>
      <c r="CH787" s="1206" t="str">
        <f t="shared" si="2389"/>
        <v/>
      </c>
      <c r="CI787" s="1206" t="str">
        <f t="shared" si="2389"/>
        <v/>
      </c>
      <c r="CJ787" s="1206" t="str">
        <f t="shared" si="2389"/>
        <v/>
      </c>
      <c r="CK787" s="1207" t="str">
        <f t="shared" si="2389"/>
        <v/>
      </c>
      <c r="CL787" s="1207" t="str">
        <f t="shared" si="2389"/>
        <v/>
      </c>
      <c r="CM787" s="1207" t="str">
        <f t="shared" si="2389"/>
        <v/>
      </c>
      <c r="CN787" s="1206" t="str">
        <f t="shared" si="2389"/>
        <v/>
      </c>
      <c r="CO787" s="1206" t="str">
        <f t="shared" si="2389"/>
        <v/>
      </c>
      <c r="CP787" s="1206" t="str">
        <f t="shared" si="2389"/>
        <v/>
      </c>
      <c r="CQ787" s="1206" t="str">
        <f t="shared" si="2389"/>
        <v/>
      </c>
      <c r="CR787" s="1206" t="str">
        <f t="shared" si="2389"/>
        <v/>
      </c>
      <c r="CS787" s="1205" t="str">
        <f t="shared" si="2389"/>
        <v/>
      </c>
      <c r="CT787" s="1208" t="str">
        <f t="shared" si="2389"/>
        <v/>
      </c>
      <c r="CU787" s="1242" t="str">
        <f t="shared" si="2390"/>
        <v/>
      </c>
      <c r="CV787" s="1243" t="str">
        <f t="shared" si="2391"/>
        <v/>
      </c>
      <c r="CW787" s="1244" t="str">
        <f t="shared" si="2392"/>
        <v/>
      </c>
      <c r="CX787" s="1244" t="str">
        <f t="shared" si="2393"/>
        <v/>
      </c>
      <c r="CY787" s="1244" t="str">
        <f t="shared" si="2394"/>
        <v/>
      </c>
      <c r="CZ787" s="1244" t="str">
        <f t="shared" si="2395"/>
        <v/>
      </c>
      <c r="DA787" s="1244" t="str">
        <f t="shared" si="2396"/>
        <v/>
      </c>
      <c r="DB787" s="1245" t="str">
        <f t="shared" si="2397"/>
        <v/>
      </c>
      <c r="DC787" s="1245" t="str">
        <f t="shared" si="2398"/>
        <v/>
      </c>
      <c r="DD787" s="1245" t="str">
        <f t="shared" si="2399"/>
        <v/>
      </c>
      <c r="DE787" s="1244" t="str">
        <f t="shared" si="2400"/>
        <v/>
      </c>
      <c r="DF787" s="1244" t="str">
        <f t="shared" si="2401"/>
        <v/>
      </c>
      <c r="DG787" s="1244" t="str">
        <f t="shared" si="2402"/>
        <v/>
      </c>
      <c r="DH787" s="1244" t="str">
        <f t="shared" si="2403"/>
        <v/>
      </c>
      <c r="DI787" s="1244" t="str">
        <f t="shared" si="2404"/>
        <v/>
      </c>
      <c r="DJ787" s="1243" t="str">
        <f t="shared" si="2405"/>
        <v/>
      </c>
      <c r="DK787" s="1242" t="str">
        <f t="shared" si="2406"/>
        <v/>
      </c>
      <c r="DL787" s="1230">
        <f t="shared" si="2407"/>
        <v>0</v>
      </c>
      <c r="DM787" s="1180">
        <f t="shared" si="2408"/>
        <v>0</v>
      </c>
      <c r="DN787" s="1180">
        <f t="shared" si="2409"/>
        <v>0</v>
      </c>
      <c r="DO787" s="1180">
        <f t="shared" si="2410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4"/>
        <v/>
      </c>
      <c r="CA788" s="1236" t="str">
        <f t="shared" si="2385"/>
        <v/>
      </c>
      <c r="CB788" s="1236" t="str">
        <f t="shared" si="2386"/>
        <v/>
      </c>
      <c r="CC788" s="1384" t="str">
        <f t="shared" si="2387"/>
        <v/>
      </c>
      <c r="CD788" s="1204" t="str">
        <f t="shared" si="2411"/>
        <v/>
      </c>
      <c r="CE788" s="1205" t="str">
        <f t="shared" si="2389"/>
        <v/>
      </c>
      <c r="CF788" s="1206" t="str">
        <f t="shared" si="2389"/>
        <v/>
      </c>
      <c r="CG788" s="1206" t="str">
        <f t="shared" si="2389"/>
        <v/>
      </c>
      <c r="CH788" s="1206" t="str">
        <f t="shared" si="2389"/>
        <v/>
      </c>
      <c r="CI788" s="1206" t="str">
        <f t="shared" si="2389"/>
        <v/>
      </c>
      <c r="CJ788" s="1206" t="str">
        <f t="shared" si="2389"/>
        <v/>
      </c>
      <c r="CK788" s="1207" t="str">
        <f t="shared" si="2389"/>
        <v/>
      </c>
      <c r="CL788" s="1207" t="str">
        <f t="shared" si="2389"/>
        <v/>
      </c>
      <c r="CM788" s="1207" t="str">
        <f t="shared" si="2389"/>
        <v/>
      </c>
      <c r="CN788" s="1206" t="str">
        <f t="shared" si="2389"/>
        <v/>
      </c>
      <c r="CO788" s="1206" t="str">
        <f t="shared" si="2389"/>
        <v/>
      </c>
      <c r="CP788" s="1206" t="str">
        <f t="shared" si="2389"/>
        <v/>
      </c>
      <c r="CQ788" s="1206" t="str">
        <f t="shared" si="2389"/>
        <v/>
      </c>
      <c r="CR788" s="1206" t="str">
        <f t="shared" si="2389"/>
        <v/>
      </c>
      <c r="CS788" s="1205" t="str">
        <f t="shared" si="2389"/>
        <v/>
      </c>
      <c r="CT788" s="1208" t="str">
        <f t="shared" si="2389"/>
        <v/>
      </c>
      <c r="CU788" s="1242" t="str">
        <f t="shared" si="2390"/>
        <v/>
      </c>
      <c r="CV788" s="1243" t="str">
        <f t="shared" si="2391"/>
        <v/>
      </c>
      <c r="CW788" s="1244" t="str">
        <f t="shared" si="2392"/>
        <v/>
      </c>
      <c r="CX788" s="1244" t="str">
        <f t="shared" si="2393"/>
        <v/>
      </c>
      <c r="CY788" s="1244" t="str">
        <f t="shared" si="2394"/>
        <v/>
      </c>
      <c r="CZ788" s="1244" t="str">
        <f t="shared" si="2395"/>
        <v/>
      </c>
      <c r="DA788" s="1244" t="str">
        <f t="shared" si="2396"/>
        <v/>
      </c>
      <c r="DB788" s="1245" t="str">
        <f t="shared" si="2397"/>
        <v/>
      </c>
      <c r="DC788" s="1245" t="str">
        <f t="shared" si="2398"/>
        <v/>
      </c>
      <c r="DD788" s="1245" t="str">
        <f t="shared" si="2399"/>
        <v/>
      </c>
      <c r="DE788" s="1244" t="str">
        <f t="shared" si="2400"/>
        <v/>
      </c>
      <c r="DF788" s="1244" t="str">
        <f t="shared" si="2401"/>
        <v/>
      </c>
      <c r="DG788" s="1244" t="str">
        <f t="shared" si="2402"/>
        <v/>
      </c>
      <c r="DH788" s="1244" t="str">
        <f t="shared" si="2403"/>
        <v/>
      </c>
      <c r="DI788" s="1244" t="str">
        <f t="shared" si="2404"/>
        <v/>
      </c>
      <c r="DJ788" s="1243" t="str">
        <f t="shared" si="2405"/>
        <v/>
      </c>
      <c r="DK788" s="1242" t="str">
        <f t="shared" si="2406"/>
        <v/>
      </c>
      <c r="DL788" s="1230">
        <f t="shared" si="2407"/>
        <v>0</v>
      </c>
      <c r="DM788" s="1180">
        <f t="shared" si="2408"/>
        <v>0</v>
      </c>
      <c r="DN788" s="1180">
        <f t="shared" si="2409"/>
        <v>0</v>
      </c>
      <c r="DO788" s="1180">
        <f t="shared" si="2410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2">IF(B786="","",B786*B787*B788)</f>
        <v/>
      </c>
      <c r="C789" s="1295" t="str">
        <f t="shared" si="2412"/>
        <v/>
      </c>
      <c r="D789" s="1295" t="str">
        <f t="shared" si="2412"/>
        <v/>
      </c>
      <c r="E789" s="1295" t="str">
        <f t="shared" si="2412"/>
        <v/>
      </c>
      <c r="F789" s="1295" t="str">
        <f t="shared" si="2412"/>
        <v/>
      </c>
      <c r="G789" s="1295" t="str">
        <f t="shared" si="2412"/>
        <v/>
      </c>
      <c r="H789" s="1295" t="str">
        <f t="shared" si="2412"/>
        <v/>
      </c>
      <c r="I789" s="1295" t="str">
        <f t="shared" si="2412"/>
        <v/>
      </c>
      <c r="J789" s="1295" t="str">
        <f t="shared" si="2412"/>
        <v/>
      </c>
      <c r="K789" s="1295" t="str">
        <f t="shared" si="2412"/>
        <v/>
      </c>
      <c r="L789" s="1295" t="str">
        <f t="shared" si="2412"/>
        <v/>
      </c>
      <c r="M789" s="1295" t="str">
        <f t="shared" si="2412"/>
        <v/>
      </c>
      <c r="N789" s="1295" t="str">
        <f t="shared" si="2412"/>
        <v/>
      </c>
      <c r="O789" s="1295" t="str">
        <f t="shared" si="2412"/>
        <v/>
      </c>
      <c r="P789" s="1295" t="str">
        <f t="shared" si="2412"/>
        <v/>
      </c>
      <c r="Q789" s="1295" t="str">
        <f t="shared" si="2412"/>
        <v/>
      </c>
      <c r="R789" s="1295" t="str">
        <f t="shared" si="2412"/>
        <v/>
      </c>
      <c r="S789" s="1334"/>
      <c r="T789" s="1614" t="str">
        <f t="shared" ref="T789:AJ789" si="2413">IF(T786="","",T786*T787*T788)</f>
        <v/>
      </c>
      <c r="U789" s="1614" t="str">
        <f t="shared" si="2413"/>
        <v/>
      </c>
      <c r="V789" s="1614" t="str">
        <f t="shared" si="2413"/>
        <v/>
      </c>
      <c r="W789" s="1614" t="str">
        <f t="shared" si="2413"/>
        <v/>
      </c>
      <c r="X789" s="1614" t="str">
        <f t="shared" si="2413"/>
        <v/>
      </c>
      <c r="Y789" s="1614" t="str">
        <f t="shared" si="2413"/>
        <v/>
      </c>
      <c r="Z789" s="1614" t="str">
        <f t="shared" si="2413"/>
        <v/>
      </c>
      <c r="AA789" s="1295" t="str">
        <f t="shared" si="2413"/>
        <v/>
      </c>
      <c r="AB789" s="1295" t="str">
        <f t="shared" si="2413"/>
        <v/>
      </c>
      <c r="AC789" s="1295" t="str">
        <f t="shared" si="2413"/>
        <v/>
      </c>
      <c r="AD789" s="1295" t="str">
        <f t="shared" si="2413"/>
        <v/>
      </c>
      <c r="AE789" s="1295" t="str">
        <f t="shared" si="2413"/>
        <v/>
      </c>
      <c r="AF789" s="1295" t="str">
        <f t="shared" si="2413"/>
        <v/>
      </c>
      <c r="AG789" s="1295" t="str">
        <f t="shared" si="2413"/>
        <v/>
      </c>
      <c r="AH789" s="1295" t="str">
        <f t="shared" si="2413"/>
        <v/>
      </c>
      <c r="AI789" s="1295" t="str">
        <f t="shared" si="2413"/>
        <v/>
      </c>
      <c r="AJ789" s="1295" t="str">
        <f t="shared" si="2413"/>
        <v/>
      </c>
      <c r="AK789" s="1334"/>
      <c r="AL789" s="1295" t="str">
        <f t="shared" ref="AL789:BB789" si="2414">IF(AL786="","",AL786*AL787*AL788)</f>
        <v/>
      </c>
      <c r="AM789" s="1295" t="str">
        <f t="shared" si="2414"/>
        <v/>
      </c>
      <c r="AN789" s="1295" t="str">
        <f t="shared" si="2414"/>
        <v/>
      </c>
      <c r="AO789" s="1295" t="str">
        <f t="shared" si="2414"/>
        <v/>
      </c>
      <c r="AP789" s="1295" t="str">
        <f t="shared" si="2414"/>
        <v/>
      </c>
      <c r="AQ789" s="1295" t="str">
        <f t="shared" si="2414"/>
        <v/>
      </c>
      <c r="AR789" s="1295" t="str">
        <f t="shared" si="2414"/>
        <v/>
      </c>
      <c r="AS789" s="1295" t="str">
        <f t="shared" si="2414"/>
        <v/>
      </c>
      <c r="AT789" s="1295" t="str">
        <f t="shared" si="2414"/>
        <v/>
      </c>
      <c r="AU789" s="1295" t="str">
        <f t="shared" si="2414"/>
        <v/>
      </c>
      <c r="AV789" s="1295" t="str">
        <f t="shared" si="2414"/>
        <v/>
      </c>
      <c r="AW789" s="1295" t="str">
        <f t="shared" si="2414"/>
        <v/>
      </c>
      <c r="AX789" s="1295" t="str">
        <f t="shared" si="2414"/>
        <v/>
      </c>
      <c r="AY789" s="1295" t="str">
        <f t="shared" si="2414"/>
        <v/>
      </c>
      <c r="AZ789" s="1295" t="str">
        <f t="shared" si="2414"/>
        <v/>
      </c>
      <c r="BA789" s="1295" t="str">
        <f t="shared" si="2414"/>
        <v/>
      </c>
      <c r="BB789" s="1295" t="str">
        <f t="shared" si="2414"/>
        <v/>
      </c>
      <c r="BC789" s="1334"/>
      <c r="BD789" s="1295" t="str">
        <f t="shared" ref="BD789:BT789" si="2415">IF(BD786="","",BD786*BD787*BD788)</f>
        <v/>
      </c>
      <c r="BE789" s="1295" t="str">
        <f t="shared" si="2415"/>
        <v/>
      </c>
      <c r="BF789" s="1295" t="str">
        <f t="shared" si="2415"/>
        <v/>
      </c>
      <c r="BG789" s="1295" t="str">
        <f t="shared" si="2415"/>
        <v/>
      </c>
      <c r="BH789" s="1295" t="str">
        <f t="shared" si="2415"/>
        <v/>
      </c>
      <c r="BI789" s="1295" t="str">
        <f t="shared" si="2415"/>
        <v/>
      </c>
      <c r="BJ789" s="1295" t="str">
        <f t="shared" si="2415"/>
        <v/>
      </c>
      <c r="BK789" s="1295" t="str">
        <f t="shared" si="2415"/>
        <v/>
      </c>
      <c r="BL789" s="1295" t="str">
        <f t="shared" si="2415"/>
        <v/>
      </c>
      <c r="BM789" s="1295" t="str">
        <f t="shared" si="2415"/>
        <v/>
      </c>
      <c r="BN789" s="1295" t="str">
        <f t="shared" si="2415"/>
        <v/>
      </c>
      <c r="BO789" s="1295" t="str">
        <f t="shared" si="2415"/>
        <v/>
      </c>
      <c r="BP789" s="1295" t="str">
        <f t="shared" si="2415"/>
        <v/>
      </c>
      <c r="BQ789" s="1295" t="str">
        <f t="shared" si="2415"/>
        <v/>
      </c>
      <c r="BR789" s="1295" t="str">
        <f t="shared" si="2415"/>
        <v/>
      </c>
      <c r="BS789" s="1295" t="str">
        <f t="shared" si="2415"/>
        <v/>
      </c>
      <c r="BT789" s="1295" t="str">
        <f t="shared" si="2415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4"/>
        <v/>
      </c>
      <c r="CA789" s="1236" t="str">
        <f t="shared" si="2385"/>
        <v/>
      </c>
      <c r="CB789" s="1236" t="str">
        <f t="shared" si="2386"/>
        <v/>
      </c>
      <c r="CC789" s="1384" t="str">
        <f t="shared" si="2387"/>
        <v/>
      </c>
      <c r="CD789" s="1204" t="str">
        <f t="shared" si="2411"/>
        <v/>
      </c>
      <c r="CE789" s="1205" t="str">
        <f t="shared" si="2389"/>
        <v/>
      </c>
      <c r="CF789" s="1206" t="str">
        <f t="shared" si="2389"/>
        <v/>
      </c>
      <c r="CG789" s="1206" t="str">
        <f t="shared" si="2389"/>
        <v/>
      </c>
      <c r="CH789" s="1206" t="str">
        <f t="shared" si="2389"/>
        <v/>
      </c>
      <c r="CI789" s="1206" t="str">
        <f t="shared" si="2389"/>
        <v/>
      </c>
      <c r="CJ789" s="1206" t="str">
        <f t="shared" si="2389"/>
        <v/>
      </c>
      <c r="CK789" s="1207" t="str">
        <f t="shared" si="2389"/>
        <v/>
      </c>
      <c r="CL789" s="1207" t="str">
        <f t="shared" si="2389"/>
        <v/>
      </c>
      <c r="CM789" s="1207" t="str">
        <f t="shared" si="2389"/>
        <v/>
      </c>
      <c r="CN789" s="1206" t="str">
        <f t="shared" si="2389"/>
        <v/>
      </c>
      <c r="CO789" s="1206" t="str">
        <f t="shared" si="2389"/>
        <v/>
      </c>
      <c r="CP789" s="1206" t="str">
        <f t="shared" si="2389"/>
        <v/>
      </c>
      <c r="CQ789" s="1206" t="str">
        <f t="shared" si="2389"/>
        <v/>
      </c>
      <c r="CR789" s="1206" t="str">
        <f t="shared" si="2389"/>
        <v/>
      </c>
      <c r="CS789" s="1205" t="str">
        <f t="shared" si="2389"/>
        <v/>
      </c>
      <c r="CT789" s="1208" t="str">
        <f t="shared" si="2389"/>
        <v/>
      </c>
      <c r="CU789" s="1242" t="str">
        <f t="shared" si="2390"/>
        <v/>
      </c>
      <c r="CV789" s="1243" t="str">
        <f t="shared" si="2391"/>
        <v/>
      </c>
      <c r="CW789" s="1244" t="str">
        <f t="shared" si="2392"/>
        <v/>
      </c>
      <c r="CX789" s="1244" t="str">
        <f t="shared" si="2393"/>
        <v/>
      </c>
      <c r="CY789" s="1244" t="str">
        <f t="shared" si="2394"/>
        <v/>
      </c>
      <c r="CZ789" s="1244" t="str">
        <f t="shared" si="2395"/>
        <v/>
      </c>
      <c r="DA789" s="1244" t="str">
        <f t="shared" si="2396"/>
        <v/>
      </c>
      <c r="DB789" s="1245" t="str">
        <f t="shared" si="2397"/>
        <v/>
      </c>
      <c r="DC789" s="1245" t="str">
        <f t="shared" si="2398"/>
        <v/>
      </c>
      <c r="DD789" s="1245" t="str">
        <f t="shared" si="2399"/>
        <v/>
      </c>
      <c r="DE789" s="1244" t="str">
        <f t="shared" si="2400"/>
        <v/>
      </c>
      <c r="DF789" s="1244" t="str">
        <f t="shared" si="2401"/>
        <v/>
      </c>
      <c r="DG789" s="1244" t="str">
        <f t="shared" si="2402"/>
        <v/>
      </c>
      <c r="DH789" s="1244" t="str">
        <f t="shared" si="2403"/>
        <v/>
      </c>
      <c r="DI789" s="1244" t="str">
        <f t="shared" si="2404"/>
        <v/>
      </c>
      <c r="DJ789" s="1243" t="str">
        <f t="shared" si="2405"/>
        <v/>
      </c>
      <c r="DK789" s="1242" t="str">
        <f t="shared" si="2406"/>
        <v/>
      </c>
      <c r="DL789" s="1230">
        <f t="shared" si="2407"/>
        <v>0</v>
      </c>
      <c r="DM789" s="1180">
        <f t="shared" si="2408"/>
        <v>0</v>
      </c>
      <c r="DN789" s="1180">
        <f t="shared" si="2409"/>
        <v>0</v>
      </c>
      <c r="DO789" s="1180">
        <f t="shared" si="2410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4"/>
        <v/>
      </c>
      <c r="CA790" s="1236" t="str">
        <f t="shared" si="2385"/>
        <v/>
      </c>
      <c r="CB790" s="1236" t="str">
        <f t="shared" si="2386"/>
        <v/>
      </c>
      <c r="CC790" s="1384" t="str">
        <f t="shared" si="2387"/>
        <v/>
      </c>
      <c r="CD790" s="1204" t="str">
        <f t="shared" si="2411"/>
        <v/>
      </c>
      <c r="CE790" s="1205" t="str">
        <f t="shared" si="2389"/>
        <v/>
      </c>
      <c r="CF790" s="1206" t="str">
        <f t="shared" si="2389"/>
        <v/>
      </c>
      <c r="CG790" s="1206" t="str">
        <f t="shared" si="2389"/>
        <v/>
      </c>
      <c r="CH790" s="1206" t="str">
        <f t="shared" si="2389"/>
        <v/>
      </c>
      <c r="CI790" s="1206" t="str">
        <f t="shared" si="2389"/>
        <v/>
      </c>
      <c r="CJ790" s="1206" t="str">
        <f t="shared" si="2389"/>
        <v/>
      </c>
      <c r="CK790" s="1207" t="str">
        <f t="shared" si="2389"/>
        <v/>
      </c>
      <c r="CL790" s="1207" t="str">
        <f t="shared" si="2389"/>
        <v/>
      </c>
      <c r="CM790" s="1207" t="str">
        <f t="shared" si="2389"/>
        <v/>
      </c>
      <c r="CN790" s="1206" t="str">
        <f t="shared" si="2389"/>
        <v/>
      </c>
      <c r="CO790" s="1206" t="str">
        <f t="shared" si="2389"/>
        <v/>
      </c>
      <c r="CP790" s="1206" t="str">
        <f t="shared" si="2389"/>
        <v/>
      </c>
      <c r="CQ790" s="1206" t="str">
        <f t="shared" si="2389"/>
        <v/>
      </c>
      <c r="CR790" s="1206" t="str">
        <f t="shared" si="2389"/>
        <v/>
      </c>
      <c r="CS790" s="1205" t="str">
        <f t="shared" si="2389"/>
        <v/>
      </c>
      <c r="CT790" s="1208" t="str">
        <f t="shared" si="2389"/>
        <v/>
      </c>
      <c r="CU790" s="1242" t="str">
        <f t="shared" si="2390"/>
        <v/>
      </c>
      <c r="CV790" s="1243" t="str">
        <f t="shared" si="2391"/>
        <v/>
      </c>
      <c r="CW790" s="1244" t="str">
        <f t="shared" si="2392"/>
        <v/>
      </c>
      <c r="CX790" s="1244" t="str">
        <f t="shared" si="2393"/>
        <v/>
      </c>
      <c r="CY790" s="1244" t="str">
        <f t="shared" si="2394"/>
        <v/>
      </c>
      <c r="CZ790" s="1244" t="str">
        <f t="shared" si="2395"/>
        <v/>
      </c>
      <c r="DA790" s="1244" t="str">
        <f t="shared" si="2396"/>
        <v/>
      </c>
      <c r="DB790" s="1245" t="str">
        <f t="shared" si="2397"/>
        <v/>
      </c>
      <c r="DC790" s="1245" t="str">
        <f t="shared" si="2398"/>
        <v/>
      </c>
      <c r="DD790" s="1245" t="str">
        <f t="shared" si="2399"/>
        <v/>
      </c>
      <c r="DE790" s="1244" t="str">
        <f t="shared" si="2400"/>
        <v/>
      </c>
      <c r="DF790" s="1244" t="str">
        <f t="shared" si="2401"/>
        <v/>
      </c>
      <c r="DG790" s="1244" t="str">
        <f t="shared" si="2402"/>
        <v/>
      </c>
      <c r="DH790" s="1244" t="str">
        <f t="shared" si="2403"/>
        <v/>
      </c>
      <c r="DI790" s="1244" t="str">
        <f t="shared" si="2404"/>
        <v/>
      </c>
      <c r="DJ790" s="1243" t="str">
        <f t="shared" si="2405"/>
        <v/>
      </c>
      <c r="DK790" s="1242" t="str">
        <f t="shared" si="2406"/>
        <v/>
      </c>
      <c r="DL790" s="1230">
        <f t="shared" si="2407"/>
        <v>0</v>
      </c>
      <c r="DM790" s="1180">
        <f t="shared" si="2408"/>
        <v>0</v>
      </c>
      <c r="DN790" s="1180">
        <f t="shared" si="2409"/>
        <v>0</v>
      </c>
      <c r="DO790" s="1180">
        <f t="shared" si="2410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4"/>
        <v/>
      </c>
      <c r="CA791" s="1236">
        <f t="shared" si="2385"/>
        <v>403.33333333333331</v>
      </c>
      <c r="CB791" s="1236">
        <f t="shared" si="2386"/>
        <v>265</v>
      </c>
      <c r="CC791" s="1384">
        <f t="shared" si="2387"/>
        <v>795.71428571428567</v>
      </c>
      <c r="CD791" s="1204" t="str">
        <f t="shared" si="2411"/>
        <v/>
      </c>
      <c r="CE791" s="1205" t="str">
        <f t="shared" si="2389"/>
        <v/>
      </c>
      <c r="CF791" s="1206" t="str">
        <f t="shared" si="2389"/>
        <v/>
      </c>
      <c r="CG791" s="1206" t="str">
        <f t="shared" si="2389"/>
        <v/>
      </c>
      <c r="CH791" s="1206" t="str">
        <f t="shared" si="2389"/>
        <v/>
      </c>
      <c r="CI791" s="1206">
        <f t="shared" si="2389"/>
        <v>100</v>
      </c>
      <c r="CJ791" s="1206">
        <f t="shared" si="2389"/>
        <v>180</v>
      </c>
      <c r="CK791" s="1207">
        <f t="shared" si="2389"/>
        <v>200</v>
      </c>
      <c r="CL791" s="1207">
        <f t="shared" si="2389"/>
        <v>240</v>
      </c>
      <c r="CM791" s="1207">
        <f t="shared" si="2389"/>
        <v>270</v>
      </c>
      <c r="CN791" s="1206">
        <f t="shared" si="2389"/>
        <v>300</v>
      </c>
      <c r="CO791" s="1206">
        <f t="shared" si="2389"/>
        <v>400</v>
      </c>
      <c r="CP791" s="1206">
        <f t="shared" si="2389"/>
        <v>870</v>
      </c>
      <c r="CQ791" s="1206" t="str">
        <f t="shared" si="2389"/>
        <v/>
      </c>
      <c r="CR791" s="1206" t="str">
        <f t="shared" si="2389"/>
        <v/>
      </c>
      <c r="CS791" s="1205" t="str">
        <f t="shared" si="2389"/>
        <v/>
      </c>
      <c r="CT791" s="1208" t="str">
        <f t="shared" si="2389"/>
        <v/>
      </c>
      <c r="CU791" s="1242" t="str">
        <f t="shared" si="2390"/>
        <v/>
      </c>
      <c r="CV791" s="1243" t="str">
        <f t="shared" si="2391"/>
        <v/>
      </c>
      <c r="CW791" s="1244" t="str">
        <f t="shared" si="2392"/>
        <v/>
      </c>
      <c r="CX791" s="1244" t="str">
        <f t="shared" si="2393"/>
        <v/>
      </c>
      <c r="CY791" s="1244">
        <f t="shared" si="2394"/>
        <v>120</v>
      </c>
      <c r="CZ791" s="1244">
        <f t="shared" si="2395"/>
        <v>150</v>
      </c>
      <c r="DA791" s="1244">
        <f t="shared" si="2396"/>
        <v>150</v>
      </c>
      <c r="DB791" s="1245">
        <f t="shared" si="2397"/>
        <v>540</v>
      </c>
      <c r="DC791" s="1245">
        <f t="shared" si="2398"/>
        <v>1000</v>
      </c>
      <c r="DD791" s="1245">
        <f t="shared" si="2399"/>
        <v>1080</v>
      </c>
      <c r="DE791" s="1244">
        <f t="shared" si="2400"/>
        <v>1150</v>
      </c>
      <c r="DF791" s="1244">
        <f t="shared" si="2401"/>
        <v>1500</v>
      </c>
      <c r="DG791" s="1244">
        <f t="shared" si="2402"/>
        <v>1600</v>
      </c>
      <c r="DH791" s="1244" t="str">
        <f t="shared" si="2403"/>
        <v/>
      </c>
      <c r="DI791" s="1244" t="str">
        <f t="shared" si="2404"/>
        <v/>
      </c>
      <c r="DJ791" s="1243" t="str">
        <f t="shared" si="2405"/>
        <v/>
      </c>
      <c r="DK791" s="1242" t="str">
        <f t="shared" si="2406"/>
        <v/>
      </c>
      <c r="DL791" s="1230">
        <f t="shared" si="2407"/>
        <v>1</v>
      </c>
      <c r="DM791" s="1180">
        <f t="shared" si="2408"/>
        <v>5</v>
      </c>
      <c r="DN791" s="1180">
        <f t="shared" si="2409"/>
        <v>8</v>
      </c>
      <c r="DO791" s="1180">
        <f t="shared" si="2410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4"/>
        <v/>
      </c>
      <c r="CA792" s="1236">
        <f t="shared" si="2385"/>
        <v>334</v>
      </c>
      <c r="CB792" s="1236">
        <f t="shared" si="2386"/>
        <v>2105</v>
      </c>
      <c r="CC792" s="1384">
        <f t="shared" si="2387"/>
        <v>2274.2857142857142</v>
      </c>
      <c r="CD792" s="1204" t="str">
        <f t="shared" si="2411"/>
        <v/>
      </c>
      <c r="CE792" s="1205" t="str">
        <f t="shared" si="2389"/>
        <v/>
      </c>
      <c r="CF792" s="1206" t="str">
        <f t="shared" si="2389"/>
        <v/>
      </c>
      <c r="CG792" s="1206" t="str">
        <f t="shared" si="2389"/>
        <v/>
      </c>
      <c r="CH792" s="1206" t="str">
        <f t="shared" si="2389"/>
        <v/>
      </c>
      <c r="CI792" s="1206" t="str">
        <f t="shared" si="2389"/>
        <v/>
      </c>
      <c r="CJ792" s="1206">
        <f t="shared" si="2389"/>
        <v>750</v>
      </c>
      <c r="CK792" s="1207">
        <f t="shared" si="2389"/>
        <v>1540</v>
      </c>
      <c r="CL792" s="1207">
        <f t="shared" si="2389"/>
        <v>2000</v>
      </c>
      <c r="CM792" s="1207">
        <f t="shared" si="2389"/>
        <v>2000</v>
      </c>
      <c r="CN792" s="1206">
        <f t="shared" si="2389"/>
        <v>2880</v>
      </c>
      <c r="CO792" s="1206">
        <f t="shared" si="2389"/>
        <v>3000</v>
      </c>
      <c r="CP792" s="1206" t="str">
        <f t="shared" si="2389"/>
        <v/>
      </c>
      <c r="CQ792" s="1206" t="str">
        <f t="shared" si="2389"/>
        <v/>
      </c>
      <c r="CR792" s="1206" t="str">
        <f t="shared" si="2389"/>
        <v/>
      </c>
      <c r="CS792" s="1205" t="str">
        <f t="shared" si="2389"/>
        <v/>
      </c>
      <c r="CT792" s="1208" t="str">
        <f t="shared" si="2389"/>
        <v/>
      </c>
      <c r="CU792" s="1242" t="str">
        <f t="shared" si="2390"/>
        <v/>
      </c>
      <c r="CV792" s="1243" t="str">
        <f t="shared" si="2391"/>
        <v/>
      </c>
      <c r="CW792" s="1244" t="str">
        <f t="shared" si="2392"/>
        <v/>
      </c>
      <c r="CX792" s="1244" t="str">
        <f t="shared" si="2393"/>
        <v/>
      </c>
      <c r="CY792" s="1244">
        <f t="shared" si="2394"/>
        <v>880</v>
      </c>
      <c r="CZ792" s="1244">
        <f t="shared" si="2395"/>
        <v>1750</v>
      </c>
      <c r="DA792" s="1244">
        <f t="shared" si="2396"/>
        <v>1750</v>
      </c>
      <c r="DB792" s="1245">
        <f t="shared" si="2397"/>
        <v>2000</v>
      </c>
      <c r="DC792" s="1245">
        <f t="shared" si="2398"/>
        <v>2000</v>
      </c>
      <c r="DD792" s="1245">
        <f t="shared" si="2399"/>
        <v>2500</v>
      </c>
      <c r="DE792" s="1244">
        <f t="shared" si="2400"/>
        <v>2800</v>
      </c>
      <c r="DF792" s="1244">
        <f t="shared" si="2401"/>
        <v>3120</v>
      </c>
      <c r="DG792" s="1244">
        <f t="shared" si="2402"/>
        <v>3200</v>
      </c>
      <c r="DH792" s="1244" t="str">
        <f t="shared" si="2403"/>
        <v/>
      </c>
      <c r="DI792" s="1244" t="str">
        <f t="shared" si="2404"/>
        <v/>
      </c>
      <c r="DJ792" s="1243" t="str">
        <f t="shared" si="2405"/>
        <v/>
      </c>
      <c r="DK792" s="1242" t="str">
        <f t="shared" si="2406"/>
        <v/>
      </c>
      <c r="DL792" s="1230">
        <f t="shared" si="2407"/>
        <v>0</v>
      </c>
      <c r="DM792" s="1180">
        <f t="shared" si="2408"/>
        <v>7</v>
      </c>
      <c r="DN792" s="1180">
        <f t="shared" si="2409"/>
        <v>6</v>
      </c>
      <c r="DO792" s="1180">
        <f t="shared" si="2410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4"/>
        <v/>
      </c>
      <c r="CA793" s="1236" t="str">
        <f t="shared" si="2385"/>
        <v/>
      </c>
      <c r="CB793" s="1236" t="str">
        <f t="shared" si="2386"/>
        <v/>
      </c>
      <c r="CC793" s="1384" t="str">
        <f t="shared" si="2387"/>
        <v/>
      </c>
      <c r="CD793" s="1204" t="str">
        <f t="shared" si="2411"/>
        <v/>
      </c>
      <c r="CE793" s="1205" t="str">
        <f t="shared" si="2389"/>
        <v/>
      </c>
      <c r="CF793" s="1206" t="str">
        <f t="shared" si="2389"/>
        <v/>
      </c>
      <c r="CG793" s="1206" t="str">
        <f t="shared" si="2389"/>
        <v/>
      </c>
      <c r="CH793" s="1206" t="str">
        <f t="shared" si="2389"/>
        <v/>
      </c>
      <c r="CI793" s="1206" t="str">
        <f t="shared" si="2389"/>
        <v/>
      </c>
      <c r="CJ793" s="1206" t="str">
        <f t="shared" si="2389"/>
        <v/>
      </c>
      <c r="CK793" s="1207" t="str">
        <f t="shared" si="2389"/>
        <v/>
      </c>
      <c r="CL793" s="1207" t="str">
        <f t="shared" si="2389"/>
        <v/>
      </c>
      <c r="CM793" s="1207" t="str">
        <f t="shared" si="2389"/>
        <v/>
      </c>
      <c r="CN793" s="1206" t="str">
        <f t="shared" si="2389"/>
        <v/>
      </c>
      <c r="CO793" s="1206" t="str">
        <f t="shared" si="2389"/>
        <v/>
      </c>
      <c r="CP793" s="1206" t="str">
        <f t="shared" si="2389"/>
        <v/>
      </c>
      <c r="CQ793" s="1206" t="str">
        <f t="shared" si="2389"/>
        <v/>
      </c>
      <c r="CR793" s="1206" t="str">
        <f t="shared" si="2389"/>
        <v/>
      </c>
      <c r="CS793" s="1205" t="str">
        <f t="shared" si="2389"/>
        <v/>
      </c>
      <c r="CT793" s="1208" t="str">
        <f t="shared" si="2389"/>
        <v/>
      </c>
      <c r="CU793" s="1242" t="str">
        <f t="shared" si="2390"/>
        <v/>
      </c>
      <c r="CV793" s="1243" t="str">
        <f t="shared" si="2391"/>
        <v/>
      </c>
      <c r="CW793" s="1244" t="str">
        <f t="shared" si="2392"/>
        <v/>
      </c>
      <c r="CX793" s="1244" t="str">
        <f t="shared" si="2393"/>
        <v/>
      </c>
      <c r="CY793" s="1244" t="str">
        <f t="shared" si="2394"/>
        <v/>
      </c>
      <c r="CZ793" s="1244" t="str">
        <f t="shared" si="2395"/>
        <v/>
      </c>
      <c r="DA793" s="1244" t="str">
        <f t="shared" si="2396"/>
        <v/>
      </c>
      <c r="DB793" s="1245" t="str">
        <f t="shared" si="2397"/>
        <v/>
      </c>
      <c r="DC793" s="1245" t="str">
        <f t="shared" si="2398"/>
        <v/>
      </c>
      <c r="DD793" s="1245" t="str">
        <f t="shared" si="2399"/>
        <v/>
      </c>
      <c r="DE793" s="1244" t="str">
        <f t="shared" si="2400"/>
        <v/>
      </c>
      <c r="DF793" s="1244" t="str">
        <f t="shared" si="2401"/>
        <v/>
      </c>
      <c r="DG793" s="1244" t="str">
        <f t="shared" si="2402"/>
        <v/>
      </c>
      <c r="DH793" s="1244" t="str">
        <f t="shared" si="2403"/>
        <v/>
      </c>
      <c r="DI793" s="1244" t="str">
        <f t="shared" si="2404"/>
        <v/>
      </c>
      <c r="DJ793" s="1243" t="str">
        <f t="shared" si="2405"/>
        <v/>
      </c>
      <c r="DK793" s="1242" t="str">
        <f t="shared" si="2406"/>
        <v/>
      </c>
      <c r="DL793" s="1230">
        <f t="shared" si="2407"/>
        <v>0</v>
      </c>
      <c r="DM793" s="1180">
        <f t="shared" si="2408"/>
        <v>0</v>
      </c>
      <c r="DN793" s="1180">
        <f t="shared" si="2409"/>
        <v>0</v>
      </c>
      <c r="DO793" s="1180">
        <f t="shared" si="2410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4"/>
        <v/>
      </c>
      <c r="CA794" s="1236" t="str">
        <f t="shared" si="2385"/>
        <v/>
      </c>
      <c r="CB794" s="1236">
        <f t="shared" si="2386"/>
        <v>1366.6666666666667</v>
      </c>
      <c r="CC794" s="1384">
        <f t="shared" si="2387"/>
        <v>786</v>
      </c>
      <c r="CD794" s="1204" t="str">
        <f t="shared" si="2411"/>
        <v/>
      </c>
      <c r="CE794" s="1205" t="str">
        <f t="shared" si="2389"/>
        <v/>
      </c>
      <c r="CF794" s="1206" t="str">
        <f t="shared" si="2389"/>
        <v/>
      </c>
      <c r="CG794" s="1206" t="str">
        <f t="shared" si="2389"/>
        <v/>
      </c>
      <c r="CH794" s="1206" t="str">
        <f t="shared" si="2389"/>
        <v/>
      </c>
      <c r="CI794" s="1206" t="str">
        <f t="shared" si="2389"/>
        <v/>
      </c>
      <c r="CJ794" s="1206">
        <f t="shared" si="2389"/>
        <v>0</v>
      </c>
      <c r="CK794" s="1207">
        <f t="shared" si="2389"/>
        <v>600</v>
      </c>
      <c r="CL794" s="1207">
        <f t="shared" si="2389"/>
        <v>1700</v>
      </c>
      <c r="CM794" s="1207">
        <f t="shared" si="2389"/>
        <v>1800</v>
      </c>
      <c r="CN794" s="1206">
        <f t="shared" si="2389"/>
        <v>3500</v>
      </c>
      <c r="CO794" s="1206" t="str">
        <f t="shared" si="2389"/>
        <v/>
      </c>
      <c r="CP794" s="1206" t="str">
        <f t="shared" si="2389"/>
        <v/>
      </c>
      <c r="CQ794" s="1206" t="str">
        <f t="shared" si="2389"/>
        <v/>
      </c>
      <c r="CR794" s="1206" t="str">
        <f t="shared" si="2389"/>
        <v/>
      </c>
      <c r="CS794" s="1205" t="str">
        <f t="shared" si="2389"/>
        <v/>
      </c>
      <c r="CT794" s="1208" t="str">
        <f t="shared" si="2389"/>
        <v/>
      </c>
      <c r="CU794" s="1242" t="str">
        <f t="shared" si="2390"/>
        <v/>
      </c>
      <c r="CV794" s="1243" t="str">
        <f t="shared" si="2391"/>
        <v/>
      </c>
      <c r="CW794" s="1244" t="str">
        <f t="shared" si="2392"/>
        <v/>
      </c>
      <c r="CX794" s="1244" t="str">
        <f t="shared" si="2393"/>
        <v/>
      </c>
      <c r="CY794" s="1244" t="str">
        <f t="shared" si="2394"/>
        <v/>
      </c>
      <c r="CZ794" s="1244">
        <f t="shared" si="2395"/>
        <v>400</v>
      </c>
      <c r="DA794" s="1244">
        <f t="shared" si="2396"/>
        <v>400</v>
      </c>
      <c r="DB794" s="1245">
        <f t="shared" si="2397"/>
        <v>480</v>
      </c>
      <c r="DC794" s="1245">
        <f t="shared" si="2398"/>
        <v>600</v>
      </c>
      <c r="DD794" s="1245">
        <f t="shared" si="2399"/>
        <v>1200</v>
      </c>
      <c r="DE794" s="1244">
        <f t="shared" si="2400"/>
        <v>1250</v>
      </c>
      <c r="DF794" s="1244">
        <f t="shared" si="2401"/>
        <v>1600</v>
      </c>
      <c r="DG794" s="1244" t="str">
        <f t="shared" si="2402"/>
        <v/>
      </c>
      <c r="DH794" s="1244" t="str">
        <f t="shared" si="2403"/>
        <v/>
      </c>
      <c r="DI794" s="1244" t="str">
        <f t="shared" si="2404"/>
        <v/>
      </c>
      <c r="DJ794" s="1243" t="str">
        <f t="shared" si="2405"/>
        <v/>
      </c>
      <c r="DK794" s="1242" t="str">
        <f t="shared" si="2406"/>
        <v/>
      </c>
      <c r="DL794" s="1230">
        <f t="shared" si="2407"/>
        <v>0</v>
      </c>
      <c r="DM794" s="1180">
        <f t="shared" si="2408"/>
        <v>2</v>
      </c>
      <c r="DN794" s="1180">
        <f t="shared" si="2409"/>
        <v>5</v>
      </c>
      <c r="DO794" s="1180">
        <f t="shared" si="2410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4"/>
        <v/>
      </c>
      <c r="CA795" s="1236" t="str">
        <f t="shared" si="2385"/>
        <v/>
      </c>
      <c r="CB795" s="1236" t="str">
        <f t="shared" si="2386"/>
        <v/>
      </c>
      <c r="CC795" s="1384">
        <f t="shared" si="2387"/>
        <v>810</v>
      </c>
      <c r="CD795" s="1204" t="str">
        <f t="shared" si="2411"/>
        <v/>
      </c>
      <c r="CE795" s="1205" t="str">
        <f t="shared" si="2389"/>
        <v/>
      </c>
      <c r="CF795" s="1206" t="str">
        <f t="shared" si="2389"/>
        <v/>
      </c>
      <c r="CG795" s="1206" t="str">
        <f t="shared" si="2389"/>
        <v/>
      </c>
      <c r="CH795" s="1206" t="str">
        <f t="shared" si="2389"/>
        <v/>
      </c>
      <c r="CI795" s="1206" t="str">
        <f t="shared" si="2389"/>
        <v/>
      </c>
      <c r="CJ795" s="1206" t="str">
        <f t="shared" si="2389"/>
        <v/>
      </c>
      <c r="CK795" s="1207" t="str">
        <f t="shared" si="2389"/>
        <v/>
      </c>
      <c r="CL795" s="1207">
        <f t="shared" si="2389"/>
        <v>200</v>
      </c>
      <c r="CM795" s="1207">
        <f t="shared" si="2389"/>
        <v>4680</v>
      </c>
      <c r="CN795" s="1206" t="str">
        <f t="shared" si="2389"/>
        <v/>
      </c>
      <c r="CO795" s="1206" t="str">
        <f t="shared" si="2389"/>
        <v/>
      </c>
      <c r="CP795" s="1206" t="str">
        <f t="shared" si="2389"/>
        <v/>
      </c>
      <c r="CQ795" s="1206" t="str">
        <f t="shared" si="2389"/>
        <v/>
      </c>
      <c r="CR795" s="1206" t="str">
        <f t="shared" si="2389"/>
        <v/>
      </c>
      <c r="CS795" s="1205" t="str">
        <f t="shared" si="2389"/>
        <v/>
      </c>
      <c r="CT795" s="1208" t="str">
        <f t="shared" si="2389"/>
        <v/>
      </c>
      <c r="CU795" s="1242" t="str">
        <f t="shared" si="2390"/>
        <v/>
      </c>
      <c r="CV795" s="1243" t="str">
        <f t="shared" si="2391"/>
        <v/>
      </c>
      <c r="CW795" s="1244" t="str">
        <f t="shared" si="2392"/>
        <v/>
      </c>
      <c r="CX795" s="1244" t="str">
        <f t="shared" si="2393"/>
        <v/>
      </c>
      <c r="CY795" s="1244" t="str">
        <f t="shared" si="2394"/>
        <v/>
      </c>
      <c r="CZ795" s="1244" t="str">
        <f t="shared" si="2395"/>
        <v/>
      </c>
      <c r="DA795" s="1244" t="str">
        <f t="shared" si="2396"/>
        <v/>
      </c>
      <c r="DB795" s="1245">
        <f t="shared" si="2397"/>
        <v>120</v>
      </c>
      <c r="DC795" s="1245">
        <f t="shared" si="2398"/>
        <v>800</v>
      </c>
      <c r="DD795" s="1245">
        <f t="shared" si="2399"/>
        <v>820</v>
      </c>
      <c r="DE795" s="1244">
        <f t="shared" si="2400"/>
        <v>1000</v>
      </c>
      <c r="DF795" s="1244" t="str">
        <f t="shared" si="2401"/>
        <v/>
      </c>
      <c r="DG795" s="1244" t="str">
        <f t="shared" si="2402"/>
        <v/>
      </c>
      <c r="DH795" s="1244" t="str">
        <f t="shared" si="2403"/>
        <v/>
      </c>
      <c r="DI795" s="1244" t="str">
        <f t="shared" si="2404"/>
        <v/>
      </c>
      <c r="DJ795" s="1243" t="str">
        <f t="shared" si="2405"/>
        <v/>
      </c>
      <c r="DK795" s="1242" t="str">
        <f t="shared" si="2406"/>
        <v/>
      </c>
      <c r="DL795" s="1230">
        <f t="shared" si="2407"/>
        <v>0</v>
      </c>
      <c r="DM795" s="1180">
        <f t="shared" si="2408"/>
        <v>0</v>
      </c>
      <c r="DN795" s="1180">
        <f t="shared" si="2409"/>
        <v>2</v>
      </c>
      <c r="DO795" s="1180">
        <f t="shared" si="2410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4"/>
        <v/>
      </c>
      <c r="CA796" s="1236" t="str">
        <f t="shared" si="2385"/>
        <v/>
      </c>
      <c r="CB796" s="1236" t="str">
        <f t="shared" si="2386"/>
        <v/>
      </c>
      <c r="CC796" s="1384" t="str">
        <f t="shared" si="2387"/>
        <v/>
      </c>
      <c r="CD796" s="1204" t="str">
        <f t="shared" si="2411"/>
        <v/>
      </c>
      <c r="CE796" s="1205" t="str">
        <f t="shared" si="2389"/>
        <v/>
      </c>
      <c r="CF796" s="1206" t="str">
        <f t="shared" si="2389"/>
        <v/>
      </c>
      <c r="CG796" s="1206" t="str">
        <f t="shared" si="2389"/>
        <v/>
      </c>
      <c r="CH796" s="1206" t="str">
        <f t="shared" si="2389"/>
        <v/>
      </c>
      <c r="CI796" s="1206" t="str">
        <f t="shared" si="2389"/>
        <v/>
      </c>
      <c r="CJ796" s="1206" t="str">
        <f t="shared" si="2389"/>
        <v/>
      </c>
      <c r="CK796" s="1207" t="str">
        <f t="shared" si="2389"/>
        <v/>
      </c>
      <c r="CL796" s="1207" t="str">
        <f t="shared" si="2389"/>
        <v/>
      </c>
      <c r="CM796" s="1207" t="str">
        <f t="shared" si="2389"/>
        <v/>
      </c>
      <c r="CN796" s="1206" t="str">
        <f t="shared" si="2389"/>
        <v/>
      </c>
      <c r="CO796" s="1206" t="str">
        <f t="shared" si="2389"/>
        <v/>
      </c>
      <c r="CP796" s="1206" t="str">
        <f t="shared" si="2389"/>
        <v/>
      </c>
      <c r="CQ796" s="1206" t="str">
        <f t="shared" si="2389"/>
        <v/>
      </c>
      <c r="CR796" s="1206" t="str">
        <f t="shared" si="2389"/>
        <v/>
      </c>
      <c r="CS796" s="1205" t="str">
        <f t="shared" si="2389"/>
        <v/>
      </c>
      <c r="CT796" s="1208" t="str">
        <f t="shared" si="2389"/>
        <v/>
      </c>
      <c r="CU796" s="1242" t="str">
        <f t="shared" si="2390"/>
        <v/>
      </c>
      <c r="CV796" s="1243" t="str">
        <f t="shared" si="2391"/>
        <v/>
      </c>
      <c r="CW796" s="1244" t="str">
        <f t="shared" si="2392"/>
        <v/>
      </c>
      <c r="CX796" s="1244" t="str">
        <f t="shared" si="2393"/>
        <v/>
      </c>
      <c r="CY796" s="1244" t="str">
        <f t="shared" si="2394"/>
        <v/>
      </c>
      <c r="CZ796" s="1244" t="str">
        <f t="shared" si="2395"/>
        <v/>
      </c>
      <c r="DA796" s="1244" t="str">
        <f t="shared" si="2396"/>
        <v/>
      </c>
      <c r="DB796" s="1245" t="str">
        <f t="shared" si="2397"/>
        <v/>
      </c>
      <c r="DC796" s="1245" t="str">
        <f t="shared" si="2398"/>
        <v/>
      </c>
      <c r="DD796" s="1245" t="str">
        <f t="shared" si="2399"/>
        <v/>
      </c>
      <c r="DE796" s="1244" t="str">
        <f t="shared" si="2400"/>
        <v/>
      </c>
      <c r="DF796" s="1244" t="str">
        <f t="shared" si="2401"/>
        <v/>
      </c>
      <c r="DG796" s="1244" t="str">
        <f t="shared" si="2402"/>
        <v/>
      </c>
      <c r="DH796" s="1244" t="str">
        <f t="shared" si="2403"/>
        <v/>
      </c>
      <c r="DI796" s="1244" t="str">
        <f t="shared" si="2404"/>
        <v/>
      </c>
      <c r="DJ796" s="1243" t="str">
        <f t="shared" si="2405"/>
        <v/>
      </c>
      <c r="DK796" s="1242" t="str">
        <f t="shared" si="2406"/>
        <v/>
      </c>
      <c r="DL796" s="1230">
        <f t="shared" si="2407"/>
        <v>0</v>
      </c>
      <c r="DM796" s="1180">
        <f t="shared" si="2408"/>
        <v>0</v>
      </c>
      <c r="DN796" s="1180">
        <f t="shared" si="2409"/>
        <v>0</v>
      </c>
      <c r="DO796" s="1180">
        <f t="shared" si="2410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4"/>
        <v>112.66666666666667</v>
      </c>
      <c r="CA797" s="1236">
        <f t="shared" si="2385"/>
        <v>126.25</v>
      </c>
      <c r="CB797" s="1236">
        <f t="shared" si="2386"/>
        <v>746.42857142857144</v>
      </c>
      <c r="CC797" s="1384">
        <f t="shared" si="2387"/>
        <v>415.71428571428572</v>
      </c>
      <c r="CD797" s="1204" t="str">
        <f t="shared" si="2411"/>
        <v/>
      </c>
      <c r="CE797" s="1205" t="str">
        <f t="shared" si="2389"/>
        <v/>
      </c>
      <c r="CF797" s="1206" t="str">
        <f t="shared" si="2389"/>
        <v/>
      </c>
      <c r="CG797" s="1206" t="str">
        <f t="shared" si="2389"/>
        <v/>
      </c>
      <c r="CH797" s="1206">
        <f t="shared" si="2389"/>
        <v>20</v>
      </c>
      <c r="CI797" s="1206">
        <f t="shared" si="2389"/>
        <v>60</v>
      </c>
      <c r="CJ797" s="1206">
        <f t="shared" si="2389"/>
        <v>75</v>
      </c>
      <c r="CK797" s="1207">
        <f t="shared" si="2389"/>
        <v>80</v>
      </c>
      <c r="CL797" s="1207">
        <f t="shared" si="2389"/>
        <v>80</v>
      </c>
      <c r="CM797" s="1207">
        <f t="shared" si="2389"/>
        <v>130</v>
      </c>
      <c r="CN797" s="1206">
        <f t="shared" si="2389"/>
        <v>1800</v>
      </c>
      <c r="CO797" s="1206">
        <f t="shared" si="2389"/>
        <v>3000</v>
      </c>
      <c r="CP797" s="1206">
        <f t="shared" si="2389"/>
        <v>4500</v>
      </c>
      <c r="CQ797" s="1206" t="str">
        <f t="shared" si="2389"/>
        <v/>
      </c>
      <c r="CR797" s="1206" t="str">
        <f t="shared" si="2389"/>
        <v/>
      </c>
      <c r="CS797" s="1205" t="str">
        <f t="shared" si="2389"/>
        <v/>
      </c>
      <c r="CT797" s="1208" t="str">
        <f t="shared" si="2389"/>
        <v/>
      </c>
      <c r="CU797" s="1242" t="str">
        <f t="shared" si="2390"/>
        <v/>
      </c>
      <c r="CV797" s="1243" t="str">
        <f t="shared" si="2391"/>
        <v/>
      </c>
      <c r="CW797" s="1244" t="str">
        <f t="shared" si="2392"/>
        <v/>
      </c>
      <c r="CX797" s="1244" t="str">
        <f t="shared" si="2393"/>
        <v/>
      </c>
      <c r="CY797" s="1244">
        <f t="shared" si="2394"/>
        <v>60</v>
      </c>
      <c r="CZ797" s="1244">
        <f t="shared" si="2395"/>
        <v>120</v>
      </c>
      <c r="DA797" s="1244">
        <f t="shared" si="2396"/>
        <v>120</v>
      </c>
      <c r="DB797" s="1245">
        <f t="shared" si="2397"/>
        <v>140</v>
      </c>
      <c r="DC797" s="1245">
        <f t="shared" si="2398"/>
        <v>180</v>
      </c>
      <c r="DD797" s="1245">
        <f t="shared" si="2399"/>
        <v>250</v>
      </c>
      <c r="DE797" s="1244">
        <f t="shared" si="2400"/>
        <v>300</v>
      </c>
      <c r="DF797" s="1244">
        <f t="shared" si="2401"/>
        <v>1800</v>
      </c>
      <c r="DG797" s="1244">
        <f t="shared" si="2402"/>
        <v>12000</v>
      </c>
      <c r="DH797" s="1244" t="str">
        <f t="shared" si="2403"/>
        <v/>
      </c>
      <c r="DI797" s="1244" t="str">
        <f t="shared" si="2404"/>
        <v/>
      </c>
      <c r="DJ797" s="1243" t="str">
        <f t="shared" si="2405"/>
        <v/>
      </c>
      <c r="DK797" s="1242" t="str">
        <f t="shared" si="2406"/>
        <v/>
      </c>
      <c r="DL797" s="1230">
        <f t="shared" si="2407"/>
        <v>5</v>
      </c>
      <c r="DM797" s="1180">
        <f t="shared" si="2408"/>
        <v>6</v>
      </c>
      <c r="DN797" s="1180">
        <f t="shared" si="2409"/>
        <v>9</v>
      </c>
      <c r="DO797" s="1180">
        <f t="shared" si="2410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4"/>
        <v>320</v>
      </c>
      <c r="CA798" s="1236">
        <f t="shared" si="2385"/>
        <v>654.85714285714289</v>
      </c>
      <c r="CB798" s="1236">
        <f t="shared" si="2386"/>
        <v>3250</v>
      </c>
      <c r="CC798" s="1384">
        <f t="shared" si="2387"/>
        <v>2082.8571428571427</v>
      </c>
      <c r="CD798" s="1204" t="str">
        <f t="shared" si="2411"/>
        <v/>
      </c>
      <c r="CE798" s="1205" t="str">
        <f t="shared" si="2389"/>
        <v/>
      </c>
      <c r="CF798" s="1206" t="str">
        <f t="shared" si="2389"/>
        <v/>
      </c>
      <c r="CG798" s="1206" t="str">
        <f t="shared" si="2389"/>
        <v/>
      </c>
      <c r="CH798" s="1206">
        <f t="shared" si="2389"/>
        <v>1185</v>
      </c>
      <c r="CI798" s="1206">
        <f t="shared" si="2389"/>
        <v>1200</v>
      </c>
      <c r="CJ798" s="1206">
        <f t="shared" si="2389"/>
        <v>1450</v>
      </c>
      <c r="CK798" s="1207">
        <f t="shared" si="2389"/>
        <v>1650</v>
      </c>
      <c r="CL798" s="1207">
        <f t="shared" si="2389"/>
        <v>2000</v>
      </c>
      <c r="CM798" s="1207">
        <f t="shared" si="2389"/>
        <v>3950</v>
      </c>
      <c r="CN798" s="1206">
        <f t="shared" si="2389"/>
        <v>5000</v>
      </c>
      <c r="CO798" s="1206">
        <f t="shared" si="2389"/>
        <v>7500</v>
      </c>
      <c r="CP798" s="1206">
        <f t="shared" si="2389"/>
        <v>16120</v>
      </c>
      <c r="CQ798" s="1206" t="str">
        <f t="shared" si="2389"/>
        <v/>
      </c>
      <c r="CR798" s="1206" t="str">
        <f t="shared" si="2389"/>
        <v/>
      </c>
      <c r="CS798" s="1205" t="str">
        <f t="shared" si="2389"/>
        <v/>
      </c>
      <c r="CT798" s="1208" t="str">
        <f t="shared" si="2389"/>
        <v/>
      </c>
      <c r="CU798" s="1242" t="str">
        <f t="shared" si="2390"/>
        <v/>
      </c>
      <c r="CV798" s="1243" t="str">
        <f t="shared" si="2391"/>
        <v/>
      </c>
      <c r="CW798" s="1244" t="str">
        <f t="shared" si="2392"/>
        <v/>
      </c>
      <c r="CX798" s="1244" t="str">
        <f t="shared" si="2393"/>
        <v/>
      </c>
      <c r="CY798" s="1244">
        <f t="shared" si="2394"/>
        <v>1050</v>
      </c>
      <c r="CZ798" s="1244">
        <f t="shared" si="2395"/>
        <v>1380</v>
      </c>
      <c r="DA798" s="1244">
        <f t="shared" si="2396"/>
        <v>1800</v>
      </c>
      <c r="DB798" s="1245">
        <f t="shared" si="2397"/>
        <v>1950</v>
      </c>
      <c r="DC798" s="1245">
        <f t="shared" si="2398"/>
        <v>1950</v>
      </c>
      <c r="DD798" s="1245">
        <f t="shared" si="2399"/>
        <v>2100</v>
      </c>
      <c r="DE798" s="1244">
        <f t="shared" si="2400"/>
        <v>2400</v>
      </c>
      <c r="DF798" s="1244">
        <f t="shared" si="2401"/>
        <v>3000</v>
      </c>
      <c r="DG798" s="1244">
        <f t="shared" si="2402"/>
        <v>5100</v>
      </c>
      <c r="DH798" s="1244" t="str">
        <f t="shared" si="2403"/>
        <v/>
      </c>
      <c r="DI798" s="1244" t="str">
        <f t="shared" si="2404"/>
        <v/>
      </c>
      <c r="DJ798" s="1243" t="str">
        <f t="shared" si="2405"/>
        <v/>
      </c>
      <c r="DK798" s="1242" t="str">
        <f t="shared" si="2406"/>
        <v/>
      </c>
      <c r="DL798" s="1230">
        <f t="shared" si="2407"/>
        <v>6</v>
      </c>
      <c r="DM798" s="1180">
        <f t="shared" si="2408"/>
        <v>9</v>
      </c>
      <c r="DN798" s="1180">
        <f t="shared" si="2409"/>
        <v>9</v>
      </c>
      <c r="DO798" s="1180">
        <f t="shared" si="2410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4"/>
        <v>45</v>
      </c>
      <c r="CA799" s="1236">
        <f t="shared" si="2385"/>
        <v>45</v>
      </c>
      <c r="CB799" s="1236">
        <f t="shared" si="2386"/>
        <v>146.25</v>
      </c>
      <c r="CC799" s="1384">
        <f t="shared" si="2387"/>
        <v>491.66666666666669</v>
      </c>
      <c r="CD799" s="1204" t="str">
        <f t="shared" si="2411"/>
        <v/>
      </c>
      <c r="CE799" s="1205" t="str">
        <f t="shared" si="2389"/>
        <v/>
      </c>
      <c r="CF799" s="1206" t="str">
        <f t="shared" si="2389"/>
        <v/>
      </c>
      <c r="CG799" s="1206" t="str">
        <f t="shared" si="2389"/>
        <v/>
      </c>
      <c r="CH799" s="1206" t="str">
        <f t="shared" si="2389"/>
        <v/>
      </c>
      <c r="CI799" s="1206" t="str">
        <f t="shared" si="2389"/>
        <v/>
      </c>
      <c r="CJ799" s="1206">
        <f t="shared" si="2389"/>
        <v>10</v>
      </c>
      <c r="CK799" s="1207">
        <f t="shared" si="2389"/>
        <v>15</v>
      </c>
      <c r="CL799" s="1207">
        <f t="shared" si="2389"/>
        <v>120</v>
      </c>
      <c r="CM799" s="1207">
        <f t="shared" si="2389"/>
        <v>150</v>
      </c>
      <c r="CN799" s="1206">
        <f t="shared" si="2389"/>
        <v>300</v>
      </c>
      <c r="CO799" s="1206">
        <f t="shared" si="2389"/>
        <v>4000</v>
      </c>
      <c r="CP799" s="1206" t="str">
        <f t="shared" si="2389"/>
        <v/>
      </c>
      <c r="CQ799" s="1206" t="str">
        <f t="shared" si="2389"/>
        <v/>
      </c>
      <c r="CR799" s="1206" t="str">
        <f t="shared" si="2389"/>
        <v/>
      </c>
      <c r="CS799" s="1205" t="str">
        <f t="shared" si="2389"/>
        <v/>
      </c>
      <c r="CT799" s="1208" t="str">
        <f t="shared" si="2389"/>
        <v/>
      </c>
      <c r="CU799" s="1242" t="str">
        <f t="shared" si="2390"/>
        <v/>
      </c>
      <c r="CV799" s="1243" t="str">
        <f t="shared" si="2391"/>
        <v/>
      </c>
      <c r="CW799" s="1244" t="str">
        <f t="shared" si="2392"/>
        <v/>
      </c>
      <c r="CX799" s="1244" t="str">
        <f t="shared" si="2393"/>
        <v/>
      </c>
      <c r="CY799" s="1244" t="str">
        <f t="shared" si="2394"/>
        <v/>
      </c>
      <c r="CZ799" s="1244">
        <f t="shared" si="2395"/>
        <v>100</v>
      </c>
      <c r="DA799" s="1244">
        <f t="shared" si="2396"/>
        <v>200</v>
      </c>
      <c r="DB799" s="1245">
        <f t="shared" si="2397"/>
        <v>500</v>
      </c>
      <c r="DC799" s="1245">
        <f t="shared" si="2398"/>
        <v>500</v>
      </c>
      <c r="DD799" s="1245">
        <f t="shared" si="2399"/>
        <v>500</v>
      </c>
      <c r="DE799" s="1244">
        <f t="shared" si="2400"/>
        <v>600</v>
      </c>
      <c r="DF799" s="1244">
        <f t="shared" si="2401"/>
        <v>650</v>
      </c>
      <c r="DG799" s="1244">
        <f t="shared" si="2402"/>
        <v>1100</v>
      </c>
      <c r="DH799" s="1244" t="str">
        <f t="shared" si="2403"/>
        <v/>
      </c>
      <c r="DI799" s="1244" t="str">
        <f t="shared" si="2404"/>
        <v/>
      </c>
      <c r="DJ799" s="1243" t="str">
        <f t="shared" si="2405"/>
        <v/>
      </c>
      <c r="DK799" s="1242" t="str">
        <f t="shared" si="2406"/>
        <v/>
      </c>
      <c r="DL799" s="1230">
        <f t="shared" si="2407"/>
        <v>4</v>
      </c>
      <c r="DM799" s="1180">
        <f t="shared" si="2408"/>
        <v>4</v>
      </c>
      <c r="DN799" s="1180">
        <f t="shared" si="2409"/>
        <v>6</v>
      </c>
      <c r="DO799" s="1180">
        <f t="shared" si="2410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4"/>
        <v>130.5</v>
      </c>
      <c r="CA800" s="1236">
        <f t="shared" si="2385"/>
        <v>404.16666666666669</v>
      </c>
      <c r="CB800" s="1236">
        <f t="shared" si="2386"/>
        <v>3035.7142857142858</v>
      </c>
      <c r="CC800" s="1384">
        <f t="shared" si="2387"/>
        <v>2101.4285714285716</v>
      </c>
      <c r="CD800" s="1204" t="str">
        <f t="shared" si="2411"/>
        <v/>
      </c>
      <c r="CE800" s="1205" t="str">
        <f t="shared" si="2389"/>
        <v/>
      </c>
      <c r="CF800" s="1206" t="str">
        <f t="shared" si="2389"/>
        <v/>
      </c>
      <c r="CG800" s="1206" t="str">
        <f t="shared" si="2389"/>
        <v/>
      </c>
      <c r="CH800" s="1206">
        <f t="shared" si="2389"/>
        <v>850</v>
      </c>
      <c r="CI800" s="1206">
        <f t="shared" si="2389"/>
        <v>1050</v>
      </c>
      <c r="CJ800" s="1206">
        <f t="shared" si="2389"/>
        <v>1140</v>
      </c>
      <c r="CK800" s="1207">
        <f t="shared" si="2389"/>
        <v>1680</v>
      </c>
      <c r="CL800" s="1207">
        <f t="shared" si="2389"/>
        <v>2000</v>
      </c>
      <c r="CM800" s="1207">
        <f t="shared" si="2389"/>
        <v>3500</v>
      </c>
      <c r="CN800" s="1206">
        <f t="shared" si="2389"/>
        <v>5880</v>
      </c>
      <c r="CO800" s="1206">
        <f t="shared" si="2389"/>
        <v>6000</v>
      </c>
      <c r="CP800" s="1206">
        <f t="shared" si="2389"/>
        <v>16000</v>
      </c>
      <c r="CQ800" s="1206" t="str">
        <f t="shared" si="2389"/>
        <v/>
      </c>
      <c r="CR800" s="1206" t="str">
        <f t="shared" si="2389"/>
        <v/>
      </c>
      <c r="CS800" s="1205" t="str">
        <f t="shared" si="2389"/>
        <v/>
      </c>
      <c r="CT800" s="1208" t="str">
        <f t="shared" si="2389"/>
        <v/>
      </c>
      <c r="CU800" s="1242" t="str">
        <f t="shared" si="2390"/>
        <v/>
      </c>
      <c r="CV800" s="1243" t="str">
        <f t="shared" si="2391"/>
        <v/>
      </c>
      <c r="CW800" s="1244" t="str">
        <f t="shared" si="2392"/>
        <v/>
      </c>
      <c r="CX800" s="1244" t="str">
        <f t="shared" si="2393"/>
        <v/>
      </c>
      <c r="CY800" s="1244">
        <f t="shared" si="2394"/>
        <v>1000</v>
      </c>
      <c r="CZ800" s="1244">
        <f t="shared" si="2395"/>
        <v>1110</v>
      </c>
      <c r="DA800" s="1244">
        <f t="shared" si="2396"/>
        <v>1200</v>
      </c>
      <c r="DB800" s="1245">
        <f t="shared" si="2397"/>
        <v>1500</v>
      </c>
      <c r="DC800" s="1245">
        <f t="shared" si="2398"/>
        <v>2000</v>
      </c>
      <c r="DD800" s="1245">
        <f t="shared" si="2399"/>
        <v>2000</v>
      </c>
      <c r="DE800" s="1244">
        <f t="shared" si="2400"/>
        <v>2100</v>
      </c>
      <c r="DF800" s="1244">
        <f t="shared" si="2401"/>
        <v>4800</v>
      </c>
      <c r="DG800" s="1244">
        <f t="shared" si="2402"/>
        <v>7500</v>
      </c>
      <c r="DH800" s="1244" t="str">
        <f t="shared" si="2403"/>
        <v/>
      </c>
      <c r="DI800" s="1244" t="str">
        <f t="shared" si="2404"/>
        <v/>
      </c>
      <c r="DJ800" s="1243" t="str">
        <f t="shared" si="2405"/>
        <v/>
      </c>
      <c r="DK800" s="1242" t="str">
        <f t="shared" si="2406"/>
        <v/>
      </c>
      <c r="DL800" s="1230">
        <f t="shared" si="2407"/>
        <v>8</v>
      </c>
      <c r="DM800" s="1180">
        <f t="shared" si="2408"/>
        <v>8</v>
      </c>
      <c r="DN800" s="1180">
        <f t="shared" si="2409"/>
        <v>9</v>
      </c>
      <c r="DO800" s="1180">
        <f t="shared" si="2410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11"/>
        <v/>
      </c>
      <c r="CE801" s="1205" t="str">
        <f t="shared" si="2389"/>
        <v/>
      </c>
      <c r="CF801" s="1206" t="str">
        <f t="shared" si="2389"/>
        <v/>
      </c>
      <c r="CG801" s="1206" t="str">
        <f t="shared" si="2389"/>
        <v/>
      </c>
      <c r="CH801" s="1206">
        <f t="shared" si="2389"/>
        <v>50</v>
      </c>
      <c r="CI801" s="1206">
        <f t="shared" si="2389"/>
        <v>60</v>
      </c>
      <c r="CJ801" s="1206">
        <f t="shared" si="2389"/>
        <v>120</v>
      </c>
      <c r="CK801" s="1207">
        <f t="shared" si="2389"/>
        <v>150</v>
      </c>
      <c r="CL801" s="1207">
        <f t="shared" si="2389"/>
        <v>520</v>
      </c>
      <c r="CM801" s="1207">
        <f t="shared" si="2389"/>
        <v>520</v>
      </c>
      <c r="CN801" s="1206">
        <f t="shared" si="2389"/>
        <v>1600</v>
      </c>
      <c r="CO801" s="1206">
        <f t="shared" si="2389"/>
        <v>3600</v>
      </c>
      <c r="CP801" s="1206">
        <f t="shared" si="2389"/>
        <v>7800</v>
      </c>
      <c r="CQ801" s="1206" t="str">
        <f t="shared" si="2389"/>
        <v/>
      </c>
      <c r="CR801" s="1206" t="str">
        <f t="shared" si="2389"/>
        <v/>
      </c>
      <c r="CS801" s="1205" t="str">
        <f t="shared" si="2389"/>
        <v/>
      </c>
      <c r="CT801" s="1208" t="str">
        <f t="shared" si="2389"/>
        <v/>
      </c>
      <c r="CU801" s="1242" t="str">
        <f t="shared" si="2390"/>
        <v/>
      </c>
      <c r="CV801" s="1243" t="str">
        <f t="shared" si="2391"/>
        <v/>
      </c>
      <c r="CW801" s="1244" t="str">
        <f t="shared" si="2392"/>
        <v/>
      </c>
      <c r="CX801" s="1244" t="str">
        <f t="shared" si="2393"/>
        <v/>
      </c>
      <c r="CY801" s="1244">
        <f t="shared" si="2394"/>
        <v>120</v>
      </c>
      <c r="CZ801" s="1244">
        <f t="shared" si="2395"/>
        <v>520</v>
      </c>
      <c r="DA801" s="1244">
        <f t="shared" si="2396"/>
        <v>520</v>
      </c>
      <c r="DB801" s="1245">
        <f t="shared" si="2397"/>
        <v>520</v>
      </c>
      <c r="DC801" s="1245">
        <f t="shared" si="2398"/>
        <v>600</v>
      </c>
      <c r="DD801" s="1245">
        <f t="shared" si="2399"/>
        <v>1040</v>
      </c>
      <c r="DE801" s="1244">
        <f t="shared" si="2400"/>
        <v>1560</v>
      </c>
      <c r="DF801" s="1244">
        <f t="shared" si="2401"/>
        <v>1825</v>
      </c>
      <c r="DG801" s="1244">
        <f t="shared" si="2402"/>
        <v>2600</v>
      </c>
      <c r="DH801" s="1244" t="str">
        <f t="shared" si="2403"/>
        <v/>
      </c>
      <c r="DI801" s="1244" t="str">
        <f t="shared" si="2404"/>
        <v/>
      </c>
      <c r="DJ801" s="1243" t="str">
        <f t="shared" si="2405"/>
        <v/>
      </c>
      <c r="DK801" s="1242" t="str">
        <f t="shared" si="2406"/>
        <v/>
      </c>
      <c r="DL801" s="1230">
        <f t="shared" ref="DL801:DL809" si="2416">COUNT(B801:R801)</f>
        <v>6</v>
      </c>
      <c r="DM801" s="1180">
        <f t="shared" ref="DM801:DM809" si="2417">COUNT(T801:AJ801)</f>
        <v>9</v>
      </c>
      <c r="DN801" s="1180">
        <f t="shared" ref="DN801:DN809" si="2418">COUNT(AL801:BB801)</f>
        <v>9</v>
      </c>
      <c r="DO801" s="1180">
        <f t="shared" ref="DO801:DO809" si="2419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20">IF(DL802&lt;3,"",(SUM(B802:R802)-MIN(B802:R802)-MAX(B802:R802))/(DL802-2))</f>
        <v>210.66666666666666</v>
      </c>
      <c r="CA802" s="1236">
        <f t="shared" ref="CA802:CA809" si="2421">IF(DM802&lt;3,"",(SUM(T802:AJ802)-MIN(T802:AJ802)-MAX(T802:AJ802))/(DM802-2))</f>
        <v>295</v>
      </c>
      <c r="CB802" s="1236">
        <f t="shared" ref="CB802:CB809" si="2422">IF(DN802&lt;3,"",(SUM(AL802:BB802)-MIN(AL802:BB802)-MAX(AL802:BB802))/(DN802-2))</f>
        <v>1664</v>
      </c>
      <c r="CC802" s="1384">
        <f t="shared" ref="CC802:CC809" si="2423">IF(DO802&lt;3,"",(SUM(BD802:BT802)-MIN(BD802:BT802)-MAX(BD802:BT802))/(DO802-2))</f>
        <v>1827.4285714285713</v>
      </c>
      <c r="CD802" s="1204" t="str">
        <f t="shared" si="2411"/>
        <v/>
      </c>
      <c r="CE802" s="1205" t="str">
        <f t="shared" si="2389"/>
        <v/>
      </c>
      <c r="CF802" s="1206" t="str">
        <f t="shared" si="2389"/>
        <v/>
      </c>
      <c r="CG802" s="1206" t="str">
        <f t="shared" si="2389"/>
        <v/>
      </c>
      <c r="CH802" s="1206">
        <f t="shared" si="2389"/>
        <v>45</v>
      </c>
      <c r="CI802" s="1206">
        <f t="shared" si="2389"/>
        <v>60</v>
      </c>
      <c r="CJ802" s="1206">
        <f t="shared" si="2389"/>
        <v>120</v>
      </c>
      <c r="CK802" s="1207">
        <f t="shared" si="2389"/>
        <v>220</v>
      </c>
      <c r="CL802" s="1207">
        <f t="shared" si="2389"/>
        <v>600</v>
      </c>
      <c r="CM802" s="1207">
        <f t="shared" si="2389"/>
        <v>648</v>
      </c>
      <c r="CN802" s="1206">
        <f t="shared" si="2389"/>
        <v>4000</v>
      </c>
      <c r="CO802" s="1206">
        <f t="shared" si="2389"/>
        <v>6000</v>
      </c>
      <c r="CP802" s="1206">
        <f t="shared" si="2389"/>
        <v>8400</v>
      </c>
      <c r="CQ802" s="1206" t="str">
        <f t="shared" si="2389"/>
        <v/>
      </c>
      <c r="CR802" s="1206" t="str">
        <f t="shared" si="2389"/>
        <v/>
      </c>
      <c r="CS802" s="1205" t="str">
        <f t="shared" ref="CE802:CT809" si="242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4"/>
        <v/>
      </c>
      <c r="CU802" s="1242" t="str">
        <f t="shared" si="2390"/>
        <v/>
      </c>
      <c r="CV802" s="1243" t="str">
        <f t="shared" si="2391"/>
        <v/>
      </c>
      <c r="CW802" s="1244" t="str">
        <f t="shared" si="2392"/>
        <v/>
      </c>
      <c r="CX802" s="1244" t="str">
        <f t="shared" si="2393"/>
        <v/>
      </c>
      <c r="CY802" s="1244">
        <f t="shared" si="2394"/>
        <v>150</v>
      </c>
      <c r="CZ802" s="1244">
        <f t="shared" si="2395"/>
        <v>432</v>
      </c>
      <c r="DA802" s="1244">
        <f t="shared" si="2396"/>
        <v>600</v>
      </c>
      <c r="DB802" s="1245">
        <f t="shared" si="2397"/>
        <v>1440</v>
      </c>
      <c r="DC802" s="1245">
        <f t="shared" si="2398"/>
        <v>1500</v>
      </c>
      <c r="DD802" s="1245">
        <f t="shared" si="2399"/>
        <v>2080</v>
      </c>
      <c r="DE802" s="1244">
        <f t="shared" si="2400"/>
        <v>2340</v>
      </c>
      <c r="DF802" s="1244">
        <f t="shared" si="2401"/>
        <v>4400</v>
      </c>
      <c r="DG802" s="1244">
        <f t="shared" si="2402"/>
        <v>6100</v>
      </c>
      <c r="DH802" s="1244" t="str">
        <f t="shared" si="2403"/>
        <v/>
      </c>
      <c r="DI802" s="1244" t="str">
        <f t="shared" si="2404"/>
        <v/>
      </c>
      <c r="DJ802" s="1243" t="str">
        <f t="shared" si="2405"/>
        <v/>
      </c>
      <c r="DK802" s="1242" t="str">
        <f t="shared" si="2406"/>
        <v/>
      </c>
      <c r="DL802" s="1230">
        <f t="shared" si="2416"/>
        <v>5</v>
      </c>
      <c r="DM802" s="1180">
        <f t="shared" si="2417"/>
        <v>9</v>
      </c>
      <c r="DN802" s="1180">
        <f t="shared" si="2418"/>
        <v>9</v>
      </c>
      <c r="DO802" s="1180">
        <f t="shared" si="2419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20"/>
        <v/>
      </c>
      <c r="CA803" s="1236" t="str">
        <f t="shared" si="2421"/>
        <v/>
      </c>
      <c r="CB803" s="1236">
        <f t="shared" si="2422"/>
        <v>690</v>
      </c>
      <c r="CC803" s="1384">
        <f t="shared" si="2423"/>
        <v>900</v>
      </c>
      <c r="CD803" s="1204" t="str">
        <f t="shared" si="2411"/>
        <v/>
      </c>
      <c r="CE803" s="1205" t="str">
        <f t="shared" si="2424"/>
        <v/>
      </c>
      <c r="CF803" s="1206" t="str">
        <f t="shared" si="2424"/>
        <v/>
      </c>
      <c r="CG803" s="1206" t="str">
        <f t="shared" si="2424"/>
        <v/>
      </c>
      <c r="CH803" s="1206" t="str">
        <f t="shared" si="2424"/>
        <v/>
      </c>
      <c r="CI803" s="1206" t="str">
        <f t="shared" si="2424"/>
        <v/>
      </c>
      <c r="CJ803" s="1206">
        <f t="shared" si="2424"/>
        <v>0</v>
      </c>
      <c r="CK803" s="1207">
        <f t="shared" si="2424"/>
        <v>160</v>
      </c>
      <c r="CL803" s="1207">
        <f t="shared" si="2424"/>
        <v>200</v>
      </c>
      <c r="CM803" s="1207">
        <f t="shared" si="2424"/>
        <v>1200</v>
      </c>
      <c r="CN803" s="1206">
        <f t="shared" si="2424"/>
        <v>1200</v>
      </c>
      <c r="CO803" s="1206">
        <f t="shared" si="2424"/>
        <v>1500</v>
      </c>
      <c r="CP803" s="1206" t="str">
        <f t="shared" si="2424"/>
        <v/>
      </c>
      <c r="CQ803" s="1206" t="str">
        <f t="shared" si="2424"/>
        <v/>
      </c>
      <c r="CR803" s="1206" t="str">
        <f t="shared" si="2424"/>
        <v/>
      </c>
      <c r="CS803" s="1205" t="str">
        <f t="shared" si="2424"/>
        <v/>
      </c>
      <c r="CT803" s="1208" t="str">
        <f t="shared" si="2424"/>
        <v/>
      </c>
      <c r="CU803" s="1242" t="str">
        <f t="shared" si="2390"/>
        <v/>
      </c>
      <c r="CV803" s="1243" t="str">
        <f t="shared" si="2391"/>
        <v/>
      </c>
      <c r="CW803" s="1244" t="str">
        <f t="shared" si="2392"/>
        <v/>
      </c>
      <c r="CX803" s="1244" t="str">
        <f t="shared" si="2393"/>
        <v/>
      </c>
      <c r="CY803" s="1244" t="str">
        <f t="shared" si="2394"/>
        <v/>
      </c>
      <c r="CZ803" s="1244">
        <f t="shared" si="2395"/>
        <v>400</v>
      </c>
      <c r="DA803" s="1244">
        <f t="shared" si="2396"/>
        <v>500</v>
      </c>
      <c r="DB803" s="1245">
        <f t="shared" si="2397"/>
        <v>500</v>
      </c>
      <c r="DC803" s="1245">
        <f t="shared" si="2398"/>
        <v>1000</v>
      </c>
      <c r="DD803" s="1245">
        <f t="shared" si="2399"/>
        <v>1000</v>
      </c>
      <c r="DE803" s="1244">
        <f t="shared" si="2400"/>
        <v>1500</v>
      </c>
      <c r="DF803" s="1244">
        <f t="shared" si="2401"/>
        <v>6000</v>
      </c>
      <c r="DG803" s="1244" t="str">
        <f t="shared" si="2402"/>
        <v/>
      </c>
      <c r="DH803" s="1244" t="str">
        <f t="shared" si="2403"/>
        <v/>
      </c>
      <c r="DI803" s="1244" t="str">
        <f t="shared" si="2404"/>
        <v/>
      </c>
      <c r="DJ803" s="1243" t="str">
        <f t="shared" si="2405"/>
        <v/>
      </c>
      <c r="DK803" s="1242" t="str">
        <f t="shared" si="2406"/>
        <v/>
      </c>
      <c r="DL803" s="1230">
        <f t="shared" si="2416"/>
        <v>1</v>
      </c>
      <c r="DM803" s="1180">
        <f t="shared" si="2417"/>
        <v>2</v>
      </c>
      <c r="DN803" s="1180">
        <f t="shared" si="2418"/>
        <v>6</v>
      </c>
      <c r="DO803" s="1180">
        <f t="shared" si="2419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20"/>
        <v>135.19999999999999</v>
      </c>
      <c r="CA804" s="1236">
        <f t="shared" si="2421"/>
        <v>466</v>
      </c>
      <c r="CB804" s="1236">
        <f t="shared" si="2422"/>
        <v>271.66666666666669</v>
      </c>
      <c r="CC804" s="1384">
        <f t="shared" si="2423"/>
        <v>750.33333333333337</v>
      </c>
      <c r="CD804" s="1204" t="str">
        <f t="shared" si="2411"/>
        <v/>
      </c>
      <c r="CE804" s="1205" t="str">
        <f t="shared" si="2424"/>
        <v/>
      </c>
      <c r="CF804" s="1206" t="str">
        <f t="shared" si="2424"/>
        <v/>
      </c>
      <c r="CG804" s="1206" t="str">
        <f t="shared" si="2424"/>
        <v/>
      </c>
      <c r="CH804" s="1206" t="str">
        <f t="shared" si="2424"/>
        <v/>
      </c>
      <c r="CI804" s="1206">
        <f t="shared" si="2424"/>
        <v>60</v>
      </c>
      <c r="CJ804" s="1206">
        <f t="shared" si="2424"/>
        <v>60</v>
      </c>
      <c r="CK804" s="1207">
        <f t="shared" si="2424"/>
        <v>90</v>
      </c>
      <c r="CL804" s="1207">
        <f t="shared" si="2424"/>
        <v>240</v>
      </c>
      <c r="CM804" s="1207">
        <f t="shared" si="2424"/>
        <v>364</v>
      </c>
      <c r="CN804" s="1206">
        <f t="shared" si="2424"/>
        <v>416</v>
      </c>
      <c r="CO804" s="1206">
        <f t="shared" si="2424"/>
        <v>460</v>
      </c>
      <c r="CP804" s="1206">
        <f t="shared" si="2424"/>
        <v>3500</v>
      </c>
      <c r="CQ804" s="1206" t="str">
        <f t="shared" si="2424"/>
        <v/>
      </c>
      <c r="CR804" s="1206" t="str">
        <f t="shared" si="2424"/>
        <v/>
      </c>
      <c r="CS804" s="1205" t="str">
        <f t="shared" si="2424"/>
        <v/>
      </c>
      <c r="CT804" s="1208" t="str">
        <f t="shared" si="2424"/>
        <v/>
      </c>
      <c r="CU804" s="1242" t="str">
        <f t="shared" si="2390"/>
        <v/>
      </c>
      <c r="CV804" s="1243" t="str">
        <f t="shared" si="2391"/>
        <v/>
      </c>
      <c r="CW804" s="1244" t="str">
        <f t="shared" si="2392"/>
        <v/>
      </c>
      <c r="CX804" s="1244" t="str">
        <f t="shared" si="2393"/>
        <v/>
      </c>
      <c r="CY804" s="1244" t="str">
        <f t="shared" si="2394"/>
        <v/>
      </c>
      <c r="CZ804" s="1244">
        <f t="shared" si="2395"/>
        <v>96</v>
      </c>
      <c r="DA804" s="1244">
        <f t="shared" si="2396"/>
        <v>144</v>
      </c>
      <c r="DB804" s="1245">
        <f t="shared" si="2397"/>
        <v>200</v>
      </c>
      <c r="DC804" s="1245">
        <f t="shared" si="2398"/>
        <v>364</v>
      </c>
      <c r="DD804" s="1245">
        <f t="shared" si="2399"/>
        <v>500</v>
      </c>
      <c r="DE804" s="1244">
        <f t="shared" si="2400"/>
        <v>1200</v>
      </c>
      <c r="DF804" s="1244">
        <f t="shared" si="2401"/>
        <v>2094</v>
      </c>
      <c r="DG804" s="1244">
        <f t="shared" si="2402"/>
        <v>3600</v>
      </c>
      <c r="DH804" s="1244" t="str">
        <f t="shared" si="2403"/>
        <v/>
      </c>
      <c r="DI804" s="1244" t="str">
        <f t="shared" si="2404"/>
        <v/>
      </c>
      <c r="DJ804" s="1243" t="str">
        <f t="shared" si="2405"/>
        <v/>
      </c>
      <c r="DK804" s="1242" t="str">
        <f t="shared" si="2406"/>
        <v/>
      </c>
      <c r="DL804" s="1230">
        <f t="shared" si="2416"/>
        <v>7</v>
      </c>
      <c r="DM804" s="1180">
        <f t="shared" si="2417"/>
        <v>7</v>
      </c>
      <c r="DN804" s="1180">
        <f t="shared" si="2418"/>
        <v>8</v>
      </c>
      <c r="DO804" s="1180">
        <f t="shared" si="2419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20"/>
        <v/>
      </c>
      <c r="CA805" s="1236" t="str">
        <f t="shared" si="2421"/>
        <v/>
      </c>
      <c r="CB805" s="1236" t="str">
        <f t="shared" si="2422"/>
        <v/>
      </c>
      <c r="CC805" s="1384" t="str">
        <f t="shared" si="2423"/>
        <v/>
      </c>
      <c r="CD805" s="1204" t="str">
        <f t="shared" si="2411"/>
        <v/>
      </c>
      <c r="CE805" s="1205" t="str">
        <f t="shared" si="2424"/>
        <v/>
      </c>
      <c r="CF805" s="1206" t="str">
        <f t="shared" si="2424"/>
        <v/>
      </c>
      <c r="CG805" s="1206" t="str">
        <f t="shared" si="2424"/>
        <v/>
      </c>
      <c r="CH805" s="1206" t="str">
        <f t="shared" si="2424"/>
        <v/>
      </c>
      <c r="CI805" s="1206" t="str">
        <f t="shared" si="2424"/>
        <v/>
      </c>
      <c r="CJ805" s="1206" t="str">
        <f t="shared" si="2424"/>
        <v/>
      </c>
      <c r="CK805" s="1207" t="str">
        <f t="shared" si="2424"/>
        <v/>
      </c>
      <c r="CL805" s="1207" t="str">
        <f t="shared" si="2424"/>
        <v/>
      </c>
      <c r="CM805" s="1207" t="str">
        <f t="shared" si="2424"/>
        <v/>
      </c>
      <c r="CN805" s="1206" t="str">
        <f t="shared" si="2424"/>
        <v/>
      </c>
      <c r="CO805" s="1206" t="str">
        <f t="shared" si="2424"/>
        <v/>
      </c>
      <c r="CP805" s="1206" t="str">
        <f t="shared" si="2424"/>
        <v/>
      </c>
      <c r="CQ805" s="1206" t="str">
        <f t="shared" si="2424"/>
        <v/>
      </c>
      <c r="CR805" s="1206" t="str">
        <f t="shared" si="2424"/>
        <v/>
      </c>
      <c r="CS805" s="1205" t="str">
        <f t="shared" si="2424"/>
        <v/>
      </c>
      <c r="CT805" s="1208" t="str">
        <f t="shared" si="2424"/>
        <v/>
      </c>
      <c r="CU805" s="1242" t="str">
        <f t="shared" si="2390"/>
        <v/>
      </c>
      <c r="CV805" s="1243" t="str">
        <f t="shared" si="2391"/>
        <v/>
      </c>
      <c r="CW805" s="1244" t="str">
        <f t="shared" si="2392"/>
        <v/>
      </c>
      <c r="CX805" s="1244" t="str">
        <f t="shared" si="2393"/>
        <v/>
      </c>
      <c r="CY805" s="1244" t="str">
        <f t="shared" si="2394"/>
        <v/>
      </c>
      <c r="CZ805" s="1244" t="str">
        <f t="shared" si="2395"/>
        <v/>
      </c>
      <c r="DA805" s="1244" t="str">
        <f t="shared" si="2396"/>
        <v/>
      </c>
      <c r="DB805" s="1245" t="str">
        <f t="shared" si="2397"/>
        <v/>
      </c>
      <c r="DC805" s="1245" t="str">
        <f t="shared" si="2398"/>
        <v/>
      </c>
      <c r="DD805" s="1245" t="str">
        <f t="shared" si="2399"/>
        <v/>
      </c>
      <c r="DE805" s="1244" t="str">
        <f t="shared" si="2400"/>
        <v/>
      </c>
      <c r="DF805" s="1244" t="str">
        <f t="shared" si="2401"/>
        <v/>
      </c>
      <c r="DG805" s="1244" t="str">
        <f t="shared" si="2402"/>
        <v/>
      </c>
      <c r="DH805" s="1244" t="str">
        <f t="shared" si="2403"/>
        <v/>
      </c>
      <c r="DI805" s="1244" t="str">
        <f t="shared" si="2404"/>
        <v/>
      </c>
      <c r="DJ805" s="1243" t="str">
        <f t="shared" si="2405"/>
        <v/>
      </c>
      <c r="DK805" s="1242" t="str">
        <f t="shared" si="2406"/>
        <v/>
      </c>
      <c r="DL805" s="1230">
        <f t="shared" si="2416"/>
        <v>0</v>
      </c>
      <c r="DM805" s="1180">
        <f t="shared" si="2417"/>
        <v>0</v>
      </c>
      <c r="DN805" s="1180">
        <f t="shared" si="2418"/>
        <v>0</v>
      </c>
      <c r="DO805" s="1180">
        <f t="shared" si="2419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20"/>
        <v/>
      </c>
      <c r="CA808" s="1236" t="str">
        <f t="shared" si="2421"/>
        <v/>
      </c>
      <c r="CB808" s="1236" t="str">
        <f t="shared" si="2422"/>
        <v/>
      </c>
      <c r="CC808" s="1384" t="str">
        <f t="shared" si="2423"/>
        <v/>
      </c>
      <c r="CD808" s="1204" t="str">
        <f t="shared" si="2411"/>
        <v/>
      </c>
      <c r="CE808" s="1205" t="str">
        <f t="shared" si="2424"/>
        <v/>
      </c>
      <c r="CF808" s="1206" t="str">
        <f t="shared" si="2424"/>
        <v/>
      </c>
      <c r="CG808" s="1206" t="str">
        <f t="shared" si="2424"/>
        <v/>
      </c>
      <c r="CH808" s="1206" t="str">
        <f t="shared" si="2424"/>
        <v/>
      </c>
      <c r="CI808" s="1206" t="str">
        <f t="shared" si="2424"/>
        <v/>
      </c>
      <c r="CJ808" s="1206" t="str">
        <f t="shared" si="2424"/>
        <v/>
      </c>
      <c r="CK808" s="1207" t="str">
        <f t="shared" si="2424"/>
        <v/>
      </c>
      <c r="CL808" s="1207" t="str">
        <f t="shared" si="2424"/>
        <v/>
      </c>
      <c r="CM808" s="1207" t="str">
        <f t="shared" si="2424"/>
        <v/>
      </c>
      <c r="CN808" s="1206" t="str">
        <f t="shared" si="2424"/>
        <v/>
      </c>
      <c r="CO808" s="1206" t="str">
        <f t="shared" si="2424"/>
        <v/>
      </c>
      <c r="CP808" s="1206" t="str">
        <f t="shared" si="2424"/>
        <v/>
      </c>
      <c r="CQ808" s="1206" t="str">
        <f t="shared" si="2424"/>
        <v/>
      </c>
      <c r="CR808" s="1206" t="str">
        <f t="shared" si="2424"/>
        <v/>
      </c>
      <c r="CS808" s="1205" t="str">
        <f t="shared" si="2424"/>
        <v/>
      </c>
      <c r="CT808" s="1208" t="str">
        <f t="shared" si="2424"/>
        <v/>
      </c>
      <c r="CU808" s="1242" t="str">
        <f t="shared" si="2390"/>
        <v/>
      </c>
      <c r="CV808" s="1243" t="str">
        <f t="shared" si="2391"/>
        <v/>
      </c>
      <c r="CW808" s="1244" t="str">
        <f t="shared" si="2392"/>
        <v/>
      </c>
      <c r="CX808" s="1244" t="str">
        <f t="shared" si="2393"/>
        <v/>
      </c>
      <c r="CY808" s="1244" t="str">
        <f t="shared" si="2394"/>
        <v/>
      </c>
      <c r="CZ808" s="1244" t="str">
        <f t="shared" si="2395"/>
        <v/>
      </c>
      <c r="DA808" s="1244" t="str">
        <f t="shared" si="2396"/>
        <v/>
      </c>
      <c r="DB808" s="1245" t="str">
        <f t="shared" si="2397"/>
        <v/>
      </c>
      <c r="DC808" s="1245" t="str">
        <f t="shared" si="2398"/>
        <v/>
      </c>
      <c r="DD808" s="1245" t="str">
        <f t="shared" si="2399"/>
        <v/>
      </c>
      <c r="DE808" s="1244" t="str">
        <f t="shared" si="2400"/>
        <v/>
      </c>
      <c r="DF808" s="1244" t="str">
        <f t="shared" si="2401"/>
        <v/>
      </c>
      <c r="DG808" s="1244" t="str">
        <f t="shared" si="2402"/>
        <v/>
      </c>
      <c r="DH808" s="1244" t="str">
        <f t="shared" si="2403"/>
        <v/>
      </c>
      <c r="DI808" s="1244" t="str">
        <f t="shared" si="2404"/>
        <v/>
      </c>
      <c r="DJ808" s="1243" t="str">
        <f t="shared" si="2405"/>
        <v/>
      </c>
      <c r="DK808" s="1242" t="str">
        <f t="shared" si="2406"/>
        <v/>
      </c>
      <c r="DL808" s="1230">
        <f t="shared" si="2416"/>
        <v>0</v>
      </c>
      <c r="DM808" s="1180">
        <f t="shared" si="2417"/>
        <v>0</v>
      </c>
      <c r="DN808" s="1180">
        <f t="shared" si="2418"/>
        <v>0</v>
      </c>
      <c r="DO808" s="1180">
        <f t="shared" si="2419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20"/>
        <v/>
      </c>
      <c r="CA809" s="1236">
        <f t="shared" si="2421"/>
        <v>220</v>
      </c>
      <c r="CB809" s="1236">
        <f t="shared" si="2422"/>
        <v>3527.7142857142858</v>
      </c>
      <c r="CC809" s="1384">
        <f t="shared" si="2423"/>
        <v>5915.8571428571431</v>
      </c>
      <c r="CD809" s="1204" t="str">
        <f t="shared" si="2411"/>
        <v/>
      </c>
      <c r="CE809" s="1205" t="str">
        <f t="shared" si="2424"/>
        <v/>
      </c>
      <c r="CF809" s="1206" t="str">
        <f t="shared" si="2424"/>
        <v/>
      </c>
      <c r="CG809" s="1206" t="str">
        <f t="shared" si="2424"/>
        <v/>
      </c>
      <c r="CH809" s="1206">
        <f t="shared" si="2424"/>
        <v>136</v>
      </c>
      <c r="CI809" s="1206">
        <f t="shared" si="2424"/>
        <v>174</v>
      </c>
      <c r="CJ809" s="1206">
        <f t="shared" si="2424"/>
        <v>300</v>
      </c>
      <c r="CK809" s="1207">
        <f t="shared" si="2424"/>
        <v>820</v>
      </c>
      <c r="CL809" s="1207">
        <f t="shared" si="2424"/>
        <v>1520</v>
      </c>
      <c r="CM809" s="1207">
        <f t="shared" si="2424"/>
        <v>5266</v>
      </c>
      <c r="CN809" s="1206">
        <f t="shared" si="2424"/>
        <v>6494</v>
      </c>
      <c r="CO809" s="1206">
        <f t="shared" si="2424"/>
        <v>10120</v>
      </c>
      <c r="CP809" s="1206">
        <f t="shared" si="2424"/>
        <v>20990</v>
      </c>
      <c r="CQ809" s="1206" t="str">
        <f t="shared" si="2424"/>
        <v/>
      </c>
      <c r="CR809" s="1206" t="str">
        <f t="shared" si="2424"/>
        <v/>
      </c>
      <c r="CS809" s="1205" t="str">
        <f t="shared" si="2424"/>
        <v/>
      </c>
      <c r="CT809" s="1208" t="str">
        <f t="shared" si="2424"/>
        <v/>
      </c>
      <c r="CU809" s="1242" t="str">
        <f t="shared" si="2390"/>
        <v/>
      </c>
      <c r="CV809" s="1243" t="str">
        <f t="shared" si="2391"/>
        <v/>
      </c>
      <c r="CW809" s="1244" t="str">
        <f t="shared" si="2392"/>
        <v/>
      </c>
      <c r="CX809" s="1244" t="str">
        <f t="shared" si="2393"/>
        <v/>
      </c>
      <c r="CY809" s="1244">
        <f t="shared" si="2394"/>
        <v>924</v>
      </c>
      <c r="CZ809" s="1244">
        <f t="shared" si="2395"/>
        <v>2680</v>
      </c>
      <c r="DA809" s="1244">
        <f t="shared" si="2396"/>
        <v>3254</v>
      </c>
      <c r="DB809" s="1245">
        <f t="shared" si="2397"/>
        <v>3472</v>
      </c>
      <c r="DC809" s="1245">
        <f t="shared" si="2398"/>
        <v>3875</v>
      </c>
      <c r="DD809" s="1245">
        <f t="shared" si="2399"/>
        <v>7320</v>
      </c>
      <c r="DE809" s="1244">
        <f t="shared" si="2400"/>
        <v>8310</v>
      </c>
      <c r="DF809" s="1244">
        <f t="shared" si="2401"/>
        <v>12500</v>
      </c>
      <c r="DG809" s="1244">
        <f t="shared" si="2402"/>
        <v>21120</v>
      </c>
      <c r="DH809" s="1244" t="str">
        <f t="shared" si="2403"/>
        <v/>
      </c>
      <c r="DI809" s="1244" t="str">
        <f t="shared" si="2404"/>
        <v/>
      </c>
      <c r="DJ809" s="1243" t="str">
        <f t="shared" si="2405"/>
        <v/>
      </c>
      <c r="DK809" s="1242" t="str">
        <f t="shared" si="2406"/>
        <v/>
      </c>
      <c r="DL809" s="1230">
        <f t="shared" si="2416"/>
        <v>0</v>
      </c>
      <c r="DM809" s="1180">
        <f t="shared" si="2417"/>
        <v>3</v>
      </c>
      <c r="DN809" s="1180">
        <f t="shared" si="2418"/>
        <v>9</v>
      </c>
      <c r="DO809" s="1180">
        <f t="shared" si="2419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1400</v>
      </c>
      <c r="BY810" s="1529">
        <f>BY20-BY31</f>
        <v>5438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5">SUM(B771:B775,B780:B784,B789:B810)</f>
        <v>619</v>
      </c>
      <c r="C811" s="1530">
        <f t="shared" si="2425"/>
        <v>727</v>
      </c>
      <c r="D811" s="1530">
        <f t="shared" si="2425"/>
        <v>1096</v>
      </c>
      <c r="E811" s="1530">
        <f t="shared" si="2425"/>
        <v>797</v>
      </c>
      <c r="F811" s="1530">
        <f t="shared" si="2425"/>
        <v>1625</v>
      </c>
      <c r="G811" s="1530">
        <f t="shared" si="2425"/>
        <v>944</v>
      </c>
      <c r="H811" s="1530">
        <f t="shared" si="2425"/>
        <v>52</v>
      </c>
      <c r="I811" s="1530">
        <f t="shared" si="2425"/>
        <v>1400</v>
      </c>
      <c r="J811" s="1530">
        <f t="shared" si="2425"/>
        <v>2012</v>
      </c>
      <c r="K811" s="1530">
        <f t="shared" si="2425"/>
        <v>0</v>
      </c>
      <c r="L811" s="1530">
        <f t="shared" si="2425"/>
        <v>0</v>
      </c>
      <c r="M811" s="1530">
        <f t="shared" si="2425"/>
        <v>0</v>
      </c>
      <c r="N811" s="1530">
        <f t="shared" si="2425"/>
        <v>0</v>
      </c>
      <c r="O811" s="1530">
        <f t="shared" si="2425"/>
        <v>0</v>
      </c>
      <c r="P811" s="1530">
        <f t="shared" si="2425"/>
        <v>0</v>
      </c>
      <c r="Q811" s="1530">
        <f t="shared" si="2425"/>
        <v>0</v>
      </c>
      <c r="R811" s="1530">
        <f t="shared" si="2425"/>
        <v>0</v>
      </c>
      <c r="S811" s="1531"/>
      <c r="T811" s="1660">
        <f t="shared" ref="T811:AJ811" si="2426">SUM(T771:T775,T780:T784,T789:T810)</f>
        <v>2649</v>
      </c>
      <c r="U811" s="1660">
        <f t="shared" si="2426"/>
        <v>1278</v>
      </c>
      <c r="V811" s="1660">
        <f t="shared" si="2426"/>
        <v>1432</v>
      </c>
      <c r="W811" s="1660">
        <f t="shared" si="2426"/>
        <v>6365</v>
      </c>
      <c r="X811" s="1660">
        <f t="shared" si="2426"/>
        <v>6955</v>
      </c>
      <c r="Y811" s="1660">
        <f t="shared" si="2426"/>
        <v>5100</v>
      </c>
      <c r="Z811" s="1660">
        <f t="shared" si="2426"/>
        <v>3137</v>
      </c>
      <c r="AA811" s="1530">
        <f t="shared" si="2426"/>
        <v>3957</v>
      </c>
      <c r="AB811" s="1530">
        <f t="shared" si="2426"/>
        <v>3388</v>
      </c>
      <c r="AC811" s="1530">
        <f t="shared" si="2426"/>
        <v>0</v>
      </c>
      <c r="AD811" s="1530">
        <f t="shared" si="2426"/>
        <v>0</v>
      </c>
      <c r="AE811" s="1530">
        <f t="shared" si="2426"/>
        <v>0</v>
      </c>
      <c r="AF811" s="1530">
        <f t="shared" si="2426"/>
        <v>0</v>
      </c>
      <c r="AG811" s="1530">
        <f t="shared" si="2426"/>
        <v>0</v>
      </c>
      <c r="AH811" s="1530">
        <f t="shared" si="2426"/>
        <v>0</v>
      </c>
      <c r="AI811" s="1530">
        <f t="shared" si="2426"/>
        <v>0</v>
      </c>
      <c r="AJ811" s="1530">
        <f t="shared" si="2426"/>
        <v>0</v>
      </c>
      <c r="AK811" s="1531"/>
      <c r="AL811" s="1530">
        <f t="shared" ref="AL811:BB811" si="2427">SUM(AL771:AL775,AL780:AL784,AL789:AL810)</f>
        <v>3674</v>
      </c>
      <c r="AM811" s="1530">
        <f t="shared" si="2427"/>
        <v>4156</v>
      </c>
      <c r="AN811" s="1530">
        <f t="shared" si="2427"/>
        <v>4115</v>
      </c>
      <c r="AO811" s="1530">
        <f t="shared" si="2427"/>
        <v>25148</v>
      </c>
      <c r="AP811" s="1530">
        <f t="shared" si="2427"/>
        <v>60012</v>
      </c>
      <c r="AQ811" s="1530">
        <f t="shared" si="2427"/>
        <v>36456</v>
      </c>
      <c r="AR811" s="1530">
        <f t="shared" si="2427"/>
        <v>25570</v>
      </c>
      <c r="AS811" s="1530">
        <f t="shared" si="2427"/>
        <v>53417</v>
      </c>
      <c r="AT811" s="1530">
        <f t="shared" si="2427"/>
        <v>7649</v>
      </c>
      <c r="AU811" s="1530">
        <f t="shared" si="2427"/>
        <v>0</v>
      </c>
      <c r="AV811" s="1530">
        <f t="shared" si="2427"/>
        <v>0</v>
      </c>
      <c r="AW811" s="1530">
        <f t="shared" si="2427"/>
        <v>0</v>
      </c>
      <c r="AX811" s="1530">
        <f t="shared" si="2427"/>
        <v>0</v>
      </c>
      <c r="AY811" s="1530">
        <f t="shared" si="2427"/>
        <v>0</v>
      </c>
      <c r="AZ811" s="1530">
        <f t="shared" si="2427"/>
        <v>0</v>
      </c>
      <c r="BA811" s="1530">
        <f t="shared" si="2427"/>
        <v>0</v>
      </c>
      <c r="BB811" s="1530">
        <f t="shared" si="2427"/>
        <v>0</v>
      </c>
      <c r="BC811" s="1531"/>
      <c r="BD811" s="1530">
        <f t="shared" ref="BD811:BT811" si="2428">SUM(BD771:BD775,BD780:BD784,BD789:BD810)</f>
        <v>10212</v>
      </c>
      <c r="BE811" s="1530">
        <f t="shared" si="2428"/>
        <v>12112</v>
      </c>
      <c r="BF811" s="1530">
        <f t="shared" si="2428"/>
        <v>16009</v>
      </c>
      <c r="BG811" s="1530">
        <f t="shared" si="2428"/>
        <v>25068</v>
      </c>
      <c r="BH811" s="1530">
        <f t="shared" si="2428"/>
        <v>39101</v>
      </c>
      <c r="BI811" s="1530">
        <f t="shared" si="2428"/>
        <v>31586</v>
      </c>
      <c r="BJ811" s="1530">
        <f t="shared" si="2428"/>
        <v>35656</v>
      </c>
      <c r="BK811" s="1530">
        <f t="shared" si="2428"/>
        <v>42182</v>
      </c>
      <c r="BL811" s="1530">
        <f t="shared" si="2428"/>
        <v>24150</v>
      </c>
      <c r="BM811" s="1530">
        <f t="shared" si="2428"/>
        <v>0</v>
      </c>
      <c r="BN811" s="1530">
        <f t="shared" si="2428"/>
        <v>0</v>
      </c>
      <c r="BO811" s="1530">
        <f t="shared" si="2428"/>
        <v>0</v>
      </c>
      <c r="BP811" s="1530">
        <f t="shared" si="2428"/>
        <v>0</v>
      </c>
      <c r="BQ811" s="1530">
        <f t="shared" si="2428"/>
        <v>0</v>
      </c>
      <c r="BR811" s="1530">
        <f t="shared" si="2428"/>
        <v>0</v>
      </c>
      <c r="BS811" s="1530">
        <f t="shared" si="2428"/>
        <v>0</v>
      </c>
      <c r="BT811" s="1530">
        <f t="shared" si="2428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9"/>
        <v>0</v>
      </c>
      <c r="CG811" s="1206">
        <f t="shared" si="2429"/>
        <v>0</v>
      </c>
      <c r="CH811" s="1206">
        <f t="shared" si="2429"/>
        <v>0</v>
      </c>
      <c r="CI811" s="1206">
        <f t="shared" si="2429"/>
        <v>0</v>
      </c>
      <c r="CJ811" s="1206">
        <f t="shared" si="2429"/>
        <v>0</v>
      </c>
      <c r="CK811" s="1207">
        <f t="shared" si="2429"/>
        <v>0</v>
      </c>
      <c r="CL811" s="1207">
        <f t="shared" si="2429"/>
        <v>3674</v>
      </c>
      <c r="CM811" s="1207">
        <f t="shared" si="2429"/>
        <v>4115</v>
      </c>
      <c r="CN811" s="1206">
        <f t="shared" si="2429"/>
        <v>4156</v>
      </c>
      <c r="CO811" s="1206">
        <f t="shared" si="2429"/>
        <v>7649</v>
      </c>
      <c r="CP811" s="1206">
        <f t="shared" si="2429"/>
        <v>25148</v>
      </c>
      <c r="CQ811" s="1206">
        <f t="shared" si="2429"/>
        <v>25570</v>
      </c>
      <c r="CR811" s="1206">
        <f t="shared" si="2429"/>
        <v>36456</v>
      </c>
      <c r="CS811" s="1205">
        <f t="shared" si="2429"/>
        <v>53417</v>
      </c>
      <c r="CT811" s="1208">
        <f t="shared" si="2429"/>
        <v>60012</v>
      </c>
      <c r="CU811" s="1242">
        <f t="shared" ref="CU811:DK811" si="243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30"/>
        <v>0</v>
      </c>
      <c r="CW811" s="1244">
        <f t="shared" si="2430"/>
        <v>0</v>
      </c>
      <c r="CX811" s="1244">
        <f t="shared" si="2430"/>
        <v>0</v>
      </c>
      <c r="CY811" s="1244">
        <f t="shared" si="2430"/>
        <v>0</v>
      </c>
      <c r="CZ811" s="1244">
        <f t="shared" si="2430"/>
        <v>0</v>
      </c>
      <c r="DA811" s="1244">
        <f t="shared" si="2430"/>
        <v>0</v>
      </c>
      <c r="DB811" s="1245">
        <f t="shared" si="2430"/>
        <v>0</v>
      </c>
      <c r="DC811" s="1245">
        <f t="shared" si="2430"/>
        <v>10212</v>
      </c>
      <c r="DD811" s="1245">
        <f t="shared" si="2430"/>
        <v>12112</v>
      </c>
      <c r="DE811" s="1244">
        <f t="shared" si="2430"/>
        <v>16009</v>
      </c>
      <c r="DF811" s="1244">
        <f t="shared" si="2430"/>
        <v>24150</v>
      </c>
      <c r="DG811" s="1244">
        <f t="shared" si="2430"/>
        <v>25068</v>
      </c>
      <c r="DH811" s="1244">
        <f t="shared" si="2430"/>
        <v>31586</v>
      </c>
      <c r="DI811" s="1244">
        <f t="shared" si="2430"/>
        <v>35656</v>
      </c>
      <c r="DJ811" s="1243">
        <f t="shared" si="2430"/>
        <v>39101</v>
      </c>
      <c r="DK811" s="1242">
        <f t="shared" si="2430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31">SUM(B89)</f>
        <v>0</v>
      </c>
      <c r="C819" s="1536">
        <f t="shared" si="2431"/>
        <v>0</v>
      </c>
      <c r="D819" s="1536">
        <f t="shared" si="2431"/>
        <v>0</v>
      </c>
      <c r="E819" s="1536">
        <f t="shared" si="2431"/>
        <v>0</v>
      </c>
      <c r="F819" s="1536">
        <f t="shared" si="2431"/>
        <v>0</v>
      </c>
      <c r="G819" s="1536">
        <f t="shared" si="2431"/>
        <v>0</v>
      </c>
      <c r="H819" s="1536">
        <f t="shared" si="2431"/>
        <v>0</v>
      </c>
      <c r="I819" s="1536">
        <f t="shared" si="2431"/>
        <v>0</v>
      </c>
      <c r="J819" s="1536">
        <f t="shared" si="2431"/>
        <v>0</v>
      </c>
      <c r="K819" s="1536">
        <f t="shared" si="2431"/>
        <v>0</v>
      </c>
      <c r="L819" s="1536">
        <f t="shared" si="2431"/>
        <v>0</v>
      </c>
      <c r="M819" s="1536">
        <f t="shared" si="2431"/>
        <v>0</v>
      </c>
      <c r="N819" s="1536">
        <f t="shared" si="2431"/>
        <v>0</v>
      </c>
      <c r="O819" s="1536">
        <f t="shared" si="2431"/>
        <v>0</v>
      </c>
      <c r="P819" s="1536">
        <f t="shared" si="2431"/>
        <v>0</v>
      </c>
      <c r="Q819" s="1536">
        <f t="shared" si="2431"/>
        <v>0</v>
      </c>
      <c r="R819" s="1536">
        <f t="shared" si="2431"/>
        <v>0</v>
      </c>
      <c r="S819" s="1542"/>
      <c r="T819" s="1662">
        <f t="shared" ref="T819:AJ819" si="2432">SUM(T89)</f>
        <v>0</v>
      </c>
      <c r="U819" s="1662">
        <f t="shared" si="2432"/>
        <v>0</v>
      </c>
      <c r="V819" s="1662">
        <f t="shared" si="2432"/>
        <v>0</v>
      </c>
      <c r="W819" s="1662">
        <f t="shared" si="2432"/>
        <v>0</v>
      </c>
      <c r="X819" s="1662">
        <f t="shared" si="2432"/>
        <v>0</v>
      </c>
      <c r="Y819" s="1662">
        <f t="shared" si="2432"/>
        <v>0</v>
      </c>
      <c r="Z819" s="1662">
        <f t="shared" si="2432"/>
        <v>0</v>
      </c>
      <c r="AA819" s="1536">
        <f t="shared" si="2432"/>
        <v>0</v>
      </c>
      <c r="AB819" s="1536">
        <f t="shared" si="2432"/>
        <v>0</v>
      </c>
      <c r="AC819" s="1536">
        <f t="shared" si="2432"/>
        <v>0</v>
      </c>
      <c r="AD819" s="1536">
        <f t="shared" si="2432"/>
        <v>0</v>
      </c>
      <c r="AE819" s="1536">
        <f t="shared" si="2432"/>
        <v>0</v>
      </c>
      <c r="AF819" s="1536">
        <f t="shared" si="2432"/>
        <v>0</v>
      </c>
      <c r="AG819" s="1536">
        <f t="shared" si="2432"/>
        <v>0</v>
      </c>
      <c r="AH819" s="1536">
        <f t="shared" si="2432"/>
        <v>0</v>
      </c>
      <c r="AI819" s="1536">
        <f t="shared" si="2432"/>
        <v>0</v>
      </c>
      <c r="AJ819" s="1536">
        <f t="shared" si="2432"/>
        <v>0</v>
      </c>
      <c r="AK819" s="1542"/>
      <c r="AL819" s="1536">
        <f t="shared" ref="AL819:BB819" si="2433">SUM(AL89)</f>
        <v>0</v>
      </c>
      <c r="AM819" s="1536">
        <f t="shared" si="2433"/>
        <v>0</v>
      </c>
      <c r="AN819" s="1536">
        <f t="shared" si="2433"/>
        <v>0</v>
      </c>
      <c r="AO819" s="1536">
        <f t="shared" si="2433"/>
        <v>0</v>
      </c>
      <c r="AP819" s="1536">
        <f t="shared" si="2433"/>
        <v>0</v>
      </c>
      <c r="AQ819" s="1536">
        <f t="shared" si="2433"/>
        <v>0</v>
      </c>
      <c r="AR819" s="1536">
        <f t="shared" si="2433"/>
        <v>0</v>
      </c>
      <c r="AS819" s="1536">
        <f t="shared" si="2433"/>
        <v>0</v>
      </c>
      <c r="AT819" s="1536">
        <f t="shared" si="2433"/>
        <v>0</v>
      </c>
      <c r="AU819" s="1536">
        <f t="shared" si="2433"/>
        <v>0</v>
      </c>
      <c r="AV819" s="1536">
        <f t="shared" si="2433"/>
        <v>0</v>
      </c>
      <c r="AW819" s="1536">
        <f t="shared" si="2433"/>
        <v>0</v>
      </c>
      <c r="AX819" s="1536">
        <f t="shared" si="2433"/>
        <v>0</v>
      </c>
      <c r="AY819" s="1536">
        <f t="shared" si="2433"/>
        <v>0</v>
      </c>
      <c r="AZ819" s="1536">
        <f t="shared" si="2433"/>
        <v>0</v>
      </c>
      <c r="BA819" s="1536">
        <f t="shared" si="2433"/>
        <v>0</v>
      </c>
      <c r="BB819" s="1536">
        <f t="shared" si="2433"/>
        <v>0</v>
      </c>
      <c r="BC819" s="1542"/>
      <c r="BD819" s="1536">
        <f t="shared" ref="BD819:BT819" si="2434">SUM(BD89)</f>
        <v>0</v>
      </c>
      <c r="BE819" s="1536">
        <f t="shared" si="2434"/>
        <v>0</v>
      </c>
      <c r="BF819" s="1536">
        <f t="shared" si="2434"/>
        <v>0</v>
      </c>
      <c r="BG819" s="1536">
        <f t="shared" si="2434"/>
        <v>0</v>
      </c>
      <c r="BH819" s="1536">
        <f t="shared" si="2434"/>
        <v>0</v>
      </c>
      <c r="BI819" s="1536">
        <f t="shared" si="2434"/>
        <v>0</v>
      </c>
      <c r="BJ819" s="1536">
        <f t="shared" si="2434"/>
        <v>0</v>
      </c>
      <c r="BK819" s="1536">
        <f t="shared" si="2434"/>
        <v>0</v>
      </c>
      <c r="BL819" s="1536">
        <f t="shared" si="2434"/>
        <v>0</v>
      </c>
      <c r="BM819" s="1536">
        <f t="shared" si="2434"/>
        <v>0</v>
      </c>
      <c r="BN819" s="1536">
        <f t="shared" si="2434"/>
        <v>0</v>
      </c>
      <c r="BO819" s="1536">
        <f t="shared" si="2434"/>
        <v>0</v>
      </c>
      <c r="BP819" s="1536">
        <f t="shared" si="2434"/>
        <v>0</v>
      </c>
      <c r="BQ819" s="1536">
        <f t="shared" si="2434"/>
        <v>0</v>
      </c>
      <c r="BR819" s="1536">
        <f t="shared" si="2434"/>
        <v>0</v>
      </c>
      <c r="BS819" s="1536">
        <f t="shared" si="2434"/>
        <v>0</v>
      </c>
      <c r="BT819" s="1536">
        <f t="shared" si="2434"/>
        <v>0</v>
      </c>
      <c r="BU819" s="1542"/>
      <c r="BV819" s="1543">
        <f t="shared" ref="BV819:BY820" si="2435">SUM(BV89)</f>
        <v>0</v>
      </c>
      <c r="BW819" s="1543">
        <f t="shared" si="2435"/>
        <v>0</v>
      </c>
      <c r="BX819" s="1543">
        <f t="shared" si="2435"/>
        <v>0</v>
      </c>
      <c r="BY819" s="1543">
        <f t="shared" si="2435"/>
        <v>0</v>
      </c>
      <c r="BZ819" s="1220">
        <f t="shared" ref="BZ819:BZ827" si="2436">IF(DL819&lt;3,"",(SUM(B819:R819)-MIN(B819:R819)-MAX(B819:R819))/(DL819-2))</f>
        <v>0</v>
      </c>
      <c r="CA819" s="1220">
        <f t="shared" ref="CA819:CA827" si="2437">IF(DM819&lt;3,"",(SUM(T819:AJ819)-MIN(T819:AJ819)-MAX(T819:AJ819))/(DM819-2))</f>
        <v>0</v>
      </c>
      <c r="CB819" s="1220">
        <f t="shared" ref="CB819:CB827" si="2438">IF(DN819&lt;3,"",(SUM(AL819:BB819)-MIN(AL819:BB819)-MAX(AL819:BB819))/(DN819-2))</f>
        <v>0</v>
      </c>
      <c r="CC819" s="1387">
        <f t="shared" ref="CC819:CC827" si="2439">IF(DO819&lt;3,"",(SUM(BD819:BT819)-MIN(BD819:BT819)-MAX(BD819:BT819))/(DO819-2))</f>
        <v>0</v>
      </c>
      <c r="CD819" s="1221">
        <f t="shared" ref="CD819:CS819" si="244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40"/>
        <v>0</v>
      </c>
      <c r="CF819" s="1223">
        <f t="shared" si="2440"/>
        <v>0</v>
      </c>
      <c r="CG819" s="1223">
        <f t="shared" si="2440"/>
        <v>0</v>
      </c>
      <c r="CH819" s="1223">
        <f t="shared" si="2440"/>
        <v>0</v>
      </c>
      <c r="CI819" s="1223">
        <f t="shared" si="2440"/>
        <v>0</v>
      </c>
      <c r="CJ819" s="1223">
        <f t="shared" si="2440"/>
        <v>0</v>
      </c>
      <c r="CK819" s="1224">
        <f t="shared" si="2440"/>
        <v>0</v>
      </c>
      <c r="CL819" s="1224">
        <f t="shared" si="2440"/>
        <v>0</v>
      </c>
      <c r="CM819" s="1224">
        <f t="shared" si="2440"/>
        <v>0</v>
      </c>
      <c r="CN819" s="1223">
        <f t="shared" si="2440"/>
        <v>0</v>
      </c>
      <c r="CO819" s="1223">
        <f t="shared" si="2440"/>
        <v>0</v>
      </c>
      <c r="CP819" s="1223">
        <f t="shared" si="2440"/>
        <v>0</v>
      </c>
      <c r="CQ819" s="1223">
        <f t="shared" si="2440"/>
        <v>0</v>
      </c>
      <c r="CR819" s="1223">
        <f t="shared" si="2440"/>
        <v>0</v>
      </c>
      <c r="CS819" s="1222">
        <f t="shared" si="2440"/>
        <v>0</v>
      </c>
      <c r="CT819" s="1225">
        <f t="shared" ref="CE819:CT827" si="244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5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5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9">COUNT(B819:R819)</f>
        <v>17</v>
      </c>
      <c r="DM819" s="1180">
        <f t="shared" ref="DM819:DM827" si="2460">COUNT(T819:AJ819)</f>
        <v>17</v>
      </c>
      <c r="DN819" s="1180">
        <f t="shared" ref="DN819:DN827" si="2461">COUNT(AL819:BB819)</f>
        <v>17</v>
      </c>
      <c r="DO819" s="1180">
        <f t="shared" ref="DO819:DO827" si="2462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3">SUM(B90)</f>
        <v>0</v>
      </c>
      <c r="C820" s="1536">
        <f t="shared" si="2463"/>
        <v>0</v>
      </c>
      <c r="D820" s="1536">
        <f t="shared" si="2463"/>
        <v>0</v>
      </c>
      <c r="E820" s="1536">
        <f t="shared" si="2463"/>
        <v>0</v>
      </c>
      <c r="F820" s="1536">
        <f t="shared" si="2463"/>
        <v>0</v>
      </c>
      <c r="G820" s="1536">
        <f t="shared" si="2463"/>
        <v>0</v>
      </c>
      <c r="H820" s="1536">
        <f t="shared" si="2463"/>
        <v>0</v>
      </c>
      <c r="I820" s="1536">
        <f t="shared" si="2463"/>
        <v>0</v>
      </c>
      <c r="J820" s="1536">
        <f t="shared" si="2463"/>
        <v>0</v>
      </c>
      <c r="K820" s="1536">
        <f t="shared" si="2463"/>
        <v>0</v>
      </c>
      <c r="L820" s="1536">
        <f t="shared" si="2463"/>
        <v>0</v>
      </c>
      <c r="M820" s="1536">
        <f t="shared" si="2463"/>
        <v>0</v>
      </c>
      <c r="N820" s="1536">
        <f t="shared" si="2463"/>
        <v>0</v>
      </c>
      <c r="O820" s="1536">
        <f t="shared" si="2463"/>
        <v>0</v>
      </c>
      <c r="P820" s="1536">
        <f t="shared" si="2463"/>
        <v>0</v>
      </c>
      <c r="Q820" s="1536">
        <f t="shared" si="2463"/>
        <v>0</v>
      </c>
      <c r="R820" s="1536">
        <f t="shared" si="2463"/>
        <v>0</v>
      </c>
      <c r="S820" s="1542"/>
      <c r="T820" s="1662">
        <f t="shared" ref="T820:AJ820" si="2464">SUM(T90)</f>
        <v>0</v>
      </c>
      <c r="U820" s="1662">
        <f t="shared" si="2464"/>
        <v>0</v>
      </c>
      <c r="V820" s="1662">
        <f t="shared" si="2464"/>
        <v>0</v>
      </c>
      <c r="W820" s="1662">
        <f t="shared" si="2464"/>
        <v>0</v>
      </c>
      <c r="X820" s="1662">
        <f t="shared" si="2464"/>
        <v>0</v>
      </c>
      <c r="Y820" s="1662">
        <f t="shared" si="2464"/>
        <v>0</v>
      </c>
      <c r="Z820" s="1662">
        <f t="shared" si="2464"/>
        <v>0</v>
      </c>
      <c r="AA820" s="1536">
        <f t="shared" si="2464"/>
        <v>0</v>
      </c>
      <c r="AB820" s="1536">
        <f t="shared" si="2464"/>
        <v>0</v>
      </c>
      <c r="AC820" s="1536">
        <f t="shared" si="2464"/>
        <v>0</v>
      </c>
      <c r="AD820" s="1536">
        <f t="shared" si="2464"/>
        <v>0</v>
      </c>
      <c r="AE820" s="1536">
        <f t="shared" si="2464"/>
        <v>0</v>
      </c>
      <c r="AF820" s="1536">
        <f t="shared" si="2464"/>
        <v>0</v>
      </c>
      <c r="AG820" s="1536">
        <f t="shared" si="2464"/>
        <v>0</v>
      </c>
      <c r="AH820" s="1536">
        <f t="shared" si="2464"/>
        <v>0</v>
      </c>
      <c r="AI820" s="1536">
        <f t="shared" si="2464"/>
        <v>0</v>
      </c>
      <c r="AJ820" s="1536">
        <f t="shared" si="2464"/>
        <v>0</v>
      </c>
      <c r="AK820" s="1542"/>
      <c r="AL820" s="1536">
        <f t="shared" ref="AL820:BB820" si="2465">SUM(AL90)</f>
        <v>0</v>
      </c>
      <c r="AM820" s="1536">
        <f t="shared" si="2465"/>
        <v>0</v>
      </c>
      <c r="AN820" s="1536">
        <f t="shared" si="2465"/>
        <v>0</v>
      </c>
      <c r="AO820" s="1536">
        <f t="shared" si="2465"/>
        <v>0</v>
      </c>
      <c r="AP820" s="1536">
        <f t="shared" si="2465"/>
        <v>0</v>
      </c>
      <c r="AQ820" s="1536">
        <f t="shared" si="2465"/>
        <v>0</v>
      </c>
      <c r="AR820" s="1536">
        <f t="shared" si="2465"/>
        <v>0</v>
      </c>
      <c r="AS820" s="1536">
        <f t="shared" si="2465"/>
        <v>0</v>
      </c>
      <c r="AT820" s="1536">
        <f t="shared" si="2465"/>
        <v>0</v>
      </c>
      <c r="AU820" s="1536">
        <f t="shared" si="2465"/>
        <v>0</v>
      </c>
      <c r="AV820" s="1536">
        <f t="shared" si="2465"/>
        <v>0</v>
      </c>
      <c r="AW820" s="1536">
        <f t="shared" si="2465"/>
        <v>0</v>
      </c>
      <c r="AX820" s="1536">
        <f t="shared" si="2465"/>
        <v>0</v>
      </c>
      <c r="AY820" s="1536">
        <f t="shared" si="2465"/>
        <v>0</v>
      </c>
      <c r="AZ820" s="1536">
        <f t="shared" si="2465"/>
        <v>0</v>
      </c>
      <c r="BA820" s="1536">
        <f t="shared" si="2465"/>
        <v>0</v>
      </c>
      <c r="BB820" s="1536">
        <f t="shared" si="2465"/>
        <v>0</v>
      </c>
      <c r="BC820" s="1542"/>
      <c r="BD820" s="1536">
        <f t="shared" ref="BD820:BT820" si="2466">SUM(BD90)</f>
        <v>0</v>
      </c>
      <c r="BE820" s="1536">
        <f t="shared" si="2466"/>
        <v>0</v>
      </c>
      <c r="BF820" s="1536">
        <f t="shared" si="2466"/>
        <v>0</v>
      </c>
      <c r="BG820" s="1536">
        <f t="shared" si="2466"/>
        <v>0</v>
      </c>
      <c r="BH820" s="1536">
        <f t="shared" si="2466"/>
        <v>0</v>
      </c>
      <c r="BI820" s="1536">
        <f t="shared" si="2466"/>
        <v>0</v>
      </c>
      <c r="BJ820" s="1536">
        <f t="shared" si="2466"/>
        <v>0</v>
      </c>
      <c r="BK820" s="1536">
        <f t="shared" si="2466"/>
        <v>0</v>
      </c>
      <c r="BL820" s="1536">
        <f t="shared" si="2466"/>
        <v>0</v>
      </c>
      <c r="BM820" s="1536">
        <f t="shared" si="2466"/>
        <v>0</v>
      </c>
      <c r="BN820" s="1536">
        <f t="shared" si="2466"/>
        <v>0</v>
      </c>
      <c r="BO820" s="1536">
        <f t="shared" si="2466"/>
        <v>0</v>
      </c>
      <c r="BP820" s="1536">
        <f t="shared" si="2466"/>
        <v>0</v>
      </c>
      <c r="BQ820" s="1536">
        <f t="shared" si="2466"/>
        <v>0</v>
      </c>
      <c r="BR820" s="1536">
        <f t="shared" si="2466"/>
        <v>0</v>
      </c>
      <c r="BS820" s="1536">
        <f t="shared" si="2466"/>
        <v>0</v>
      </c>
      <c r="BT820" s="1536">
        <f t="shared" si="2466"/>
        <v>0</v>
      </c>
      <c r="BU820" s="1542"/>
      <c r="BV820" s="1543">
        <f t="shared" si="2435"/>
        <v>0</v>
      </c>
      <c r="BW820" s="1543">
        <f t="shared" si="2435"/>
        <v>0</v>
      </c>
      <c r="BX820" s="1543">
        <f t="shared" si="2435"/>
        <v>0</v>
      </c>
      <c r="BY820" s="1543">
        <f t="shared" si="2435"/>
        <v>0</v>
      </c>
      <c r="BZ820" s="1220">
        <f t="shared" si="2436"/>
        <v>0</v>
      </c>
      <c r="CA820" s="1220">
        <f t="shared" si="2437"/>
        <v>0</v>
      </c>
      <c r="CB820" s="1220">
        <f t="shared" si="2438"/>
        <v>0</v>
      </c>
      <c r="CC820" s="1387">
        <f t="shared" si="2439"/>
        <v>0</v>
      </c>
      <c r="CD820" s="1221">
        <f t="shared" ref="CD820:CD827" si="24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41"/>
        <v>0</v>
      </c>
      <c r="CF820" s="1223">
        <f t="shared" si="2441"/>
        <v>0</v>
      </c>
      <c r="CG820" s="1223">
        <f t="shared" si="2441"/>
        <v>0</v>
      </c>
      <c r="CH820" s="1223">
        <f t="shared" si="2441"/>
        <v>0</v>
      </c>
      <c r="CI820" s="1223">
        <f t="shared" si="2441"/>
        <v>0</v>
      </c>
      <c r="CJ820" s="1223">
        <f t="shared" si="2441"/>
        <v>0</v>
      </c>
      <c r="CK820" s="1224">
        <f t="shared" si="2441"/>
        <v>0</v>
      </c>
      <c r="CL820" s="1224">
        <f t="shared" si="2441"/>
        <v>0</v>
      </c>
      <c r="CM820" s="1224">
        <f t="shared" si="2441"/>
        <v>0</v>
      </c>
      <c r="CN820" s="1223">
        <f t="shared" si="2441"/>
        <v>0</v>
      </c>
      <c r="CO820" s="1223">
        <f t="shared" si="2441"/>
        <v>0</v>
      </c>
      <c r="CP820" s="1223">
        <f t="shared" si="2441"/>
        <v>0</v>
      </c>
      <c r="CQ820" s="1223">
        <f t="shared" si="2441"/>
        <v>0</v>
      </c>
      <c r="CR820" s="1223">
        <f t="shared" si="2441"/>
        <v>0</v>
      </c>
      <c r="CS820" s="1222">
        <f t="shared" si="2441"/>
        <v>0</v>
      </c>
      <c r="CT820" s="1225">
        <f t="shared" si="2441"/>
        <v>0</v>
      </c>
      <c r="CU820" s="1226">
        <f t="shared" si="2442"/>
        <v>0</v>
      </c>
      <c r="CV820" s="1227">
        <f t="shared" si="2443"/>
        <v>0</v>
      </c>
      <c r="CW820" s="1228">
        <f t="shared" si="2444"/>
        <v>0</v>
      </c>
      <c r="CX820" s="1228">
        <f t="shared" si="2445"/>
        <v>0</v>
      </c>
      <c r="CY820" s="1228">
        <f t="shared" si="2446"/>
        <v>0</v>
      </c>
      <c r="CZ820" s="1228">
        <f t="shared" si="2447"/>
        <v>0</v>
      </c>
      <c r="DA820" s="1228">
        <f t="shared" si="2448"/>
        <v>0</v>
      </c>
      <c r="DB820" s="1229">
        <f t="shared" si="2449"/>
        <v>0</v>
      </c>
      <c r="DC820" s="1229">
        <f t="shared" si="2450"/>
        <v>0</v>
      </c>
      <c r="DD820" s="1229">
        <f t="shared" si="2451"/>
        <v>0</v>
      </c>
      <c r="DE820" s="1228">
        <f t="shared" si="2452"/>
        <v>0</v>
      </c>
      <c r="DF820" s="1228">
        <f t="shared" si="2453"/>
        <v>0</v>
      </c>
      <c r="DG820" s="1228">
        <f t="shared" si="2454"/>
        <v>0</v>
      </c>
      <c r="DH820" s="1228">
        <f t="shared" si="2455"/>
        <v>0</v>
      </c>
      <c r="DI820" s="1228">
        <f t="shared" si="2456"/>
        <v>0</v>
      </c>
      <c r="DJ820" s="1227">
        <f t="shared" si="2457"/>
        <v>0</v>
      </c>
      <c r="DK820" s="1226">
        <f t="shared" si="2458"/>
        <v>0</v>
      </c>
      <c r="DL820" s="1230">
        <f t="shared" si="2459"/>
        <v>17</v>
      </c>
      <c r="DM820" s="1180">
        <f t="shared" si="2460"/>
        <v>17</v>
      </c>
      <c r="DN820" s="1180">
        <f t="shared" si="2461"/>
        <v>17</v>
      </c>
      <c r="DO820" s="1180">
        <f t="shared" si="2462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8">SUM(B116)</f>
        <v>0</v>
      </c>
      <c r="C821" s="1536">
        <f t="shared" si="2468"/>
        <v>0</v>
      </c>
      <c r="D821" s="1536">
        <f t="shared" si="2468"/>
        <v>0</v>
      </c>
      <c r="E821" s="1536">
        <f t="shared" si="2468"/>
        <v>0</v>
      </c>
      <c r="F821" s="1536">
        <f t="shared" si="2468"/>
        <v>0</v>
      </c>
      <c r="G821" s="1536">
        <f t="shared" si="2468"/>
        <v>0</v>
      </c>
      <c r="H821" s="1536">
        <f t="shared" si="2468"/>
        <v>0</v>
      </c>
      <c r="I821" s="1536">
        <f t="shared" si="2468"/>
        <v>0</v>
      </c>
      <c r="J821" s="1536">
        <f t="shared" si="2468"/>
        <v>0</v>
      </c>
      <c r="K821" s="1536">
        <f t="shared" si="2468"/>
        <v>0</v>
      </c>
      <c r="L821" s="1536">
        <f t="shared" si="2468"/>
        <v>0</v>
      </c>
      <c r="M821" s="1536">
        <f t="shared" si="2468"/>
        <v>0</v>
      </c>
      <c r="N821" s="1536">
        <f t="shared" si="2468"/>
        <v>0</v>
      </c>
      <c r="O821" s="1536">
        <f t="shared" si="2468"/>
        <v>0</v>
      </c>
      <c r="P821" s="1536">
        <f t="shared" si="2468"/>
        <v>0</v>
      </c>
      <c r="Q821" s="1536">
        <f t="shared" si="2468"/>
        <v>0</v>
      </c>
      <c r="R821" s="1536">
        <f t="shared" si="2468"/>
        <v>0</v>
      </c>
      <c r="S821" s="1542"/>
      <c r="T821" s="1662">
        <f t="shared" ref="T821:AJ821" si="2469">SUM(T116)</f>
        <v>0</v>
      </c>
      <c r="U821" s="1662">
        <f t="shared" si="2469"/>
        <v>0</v>
      </c>
      <c r="V821" s="1662">
        <f t="shared" si="2469"/>
        <v>0</v>
      </c>
      <c r="W821" s="1662">
        <f t="shared" si="2469"/>
        <v>0</v>
      </c>
      <c r="X821" s="1662">
        <f t="shared" si="2469"/>
        <v>0</v>
      </c>
      <c r="Y821" s="1662">
        <f t="shared" si="2469"/>
        <v>0</v>
      </c>
      <c r="Z821" s="1662">
        <f t="shared" si="2469"/>
        <v>0</v>
      </c>
      <c r="AA821" s="1536">
        <f t="shared" si="2469"/>
        <v>0</v>
      </c>
      <c r="AB821" s="1536">
        <f t="shared" si="2469"/>
        <v>0</v>
      </c>
      <c r="AC821" s="1536">
        <f t="shared" si="2469"/>
        <v>0</v>
      </c>
      <c r="AD821" s="1536">
        <f t="shared" si="2469"/>
        <v>0</v>
      </c>
      <c r="AE821" s="1536">
        <f t="shared" si="2469"/>
        <v>0</v>
      </c>
      <c r="AF821" s="1536">
        <f t="shared" si="2469"/>
        <v>0</v>
      </c>
      <c r="AG821" s="1536">
        <f t="shared" si="2469"/>
        <v>0</v>
      </c>
      <c r="AH821" s="1536">
        <f t="shared" si="2469"/>
        <v>0</v>
      </c>
      <c r="AI821" s="1536">
        <f t="shared" si="2469"/>
        <v>0</v>
      </c>
      <c r="AJ821" s="1536">
        <f t="shared" si="2469"/>
        <v>0</v>
      </c>
      <c r="AK821" s="1542"/>
      <c r="AL821" s="1536">
        <f t="shared" ref="AL821:BB821" si="2470">SUM(AL116)</f>
        <v>0</v>
      </c>
      <c r="AM821" s="1536">
        <f t="shared" si="2470"/>
        <v>0</v>
      </c>
      <c r="AN821" s="1536">
        <f t="shared" si="2470"/>
        <v>0</v>
      </c>
      <c r="AO821" s="1536">
        <f t="shared" si="2470"/>
        <v>0</v>
      </c>
      <c r="AP821" s="1536">
        <f t="shared" si="2470"/>
        <v>0</v>
      </c>
      <c r="AQ821" s="1536">
        <f t="shared" si="2470"/>
        <v>0</v>
      </c>
      <c r="AR821" s="1536">
        <f t="shared" si="2470"/>
        <v>0</v>
      </c>
      <c r="AS821" s="1536">
        <f t="shared" si="2470"/>
        <v>0</v>
      </c>
      <c r="AT821" s="1536">
        <f t="shared" si="2470"/>
        <v>0</v>
      </c>
      <c r="AU821" s="1536">
        <f t="shared" si="2470"/>
        <v>0</v>
      </c>
      <c r="AV821" s="1536">
        <f t="shared" si="2470"/>
        <v>0</v>
      </c>
      <c r="AW821" s="1536">
        <f t="shared" si="2470"/>
        <v>0</v>
      </c>
      <c r="AX821" s="1536">
        <f t="shared" si="2470"/>
        <v>0</v>
      </c>
      <c r="AY821" s="1536">
        <f t="shared" si="2470"/>
        <v>0</v>
      </c>
      <c r="AZ821" s="1536">
        <f t="shared" si="2470"/>
        <v>0</v>
      </c>
      <c r="BA821" s="1536">
        <f t="shared" si="2470"/>
        <v>0</v>
      </c>
      <c r="BB821" s="1536">
        <f t="shared" si="2470"/>
        <v>0</v>
      </c>
      <c r="BC821" s="1542"/>
      <c r="BD821" s="1536">
        <f t="shared" ref="BD821:BT821" si="2471">SUM(BD116)</f>
        <v>0</v>
      </c>
      <c r="BE821" s="1536">
        <f t="shared" si="2471"/>
        <v>0</v>
      </c>
      <c r="BF821" s="1536">
        <f t="shared" si="2471"/>
        <v>0</v>
      </c>
      <c r="BG821" s="1536">
        <f t="shared" si="2471"/>
        <v>0</v>
      </c>
      <c r="BH821" s="1536">
        <f t="shared" si="2471"/>
        <v>0</v>
      </c>
      <c r="BI821" s="1536">
        <f t="shared" si="2471"/>
        <v>0</v>
      </c>
      <c r="BJ821" s="1536">
        <f t="shared" si="2471"/>
        <v>0</v>
      </c>
      <c r="BK821" s="1536">
        <f t="shared" si="2471"/>
        <v>0</v>
      </c>
      <c r="BL821" s="1536">
        <f t="shared" si="2471"/>
        <v>0</v>
      </c>
      <c r="BM821" s="1536">
        <f t="shared" si="2471"/>
        <v>0</v>
      </c>
      <c r="BN821" s="1536">
        <f t="shared" si="2471"/>
        <v>0</v>
      </c>
      <c r="BO821" s="1536">
        <f t="shared" si="2471"/>
        <v>0</v>
      </c>
      <c r="BP821" s="1536">
        <f t="shared" si="2471"/>
        <v>0</v>
      </c>
      <c r="BQ821" s="1536">
        <f t="shared" si="2471"/>
        <v>0</v>
      </c>
      <c r="BR821" s="1536">
        <f t="shared" si="2471"/>
        <v>0</v>
      </c>
      <c r="BS821" s="1536">
        <f t="shared" si="2471"/>
        <v>0</v>
      </c>
      <c r="BT821" s="1536">
        <f t="shared" si="2471"/>
        <v>0</v>
      </c>
      <c r="BU821" s="1542"/>
      <c r="BV821" s="1543">
        <f t="shared" ref="BV821:BY822" si="2472">SUM(BV116)</f>
        <v>0</v>
      </c>
      <c r="BW821" s="1543">
        <f t="shared" si="2472"/>
        <v>0</v>
      </c>
      <c r="BX821" s="1543">
        <f t="shared" si="2472"/>
        <v>0</v>
      </c>
      <c r="BY821" s="1543">
        <f t="shared" si="2472"/>
        <v>0</v>
      </c>
      <c r="BZ821" s="1220">
        <f t="shared" si="2436"/>
        <v>0</v>
      </c>
      <c r="CA821" s="1220">
        <f t="shared" si="2437"/>
        <v>0</v>
      </c>
      <c r="CB821" s="1220">
        <f t="shared" si="2438"/>
        <v>0</v>
      </c>
      <c r="CC821" s="1387">
        <f t="shared" si="2439"/>
        <v>0</v>
      </c>
      <c r="CD821" s="1221">
        <f t="shared" si="2467"/>
        <v>0</v>
      </c>
      <c r="CE821" s="1222">
        <f t="shared" si="2441"/>
        <v>0</v>
      </c>
      <c r="CF821" s="1223">
        <f t="shared" si="2441"/>
        <v>0</v>
      </c>
      <c r="CG821" s="1223">
        <f t="shared" si="2441"/>
        <v>0</v>
      </c>
      <c r="CH821" s="1223">
        <f t="shared" si="2441"/>
        <v>0</v>
      </c>
      <c r="CI821" s="1223">
        <f t="shared" si="2441"/>
        <v>0</v>
      </c>
      <c r="CJ821" s="1223">
        <f t="shared" si="2441"/>
        <v>0</v>
      </c>
      <c r="CK821" s="1224">
        <f t="shared" si="2441"/>
        <v>0</v>
      </c>
      <c r="CL821" s="1224">
        <f t="shared" si="2441"/>
        <v>0</v>
      </c>
      <c r="CM821" s="1224">
        <f t="shared" si="2441"/>
        <v>0</v>
      </c>
      <c r="CN821" s="1223">
        <f t="shared" si="2441"/>
        <v>0</v>
      </c>
      <c r="CO821" s="1223">
        <f t="shared" si="2441"/>
        <v>0</v>
      </c>
      <c r="CP821" s="1223">
        <f t="shared" si="2441"/>
        <v>0</v>
      </c>
      <c r="CQ821" s="1223">
        <f t="shared" si="2441"/>
        <v>0</v>
      </c>
      <c r="CR821" s="1223">
        <f t="shared" si="2441"/>
        <v>0</v>
      </c>
      <c r="CS821" s="1222">
        <f t="shared" si="2441"/>
        <v>0</v>
      </c>
      <c r="CT821" s="1225">
        <f t="shared" si="2441"/>
        <v>0</v>
      </c>
      <c r="CU821" s="1226">
        <f t="shared" si="2442"/>
        <v>0</v>
      </c>
      <c r="CV821" s="1227">
        <f t="shared" si="2443"/>
        <v>0</v>
      </c>
      <c r="CW821" s="1228">
        <f t="shared" si="2444"/>
        <v>0</v>
      </c>
      <c r="CX821" s="1228">
        <f t="shared" si="2445"/>
        <v>0</v>
      </c>
      <c r="CY821" s="1228">
        <f t="shared" si="2446"/>
        <v>0</v>
      </c>
      <c r="CZ821" s="1228">
        <f t="shared" si="2447"/>
        <v>0</v>
      </c>
      <c r="DA821" s="1228">
        <f t="shared" si="2448"/>
        <v>0</v>
      </c>
      <c r="DB821" s="1229">
        <f t="shared" si="2449"/>
        <v>0</v>
      </c>
      <c r="DC821" s="1229">
        <f t="shared" si="2450"/>
        <v>0</v>
      </c>
      <c r="DD821" s="1229">
        <f t="shared" si="2451"/>
        <v>0</v>
      </c>
      <c r="DE821" s="1228">
        <f t="shared" si="2452"/>
        <v>0</v>
      </c>
      <c r="DF821" s="1228">
        <f t="shared" si="2453"/>
        <v>0</v>
      </c>
      <c r="DG821" s="1228">
        <f t="shared" si="2454"/>
        <v>0</v>
      </c>
      <c r="DH821" s="1228">
        <f t="shared" si="2455"/>
        <v>0</v>
      </c>
      <c r="DI821" s="1228">
        <f t="shared" si="2456"/>
        <v>0</v>
      </c>
      <c r="DJ821" s="1227">
        <f t="shared" si="2457"/>
        <v>0</v>
      </c>
      <c r="DK821" s="1226">
        <f t="shared" si="2458"/>
        <v>0</v>
      </c>
      <c r="DL821" s="1230">
        <f t="shared" si="2459"/>
        <v>17</v>
      </c>
      <c r="DM821" s="1180">
        <f t="shared" si="2460"/>
        <v>17</v>
      </c>
      <c r="DN821" s="1180">
        <f t="shared" si="2461"/>
        <v>17</v>
      </c>
      <c r="DO821" s="1180">
        <f t="shared" si="2462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3">SUM(B117)</f>
        <v>0</v>
      </c>
      <c r="C822" s="1536">
        <f t="shared" si="2473"/>
        <v>0</v>
      </c>
      <c r="D822" s="1536">
        <f t="shared" si="2473"/>
        <v>0</v>
      </c>
      <c r="E822" s="1536">
        <f t="shared" si="2473"/>
        <v>0</v>
      </c>
      <c r="F822" s="1536">
        <f t="shared" si="2473"/>
        <v>0</v>
      </c>
      <c r="G822" s="1536">
        <f t="shared" si="2473"/>
        <v>0</v>
      </c>
      <c r="H822" s="1536">
        <f t="shared" si="2473"/>
        <v>0</v>
      </c>
      <c r="I822" s="1536">
        <f t="shared" si="2473"/>
        <v>0</v>
      </c>
      <c r="J822" s="1536">
        <f t="shared" si="2473"/>
        <v>0</v>
      </c>
      <c r="K822" s="1536">
        <f t="shared" si="2473"/>
        <v>0</v>
      </c>
      <c r="L822" s="1536">
        <f t="shared" si="2473"/>
        <v>0</v>
      </c>
      <c r="M822" s="1536">
        <f t="shared" si="2473"/>
        <v>0</v>
      </c>
      <c r="N822" s="1536">
        <f t="shared" si="2473"/>
        <v>0</v>
      </c>
      <c r="O822" s="1536">
        <f t="shared" si="2473"/>
        <v>0</v>
      </c>
      <c r="P822" s="1536">
        <f t="shared" si="2473"/>
        <v>0</v>
      </c>
      <c r="Q822" s="1536">
        <f t="shared" si="2473"/>
        <v>0</v>
      </c>
      <c r="R822" s="1536">
        <f t="shared" si="2473"/>
        <v>0</v>
      </c>
      <c r="S822" s="1542"/>
      <c r="T822" s="1662">
        <f t="shared" ref="T822:AJ822" si="2474">SUM(T117)</f>
        <v>0</v>
      </c>
      <c r="U822" s="1662">
        <f t="shared" si="2474"/>
        <v>0</v>
      </c>
      <c r="V822" s="1662">
        <f t="shared" si="2474"/>
        <v>0</v>
      </c>
      <c r="W822" s="1662">
        <f t="shared" si="2474"/>
        <v>0</v>
      </c>
      <c r="X822" s="1662">
        <f t="shared" si="2474"/>
        <v>0</v>
      </c>
      <c r="Y822" s="1662">
        <f t="shared" si="2474"/>
        <v>0</v>
      </c>
      <c r="Z822" s="1662">
        <f t="shared" si="2474"/>
        <v>0</v>
      </c>
      <c r="AA822" s="1536">
        <f t="shared" si="2474"/>
        <v>0</v>
      </c>
      <c r="AB822" s="1536">
        <f t="shared" si="2474"/>
        <v>0</v>
      </c>
      <c r="AC822" s="1536">
        <f t="shared" si="2474"/>
        <v>0</v>
      </c>
      <c r="AD822" s="1536">
        <f t="shared" si="2474"/>
        <v>0</v>
      </c>
      <c r="AE822" s="1536">
        <f t="shared" si="2474"/>
        <v>0</v>
      </c>
      <c r="AF822" s="1536">
        <f t="shared" si="2474"/>
        <v>0</v>
      </c>
      <c r="AG822" s="1536">
        <f t="shared" si="2474"/>
        <v>0</v>
      </c>
      <c r="AH822" s="1536">
        <f t="shared" si="2474"/>
        <v>0</v>
      </c>
      <c r="AI822" s="1536">
        <f t="shared" si="2474"/>
        <v>0</v>
      </c>
      <c r="AJ822" s="1536">
        <f t="shared" si="2474"/>
        <v>0</v>
      </c>
      <c r="AK822" s="1542"/>
      <c r="AL822" s="1536">
        <f t="shared" ref="AL822:BB822" si="2475">SUM(AL117)</f>
        <v>0</v>
      </c>
      <c r="AM822" s="1536">
        <f t="shared" si="2475"/>
        <v>0</v>
      </c>
      <c r="AN822" s="1536">
        <f t="shared" si="2475"/>
        <v>0</v>
      </c>
      <c r="AO822" s="1536">
        <f t="shared" si="2475"/>
        <v>0</v>
      </c>
      <c r="AP822" s="1536">
        <f t="shared" si="2475"/>
        <v>0</v>
      </c>
      <c r="AQ822" s="1536">
        <f t="shared" si="2475"/>
        <v>0</v>
      </c>
      <c r="AR822" s="1536">
        <f t="shared" si="2475"/>
        <v>0</v>
      </c>
      <c r="AS822" s="1536">
        <f t="shared" si="2475"/>
        <v>0</v>
      </c>
      <c r="AT822" s="1536">
        <f t="shared" si="2475"/>
        <v>0</v>
      </c>
      <c r="AU822" s="1536">
        <f t="shared" si="2475"/>
        <v>0</v>
      </c>
      <c r="AV822" s="1536">
        <f t="shared" si="2475"/>
        <v>0</v>
      </c>
      <c r="AW822" s="1536">
        <f t="shared" si="2475"/>
        <v>0</v>
      </c>
      <c r="AX822" s="1536">
        <f t="shared" si="2475"/>
        <v>0</v>
      </c>
      <c r="AY822" s="1536">
        <f t="shared" si="2475"/>
        <v>0</v>
      </c>
      <c r="AZ822" s="1536">
        <f t="shared" si="2475"/>
        <v>0</v>
      </c>
      <c r="BA822" s="1536">
        <f t="shared" si="2475"/>
        <v>0</v>
      </c>
      <c r="BB822" s="1536">
        <f t="shared" si="2475"/>
        <v>0</v>
      </c>
      <c r="BC822" s="1542"/>
      <c r="BD822" s="1536">
        <f t="shared" ref="BD822:BT822" si="2476">SUM(BD117)</f>
        <v>0</v>
      </c>
      <c r="BE822" s="1536">
        <f t="shared" si="2476"/>
        <v>0</v>
      </c>
      <c r="BF822" s="1536">
        <f t="shared" si="2476"/>
        <v>0</v>
      </c>
      <c r="BG822" s="1536">
        <f t="shared" si="2476"/>
        <v>0</v>
      </c>
      <c r="BH822" s="1536">
        <f t="shared" si="2476"/>
        <v>0</v>
      </c>
      <c r="BI822" s="1536">
        <f t="shared" si="2476"/>
        <v>0</v>
      </c>
      <c r="BJ822" s="1536">
        <f t="shared" si="2476"/>
        <v>0</v>
      </c>
      <c r="BK822" s="1536">
        <f t="shared" si="2476"/>
        <v>0</v>
      </c>
      <c r="BL822" s="1536">
        <f t="shared" si="2476"/>
        <v>0</v>
      </c>
      <c r="BM822" s="1536">
        <f t="shared" si="2476"/>
        <v>0</v>
      </c>
      <c r="BN822" s="1536">
        <f t="shared" si="2476"/>
        <v>0</v>
      </c>
      <c r="BO822" s="1536">
        <f t="shared" si="2476"/>
        <v>0</v>
      </c>
      <c r="BP822" s="1536">
        <f t="shared" si="2476"/>
        <v>0</v>
      </c>
      <c r="BQ822" s="1536">
        <f t="shared" si="2476"/>
        <v>0</v>
      </c>
      <c r="BR822" s="1536">
        <f t="shared" si="2476"/>
        <v>0</v>
      </c>
      <c r="BS822" s="1536">
        <f t="shared" si="2476"/>
        <v>0</v>
      </c>
      <c r="BT822" s="1536">
        <f t="shared" si="2476"/>
        <v>0</v>
      </c>
      <c r="BU822" s="1542"/>
      <c r="BV822" s="1543">
        <f t="shared" si="2472"/>
        <v>0</v>
      </c>
      <c r="BW822" s="1543">
        <f t="shared" si="2472"/>
        <v>0</v>
      </c>
      <c r="BX822" s="1543">
        <f t="shared" si="2472"/>
        <v>0</v>
      </c>
      <c r="BY822" s="1543">
        <f t="shared" si="2472"/>
        <v>0</v>
      </c>
      <c r="BZ822" s="1220">
        <f t="shared" si="2436"/>
        <v>0</v>
      </c>
      <c r="CA822" s="1220">
        <f t="shared" si="2437"/>
        <v>0</v>
      </c>
      <c r="CB822" s="1220">
        <f t="shared" si="2438"/>
        <v>0</v>
      </c>
      <c r="CC822" s="1387">
        <f t="shared" si="2439"/>
        <v>0</v>
      </c>
      <c r="CD822" s="1221">
        <f t="shared" si="2467"/>
        <v>0</v>
      </c>
      <c r="CE822" s="1222">
        <f t="shared" si="2441"/>
        <v>0</v>
      </c>
      <c r="CF822" s="1223">
        <f t="shared" si="2441"/>
        <v>0</v>
      </c>
      <c r="CG822" s="1223">
        <f t="shared" si="2441"/>
        <v>0</v>
      </c>
      <c r="CH822" s="1223">
        <f t="shared" si="2441"/>
        <v>0</v>
      </c>
      <c r="CI822" s="1223">
        <f t="shared" si="2441"/>
        <v>0</v>
      </c>
      <c r="CJ822" s="1223">
        <f t="shared" si="2441"/>
        <v>0</v>
      </c>
      <c r="CK822" s="1224">
        <f t="shared" si="2441"/>
        <v>0</v>
      </c>
      <c r="CL822" s="1224">
        <f t="shared" si="2441"/>
        <v>0</v>
      </c>
      <c r="CM822" s="1224">
        <f t="shared" si="2441"/>
        <v>0</v>
      </c>
      <c r="CN822" s="1223">
        <f t="shared" si="2441"/>
        <v>0</v>
      </c>
      <c r="CO822" s="1223">
        <f t="shared" si="2441"/>
        <v>0</v>
      </c>
      <c r="CP822" s="1223">
        <f t="shared" si="2441"/>
        <v>0</v>
      </c>
      <c r="CQ822" s="1223">
        <f t="shared" si="2441"/>
        <v>0</v>
      </c>
      <c r="CR822" s="1223">
        <f t="shared" si="2441"/>
        <v>0</v>
      </c>
      <c r="CS822" s="1222">
        <f t="shared" si="2441"/>
        <v>0</v>
      </c>
      <c r="CT822" s="1225">
        <f t="shared" si="2441"/>
        <v>0</v>
      </c>
      <c r="CU822" s="1226">
        <f t="shared" si="2442"/>
        <v>0</v>
      </c>
      <c r="CV822" s="1227">
        <f t="shared" si="2443"/>
        <v>0</v>
      </c>
      <c r="CW822" s="1228">
        <f t="shared" si="2444"/>
        <v>0</v>
      </c>
      <c r="CX822" s="1228">
        <f t="shared" si="2445"/>
        <v>0</v>
      </c>
      <c r="CY822" s="1228">
        <f t="shared" si="2446"/>
        <v>0</v>
      </c>
      <c r="CZ822" s="1228">
        <f t="shared" si="2447"/>
        <v>0</v>
      </c>
      <c r="DA822" s="1228">
        <f t="shared" si="2448"/>
        <v>0</v>
      </c>
      <c r="DB822" s="1229">
        <f t="shared" si="2449"/>
        <v>0</v>
      </c>
      <c r="DC822" s="1229">
        <f t="shared" si="2450"/>
        <v>0</v>
      </c>
      <c r="DD822" s="1229">
        <f t="shared" si="2451"/>
        <v>0</v>
      </c>
      <c r="DE822" s="1228">
        <f t="shared" si="2452"/>
        <v>0</v>
      </c>
      <c r="DF822" s="1228">
        <f t="shared" si="2453"/>
        <v>0</v>
      </c>
      <c r="DG822" s="1228">
        <f t="shared" si="2454"/>
        <v>0</v>
      </c>
      <c r="DH822" s="1228">
        <f t="shared" si="2455"/>
        <v>0</v>
      </c>
      <c r="DI822" s="1228">
        <f t="shared" si="2456"/>
        <v>0</v>
      </c>
      <c r="DJ822" s="1227">
        <f t="shared" si="2457"/>
        <v>0</v>
      </c>
      <c r="DK822" s="1226">
        <f t="shared" si="2458"/>
        <v>0</v>
      </c>
      <c r="DL822" s="1230">
        <f t="shared" si="2459"/>
        <v>17</v>
      </c>
      <c r="DM822" s="1180">
        <f t="shared" si="2460"/>
        <v>17</v>
      </c>
      <c r="DN822" s="1180">
        <f t="shared" si="2461"/>
        <v>17</v>
      </c>
      <c r="DO822" s="1180">
        <f t="shared" si="2462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7">SUM(B144)</f>
        <v>0</v>
      </c>
      <c r="C823" s="1536">
        <f t="shared" si="2477"/>
        <v>0</v>
      </c>
      <c r="D823" s="1536">
        <f t="shared" si="2477"/>
        <v>0</v>
      </c>
      <c r="E823" s="1536">
        <f t="shared" si="2477"/>
        <v>0</v>
      </c>
      <c r="F823" s="1536">
        <f t="shared" si="2477"/>
        <v>0</v>
      </c>
      <c r="G823" s="1536">
        <f t="shared" si="2477"/>
        <v>0</v>
      </c>
      <c r="H823" s="1536">
        <f t="shared" si="2477"/>
        <v>0</v>
      </c>
      <c r="I823" s="1536">
        <f t="shared" si="2477"/>
        <v>0</v>
      </c>
      <c r="J823" s="1536">
        <f t="shared" si="2477"/>
        <v>0</v>
      </c>
      <c r="K823" s="1536">
        <f t="shared" si="2477"/>
        <v>0</v>
      </c>
      <c r="L823" s="1536">
        <f t="shared" si="2477"/>
        <v>0</v>
      </c>
      <c r="M823" s="1536">
        <f t="shared" si="2477"/>
        <v>0</v>
      </c>
      <c r="N823" s="1536">
        <f t="shared" si="2477"/>
        <v>0</v>
      </c>
      <c r="O823" s="1536">
        <f t="shared" si="2477"/>
        <v>0</v>
      </c>
      <c r="P823" s="1536">
        <f t="shared" si="2477"/>
        <v>0</v>
      </c>
      <c r="Q823" s="1536">
        <f t="shared" si="2477"/>
        <v>0</v>
      </c>
      <c r="R823" s="1536">
        <f t="shared" si="2477"/>
        <v>0</v>
      </c>
      <c r="S823" s="1542"/>
      <c r="T823" s="1662">
        <f t="shared" ref="T823:AJ823" si="2478">SUM(T144)</f>
        <v>0</v>
      </c>
      <c r="U823" s="1662">
        <f t="shared" si="2478"/>
        <v>0</v>
      </c>
      <c r="V823" s="1662">
        <f t="shared" si="2478"/>
        <v>0</v>
      </c>
      <c r="W823" s="1662">
        <f t="shared" si="2478"/>
        <v>0</v>
      </c>
      <c r="X823" s="1662">
        <f t="shared" si="2478"/>
        <v>0</v>
      </c>
      <c r="Y823" s="1662">
        <f t="shared" si="2478"/>
        <v>0</v>
      </c>
      <c r="Z823" s="1662">
        <f t="shared" si="2478"/>
        <v>0</v>
      </c>
      <c r="AA823" s="1536">
        <f t="shared" si="2478"/>
        <v>0</v>
      </c>
      <c r="AB823" s="1536">
        <f t="shared" si="2478"/>
        <v>0</v>
      </c>
      <c r="AC823" s="1536">
        <f t="shared" si="2478"/>
        <v>0</v>
      </c>
      <c r="AD823" s="1536">
        <f t="shared" si="2478"/>
        <v>0</v>
      </c>
      <c r="AE823" s="1536">
        <f t="shared" si="2478"/>
        <v>0</v>
      </c>
      <c r="AF823" s="1536">
        <f t="shared" si="2478"/>
        <v>0</v>
      </c>
      <c r="AG823" s="1536">
        <f t="shared" si="2478"/>
        <v>0</v>
      </c>
      <c r="AH823" s="1536">
        <f t="shared" si="2478"/>
        <v>0</v>
      </c>
      <c r="AI823" s="1536">
        <f t="shared" si="2478"/>
        <v>0</v>
      </c>
      <c r="AJ823" s="1536">
        <f t="shared" si="2478"/>
        <v>0</v>
      </c>
      <c r="AK823" s="1542"/>
      <c r="AL823" s="1536">
        <f t="shared" ref="AL823:BB823" si="2479">SUM(AL144)</f>
        <v>0</v>
      </c>
      <c r="AM823" s="1536">
        <f t="shared" si="2479"/>
        <v>0</v>
      </c>
      <c r="AN823" s="1536">
        <f t="shared" si="2479"/>
        <v>0</v>
      </c>
      <c r="AO823" s="1536">
        <f t="shared" si="2479"/>
        <v>0</v>
      </c>
      <c r="AP823" s="1536">
        <f t="shared" si="2479"/>
        <v>0</v>
      </c>
      <c r="AQ823" s="1536">
        <f t="shared" si="2479"/>
        <v>0</v>
      </c>
      <c r="AR823" s="1536">
        <f t="shared" si="2479"/>
        <v>0</v>
      </c>
      <c r="AS823" s="1536">
        <f t="shared" si="2479"/>
        <v>0</v>
      </c>
      <c r="AT823" s="1536">
        <f t="shared" si="2479"/>
        <v>0</v>
      </c>
      <c r="AU823" s="1536">
        <f t="shared" si="2479"/>
        <v>0</v>
      </c>
      <c r="AV823" s="1536">
        <f t="shared" si="2479"/>
        <v>0</v>
      </c>
      <c r="AW823" s="1536">
        <f t="shared" si="2479"/>
        <v>0</v>
      </c>
      <c r="AX823" s="1536">
        <f t="shared" si="2479"/>
        <v>0</v>
      </c>
      <c r="AY823" s="1536">
        <f t="shared" si="2479"/>
        <v>0</v>
      </c>
      <c r="AZ823" s="1536">
        <f t="shared" si="2479"/>
        <v>0</v>
      </c>
      <c r="BA823" s="1536">
        <f t="shared" si="2479"/>
        <v>0</v>
      </c>
      <c r="BB823" s="1536">
        <f t="shared" si="2479"/>
        <v>0</v>
      </c>
      <c r="BC823" s="1542"/>
      <c r="BD823" s="1536">
        <f t="shared" ref="BD823:BT823" si="2480">SUM(BD144)</f>
        <v>0</v>
      </c>
      <c r="BE823" s="1536">
        <f t="shared" si="2480"/>
        <v>0</v>
      </c>
      <c r="BF823" s="1536">
        <f t="shared" si="2480"/>
        <v>0</v>
      </c>
      <c r="BG823" s="1536">
        <f t="shared" si="2480"/>
        <v>0</v>
      </c>
      <c r="BH823" s="1536">
        <f t="shared" si="2480"/>
        <v>0</v>
      </c>
      <c r="BI823" s="1536">
        <f t="shared" si="2480"/>
        <v>0</v>
      </c>
      <c r="BJ823" s="1536">
        <f t="shared" si="2480"/>
        <v>0</v>
      </c>
      <c r="BK823" s="1536">
        <f t="shared" si="2480"/>
        <v>0</v>
      </c>
      <c r="BL823" s="1536">
        <f t="shared" si="2480"/>
        <v>0</v>
      </c>
      <c r="BM823" s="1536">
        <f t="shared" si="2480"/>
        <v>0</v>
      </c>
      <c r="BN823" s="1536">
        <f t="shared" si="2480"/>
        <v>0</v>
      </c>
      <c r="BO823" s="1536">
        <f t="shared" si="2480"/>
        <v>0</v>
      </c>
      <c r="BP823" s="1536">
        <f t="shared" si="2480"/>
        <v>0</v>
      </c>
      <c r="BQ823" s="1536">
        <f t="shared" si="2480"/>
        <v>0</v>
      </c>
      <c r="BR823" s="1536">
        <f t="shared" si="2480"/>
        <v>0</v>
      </c>
      <c r="BS823" s="1536">
        <f t="shared" si="2480"/>
        <v>0</v>
      </c>
      <c r="BT823" s="1536">
        <f t="shared" si="2480"/>
        <v>0</v>
      </c>
      <c r="BU823" s="1542"/>
      <c r="BV823" s="1543">
        <f t="shared" ref="BV823:BY824" si="2481">SUM(BV144)</f>
        <v>0</v>
      </c>
      <c r="BW823" s="1543">
        <f t="shared" si="2481"/>
        <v>0</v>
      </c>
      <c r="BX823" s="1543">
        <f t="shared" si="2481"/>
        <v>0</v>
      </c>
      <c r="BY823" s="1543">
        <f t="shared" si="2481"/>
        <v>0</v>
      </c>
      <c r="BZ823" s="1220">
        <f t="shared" si="2436"/>
        <v>0</v>
      </c>
      <c r="CA823" s="1220">
        <f t="shared" si="2437"/>
        <v>0</v>
      </c>
      <c r="CB823" s="1220">
        <f t="shared" si="2438"/>
        <v>0</v>
      </c>
      <c r="CC823" s="1387">
        <f t="shared" si="2439"/>
        <v>0</v>
      </c>
      <c r="CD823" s="1221">
        <f t="shared" si="2467"/>
        <v>0</v>
      </c>
      <c r="CE823" s="1222">
        <f t="shared" si="2441"/>
        <v>0</v>
      </c>
      <c r="CF823" s="1223">
        <f t="shared" si="2441"/>
        <v>0</v>
      </c>
      <c r="CG823" s="1223">
        <f t="shared" si="2441"/>
        <v>0</v>
      </c>
      <c r="CH823" s="1223">
        <f t="shared" si="2441"/>
        <v>0</v>
      </c>
      <c r="CI823" s="1223">
        <f t="shared" si="2441"/>
        <v>0</v>
      </c>
      <c r="CJ823" s="1223">
        <f t="shared" si="2441"/>
        <v>0</v>
      </c>
      <c r="CK823" s="1224">
        <f t="shared" si="2441"/>
        <v>0</v>
      </c>
      <c r="CL823" s="1224">
        <f t="shared" si="2441"/>
        <v>0</v>
      </c>
      <c r="CM823" s="1224">
        <f t="shared" si="2441"/>
        <v>0</v>
      </c>
      <c r="CN823" s="1223">
        <f t="shared" si="2441"/>
        <v>0</v>
      </c>
      <c r="CO823" s="1223">
        <f t="shared" si="2441"/>
        <v>0</v>
      </c>
      <c r="CP823" s="1223">
        <f t="shared" si="2441"/>
        <v>0</v>
      </c>
      <c r="CQ823" s="1223">
        <f t="shared" si="2441"/>
        <v>0</v>
      </c>
      <c r="CR823" s="1223">
        <f t="shared" si="2441"/>
        <v>0</v>
      </c>
      <c r="CS823" s="1222">
        <f t="shared" si="2441"/>
        <v>0</v>
      </c>
      <c r="CT823" s="1225">
        <f t="shared" si="2441"/>
        <v>0</v>
      </c>
      <c r="CU823" s="1226">
        <f t="shared" si="2442"/>
        <v>0</v>
      </c>
      <c r="CV823" s="1227">
        <f t="shared" si="2443"/>
        <v>0</v>
      </c>
      <c r="CW823" s="1228">
        <f t="shared" si="2444"/>
        <v>0</v>
      </c>
      <c r="CX823" s="1228">
        <f t="shared" si="2445"/>
        <v>0</v>
      </c>
      <c r="CY823" s="1228">
        <f t="shared" si="2446"/>
        <v>0</v>
      </c>
      <c r="CZ823" s="1228">
        <f t="shared" si="2447"/>
        <v>0</v>
      </c>
      <c r="DA823" s="1228">
        <f t="shared" si="2448"/>
        <v>0</v>
      </c>
      <c r="DB823" s="1229">
        <f t="shared" si="2449"/>
        <v>0</v>
      </c>
      <c r="DC823" s="1229">
        <f t="shared" si="2450"/>
        <v>0</v>
      </c>
      <c r="DD823" s="1229">
        <f t="shared" si="2451"/>
        <v>0</v>
      </c>
      <c r="DE823" s="1228">
        <f t="shared" si="2452"/>
        <v>0</v>
      </c>
      <c r="DF823" s="1228">
        <f t="shared" si="2453"/>
        <v>0</v>
      </c>
      <c r="DG823" s="1228">
        <f t="shared" si="2454"/>
        <v>0</v>
      </c>
      <c r="DH823" s="1228">
        <f t="shared" si="2455"/>
        <v>0</v>
      </c>
      <c r="DI823" s="1228">
        <f t="shared" si="2456"/>
        <v>0</v>
      </c>
      <c r="DJ823" s="1227">
        <f t="shared" si="2457"/>
        <v>0</v>
      </c>
      <c r="DK823" s="1226">
        <f t="shared" si="2458"/>
        <v>0</v>
      </c>
      <c r="DL823" s="1230">
        <f t="shared" si="2459"/>
        <v>17</v>
      </c>
      <c r="DM823" s="1180">
        <f t="shared" si="2460"/>
        <v>17</v>
      </c>
      <c r="DN823" s="1180">
        <f t="shared" si="2461"/>
        <v>17</v>
      </c>
      <c r="DO823" s="1180">
        <f t="shared" si="2462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2">SUM(B145)</f>
        <v>0</v>
      </c>
      <c r="C824" s="1536">
        <f t="shared" si="2482"/>
        <v>0</v>
      </c>
      <c r="D824" s="1536">
        <f t="shared" si="2482"/>
        <v>0</v>
      </c>
      <c r="E824" s="1536">
        <f t="shared" si="2482"/>
        <v>0</v>
      </c>
      <c r="F824" s="1536">
        <f t="shared" si="2482"/>
        <v>0</v>
      </c>
      <c r="G824" s="1536">
        <f t="shared" si="2482"/>
        <v>0</v>
      </c>
      <c r="H824" s="1536">
        <f t="shared" si="2482"/>
        <v>0</v>
      </c>
      <c r="I824" s="1536">
        <f t="shared" si="2482"/>
        <v>0</v>
      </c>
      <c r="J824" s="1536">
        <f t="shared" si="2482"/>
        <v>0</v>
      </c>
      <c r="K824" s="1536">
        <f t="shared" si="2482"/>
        <v>0</v>
      </c>
      <c r="L824" s="1536">
        <f t="shared" si="2482"/>
        <v>0</v>
      </c>
      <c r="M824" s="1536">
        <f t="shared" si="2482"/>
        <v>0</v>
      </c>
      <c r="N824" s="1536">
        <f t="shared" si="2482"/>
        <v>0</v>
      </c>
      <c r="O824" s="1536">
        <f t="shared" si="2482"/>
        <v>0</v>
      </c>
      <c r="P824" s="1536">
        <f t="shared" si="2482"/>
        <v>0</v>
      </c>
      <c r="Q824" s="1536">
        <f t="shared" si="2482"/>
        <v>0</v>
      </c>
      <c r="R824" s="1536">
        <f t="shared" si="2482"/>
        <v>0</v>
      </c>
      <c r="S824" s="1542"/>
      <c r="T824" s="1662">
        <f t="shared" ref="T824:AJ824" si="2483">SUM(T145)</f>
        <v>0</v>
      </c>
      <c r="U824" s="1662">
        <f t="shared" si="2483"/>
        <v>0</v>
      </c>
      <c r="V824" s="1662">
        <f t="shared" si="2483"/>
        <v>0</v>
      </c>
      <c r="W824" s="1662">
        <f t="shared" si="2483"/>
        <v>0</v>
      </c>
      <c r="X824" s="1662">
        <f t="shared" si="2483"/>
        <v>0</v>
      </c>
      <c r="Y824" s="1662">
        <f t="shared" si="2483"/>
        <v>0</v>
      </c>
      <c r="Z824" s="1662">
        <f t="shared" si="2483"/>
        <v>0</v>
      </c>
      <c r="AA824" s="1536">
        <f t="shared" si="2483"/>
        <v>0</v>
      </c>
      <c r="AB824" s="1536">
        <f t="shared" si="2483"/>
        <v>0</v>
      </c>
      <c r="AC824" s="1536">
        <f t="shared" si="2483"/>
        <v>0</v>
      </c>
      <c r="AD824" s="1536">
        <f t="shared" si="2483"/>
        <v>0</v>
      </c>
      <c r="AE824" s="1536">
        <f t="shared" si="2483"/>
        <v>0</v>
      </c>
      <c r="AF824" s="1536">
        <f t="shared" si="2483"/>
        <v>0</v>
      </c>
      <c r="AG824" s="1536">
        <f t="shared" si="2483"/>
        <v>0</v>
      </c>
      <c r="AH824" s="1536">
        <f t="shared" si="2483"/>
        <v>0</v>
      </c>
      <c r="AI824" s="1536">
        <f t="shared" si="2483"/>
        <v>0</v>
      </c>
      <c r="AJ824" s="1536">
        <f t="shared" si="2483"/>
        <v>0</v>
      </c>
      <c r="AK824" s="1542"/>
      <c r="AL824" s="1536">
        <f t="shared" ref="AL824:BB824" si="2484">SUM(AL145)</f>
        <v>0</v>
      </c>
      <c r="AM824" s="1536">
        <f t="shared" si="2484"/>
        <v>0</v>
      </c>
      <c r="AN824" s="1536">
        <f t="shared" si="2484"/>
        <v>0</v>
      </c>
      <c r="AO824" s="1536">
        <f t="shared" si="2484"/>
        <v>0</v>
      </c>
      <c r="AP824" s="1536">
        <f t="shared" si="2484"/>
        <v>0</v>
      </c>
      <c r="AQ824" s="1536">
        <f t="shared" si="2484"/>
        <v>0</v>
      </c>
      <c r="AR824" s="1536">
        <f t="shared" si="2484"/>
        <v>0</v>
      </c>
      <c r="AS824" s="1536">
        <f t="shared" si="2484"/>
        <v>0</v>
      </c>
      <c r="AT824" s="1536">
        <f t="shared" si="2484"/>
        <v>0</v>
      </c>
      <c r="AU824" s="1536">
        <f t="shared" si="2484"/>
        <v>0</v>
      </c>
      <c r="AV824" s="1536">
        <f t="shared" si="2484"/>
        <v>0</v>
      </c>
      <c r="AW824" s="1536">
        <f t="shared" si="2484"/>
        <v>0</v>
      </c>
      <c r="AX824" s="1536">
        <f t="shared" si="2484"/>
        <v>0</v>
      </c>
      <c r="AY824" s="1536">
        <f t="shared" si="2484"/>
        <v>0</v>
      </c>
      <c r="AZ824" s="1536">
        <f t="shared" si="2484"/>
        <v>0</v>
      </c>
      <c r="BA824" s="1536">
        <f t="shared" si="2484"/>
        <v>0</v>
      </c>
      <c r="BB824" s="1536">
        <f t="shared" si="2484"/>
        <v>0</v>
      </c>
      <c r="BC824" s="1542"/>
      <c r="BD824" s="1536">
        <f t="shared" ref="BD824:BT824" si="2485">SUM(BD145)</f>
        <v>0</v>
      </c>
      <c r="BE824" s="1536">
        <f t="shared" si="2485"/>
        <v>0</v>
      </c>
      <c r="BF824" s="1536">
        <f t="shared" si="2485"/>
        <v>0</v>
      </c>
      <c r="BG824" s="1536">
        <f t="shared" si="2485"/>
        <v>0</v>
      </c>
      <c r="BH824" s="1536">
        <f t="shared" si="2485"/>
        <v>0</v>
      </c>
      <c r="BI824" s="1536">
        <f t="shared" si="2485"/>
        <v>0</v>
      </c>
      <c r="BJ824" s="1536">
        <f t="shared" si="2485"/>
        <v>0</v>
      </c>
      <c r="BK824" s="1536">
        <f t="shared" si="2485"/>
        <v>0</v>
      </c>
      <c r="BL824" s="1536">
        <f t="shared" si="2485"/>
        <v>0</v>
      </c>
      <c r="BM824" s="1536">
        <f t="shared" si="2485"/>
        <v>0</v>
      </c>
      <c r="BN824" s="1536">
        <f t="shared" si="2485"/>
        <v>0</v>
      </c>
      <c r="BO824" s="1536">
        <f t="shared" si="2485"/>
        <v>0</v>
      </c>
      <c r="BP824" s="1536">
        <f t="shared" si="2485"/>
        <v>0</v>
      </c>
      <c r="BQ824" s="1536">
        <f t="shared" si="2485"/>
        <v>0</v>
      </c>
      <c r="BR824" s="1536">
        <f t="shared" si="2485"/>
        <v>0</v>
      </c>
      <c r="BS824" s="1536">
        <f t="shared" si="2485"/>
        <v>0</v>
      </c>
      <c r="BT824" s="1536">
        <f t="shared" si="2485"/>
        <v>0</v>
      </c>
      <c r="BU824" s="1542"/>
      <c r="BV824" s="1543">
        <f t="shared" si="2481"/>
        <v>0</v>
      </c>
      <c r="BW824" s="1543">
        <f t="shared" si="2481"/>
        <v>0</v>
      </c>
      <c r="BX824" s="1543">
        <f t="shared" si="2481"/>
        <v>0</v>
      </c>
      <c r="BY824" s="1543">
        <f t="shared" si="2481"/>
        <v>0</v>
      </c>
      <c r="BZ824" s="1220">
        <f t="shared" si="2436"/>
        <v>0</v>
      </c>
      <c r="CA824" s="1220">
        <f t="shared" si="2437"/>
        <v>0</v>
      </c>
      <c r="CB824" s="1220">
        <f t="shared" si="2438"/>
        <v>0</v>
      </c>
      <c r="CC824" s="1387">
        <f t="shared" si="2439"/>
        <v>0</v>
      </c>
      <c r="CD824" s="1221">
        <f t="shared" si="2467"/>
        <v>0</v>
      </c>
      <c r="CE824" s="1222">
        <f t="shared" si="2441"/>
        <v>0</v>
      </c>
      <c r="CF824" s="1223">
        <f t="shared" si="2441"/>
        <v>0</v>
      </c>
      <c r="CG824" s="1223">
        <f t="shared" si="2441"/>
        <v>0</v>
      </c>
      <c r="CH824" s="1223">
        <f t="shared" si="2441"/>
        <v>0</v>
      </c>
      <c r="CI824" s="1223">
        <f t="shared" si="2441"/>
        <v>0</v>
      </c>
      <c r="CJ824" s="1223">
        <f t="shared" si="2441"/>
        <v>0</v>
      </c>
      <c r="CK824" s="1224">
        <f t="shared" si="2441"/>
        <v>0</v>
      </c>
      <c r="CL824" s="1224">
        <f t="shared" si="2441"/>
        <v>0</v>
      </c>
      <c r="CM824" s="1224">
        <f t="shared" si="2441"/>
        <v>0</v>
      </c>
      <c r="CN824" s="1223">
        <f t="shared" si="2441"/>
        <v>0</v>
      </c>
      <c r="CO824" s="1223">
        <f t="shared" si="2441"/>
        <v>0</v>
      </c>
      <c r="CP824" s="1223">
        <f t="shared" si="2441"/>
        <v>0</v>
      </c>
      <c r="CQ824" s="1223">
        <f t="shared" si="2441"/>
        <v>0</v>
      </c>
      <c r="CR824" s="1223">
        <f t="shared" si="2441"/>
        <v>0</v>
      </c>
      <c r="CS824" s="1222">
        <f t="shared" si="2441"/>
        <v>0</v>
      </c>
      <c r="CT824" s="1225">
        <f t="shared" si="2441"/>
        <v>0</v>
      </c>
      <c r="CU824" s="1226">
        <f t="shared" si="2442"/>
        <v>0</v>
      </c>
      <c r="CV824" s="1227">
        <f t="shared" si="2443"/>
        <v>0</v>
      </c>
      <c r="CW824" s="1228">
        <f t="shared" si="2444"/>
        <v>0</v>
      </c>
      <c r="CX824" s="1228">
        <f t="shared" si="2445"/>
        <v>0</v>
      </c>
      <c r="CY824" s="1228">
        <f t="shared" si="2446"/>
        <v>0</v>
      </c>
      <c r="CZ824" s="1228">
        <f t="shared" si="2447"/>
        <v>0</v>
      </c>
      <c r="DA824" s="1228">
        <f t="shared" si="2448"/>
        <v>0</v>
      </c>
      <c r="DB824" s="1229">
        <f t="shared" si="2449"/>
        <v>0</v>
      </c>
      <c r="DC824" s="1229">
        <f t="shared" si="2450"/>
        <v>0</v>
      </c>
      <c r="DD824" s="1229">
        <f t="shared" si="2451"/>
        <v>0</v>
      </c>
      <c r="DE824" s="1228">
        <f t="shared" si="2452"/>
        <v>0</v>
      </c>
      <c r="DF824" s="1228">
        <f t="shared" si="2453"/>
        <v>0</v>
      </c>
      <c r="DG824" s="1228">
        <f t="shared" si="2454"/>
        <v>0</v>
      </c>
      <c r="DH824" s="1228">
        <f t="shared" si="2455"/>
        <v>0</v>
      </c>
      <c r="DI824" s="1228">
        <f t="shared" si="2456"/>
        <v>0</v>
      </c>
      <c r="DJ824" s="1227">
        <f t="shared" si="2457"/>
        <v>0</v>
      </c>
      <c r="DK824" s="1226">
        <f t="shared" si="2458"/>
        <v>0</v>
      </c>
      <c r="DL824" s="1230">
        <f t="shared" si="2459"/>
        <v>17</v>
      </c>
      <c r="DM824" s="1180">
        <f t="shared" si="2460"/>
        <v>17</v>
      </c>
      <c r="DN824" s="1180">
        <f t="shared" si="2461"/>
        <v>17</v>
      </c>
      <c r="DO824" s="1180">
        <f t="shared" si="2462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6">SUM(B172)</f>
        <v>0</v>
      </c>
      <c r="C825" s="1536">
        <f t="shared" si="2486"/>
        <v>0</v>
      </c>
      <c r="D825" s="1536">
        <f t="shared" si="2486"/>
        <v>0</v>
      </c>
      <c r="E825" s="1536">
        <f t="shared" si="2486"/>
        <v>0</v>
      </c>
      <c r="F825" s="1536">
        <f t="shared" si="2486"/>
        <v>0</v>
      </c>
      <c r="G825" s="1536">
        <f t="shared" si="2486"/>
        <v>0</v>
      </c>
      <c r="H825" s="1536">
        <f t="shared" si="2486"/>
        <v>0</v>
      </c>
      <c r="I825" s="1536">
        <f t="shared" si="2486"/>
        <v>0</v>
      </c>
      <c r="J825" s="1536">
        <f t="shared" si="2486"/>
        <v>0</v>
      </c>
      <c r="K825" s="1536">
        <f t="shared" si="2486"/>
        <v>0</v>
      </c>
      <c r="L825" s="1536">
        <f t="shared" si="2486"/>
        <v>0</v>
      </c>
      <c r="M825" s="1536">
        <f t="shared" si="2486"/>
        <v>0</v>
      </c>
      <c r="N825" s="1536">
        <f t="shared" si="2486"/>
        <v>0</v>
      </c>
      <c r="O825" s="1536">
        <f t="shared" si="2486"/>
        <v>0</v>
      </c>
      <c r="P825" s="1536">
        <f t="shared" si="2486"/>
        <v>0</v>
      </c>
      <c r="Q825" s="1536">
        <f t="shared" si="2486"/>
        <v>0</v>
      </c>
      <c r="R825" s="1536">
        <f t="shared" si="2486"/>
        <v>0</v>
      </c>
      <c r="S825" s="1542"/>
      <c r="T825" s="1662">
        <f t="shared" ref="T825:AJ825" si="2487">SUM(T172)</f>
        <v>0</v>
      </c>
      <c r="U825" s="1662">
        <f t="shared" si="2487"/>
        <v>0</v>
      </c>
      <c r="V825" s="1662">
        <f t="shared" si="2487"/>
        <v>0</v>
      </c>
      <c r="W825" s="1662">
        <f t="shared" si="2487"/>
        <v>0</v>
      </c>
      <c r="X825" s="1662">
        <f t="shared" si="2487"/>
        <v>0</v>
      </c>
      <c r="Y825" s="1662">
        <f t="shared" si="2487"/>
        <v>0</v>
      </c>
      <c r="Z825" s="1662">
        <f t="shared" si="2487"/>
        <v>0</v>
      </c>
      <c r="AA825" s="1536">
        <f t="shared" si="2487"/>
        <v>0</v>
      </c>
      <c r="AB825" s="1536">
        <f t="shared" si="2487"/>
        <v>0</v>
      </c>
      <c r="AC825" s="1536">
        <f t="shared" si="2487"/>
        <v>0</v>
      </c>
      <c r="AD825" s="1536">
        <f t="shared" si="2487"/>
        <v>0</v>
      </c>
      <c r="AE825" s="1536">
        <f t="shared" si="2487"/>
        <v>0</v>
      </c>
      <c r="AF825" s="1536">
        <f t="shared" si="2487"/>
        <v>0</v>
      </c>
      <c r="AG825" s="1536">
        <f t="shared" si="2487"/>
        <v>0</v>
      </c>
      <c r="AH825" s="1536">
        <f t="shared" si="2487"/>
        <v>0</v>
      </c>
      <c r="AI825" s="1536">
        <f t="shared" si="2487"/>
        <v>0</v>
      </c>
      <c r="AJ825" s="1536">
        <f t="shared" si="2487"/>
        <v>0</v>
      </c>
      <c r="AK825" s="1542"/>
      <c r="AL825" s="1536">
        <f t="shared" ref="AL825:BB825" si="2488">SUM(AL172)</f>
        <v>0</v>
      </c>
      <c r="AM825" s="1536">
        <f t="shared" si="2488"/>
        <v>0</v>
      </c>
      <c r="AN825" s="1536">
        <f t="shared" si="2488"/>
        <v>0</v>
      </c>
      <c r="AO825" s="1536">
        <f t="shared" si="2488"/>
        <v>0</v>
      </c>
      <c r="AP825" s="1536">
        <f t="shared" si="2488"/>
        <v>0</v>
      </c>
      <c r="AQ825" s="1536">
        <f t="shared" si="2488"/>
        <v>0</v>
      </c>
      <c r="AR825" s="1536">
        <f t="shared" si="2488"/>
        <v>0</v>
      </c>
      <c r="AS825" s="1536">
        <f t="shared" si="2488"/>
        <v>0</v>
      </c>
      <c r="AT825" s="1536">
        <f t="shared" si="2488"/>
        <v>0</v>
      </c>
      <c r="AU825" s="1536">
        <f t="shared" si="2488"/>
        <v>0</v>
      </c>
      <c r="AV825" s="1536">
        <f t="shared" si="2488"/>
        <v>0</v>
      </c>
      <c r="AW825" s="1536">
        <f t="shared" si="2488"/>
        <v>0</v>
      </c>
      <c r="AX825" s="1536">
        <f t="shared" si="2488"/>
        <v>0</v>
      </c>
      <c r="AY825" s="1536">
        <f t="shared" si="2488"/>
        <v>0</v>
      </c>
      <c r="AZ825" s="1536">
        <f t="shared" si="2488"/>
        <v>0</v>
      </c>
      <c r="BA825" s="1536">
        <f t="shared" si="2488"/>
        <v>0</v>
      </c>
      <c r="BB825" s="1536">
        <f t="shared" si="2488"/>
        <v>0</v>
      </c>
      <c r="BC825" s="1542"/>
      <c r="BD825" s="1536">
        <f t="shared" ref="BD825:BT825" si="2489">SUM(BD172)</f>
        <v>0</v>
      </c>
      <c r="BE825" s="1536">
        <f t="shared" si="2489"/>
        <v>0</v>
      </c>
      <c r="BF825" s="1536">
        <f t="shared" si="2489"/>
        <v>0</v>
      </c>
      <c r="BG825" s="1536">
        <f t="shared" si="2489"/>
        <v>0</v>
      </c>
      <c r="BH825" s="1536">
        <f t="shared" si="2489"/>
        <v>0</v>
      </c>
      <c r="BI825" s="1536">
        <f t="shared" si="2489"/>
        <v>0</v>
      </c>
      <c r="BJ825" s="1536">
        <f t="shared" si="2489"/>
        <v>0</v>
      </c>
      <c r="BK825" s="1536">
        <f t="shared" si="2489"/>
        <v>0</v>
      </c>
      <c r="BL825" s="1536">
        <f t="shared" si="2489"/>
        <v>0</v>
      </c>
      <c r="BM825" s="1536">
        <f t="shared" si="2489"/>
        <v>0</v>
      </c>
      <c r="BN825" s="1536">
        <f t="shared" si="2489"/>
        <v>0</v>
      </c>
      <c r="BO825" s="1536">
        <f t="shared" si="2489"/>
        <v>0</v>
      </c>
      <c r="BP825" s="1536">
        <f t="shared" si="2489"/>
        <v>0</v>
      </c>
      <c r="BQ825" s="1536">
        <f t="shared" si="2489"/>
        <v>0</v>
      </c>
      <c r="BR825" s="1536">
        <f t="shared" si="2489"/>
        <v>0</v>
      </c>
      <c r="BS825" s="1536">
        <f t="shared" si="2489"/>
        <v>0</v>
      </c>
      <c r="BT825" s="1536">
        <f t="shared" si="2489"/>
        <v>0</v>
      </c>
      <c r="BU825" s="1542"/>
      <c r="BV825" s="1543">
        <f t="shared" ref="BV825:BY826" si="2490">SUM(BV172)</f>
        <v>0</v>
      </c>
      <c r="BW825" s="1543">
        <f t="shared" si="2490"/>
        <v>0</v>
      </c>
      <c r="BX825" s="1543">
        <f t="shared" si="2490"/>
        <v>0</v>
      </c>
      <c r="BY825" s="1543">
        <f t="shared" si="2490"/>
        <v>0</v>
      </c>
      <c r="BZ825" s="1220">
        <f t="shared" si="2436"/>
        <v>0</v>
      </c>
      <c r="CA825" s="1220">
        <f t="shared" si="2437"/>
        <v>0</v>
      </c>
      <c r="CB825" s="1220">
        <f t="shared" si="2438"/>
        <v>0</v>
      </c>
      <c r="CC825" s="1387">
        <f t="shared" si="2439"/>
        <v>0</v>
      </c>
      <c r="CD825" s="1221">
        <f t="shared" si="2467"/>
        <v>0</v>
      </c>
      <c r="CE825" s="1222">
        <f t="shared" si="2441"/>
        <v>0</v>
      </c>
      <c r="CF825" s="1223">
        <f t="shared" si="2441"/>
        <v>0</v>
      </c>
      <c r="CG825" s="1223">
        <f t="shared" si="2441"/>
        <v>0</v>
      </c>
      <c r="CH825" s="1223">
        <f t="shared" si="2441"/>
        <v>0</v>
      </c>
      <c r="CI825" s="1223">
        <f t="shared" si="2441"/>
        <v>0</v>
      </c>
      <c r="CJ825" s="1223">
        <f t="shared" si="2441"/>
        <v>0</v>
      </c>
      <c r="CK825" s="1224">
        <f t="shared" si="2441"/>
        <v>0</v>
      </c>
      <c r="CL825" s="1224">
        <f t="shared" si="2441"/>
        <v>0</v>
      </c>
      <c r="CM825" s="1224">
        <f t="shared" si="2441"/>
        <v>0</v>
      </c>
      <c r="CN825" s="1223">
        <f t="shared" si="2441"/>
        <v>0</v>
      </c>
      <c r="CO825" s="1223">
        <f t="shared" si="2441"/>
        <v>0</v>
      </c>
      <c r="CP825" s="1223">
        <f t="shared" si="2441"/>
        <v>0</v>
      </c>
      <c r="CQ825" s="1223">
        <f t="shared" si="2441"/>
        <v>0</v>
      </c>
      <c r="CR825" s="1223">
        <f t="shared" si="2441"/>
        <v>0</v>
      </c>
      <c r="CS825" s="1222">
        <f t="shared" si="2441"/>
        <v>0</v>
      </c>
      <c r="CT825" s="1225">
        <f t="shared" si="2441"/>
        <v>0</v>
      </c>
      <c r="CU825" s="1226">
        <f t="shared" si="2442"/>
        <v>0</v>
      </c>
      <c r="CV825" s="1227">
        <f t="shared" si="2443"/>
        <v>0</v>
      </c>
      <c r="CW825" s="1228">
        <f t="shared" si="2444"/>
        <v>0</v>
      </c>
      <c r="CX825" s="1228">
        <f t="shared" si="2445"/>
        <v>0</v>
      </c>
      <c r="CY825" s="1228">
        <f t="shared" si="2446"/>
        <v>0</v>
      </c>
      <c r="CZ825" s="1228">
        <f t="shared" si="2447"/>
        <v>0</v>
      </c>
      <c r="DA825" s="1228">
        <f t="shared" si="2448"/>
        <v>0</v>
      </c>
      <c r="DB825" s="1229">
        <f t="shared" si="2449"/>
        <v>0</v>
      </c>
      <c r="DC825" s="1229">
        <f t="shared" si="2450"/>
        <v>0</v>
      </c>
      <c r="DD825" s="1229">
        <f t="shared" si="2451"/>
        <v>0</v>
      </c>
      <c r="DE825" s="1228">
        <f t="shared" si="2452"/>
        <v>0</v>
      </c>
      <c r="DF825" s="1228">
        <f t="shared" si="2453"/>
        <v>0</v>
      </c>
      <c r="DG825" s="1228">
        <f t="shared" si="2454"/>
        <v>0</v>
      </c>
      <c r="DH825" s="1228">
        <f t="shared" si="2455"/>
        <v>0</v>
      </c>
      <c r="DI825" s="1228">
        <f t="shared" si="2456"/>
        <v>0</v>
      </c>
      <c r="DJ825" s="1227">
        <f t="shared" si="2457"/>
        <v>0</v>
      </c>
      <c r="DK825" s="1226">
        <f t="shared" si="2458"/>
        <v>0</v>
      </c>
      <c r="DL825" s="1230">
        <f t="shared" si="2459"/>
        <v>17</v>
      </c>
      <c r="DM825" s="1180">
        <f t="shared" si="2460"/>
        <v>17</v>
      </c>
      <c r="DN825" s="1180">
        <f t="shared" si="2461"/>
        <v>17</v>
      </c>
      <c r="DO825" s="1180">
        <f t="shared" si="2462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91">SUM(B173)</f>
        <v>0</v>
      </c>
      <c r="C826" s="1536">
        <f t="shared" si="2491"/>
        <v>0</v>
      </c>
      <c r="D826" s="1536">
        <f t="shared" si="2491"/>
        <v>0</v>
      </c>
      <c r="E826" s="1536">
        <f t="shared" si="2491"/>
        <v>0</v>
      </c>
      <c r="F826" s="1536">
        <f t="shared" si="2491"/>
        <v>0</v>
      </c>
      <c r="G826" s="1536">
        <f t="shared" si="2491"/>
        <v>0</v>
      </c>
      <c r="H826" s="1536">
        <f t="shared" si="2491"/>
        <v>0</v>
      </c>
      <c r="I826" s="1536">
        <f t="shared" si="2491"/>
        <v>0</v>
      </c>
      <c r="J826" s="1536">
        <f t="shared" si="2491"/>
        <v>0</v>
      </c>
      <c r="K826" s="1536">
        <f t="shared" si="2491"/>
        <v>0</v>
      </c>
      <c r="L826" s="1536">
        <f t="shared" si="2491"/>
        <v>0</v>
      </c>
      <c r="M826" s="1536">
        <f t="shared" si="2491"/>
        <v>0</v>
      </c>
      <c r="N826" s="1536">
        <f t="shared" si="2491"/>
        <v>0</v>
      </c>
      <c r="O826" s="1536">
        <f t="shared" si="2491"/>
        <v>0</v>
      </c>
      <c r="P826" s="1536">
        <f t="shared" si="2491"/>
        <v>0</v>
      </c>
      <c r="Q826" s="1536">
        <f t="shared" si="2491"/>
        <v>0</v>
      </c>
      <c r="R826" s="1536">
        <f t="shared" si="2491"/>
        <v>0</v>
      </c>
      <c r="S826" s="1542"/>
      <c r="T826" s="1662">
        <f t="shared" ref="T826:AJ826" si="2492">SUM(T173)</f>
        <v>0</v>
      </c>
      <c r="U826" s="1662">
        <f t="shared" si="2492"/>
        <v>0</v>
      </c>
      <c r="V826" s="1662">
        <f t="shared" si="2492"/>
        <v>0</v>
      </c>
      <c r="W826" s="1662">
        <f t="shared" si="2492"/>
        <v>0</v>
      </c>
      <c r="X826" s="1662">
        <f t="shared" si="2492"/>
        <v>0</v>
      </c>
      <c r="Y826" s="1662">
        <f t="shared" si="2492"/>
        <v>0</v>
      </c>
      <c r="Z826" s="1662">
        <f t="shared" si="2492"/>
        <v>0</v>
      </c>
      <c r="AA826" s="1536">
        <f t="shared" si="2492"/>
        <v>0</v>
      </c>
      <c r="AB826" s="1536">
        <f t="shared" si="2492"/>
        <v>0</v>
      </c>
      <c r="AC826" s="1536">
        <f t="shared" si="2492"/>
        <v>0</v>
      </c>
      <c r="AD826" s="1536">
        <f t="shared" si="2492"/>
        <v>0</v>
      </c>
      <c r="AE826" s="1536">
        <f t="shared" si="2492"/>
        <v>0</v>
      </c>
      <c r="AF826" s="1536">
        <f t="shared" si="2492"/>
        <v>0</v>
      </c>
      <c r="AG826" s="1536">
        <f t="shared" si="2492"/>
        <v>0</v>
      </c>
      <c r="AH826" s="1536">
        <f t="shared" si="2492"/>
        <v>0</v>
      </c>
      <c r="AI826" s="1536">
        <f t="shared" si="2492"/>
        <v>0</v>
      </c>
      <c r="AJ826" s="1536">
        <f t="shared" si="2492"/>
        <v>0</v>
      </c>
      <c r="AK826" s="1542"/>
      <c r="AL826" s="1536">
        <f t="shared" ref="AL826:BB826" si="2493">SUM(AL173)</f>
        <v>0</v>
      </c>
      <c r="AM826" s="1536">
        <f t="shared" si="2493"/>
        <v>0</v>
      </c>
      <c r="AN826" s="1536">
        <f t="shared" si="2493"/>
        <v>0</v>
      </c>
      <c r="AO826" s="1536">
        <f t="shared" si="2493"/>
        <v>0</v>
      </c>
      <c r="AP826" s="1536">
        <f t="shared" si="2493"/>
        <v>0</v>
      </c>
      <c r="AQ826" s="1536">
        <f t="shared" si="2493"/>
        <v>0</v>
      </c>
      <c r="AR826" s="1536">
        <f t="shared" si="2493"/>
        <v>0</v>
      </c>
      <c r="AS826" s="1536">
        <f t="shared" si="2493"/>
        <v>0</v>
      </c>
      <c r="AT826" s="1536">
        <f t="shared" si="2493"/>
        <v>0</v>
      </c>
      <c r="AU826" s="1536">
        <f t="shared" si="2493"/>
        <v>0</v>
      </c>
      <c r="AV826" s="1536">
        <f t="shared" si="2493"/>
        <v>0</v>
      </c>
      <c r="AW826" s="1536">
        <f t="shared" si="2493"/>
        <v>0</v>
      </c>
      <c r="AX826" s="1536">
        <f t="shared" si="2493"/>
        <v>0</v>
      </c>
      <c r="AY826" s="1536">
        <f t="shared" si="2493"/>
        <v>0</v>
      </c>
      <c r="AZ826" s="1536">
        <f t="shared" si="2493"/>
        <v>0</v>
      </c>
      <c r="BA826" s="1536">
        <f t="shared" si="2493"/>
        <v>0</v>
      </c>
      <c r="BB826" s="1536">
        <f t="shared" si="2493"/>
        <v>0</v>
      </c>
      <c r="BC826" s="1542"/>
      <c r="BD826" s="1536">
        <f t="shared" ref="BD826:BT826" si="2494">SUM(BD173)</f>
        <v>0</v>
      </c>
      <c r="BE826" s="1536">
        <f t="shared" si="2494"/>
        <v>0</v>
      </c>
      <c r="BF826" s="1536">
        <f t="shared" si="2494"/>
        <v>0</v>
      </c>
      <c r="BG826" s="1536">
        <f t="shared" si="2494"/>
        <v>0</v>
      </c>
      <c r="BH826" s="1536">
        <f t="shared" si="2494"/>
        <v>0</v>
      </c>
      <c r="BI826" s="1536">
        <f t="shared" si="2494"/>
        <v>0</v>
      </c>
      <c r="BJ826" s="1536">
        <f t="shared" si="2494"/>
        <v>0</v>
      </c>
      <c r="BK826" s="1536">
        <f t="shared" si="2494"/>
        <v>0</v>
      </c>
      <c r="BL826" s="1536">
        <f t="shared" si="2494"/>
        <v>0</v>
      </c>
      <c r="BM826" s="1536">
        <f t="shared" si="2494"/>
        <v>0</v>
      </c>
      <c r="BN826" s="1536">
        <f t="shared" si="2494"/>
        <v>0</v>
      </c>
      <c r="BO826" s="1536">
        <f t="shared" si="2494"/>
        <v>0</v>
      </c>
      <c r="BP826" s="1536">
        <f t="shared" si="2494"/>
        <v>0</v>
      </c>
      <c r="BQ826" s="1536">
        <f t="shared" si="2494"/>
        <v>0</v>
      </c>
      <c r="BR826" s="1536">
        <f t="shared" si="2494"/>
        <v>0</v>
      </c>
      <c r="BS826" s="1536">
        <f t="shared" si="2494"/>
        <v>0</v>
      </c>
      <c r="BT826" s="1536">
        <f t="shared" si="2494"/>
        <v>0</v>
      </c>
      <c r="BU826" s="1542"/>
      <c r="BV826" s="1543">
        <f t="shared" si="2490"/>
        <v>0</v>
      </c>
      <c r="BW826" s="1543">
        <f t="shared" si="2490"/>
        <v>0</v>
      </c>
      <c r="BX826" s="1543">
        <f t="shared" si="2490"/>
        <v>0</v>
      </c>
      <c r="BY826" s="1543">
        <f t="shared" si="2490"/>
        <v>0</v>
      </c>
      <c r="BZ826" s="1220">
        <f t="shared" si="2436"/>
        <v>0</v>
      </c>
      <c r="CA826" s="1220">
        <f t="shared" si="2437"/>
        <v>0</v>
      </c>
      <c r="CB826" s="1220">
        <f t="shared" si="2438"/>
        <v>0</v>
      </c>
      <c r="CC826" s="1387">
        <f t="shared" si="2439"/>
        <v>0</v>
      </c>
      <c r="CD826" s="1221">
        <f t="shared" si="2467"/>
        <v>0</v>
      </c>
      <c r="CE826" s="1222">
        <f t="shared" si="2441"/>
        <v>0</v>
      </c>
      <c r="CF826" s="1223">
        <f t="shared" si="2441"/>
        <v>0</v>
      </c>
      <c r="CG826" s="1223">
        <f t="shared" si="2441"/>
        <v>0</v>
      </c>
      <c r="CH826" s="1223">
        <f t="shared" si="2441"/>
        <v>0</v>
      </c>
      <c r="CI826" s="1223">
        <f t="shared" si="2441"/>
        <v>0</v>
      </c>
      <c r="CJ826" s="1223">
        <f t="shared" si="2441"/>
        <v>0</v>
      </c>
      <c r="CK826" s="1224">
        <f t="shared" si="2441"/>
        <v>0</v>
      </c>
      <c r="CL826" s="1224">
        <f t="shared" si="2441"/>
        <v>0</v>
      </c>
      <c r="CM826" s="1224">
        <f t="shared" si="2441"/>
        <v>0</v>
      </c>
      <c r="CN826" s="1223">
        <f t="shared" si="2441"/>
        <v>0</v>
      </c>
      <c r="CO826" s="1223">
        <f t="shared" si="2441"/>
        <v>0</v>
      </c>
      <c r="CP826" s="1223">
        <f t="shared" si="2441"/>
        <v>0</v>
      </c>
      <c r="CQ826" s="1223">
        <f t="shared" si="2441"/>
        <v>0</v>
      </c>
      <c r="CR826" s="1223">
        <f t="shared" si="2441"/>
        <v>0</v>
      </c>
      <c r="CS826" s="1222">
        <f t="shared" si="2441"/>
        <v>0</v>
      </c>
      <c r="CT826" s="1225">
        <f t="shared" si="2441"/>
        <v>0</v>
      </c>
      <c r="CU826" s="1226">
        <f t="shared" si="2442"/>
        <v>0</v>
      </c>
      <c r="CV826" s="1227">
        <f t="shared" si="2443"/>
        <v>0</v>
      </c>
      <c r="CW826" s="1228">
        <f t="shared" si="2444"/>
        <v>0</v>
      </c>
      <c r="CX826" s="1228">
        <f t="shared" si="2445"/>
        <v>0</v>
      </c>
      <c r="CY826" s="1228">
        <f t="shared" si="2446"/>
        <v>0</v>
      </c>
      <c r="CZ826" s="1228">
        <f t="shared" si="2447"/>
        <v>0</v>
      </c>
      <c r="DA826" s="1228">
        <f t="shared" si="2448"/>
        <v>0</v>
      </c>
      <c r="DB826" s="1229">
        <f t="shared" si="2449"/>
        <v>0</v>
      </c>
      <c r="DC826" s="1229">
        <f t="shared" si="2450"/>
        <v>0</v>
      </c>
      <c r="DD826" s="1229">
        <f t="shared" si="2451"/>
        <v>0</v>
      </c>
      <c r="DE826" s="1228">
        <f t="shared" si="2452"/>
        <v>0</v>
      </c>
      <c r="DF826" s="1228">
        <f t="shared" si="2453"/>
        <v>0</v>
      </c>
      <c r="DG826" s="1228">
        <f t="shared" si="2454"/>
        <v>0</v>
      </c>
      <c r="DH826" s="1228">
        <f t="shared" si="2455"/>
        <v>0</v>
      </c>
      <c r="DI826" s="1228">
        <f t="shared" si="2456"/>
        <v>0</v>
      </c>
      <c r="DJ826" s="1227">
        <f t="shared" si="2457"/>
        <v>0</v>
      </c>
      <c r="DK826" s="1226">
        <f t="shared" si="2458"/>
        <v>0</v>
      </c>
      <c r="DL826" s="1230">
        <f t="shared" si="2459"/>
        <v>17</v>
      </c>
      <c r="DM826" s="1180">
        <f t="shared" si="2460"/>
        <v>17</v>
      </c>
      <c r="DN826" s="1180">
        <f t="shared" si="2461"/>
        <v>17</v>
      </c>
      <c r="DO826" s="1180">
        <f t="shared" si="2462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5">SUM(B183,B180,B177)</f>
        <v>0</v>
      </c>
      <c r="C827" s="1536">
        <f t="shared" si="2495"/>
        <v>0</v>
      </c>
      <c r="D827" s="1536">
        <f t="shared" si="2495"/>
        <v>0</v>
      </c>
      <c r="E827" s="1536">
        <f t="shared" si="2495"/>
        <v>0</v>
      </c>
      <c r="F827" s="1536">
        <f t="shared" si="2495"/>
        <v>0</v>
      </c>
      <c r="G827" s="1536">
        <f t="shared" si="2495"/>
        <v>0</v>
      </c>
      <c r="H827" s="1536">
        <f t="shared" si="2495"/>
        <v>0</v>
      </c>
      <c r="I827" s="1536">
        <f t="shared" si="2495"/>
        <v>0</v>
      </c>
      <c r="J827" s="1536">
        <f t="shared" si="2495"/>
        <v>0</v>
      </c>
      <c r="K827" s="1536">
        <f t="shared" si="2495"/>
        <v>0</v>
      </c>
      <c r="L827" s="1536">
        <f t="shared" si="2495"/>
        <v>0</v>
      </c>
      <c r="M827" s="1536">
        <f t="shared" si="2495"/>
        <v>0</v>
      </c>
      <c r="N827" s="1536">
        <f t="shared" si="2495"/>
        <v>0</v>
      </c>
      <c r="O827" s="1536">
        <f t="shared" si="2495"/>
        <v>0</v>
      </c>
      <c r="P827" s="1536">
        <f t="shared" si="2495"/>
        <v>0</v>
      </c>
      <c r="Q827" s="1536">
        <f t="shared" si="2495"/>
        <v>0</v>
      </c>
      <c r="R827" s="1536">
        <f t="shared" si="2495"/>
        <v>0</v>
      </c>
      <c r="S827" s="1542"/>
      <c r="T827" s="1662">
        <f t="shared" ref="T827:AJ827" si="2496">SUM(T183,T180,T177)</f>
        <v>0</v>
      </c>
      <c r="U827" s="1662">
        <f t="shared" si="2496"/>
        <v>0</v>
      </c>
      <c r="V827" s="1662">
        <f t="shared" si="2496"/>
        <v>0</v>
      </c>
      <c r="W827" s="1662">
        <f t="shared" si="2496"/>
        <v>1.7734833659491193E-2</v>
      </c>
      <c r="X827" s="1662">
        <f t="shared" si="2496"/>
        <v>0</v>
      </c>
      <c r="Y827" s="1662">
        <f t="shared" si="2496"/>
        <v>6.7561271083775984E-3</v>
      </c>
      <c r="Z827" s="1662">
        <f t="shared" si="2496"/>
        <v>1.3512254216755197E-2</v>
      </c>
      <c r="AA827" s="1536">
        <f t="shared" si="2496"/>
        <v>0</v>
      </c>
      <c r="AB827" s="1536">
        <f t="shared" si="2496"/>
        <v>1.1823222439660797E-2</v>
      </c>
      <c r="AC827" s="1536">
        <f t="shared" si="2496"/>
        <v>0</v>
      </c>
      <c r="AD827" s="1536">
        <f t="shared" si="2496"/>
        <v>0</v>
      </c>
      <c r="AE827" s="1536">
        <f t="shared" si="2496"/>
        <v>0</v>
      </c>
      <c r="AF827" s="1536">
        <f t="shared" si="2496"/>
        <v>0</v>
      </c>
      <c r="AG827" s="1536">
        <f t="shared" si="2496"/>
        <v>0</v>
      </c>
      <c r="AH827" s="1536">
        <f t="shared" si="2496"/>
        <v>0</v>
      </c>
      <c r="AI827" s="1536">
        <f t="shared" si="2496"/>
        <v>0</v>
      </c>
      <c r="AJ827" s="1536">
        <f t="shared" si="2496"/>
        <v>0</v>
      </c>
      <c r="AK827" s="1542"/>
      <c r="AL827" s="1536">
        <f t="shared" ref="AL827:BB827" si="2497">SUM(AL183,AL180,AL177)</f>
        <v>0</v>
      </c>
      <c r="AM827" s="1536">
        <f t="shared" si="2497"/>
        <v>0</v>
      </c>
      <c r="AN827" s="1536">
        <f t="shared" si="2497"/>
        <v>0</v>
      </c>
      <c r="AO827" s="1536">
        <f t="shared" si="2497"/>
        <v>7.8821482931071985E-3</v>
      </c>
      <c r="AP827" s="1536">
        <f t="shared" si="2497"/>
        <v>2.0268381325132791E-2</v>
      </c>
      <c r="AQ827" s="1536">
        <f t="shared" si="2497"/>
        <v>5.1899869536855839E-2</v>
      </c>
      <c r="AR827" s="1536">
        <f t="shared" si="2497"/>
        <v>5.5175038051750384E-2</v>
      </c>
      <c r="AS827" s="1536">
        <f t="shared" si="2497"/>
        <v>1.5764296586214397E-2</v>
      </c>
      <c r="AT827" s="1536">
        <f t="shared" si="2497"/>
        <v>0</v>
      </c>
      <c r="AU827" s="1536">
        <f t="shared" si="2497"/>
        <v>0</v>
      </c>
      <c r="AV827" s="1536">
        <f t="shared" si="2497"/>
        <v>0</v>
      </c>
      <c r="AW827" s="1536">
        <f t="shared" si="2497"/>
        <v>0</v>
      </c>
      <c r="AX827" s="1536">
        <f t="shared" si="2497"/>
        <v>0</v>
      </c>
      <c r="AY827" s="1536">
        <f t="shared" si="2497"/>
        <v>0</v>
      </c>
      <c r="AZ827" s="1536">
        <f t="shared" si="2497"/>
        <v>0</v>
      </c>
      <c r="BA827" s="1536">
        <f t="shared" si="2497"/>
        <v>0</v>
      </c>
      <c r="BB827" s="1536">
        <f t="shared" si="2497"/>
        <v>0</v>
      </c>
      <c r="BC827" s="1542"/>
      <c r="BD827" s="1536">
        <f t="shared" ref="BD827:BT827" si="2498">SUM(BD183,BD180,BD177)</f>
        <v>1.3512254216755197E-2</v>
      </c>
      <c r="BE827" s="1536">
        <f t="shared" si="2498"/>
        <v>0</v>
      </c>
      <c r="BF827" s="1536">
        <f t="shared" si="2498"/>
        <v>9.4585779517286379E-3</v>
      </c>
      <c r="BG827" s="1536">
        <f t="shared" si="2498"/>
        <v>4.7904435746901501E-2</v>
      </c>
      <c r="BH827" s="1536">
        <f t="shared" si="2498"/>
        <v>1.1823222439660797E-2</v>
      </c>
      <c r="BI827" s="1536">
        <f t="shared" si="2498"/>
        <v>0.11037181996086105</v>
      </c>
      <c r="BJ827" s="1536">
        <f t="shared" si="2498"/>
        <v>2.8375733855185908E-2</v>
      </c>
      <c r="BK827" s="1536">
        <f t="shared" si="2498"/>
        <v>0</v>
      </c>
      <c r="BL827" s="1536">
        <f t="shared" si="2498"/>
        <v>8.0397912589693407E-2</v>
      </c>
      <c r="BM827" s="1536">
        <f t="shared" si="2498"/>
        <v>0</v>
      </c>
      <c r="BN827" s="1536">
        <f t="shared" si="2498"/>
        <v>0</v>
      </c>
      <c r="BO827" s="1536">
        <f t="shared" si="2498"/>
        <v>0</v>
      </c>
      <c r="BP827" s="1536">
        <f t="shared" si="2498"/>
        <v>0</v>
      </c>
      <c r="BQ827" s="1536">
        <f t="shared" si="2498"/>
        <v>0</v>
      </c>
      <c r="BR827" s="1536">
        <f t="shared" si="2498"/>
        <v>0</v>
      </c>
      <c r="BS827" s="1536">
        <f t="shared" si="2498"/>
        <v>0</v>
      </c>
      <c r="BT827" s="1536">
        <f t="shared" si="2498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6"/>
        <v>0</v>
      </c>
      <c r="CA827" s="1220">
        <f t="shared" si="2437"/>
        <v>2.139440250986239E-3</v>
      </c>
      <c r="CB827" s="1220">
        <f t="shared" si="2438"/>
        <v>6.3876463827540145E-3</v>
      </c>
      <c r="CC827" s="1387">
        <f t="shared" si="2439"/>
        <v>1.2764809119995031E-2</v>
      </c>
      <c r="CD827" s="1221">
        <f t="shared" si="2467"/>
        <v>0</v>
      </c>
      <c r="CE827" s="1222">
        <f t="shared" si="2441"/>
        <v>0</v>
      </c>
      <c r="CF827" s="1223">
        <f t="shared" si="2441"/>
        <v>0</v>
      </c>
      <c r="CG827" s="1223">
        <f t="shared" si="2441"/>
        <v>0</v>
      </c>
      <c r="CH827" s="1223">
        <f t="shared" si="2441"/>
        <v>0</v>
      </c>
      <c r="CI827" s="1223">
        <f t="shared" si="2441"/>
        <v>0</v>
      </c>
      <c r="CJ827" s="1223">
        <f t="shared" si="2441"/>
        <v>0</v>
      </c>
      <c r="CK827" s="1224">
        <f t="shared" si="2441"/>
        <v>0</v>
      </c>
      <c r="CL827" s="1224">
        <f t="shared" si="2441"/>
        <v>0</v>
      </c>
      <c r="CM827" s="1224">
        <f t="shared" si="2441"/>
        <v>0</v>
      </c>
      <c r="CN827" s="1223">
        <f t="shared" si="2441"/>
        <v>0</v>
      </c>
      <c r="CO827" s="1223">
        <f t="shared" si="2441"/>
        <v>0</v>
      </c>
      <c r="CP827" s="1223">
        <f t="shared" si="2441"/>
        <v>7.8821482931071985E-3</v>
      </c>
      <c r="CQ827" s="1223">
        <f t="shared" si="2441"/>
        <v>1.5764296586214397E-2</v>
      </c>
      <c r="CR827" s="1223">
        <f t="shared" si="2441"/>
        <v>2.0268381325132791E-2</v>
      </c>
      <c r="CS827" s="1222">
        <f t="shared" si="2441"/>
        <v>5.1899869536855839E-2</v>
      </c>
      <c r="CT827" s="1225">
        <f t="shared" si="2441"/>
        <v>5.5175038051750384E-2</v>
      </c>
      <c r="CU827" s="1226">
        <f t="shared" si="2442"/>
        <v>0</v>
      </c>
      <c r="CV827" s="1227">
        <f t="shared" si="2443"/>
        <v>0</v>
      </c>
      <c r="CW827" s="1228">
        <f t="shared" si="2444"/>
        <v>0</v>
      </c>
      <c r="CX827" s="1228">
        <f t="shared" si="2445"/>
        <v>0</v>
      </c>
      <c r="CY827" s="1228">
        <f t="shared" si="2446"/>
        <v>0</v>
      </c>
      <c r="CZ827" s="1228">
        <f t="shared" si="2447"/>
        <v>0</v>
      </c>
      <c r="DA827" s="1228">
        <f t="shared" si="2448"/>
        <v>0</v>
      </c>
      <c r="DB827" s="1229">
        <f t="shared" si="2449"/>
        <v>0</v>
      </c>
      <c r="DC827" s="1229">
        <f t="shared" si="2450"/>
        <v>0</v>
      </c>
      <c r="DD827" s="1229">
        <f t="shared" si="2451"/>
        <v>0</v>
      </c>
      <c r="DE827" s="1228">
        <f t="shared" si="2452"/>
        <v>9.4585779517286379E-3</v>
      </c>
      <c r="DF827" s="1228">
        <f t="shared" si="2453"/>
        <v>1.1823222439660797E-2</v>
      </c>
      <c r="DG827" s="1228">
        <f t="shared" si="2454"/>
        <v>1.3512254216755197E-2</v>
      </c>
      <c r="DH827" s="1228">
        <f t="shared" si="2455"/>
        <v>2.8375733855185908E-2</v>
      </c>
      <c r="DI827" s="1228">
        <f t="shared" si="2456"/>
        <v>4.7904435746901501E-2</v>
      </c>
      <c r="DJ827" s="1227">
        <f t="shared" si="2457"/>
        <v>8.0397912589693407E-2</v>
      </c>
      <c r="DK827" s="1226">
        <f t="shared" si="2458"/>
        <v>0.11037181996086105</v>
      </c>
      <c r="DL827" s="1230">
        <f t="shared" si="2459"/>
        <v>17</v>
      </c>
      <c r="DM827" s="1180">
        <f t="shared" si="2460"/>
        <v>17</v>
      </c>
      <c r="DN827" s="1180">
        <f t="shared" si="2461"/>
        <v>17</v>
      </c>
      <c r="DO827" s="1180">
        <f t="shared" si="2462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9">SUM(B229)</f>
        <v>0</v>
      </c>
      <c r="C829" s="1543">
        <f t="shared" si="2499"/>
        <v>0</v>
      </c>
      <c r="D829" s="1543">
        <f t="shared" si="2499"/>
        <v>0</v>
      </c>
      <c r="E829" s="1543">
        <f t="shared" si="2499"/>
        <v>0</v>
      </c>
      <c r="F829" s="1543">
        <f t="shared" si="2499"/>
        <v>0</v>
      </c>
      <c r="G829" s="1543">
        <f t="shared" si="2499"/>
        <v>0</v>
      </c>
      <c r="H829" s="1543">
        <f t="shared" si="2499"/>
        <v>0</v>
      </c>
      <c r="I829" s="1543">
        <f t="shared" si="2499"/>
        <v>0</v>
      </c>
      <c r="J829" s="1543">
        <f t="shared" si="2499"/>
        <v>0</v>
      </c>
      <c r="K829" s="1543">
        <f t="shared" si="2499"/>
        <v>0</v>
      </c>
      <c r="L829" s="1543">
        <f t="shared" si="2499"/>
        <v>0</v>
      </c>
      <c r="M829" s="1543">
        <f t="shared" si="2499"/>
        <v>0</v>
      </c>
      <c r="N829" s="1543">
        <f t="shared" si="2499"/>
        <v>0</v>
      </c>
      <c r="O829" s="1543">
        <f t="shared" si="2499"/>
        <v>0</v>
      </c>
      <c r="P829" s="1543">
        <f t="shared" si="2499"/>
        <v>0</v>
      </c>
      <c r="Q829" s="1543">
        <f t="shared" si="2499"/>
        <v>0</v>
      </c>
      <c r="R829" s="1543">
        <f t="shared" si="2499"/>
        <v>0</v>
      </c>
      <c r="S829" s="1542"/>
      <c r="T829" s="1664">
        <f t="shared" ref="T829:AJ829" si="2500">SUM(T229)</f>
        <v>0</v>
      </c>
      <c r="U829" s="1664">
        <f t="shared" si="2500"/>
        <v>0</v>
      </c>
      <c r="V829" s="1664">
        <f t="shared" si="2500"/>
        <v>0</v>
      </c>
      <c r="W829" s="1664">
        <f t="shared" si="2500"/>
        <v>0</v>
      </c>
      <c r="X829" s="1664">
        <f t="shared" si="2500"/>
        <v>0</v>
      </c>
      <c r="Y829" s="1664">
        <f t="shared" si="2500"/>
        <v>0</v>
      </c>
      <c r="Z829" s="1664">
        <f t="shared" si="2500"/>
        <v>0</v>
      </c>
      <c r="AA829" s="1543">
        <f t="shared" si="2500"/>
        <v>0</v>
      </c>
      <c r="AB829" s="1543">
        <f t="shared" si="2500"/>
        <v>0</v>
      </c>
      <c r="AC829" s="1543">
        <f t="shared" si="2500"/>
        <v>0</v>
      </c>
      <c r="AD829" s="1543">
        <f t="shared" si="2500"/>
        <v>0</v>
      </c>
      <c r="AE829" s="1543">
        <f t="shared" si="2500"/>
        <v>0</v>
      </c>
      <c r="AF829" s="1543">
        <f t="shared" si="2500"/>
        <v>0</v>
      </c>
      <c r="AG829" s="1543">
        <f t="shared" si="2500"/>
        <v>0</v>
      </c>
      <c r="AH829" s="1543">
        <f t="shared" si="2500"/>
        <v>0</v>
      </c>
      <c r="AI829" s="1543">
        <f t="shared" si="2500"/>
        <v>0</v>
      </c>
      <c r="AJ829" s="1543">
        <f t="shared" si="2500"/>
        <v>0</v>
      </c>
      <c r="AK829" s="1542"/>
      <c r="AL829" s="1543">
        <f t="shared" ref="AL829:BB829" si="2501">SUM(AL229)</f>
        <v>0</v>
      </c>
      <c r="AM829" s="1543">
        <f t="shared" si="2501"/>
        <v>0</v>
      </c>
      <c r="AN829" s="1543">
        <f t="shared" si="2501"/>
        <v>0</v>
      </c>
      <c r="AO829" s="1543">
        <f t="shared" si="2501"/>
        <v>0</v>
      </c>
      <c r="AP829" s="1543">
        <f t="shared" si="2501"/>
        <v>0</v>
      </c>
      <c r="AQ829" s="1543">
        <f t="shared" si="2501"/>
        <v>0</v>
      </c>
      <c r="AR829" s="1543">
        <f t="shared" si="2501"/>
        <v>0</v>
      </c>
      <c r="AS829" s="1543">
        <f t="shared" si="2501"/>
        <v>0</v>
      </c>
      <c r="AT829" s="1543">
        <f t="shared" si="2501"/>
        <v>0</v>
      </c>
      <c r="AU829" s="1543">
        <f t="shared" si="2501"/>
        <v>0</v>
      </c>
      <c r="AV829" s="1543">
        <f t="shared" si="2501"/>
        <v>0</v>
      </c>
      <c r="AW829" s="1543">
        <f t="shared" si="2501"/>
        <v>0</v>
      </c>
      <c r="AX829" s="1543">
        <f t="shared" si="2501"/>
        <v>0</v>
      </c>
      <c r="AY829" s="1543">
        <f t="shared" si="2501"/>
        <v>0</v>
      </c>
      <c r="AZ829" s="1543">
        <f t="shared" si="2501"/>
        <v>0</v>
      </c>
      <c r="BA829" s="1543">
        <f t="shared" si="2501"/>
        <v>0</v>
      </c>
      <c r="BB829" s="1543">
        <f t="shared" si="2501"/>
        <v>0</v>
      </c>
      <c r="BC829" s="1542"/>
      <c r="BD829" s="1543">
        <f t="shared" ref="BD829:BT829" si="2502">SUM(BD229)</f>
        <v>0</v>
      </c>
      <c r="BE829" s="1543">
        <f t="shared" si="2502"/>
        <v>0</v>
      </c>
      <c r="BF829" s="1543">
        <f t="shared" si="2502"/>
        <v>0</v>
      </c>
      <c r="BG829" s="1543">
        <f t="shared" si="2502"/>
        <v>0</v>
      </c>
      <c r="BH829" s="1543">
        <f t="shared" si="2502"/>
        <v>0</v>
      </c>
      <c r="BI829" s="1543">
        <f t="shared" si="2502"/>
        <v>0</v>
      </c>
      <c r="BJ829" s="1543">
        <f t="shared" si="2502"/>
        <v>0</v>
      </c>
      <c r="BK829" s="1543">
        <f t="shared" si="2502"/>
        <v>0</v>
      </c>
      <c r="BL829" s="1543">
        <f t="shared" si="2502"/>
        <v>0</v>
      </c>
      <c r="BM829" s="1543">
        <f t="shared" si="2502"/>
        <v>0</v>
      </c>
      <c r="BN829" s="1543">
        <f t="shared" si="2502"/>
        <v>0</v>
      </c>
      <c r="BO829" s="1543">
        <f t="shared" si="2502"/>
        <v>0</v>
      </c>
      <c r="BP829" s="1543">
        <f t="shared" si="2502"/>
        <v>0</v>
      </c>
      <c r="BQ829" s="1543">
        <f t="shared" si="2502"/>
        <v>0</v>
      </c>
      <c r="BR829" s="1543">
        <f t="shared" si="2502"/>
        <v>0</v>
      </c>
      <c r="BS829" s="1543">
        <f t="shared" si="2502"/>
        <v>0</v>
      </c>
      <c r="BT829" s="1543">
        <f t="shared" si="2502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3">IF(DL829&lt;3,"",(SUM(B829:R829)-MIN(B829:R829)-MAX(B829:R829))/(DL829-2))</f>
        <v>0</v>
      </c>
      <c r="CA829" s="1220">
        <f t="shared" ref="CA829:CA848" si="2504">IF(DM829&lt;3,"",(SUM(T829:AJ829)-MIN(T829:AJ829)-MAX(T829:AJ829))/(DM829-2))</f>
        <v>0</v>
      </c>
      <c r="CB829" s="1220">
        <f t="shared" ref="CB829:CB848" si="2505">IF(DN829&lt;3,"",(SUM(AL829:BB829)-MIN(AL829:BB829)-MAX(AL829:BB829))/(DN829-2))</f>
        <v>0</v>
      </c>
      <c r="CC829" s="1387">
        <f t="shared" ref="CC829:CC848" si="2506">IF(DO829&lt;3,"",(SUM(BD829:BT829)-MIN(BD829:BT829)-MAX(BD829:BT829))/(DO829-2))</f>
        <v>0</v>
      </c>
      <c r="CD829" s="1221">
        <f t="shared" ref="CD829:CS829" si="25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7"/>
        <v>0</v>
      </c>
      <c r="CF829" s="1223">
        <f t="shared" si="2507"/>
        <v>0</v>
      </c>
      <c r="CG829" s="1223">
        <f t="shared" si="2507"/>
        <v>0</v>
      </c>
      <c r="CH829" s="1223">
        <f t="shared" si="2507"/>
        <v>0</v>
      </c>
      <c r="CI829" s="1223">
        <f t="shared" si="2507"/>
        <v>0</v>
      </c>
      <c r="CJ829" s="1223">
        <f t="shared" si="2507"/>
        <v>0</v>
      </c>
      <c r="CK829" s="1224">
        <f t="shared" si="2507"/>
        <v>0</v>
      </c>
      <c r="CL829" s="1224">
        <f t="shared" si="2507"/>
        <v>0</v>
      </c>
      <c r="CM829" s="1224">
        <f t="shared" si="2507"/>
        <v>0</v>
      </c>
      <c r="CN829" s="1223">
        <f t="shared" si="2507"/>
        <v>0</v>
      </c>
      <c r="CO829" s="1223">
        <f t="shared" si="2507"/>
        <v>0</v>
      </c>
      <c r="CP829" s="1223">
        <f t="shared" si="2507"/>
        <v>0</v>
      </c>
      <c r="CQ829" s="1223">
        <f t="shared" si="2507"/>
        <v>0</v>
      </c>
      <c r="CR829" s="1223">
        <f t="shared" si="2507"/>
        <v>0</v>
      </c>
      <c r="CS829" s="1222">
        <f t="shared" si="2507"/>
        <v>0</v>
      </c>
      <c r="CT829" s="1225">
        <f t="shared" ref="CE829:CT845" si="25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6">COUNT(B829:R829)</f>
        <v>17</v>
      </c>
      <c r="DM829" s="1180">
        <f t="shared" ref="DM829:DM848" si="2527">COUNT(T829:AJ829)</f>
        <v>17</v>
      </c>
      <c r="DN829" s="1180">
        <f t="shared" ref="DN829:DN848" si="2528">COUNT(AL829:BB829)</f>
        <v>17</v>
      </c>
      <c r="DO829" s="1180">
        <f t="shared" ref="DO829:DO848" si="2529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30">SUM(B232)</f>
        <v>0</v>
      </c>
      <c r="C830" s="1543">
        <f t="shared" si="2530"/>
        <v>0</v>
      </c>
      <c r="D830" s="1543">
        <f t="shared" si="2530"/>
        <v>0</v>
      </c>
      <c r="E830" s="1543">
        <f t="shared" si="2530"/>
        <v>0</v>
      </c>
      <c r="F830" s="1543">
        <f t="shared" si="2530"/>
        <v>0</v>
      </c>
      <c r="G830" s="1543">
        <f t="shared" si="2530"/>
        <v>0</v>
      </c>
      <c r="H830" s="1543">
        <f t="shared" si="2530"/>
        <v>0</v>
      </c>
      <c r="I830" s="1543">
        <f t="shared" si="2530"/>
        <v>0</v>
      </c>
      <c r="J830" s="1543">
        <f t="shared" si="2530"/>
        <v>0</v>
      </c>
      <c r="K830" s="1543">
        <f t="shared" si="2530"/>
        <v>0</v>
      </c>
      <c r="L830" s="1543">
        <f t="shared" si="2530"/>
        <v>0</v>
      </c>
      <c r="M830" s="1543">
        <f t="shared" si="2530"/>
        <v>0</v>
      </c>
      <c r="N830" s="1543">
        <f t="shared" si="2530"/>
        <v>0</v>
      </c>
      <c r="O830" s="1543">
        <f t="shared" si="2530"/>
        <v>0</v>
      </c>
      <c r="P830" s="1543">
        <f t="shared" si="2530"/>
        <v>0</v>
      </c>
      <c r="Q830" s="1543">
        <f t="shared" si="2530"/>
        <v>0</v>
      </c>
      <c r="R830" s="1543">
        <f t="shared" si="2530"/>
        <v>0</v>
      </c>
      <c r="S830" s="1542"/>
      <c r="T830" s="1664">
        <f t="shared" ref="T830:AJ830" si="2531">SUM(T232)</f>
        <v>0</v>
      </c>
      <c r="U830" s="1664">
        <f t="shared" si="2531"/>
        <v>0</v>
      </c>
      <c r="V830" s="1664">
        <f t="shared" si="2531"/>
        <v>0</v>
      </c>
      <c r="W830" s="1664">
        <f t="shared" si="2531"/>
        <v>0</v>
      </c>
      <c r="X830" s="1664">
        <f t="shared" si="2531"/>
        <v>0</v>
      </c>
      <c r="Y830" s="1664">
        <f t="shared" si="2531"/>
        <v>0</v>
      </c>
      <c r="Z830" s="1664">
        <f t="shared" si="2531"/>
        <v>0</v>
      </c>
      <c r="AA830" s="1543">
        <f t="shared" si="2531"/>
        <v>0</v>
      </c>
      <c r="AB830" s="1543">
        <f t="shared" si="2531"/>
        <v>0</v>
      </c>
      <c r="AC830" s="1543">
        <f t="shared" si="2531"/>
        <v>0</v>
      </c>
      <c r="AD830" s="1543">
        <f t="shared" si="2531"/>
        <v>0</v>
      </c>
      <c r="AE830" s="1543">
        <f t="shared" si="2531"/>
        <v>0</v>
      </c>
      <c r="AF830" s="1543">
        <f t="shared" si="2531"/>
        <v>0</v>
      </c>
      <c r="AG830" s="1543">
        <f t="shared" si="2531"/>
        <v>0</v>
      </c>
      <c r="AH830" s="1543">
        <f t="shared" si="2531"/>
        <v>0</v>
      </c>
      <c r="AI830" s="1543">
        <f t="shared" si="2531"/>
        <v>0</v>
      </c>
      <c r="AJ830" s="1543">
        <f t="shared" si="2531"/>
        <v>0</v>
      </c>
      <c r="AK830" s="1542"/>
      <c r="AL830" s="1543">
        <f t="shared" ref="AL830:BB830" si="2532">SUM(AL232)</f>
        <v>0</v>
      </c>
      <c r="AM830" s="1543">
        <f t="shared" si="2532"/>
        <v>0</v>
      </c>
      <c r="AN830" s="1543">
        <f t="shared" si="2532"/>
        <v>0</v>
      </c>
      <c r="AO830" s="1543">
        <f t="shared" si="2532"/>
        <v>0</v>
      </c>
      <c r="AP830" s="1543">
        <f t="shared" si="2532"/>
        <v>0</v>
      </c>
      <c r="AQ830" s="1543">
        <f t="shared" si="2532"/>
        <v>0</v>
      </c>
      <c r="AR830" s="1543">
        <f t="shared" si="2532"/>
        <v>0</v>
      </c>
      <c r="AS830" s="1543">
        <f t="shared" si="2532"/>
        <v>0</v>
      </c>
      <c r="AT830" s="1543">
        <f t="shared" si="2532"/>
        <v>0</v>
      </c>
      <c r="AU830" s="1543">
        <f t="shared" si="2532"/>
        <v>0</v>
      </c>
      <c r="AV830" s="1543">
        <f t="shared" si="2532"/>
        <v>0</v>
      </c>
      <c r="AW830" s="1543">
        <f t="shared" si="2532"/>
        <v>0</v>
      </c>
      <c r="AX830" s="1543">
        <f t="shared" si="2532"/>
        <v>0</v>
      </c>
      <c r="AY830" s="1543">
        <f t="shared" si="2532"/>
        <v>0</v>
      </c>
      <c r="AZ830" s="1543">
        <f t="shared" si="2532"/>
        <v>0</v>
      </c>
      <c r="BA830" s="1543">
        <f t="shared" si="2532"/>
        <v>0</v>
      </c>
      <c r="BB830" s="1543">
        <f t="shared" si="2532"/>
        <v>0</v>
      </c>
      <c r="BC830" s="1542"/>
      <c r="BD830" s="1543">
        <f t="shared" ref="BD830:BT830" si="2533">SUM(BD232)</f>
        <v>0</v>
      </c>
      <c r="BE830" s="1543">
        <f t="shared" si="2533"/>
        <v>0</v>
      </c>
      <c r="BF830" s="1543">
        <f t="shared" si="2533"/>
        <v>0</v>
      </c>
      <c r="BG830" s="1543">
        <f t="shared" si="2533"/>
        <v>0</v>
      </c>
      <c r="BH830" s="1543">
        <f t="shared" si="2533"/>
        <v>0</v>
      </c>
      <c r="BI830" s="1543">
        <f t="shared" si="2533"/>
        <v>0</v>
      </c>
      <c r="BJ830" s="1543">
        <f t="shared" si="2533"/>
        <v>0</v>
      </c>
      <c r="BK830" s="1543">
        <f t="shared" si="2533"/>
        <v>0</v>
      </c>
      <c r="BL830" s="1543">
        <f t="shared" si="2533"/>
        <v>0</v>
      </c>
      <c r="BM830" s="1543">
        <f t="shared" si="2533"/>
        <v>0</v>
      </c>
      <c r="BN830" s="1543">
        <f t="shared" si="2533"/>
        <v>0</v>
      </c>
      <c r="BO830" s="1543">
        <f t="shared" si="2533"/>
        <v>0</v>
      </c>
      <c r="BP830" s="1543">
        <f t="shared" si="2533"/>
        <v>0</v>
      </c>
      <c r="BQ830" s="1543">
        <f t="shared" si="2533"/>
        <v>0</v>
      </c>
      <c r="BR830" s="1543">
        <f t="shared" si="2533"/>
        <v>0</v>
      </c>
      <c r="BS830" s="1543">
        <f t="shared" si="2533"/>
        <v>0</v>
      </c>
      <c r="BT830" s="1543">
        <f t="shared" si="2533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3"/>
        <v>0</v>
      </c>
      <c r="CA830" s="1220">
        <f t="shared" si="2504"/>
        <v>0</v>
      </c>
      <c r="CB830" s="1220">
        <f t="shared" si="2505"/>
        <v>0</v>
      </c>
      <c r="CC830" s="1387">
        <f t="shared" si="2506"/>
        <v>0</v>
      </c>
      <c r="CD830" s="1221">
        <f t="shared" ref="CD830:CD848" si="25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8"/>
        <v>0</v>
      </c>
      <c r="CF830" s="1223">
        <f t="shared" si="2508"/>
        <v>0</v>
      </c>
      <c r="CG830" s="1223">
        <f t="shared" si="2508"/>
        <v>0</v>
      </c>
      <c r="CH830" s="1223">
        <f t="shared" si="2508"/>
        <v>0</v>
      </c>
      <c r="CI830" s="1223">
        <f t="shared" si="2508"/>
        <v>0</v>
      </c>
      <c r="CJ830" s="1223">
        <f t="shared" si="2508"/>
        <v>0</v>
      </c>
      <c r="CK830" s="1224">
        <f t="shared" si="2508"/>
        <v>0</v>
      </c>
      <c r="CL830" s="1224">
        <f t="shared" si="2508"/>
        <v>0</v>
      </c>
      <c r="CM830" s="1224">
        <f t="shared" si="2508"/>
        <v>0</v>
      </c>
      <c r="CN830" s="1223">
        <f t="shared" si="2508"/>
        <v>0</v>
      </c>
      <c r="CO830" s="1223">
        <f t="shared" si="2508"/>
        <v>0</v>
      </c>
      <c r="CP830" s="1223">
        <f t="shared" si="2508"/>
        <v>0</v>
      </c>
      <c r="CQ830" s="1223">
        <f t="shared" si="2508"/>
        <v>0</v>
      </c>
      <c r="CR830" s="1223">
        <f t="shared" si="2508"/>
        <v>0</v>
      </c>
      <c r="CS830" s="1222">
        <f t="shared" si="2508"/>
        <v>0</v>
      </c>
      <c r="CT830" s="1225">
        <f t="shared" si="2508"/>
        <v>0</v>
      </c>
      <c r="CU830" s="1226">
        <f t="shared" si="2509"/>
        <v>0</v>
      </c>
      <c r="CV830" s="1227">
        <f t="shared" si="2510"/>
        <v>0</v>
      </c>
      <c r="CW830" s="1228">
        <f t="shared" si="2511"/>
        <v>0</v>
      </c>
      <c r="CX830" s="1228">
        <f t="shared" si="2512"/>
        <v>0</v>
      </c>
      <c r="CY830" s="1228">
        <f t="shared" si="2513"/>
        <v>0</v>
      </c>
      <c r="CZ830" s="1228">
        <f t="shared" si="2514"/>
        <v>0</v>
      </c>
      <c r="DA830" s="1228">
        <f t="shared" si="2515"/>
        <v>0</v>
      </c>
      <c r="DB830" s="1229">
        <f t="shared" si="2516"/>
        <v>0</v>
      </c>
      <c r="DC830" s="1229">
        <f t="shared" si="2517"/>
        <v>0</v>
      </c>
      <c r="DD830" s="1229">
        <f t="shared" si="2518"/>
        <v>0</v>
      </c>
      <c r="DE830" s="1228">
        <f t="shared" si="2519"/>
        <v>0</v>
      </c>
      <c r="DF830" s="1228">
        <f t="shared" si="2520"/>
        <v>0</v>
      </c>
      <c r="DG830" s="1228">
        <f t="shared" si="2521"/>
        <v>0</v>
      </c>
      <c r="DH830" s="1228">
        <f t="shared" si="2522"/>
        <v>0</v>
      </c>
      <c r="DI830" s="1228">
        <f t="shared" si="2523"/>
        <v>0</v>
      </c>
      <c r="DJ830" s="1227">
        <f t="shared" si="2524"/>
        <v>0</v>
      </c>
      <c r="DK830" s="1226">
        <f t="shared" si="2525"/>
        <v>0</v>
      </c>
      <c r="DL830" s="1230">
        <f t="shared" si="2526"/>
        <v>17</v>
      </c>
      <c r="DM830" s="1180">
        <f t="shared" si="2527"/>
        <v>17</v>
      </c>
      <c r="DN830" s="1180">
        <f t="shared" si="2528"/>
        <v>17</v>
      </c>
      <c r="DO830" s="1180">
        <f t="shared" si="2529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5">SUM(B242)</f>
        <v>0.41438356164383561</v>
      </c>
      <c r="C831" s="1543">
        <f t="shared" si="2535"/>
        <v>0.49331376386170905</v>
      </c>
      <c r="D831" s="1543">
        <f t="shared" si="2535"/>
        <v>0.23679060665362037</v>
      </c>
      <c r="E831" s="1543">
        <f t="shared" si="2535"/>
        <v>0.31572080887149384</v>
      </c>
      <c r="F831" s="1543">
        <f t="shared" si="2535"/>
        <v>0.34729288975864314</v>
      </c>
      <c r="G831" s="1543">
        <f t="shared" si="2535"/>
        <v>0.27061783617556612</v>
      </c>
      <c r="H831" s="1543">
        <f t="shared" si="2535"/>
        <v>0.228897586431833</v>
      </c>
      <c r="I831" s="1543">
        <f t="shared" si="2535"/>
        <v>0.23679060665362037</v>
      </c>
      <c r="J831" s="1543">
        <f t="shared" si="2535"/>
        <v>0.28414872798434443</v>
      </c>
      <c r="K831" s="1543">
        <f t="shared" si="2535"/>
        <v>0</v>
      </c>
      <c r="L831" s="1543">
        <f t="shared" si="2535"/>
        <v>0</v>
      </c>
      <c r="M831" s="1543">
        <f t="shared" si="2535"/>
        <v>0</v>
      </c>
      <c r="N831" s="1543">
        <f t="shared" si="2535"/>
        <v>0</v>
      </c>
      <c r="O831" s="1543">
        <f t="shared" si="2535"/>
        <v>0</v>
      </c>
      <c r="P831" s="1543">
        <f t="shared" si="2535"/>
        <v>0</v>
      </c>
      <c r="Q831" s="1543">
        <f t="shared" si="2535"/>
        <v>0</v>
      </c>
      <c r="R831" s="1543">
        <f t="shared" si="2535"/>
        <v>0</v>
      </c>
      <c r="S831" s="1542"/>
      <c r="T831" s="1664">
        <f t="shared" ref="T831:AJ831" si="2536">SUM(T242)</f>
        <v>0.722211350293542</v>
      </c>
      <c r="U831" s="1664">
        <f t="shared" si="2536"/>
        <v>0.28414872798434443</v>
      </c>
      <c r="V831" s="1664">
        <f t="shared" si="2536"/>
        <v>0.60550740844282913</v>
      </c>
      <c r="W831" s="1664">
        <f t="shared" si="2536"/>
        <v>0.28829256360078276</v>
      </c>
      <c r="X831" s="1664">
        <f t="shared" si="2536"/>
        <v>0.18943248532289628</v>
      </c>
      <c r="Y831" s="1664">
        <f t="shared" si="2536"/>
        <v>0.20296337713167462</v>
      </c>
      <c r="Z831" s="1664">
        <f t="shared" si="2536"/>
        <v>0.16913614760972884</v>
      </c>
      <c r="AA831" s="1543">
        <f t="shared" si="2536"/>
        <v>0.35518590998043054</v>
      </c>
      <c r="AB831" s="1543">
        <f t="shared" si="2536"/>
        <v>0.11839530332681018</v>
      </c>
      <c r="AC831" s="1543">
        <f t="shared" si="2536"/>
        <v>0</v>
      </c>
      <c r="AD831" s="1543">
        <f t="shared" si="2536"/>
        <v>0</v>
      </c>
      <c r="AE831" s="1543">
        <f t="shared" si="2536"/>
        <v>0</v>
      </c>
      <c r="AF831" s="1543">
        <f t="shared" si="2536"/>
        <v>0</v>
      </c>
      <c r="AG831" s="1543">
        <f t="shared" si="2536"/>
        <v>0</v>
      </c>
      <c r="AH831" s="1543">
        <f t="shared" si="2536"/>
        <v>0</v>
      </c>
      <c r="AI831" s="1543">
        <f t="shared" si="2536"/>
        <v>0</v>
      </c>
      <c r="AJ831" s="1543">
        <f t="shared" si="2536"/>
        <v>0</v>
      </c>
      <c r="AK831" s="1542"/>
      <c r="AL831" s="1543">
        <f t="shared" ref="AL831:BB831" si="2537">SUM(AL242)</f>
        <v>0.50740844282918651</v>
      </c>
      <c r="AM831" s="1543">
        <f t="shared" si="2537"/>
        <v>0.62157534246575341</v>
      </c>
      <c r="AN831" s="1543">
        <f t="shared" si="2537"/>
        <v>0.37886497064579255</v>
      </c>
      <c r="AO831" s="1543">
        <f t="shared" si="2537"/>
        <v>0.19732550554468362</v>
      </c>
      <c r="AP831" s="1543">
        <f t="shared" si="2537"/>
        <v>0.27061783617556612</v>
      </c>
      <c r="AQ831" s="1543">
        <f t="shared" si="2537"/>
        <v>0.59197651663405093</v>
      </c>
      <c r="AR831" s="1543">
        <f t="shared" si="2537"/>
        <v>0.35518590998043054</v>
      </c>
      <c r="AS831" s="1543">
        <f t="shared" si="2537"/>
        <v>0.27625570776255709</v>
      </c>
      <c r="AT831" s="1543">
        <f t="shared" si="2537"/>
        <v>0.33827229521945767</v>
      </c>
      <c r="AU831" s="1543">
        <f t="shared" si="2537"/>
        <v>0</v>
      </c>
      <c r="AV831" s="1543">
        <f t="shared" si="2537"/>
        <v>0</v>
      </c>
      <c r="AW831" s="1543">
        <f t="shared" si="2537"/>
        <v>0</v>
      </c>
      <c r="AX831" s="1543">
        <f t="shared" si="2537"/>
        <v>0</v>
      </c>
      <c r="AY831" s="1543">
        <f t="shared" si="2537"/>
        <v>0</v>
      </c>
      <c r="AZ831" s="1543">
        <f t="shared" si="2537"/>
        <v>0</v>
      </c>
      <c r="BA831" s="1543">
        <f t="shared" si="2537"/>
        <v>0</v>
      </c>
      <c r="BB831" s="1543">
        <f t="shared" si="2537"/>
        <v>0</v>
      </c>
      <c r="BC831" s="1542"/>
      <c r="BD831" s="1543">
        <f t="shared" ref="BD831:BT831" si="2538">SUM(BD242)</f>
        <v>0.20296337713167462</v>
      </c>
      <c r="BE831" s="1543">
        <f t="shared" si="2538"/>
        <v>0.47358121330724073</v>
      </c>
      <c r="BF831" s="1543">
        <f t="shared" si="2538"/>
        <v>8.050880626223092E-2</v>
      </c>
      <c r="BG831" s="1543">
        <f t="shared" si="2538"/>
        <v>0.14799412915851273</v>
      </c>
      <c r="BH831" s="1543">
        <f t="shared" si="2538"/>
        <v>0.34926614481409002</v>
      </c>
      <c r="BI831" s="1543">
        <f t="shared" si="2538"/>
        <v>0.47358121330724073</v>
      </c>
      <c r="BJ831" s="1543">
        <f t="shared" si="2538"/>
        <v>0.14207436399217221</v>
      </c>
      <c r="BK831" s="1543">
        <f t="shared" si="2538"/>
        <v>0.47358121330724073</v>
      </c>
      <c r="BL831" s="1543">
        <f t="shared" si="2538"/>
        <v>0.42622309197651664</v>
      </c>
      <c r="BM831" s="1543">
        <f t="shared" si="2538"/>
        <v>0</v>
      </c>
      <c r="BN831" s="1543">
        <f t="shared" si="2538"/>
        <v>0</v>
      </c>
      <c r="BO831" s="1543">
        <f t="shared" si="2538"/>
        <v>0</v>
      </c>
      <c r="BP831" s="1543">
        <f t="shared" si="2538"/>
        <v>0</v>
      </c>
      <c r="BQ831" s="1543">
        <f t="shared" si="2538"/>
        <v>0</v>
      </c>
      <c r="BR831" s="1543">
        <f t="shared" si="2538"/>
        <v>0</v>
      </c>
      <c r="BS831" s="1543">
        <f t="shared" si="2538"/>
        <v>0</v>
      </c>
      <c r="BT831" s="1543">
        <f t="shared" si="2538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3"/>
        <v>0.15564284161153047</v>
      </c>
      <c r="CA831" s="1220">
        <f t="shared" si="2504"/>
        <v>0.14753746155996647</v>
      </c>
      <c r="CB831" s="1220">
        <f t="shared" si="2505"/>
        <v>0.19439381231944833</v>
      </c>
      <c r="CC831" s="1387">
        <f t="shared" si="2506"/>
        <v>0.15307948932997859</v>
      </c>
      <c r="CD831" s="1221">
        <f t="shared" si="2534"/>
        <v>0</v>
      </c>
      <c r="CE831" s="1222">
        <f t="shared" si="2508"/>
        <v>0</v>
      </c>
      <c r="CF831" s="1223">
        <f t="shared" si="2508"/>
        <v>0</v>
      </c>
      <c r="CG831" s="1223">
        <f t="shared" si="2508"/>
        <v>0</v>
      </c>
      <c r="CH831" s="1223">
        <f t="shared" si="2508"/>
        <v>0</v>
      </c>
      <c r="CI831" s="1223">
        <f t="shared" si="2508"/>
        <v>0</v>
      </c>
      <c r="CJ831" s="1223">
        <f t="shared" si="2508"/>
        <v>0</v>
      </c>
      <c r="CK831" s="1224">
        <f t="shared" si="2508"/>
        <v>0</v>
      </c>
      <c r="CL831" s="1224">
        <f t="shared" si="2508"/>
        <v>0.19732550554468362</v>
      </c>
      <c r="CM831" s="1224">
        <f t="shared" si="2508"/>
        <v>0.27061783617556612</v>
      </c>
      <c r="CN831" s="1223">
        <f t="shared" si="2508"/>
        <v>0.27625570776255709</v>
      </c>
      <c r="CO831" s="1223">
        <f t="shared" si="2508"/>
        <v>0.33827229521945767</v>
      </c>
      <c r="CP831" s="1223">
        <f t="shared" si="2508"/>
        <v>0.35518590998043054</v>
      </c>
      <c r="CQ831" s="1223">
        <f t="shared" si="2508"/>
        <v>0.37886497064579255</v>
      </c>
      <c r="CR831" s="1223">
        <f t="shared" si="2508"/>
        <v>0.50740844282918651</v>
      </c>
      <c r="CS831" s="1222">
        <f t="shared" si="2508"/>
        <v>0.59197651663405093</v>
      </c>
      <c r="CT831" s="1225">
        <f t="shared" si="2508"/>
        <v>0.62157534246575341</v>
      </c>
      <c r="CU831" s="1226">
        <f t="shared" si="2509"/>
        <v>0</v>
      </c>
      <c r="CV831" s="1227">
        <f t="shared" si="2510"/>
        <v>0</v>
      </c>
      <c r="CW831" s="1228">
        <f t="shared" si="2511"/>
        <v>0</v>
      </c>
      <c r="CX831" s="1228">
        <f t="shared" si="2512"/>
        <v>0</v>
      </c>
      <c r="CY831" s="1228">
        <f t="shared" si="2513"/>
        <v>0</v>
      </c>
      <c r="CZ831" s="1228">
        <f t="shared" si="2514"/>
        <v>0</v>
      </c>
      <c r="DA831" s="1228">
        <f t="shared" si="2515"/>
        <v>0</v>
      </c>
      <c r="DB831" s="1229">
        <f t="shared" si="2516"/>
        <v>0</v>
      </c>
      <c r="DC831" s="1229">
        <f t="shared" si="2517"/>
        <v>8.050880626223092E-2</v>
      </c>
      <c r="DD831" s="1229">
        <f t="shared" si="2518"/>
        <v>0.14207436399217221</v>
      </c>
      <c r="DE831" s="1228">
        <f t="shared" si="2519"/>
        <v>0.14799412915851273</v>
      </c>
      <c r="DF831" s="1228">
        <f t="shared" si="2520"/>
        <v>0.20296337713167462</v>
      </c>
      <c r="DG831" s="1228">
        <f t="shared" si="2521"/>
        <v>0.34926614481409002</v>
      </c>
      <c r="DH831" s="1228">
        <f t="shared" si="2522"/>
        <v>0.42622309197651664</v>
      </c>
      <c r="DI831" s="1228">
        <f t="shared" si="2523"/>
        <v>0.47358121330724073</v>
      </c>
      <c r="DJ831" s="1227">
        <f t="shared" si="2524"/>
        <v>0.47358121330724073</v>
      </c>
      <c r="DK831" s="1226">
        <f t="shared" si="2525"/>
        <v>0.47358121330724073</v>
      </c>
      <c r="DL831" s="1230">
        <f t="shared" si="2526"/>
        <v>17</v>
      </c>
      <c r="DM831" s="1180">
        <f t="shared" si="2527"/>
        <v>17</v>
      </c>
      <c r="DN831" s="1180">
        <f t="shared" si="2528"/>
        <v>17</v>
      </c>
      <c r="DO831" s="1180">
        <f t="shared" si="2529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9">SUM(B249)</f>
        <v>0</v>
      </c>
      <c r="C832" s="1543">
        <f t="shared" si="2539"/>
        <v>5.7893020221787342E-2</v>
      </c>
      <c r="D832" s="1543">
        <f t="shared" si="2539"/>
        <v>0.13232690336408537</v>
      </c>
      <c r="E832" s="1543">
        <f t="shared" si="2539"/>
        <v>0</v>
      </c>
      <c r="F832" s="1543">
        <f t="shared" si="2539"/>
        <v>0</v>
      </c>
      <c r="G832" s="1543">
        <f t="shared" si="2539"/>
        <v>0</v>
      </c>
      <c r="H832" s="1543">
        <f t="shared" si="2539"/>
        <v>0</v>
      </c>
      <c r="I832" s="1543">
        <f t="shared" si="2539"/>
        <v>0</v>
      </c>
      <c r="J832" s="1543">
        <f t="shared" si="2539"/>
        <v>0</v>
      </c>
      <c r="K832" s="1543">
        <f t="shared" si="2539"/>
        <v>0</v>
      </c>
      <c r="L832" s="1543">
        <f t="shared" si="2539"/>
        <v>0</v>
      </c>
      <c r="M832" s="1543">
        <f t="shared" si="2539"/>
        <v>0</v>
      </c>
      <c r="N832" s="1543">
        <f t="shared" si="2539"/>
        <v>0</v>
      </c>
      <c r="O832" s="1543">
        <f t="shared" si="2539"/>
        <v>0</v>
      </c>
      <c r="P832" s="1543">
        <f t="shared" si="2539"/>
        <v>0</v>
      </c>
      <c r="Q832" s="1543">
        <f t="shared" si="2539"/>
        <v>0</v>
      </c>
      <c r="R832" s="1543">
        <f t="shared" si="2539"/>
        <v>0</v>
      </c>
      <c r="S832" s="1542"/>
      <c r="T832" s="1664">
        <f t="shared" ref="T832:AJ832" si="2540">SUM(T249)</f>
        <v>0</v>
      </c>
      <c r="U832" s="1664">
        <f t="shared" si="2540"/>
        <v>4.3998695368558383E-2</v>
      </c>
      <c r="V832" s="1664">
        <f t="shared" si="2540"/>
        <v>9.9245177523064013E-2</v>
      </c>
      <c r="W832" s="1664">
        <f t="shared" si="2540"/>
        <v>0</v>
      </c>
      <c r="X832" s="1664">
        <f t="shared" si="2540"/>
        <v>0</v>
      </c>
      <c r="Y832" s="1664">
        <f t="shared" si="2540"/>
        <v>0</v>
      </c>
      <c r="Z832" s="1664">
        <f t="shared" si="2540"/>
        <v>0</v>
      </c>
      <c r="AA832" s="1543">
        <f t="shared" si="2540"/>
        <v>0</v>
      </c>
      <c r="AB832" s="1543">
        <f t="shared" si="2540"/>
        <v>0</v>
      </c>
      <c r="AC832" s="1543">
        <f t="shared" si="2540"/>
        <v>0</v>
      </c>
      <c r="AD832" s="1543">
        <f t="shared" si="2540"/>
        <v>0</v>
      </c>
      <c r="AE832" s="1543">
        <f t="shared" si="2540"/>
        <v>0</v>
      </c>
      <c r="AF832" s="1543">
        <f t="shared" si="2540"/>
        <v>0</v>
      </c>
      <c r="AG832" s="1543">
        <f t="shared" si="2540"/>
        <v>0</v>
      </c>
      <c r="AH832" s="1543">
        <f t="shared" si="2540"/>
        <v>0</v>
      </c>
      <c r="AI832" s="1543">
        <f t="shared" si="2540"/>
        <v>0</v>
      </c>
      <c r="AJ832" s="1543">
        <f t="shared" si="2540"/>
        <v>0</v>
      </c>
      <c r="AK832" s="1542"/>
      <c r="AL832" s="1543">
        <f t="shared" ref="AL832:BB832" si="2541">SUM(AL249)</f>
        <v>0</v>
      </c>
      <c r="AM832" s="1543">
        <f t="shared" si="2541"/>
        <v>0.23157208088714937</v>
      </c>
      <c r="AN832" s="1543">
        <f t="shared" si="2541"/>
        <v>0.25936073059360731</v>
      </c>
      <c r="AO832" s="1543">
        <f t="shared" si="2541"/>
        <v>0</v>
      </c>
      <c r="AP832" s="1543">
        <f t="shared" si="2541"/>
        <v>0</v>
      </c>
      <c r="AQ832" s="1543">
        <f t="shared" si="2541"/>
        <v>0</v>
      </c>
      <c r="AR832" s="1543">
        <f t="shared" si="2541"/>
        <v>0</v>
      </c>
      <c r="AS832" s="1543">
        <f t="shared" si="2541"/>
        <v>0</v>
      </c>
      <c r="AT832" s="1543">
        <f t="shared" si="2541"/>
        <v>0</v>
      </c>
      <c r="AU832" s="1543">
        <f t="shared" si="2541"/>
        <v>0</v>
      </c>
      <c r="AV832" s="1543">
        <f t="shared" si="2541"/>
        <v>0</v>
      </c>
      <c r="AW832" s="1543">
        <f t="shared" si="2541"/>
        <v>0</v>
      </c>
      <c r="AX832" s="1543">
        <f t="shared" si="2541"/>
        <v>0</v>
      </c>
      <c r="AY832" s="1543">
        <f t="shared" si="2541"/>
        <v>0</v>
      </c>
      <c r="AZ832" s="1543">
        <f t="shared" si="2541"/>
        <v>0</v>
      </c>
      <c r="BA832" s="1543">
        <f t="shared" si="2541"/>
        <v>0</v>
      </c>
      <c r="BB832" s="1543">
        <f t="shared" si="2541"/>
        <v>0</v>
      </c>
      <c r="BC832" s="1542"/>
      <c r="BD832" s="1543">
        <f t="shared" ref="BD832:BT832" si="2542">SUM(BD249)</f>
        <v>0</v>
      </c>
      <c r="BE832" s="1543">
        <f t="shared" si="2542"/>
        <v>0.20262557077625573</v>
      </c>
      <c r="BF832" s="1543">
        <f t="shared" si="2542"/>
        <v>0.15515329419439008</v>
      </c>
      <c r="BG832" s="1543">
        <f t="shared" si="2542"/>
        <v>0</v>
      </c>
      <c r="BH832" s="1543">
        <f t="shared" si="2542"/>
        <v>0</v>
      </c>
      <c r="BI832" s="1543">
        <f t="shared" si="2542"/>
        <v>0</v>
      </c>
      <c r="BJ832" s="1543">
        <f t="shared" si="2542"/>
        <v>0</v>
      </c>
      <c r="BK832" s="1543">
        <f t="shared" si="2542"/>
        <v>0</v>
      </c>
      <c r="BL832" s="1543">
        <f t="shared" si="2542"/>
        <v>0</v>
      </c>
      <c r="BM832" s="1543">
        <f t="shared" si="2542"/>
        <v>0</v>
      </c>
      <c r="BN832" s="1543">
        <f t="shared" si="2542"/>
        <v>0</v>
      </c>
      <c r="BO832" s="1543">
        <f t="shared" si="2542"/>
        <v>0</v>
      </c>
      <c r="BP832" s="1543">
        <f t="shared" si="2542"/>
        <v>0</v>
      </c>
      <c r="BQ832" s="1543">
        <f t="shared" si="2542"/>
        <v>0</v>
      </c>
      <c r="BR832" s="1543">
        <f t="shared" si="2542"/>
        <v>0</v>
      </c>
      <c r="BS832" s="1543">
        <f t="shared" si="2542"/>
        <v>0</v>
      </c>
      <c r="BT832" s="1543">
        <f t="shared" si="2542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3"/>
        <v>3.8595346814524886E-3</v>
      </c>
      <c r="CA832" s="1220">
        <f t="shared" si="2504"/>
        <v>2.9332463579038914E-3</v>
      </c>
      <c r="CB832" s="1220">
        <f t="shared" si="2505"/>
        <v>1.5438138725809958E-2</v>
      </c>
      <c r="CC832" s="1387">
        <f t="shared" si="2506"/>
        <v>1.0343552946292672E-2</v>
      </c>
      <c r="CD832" s="1221">
        <f t="shared" si="2534"/>
        <v>0</v>
      </c>
      <c r="CE832" s="1222">
        <f t="shared" si="2508"/>
        <v>0</v>
      </c>
      <c r="CF832" s="1223">
        <f t="shared" si="2508"/>
        <v>0</v>
      </c>
      <c r="CG832" s="1223">
        <f t="shared" si="2508"/>
        <v>0</v>
      </c>
      <c r="CH832" s="1223">
        <f t="shared" si="2508"/>
        <v>0</v>
      </c>
      <c r="CI832" s="1223">
        <f t="shared" si="2508"/>
        <v>0</v>
      </c>
      <c r="CJ832" s="1223">
        <f t="shared" si="2508"/>
        <v>0</v>
      </c>
      <c r="CK832" s="1224">
        <f t="shared" si="2508"/>
        <v>0</v>
      </c>
      <c r="CL832" s="1224">
        <f t="shared" si="2508"/>
        <v>0</v>
      </c>
      <c r="CM832" s="1224">
        <f t="shared" si="2508"/>
        <v>0</v>
      </c>
      <c r="CN832" s="1223">
        <f t="shared" si="2508"/>
        <v>0</v>
      </c>
      <c r="CO832" s="1223">
        <f t="shared" si="2508"/>
        <v>0</v>
      </c>
      <c r="CP832" s="1223">
        <f t="shared" si="2508"/>
        <v>0</v>
      </c>
      <c r="CQ832" s="1223">
        <f t="shared" si="2508"/>
        <v>0</v>
      </c>
      <c r="CR832" s="1223">
        <f t="shared" si="2508"/>
        <v>0</v>
      </c>
      <c r="CS832" s="1222">
        <f t="shared" si="2508"/>
        <v>0.23157208088714937</v>
      </c>
      <c r="CT832" s="1225">
        <f t="shared" si="2508"/>
        <v>0.25936073059360731</v>
      </c>
      <c r="CU832" s="1226">
        <f t="shared" si="2509"/>
        <v>0</v>
      </c>
      <c r="CV832" s="1227">
        <f t="shared" si="2510"/>
        <v>0</v>
      </c>
      <c r="CW832" s="1228">
        <f t="shared" si="2511"/>
        <v>0</v>
      </c>
      <c r="CX832" s="1228">
        <f t="shared" si="2512"/>
        <v>0</v>
      </c>
      <c r="CY832" s="1228">
        <f t="shared" si="2513"/>
        <v>0</v>
      </c>
      <c r="CZ832" s="1228">
        <f t="shared" si="2514"/>
        <v>0</v>
      </c>
      <c r="DA832" s="1228">
        <f t="shared" si="2515"/>
        <v>0</v>
      </c>
      <c r="DB832" s="1229">
        <f t="shared" si="2516"/>
        <v>0</v>
      </c>
      <c r="DC832" s="1229">
        <f t="shared" si="2517"/>
        <v>0</v>
      </c>
      <c r="DD832" s="1229">
        <f t="shared" si="2518"/>
        <v>0</v>
      </c>
      <c r="DE832" s="1228">
        <f t="shared" si="2519"/>
        <v>0</v>
      </c>
      <c r="DF832" s="1228">
        <f t="shared" si="2520"/>
        <v>0</v>
      </c>
      <c r="DG832" s="1228">
        <f t="shared" si="2521"/>
        <v>0</v>
      </c>
      <c r="DH832" s="1228">
        <f t="shared" si="2522"/>
        <v>0</v>
      </c>
      <c r="DI832" s="1228">
        <f t="shared" si="2523"/>
        <v>0</v>
      </c>
      <c r="DJ832" s="1227">
        <f t="shared" si="2524"/>
        <v>0.15515329419439008</v>
      </c>
      <c r="DK832" s="1226">
        <f t="shared" si="2525"/>
        <v>0.20262557077625573</v>
      </c>
      <c r="DL832" s="1230">
        <f t="shared" si="2526"/>
        <v>17</v>
      </c>
      <c r="DM832" s="1180">
        <f t="shared" si="2527"/>
        <v>17</v>
      </c>
      <c r="DN832" s="1180">
        <f t="shared" si="2528"/>
        <v>17</v>
      </c>
      <c r="DO832" s="1180">
        <f t="shared" si="2529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3">SUM(B256)</f>
        <v>0</v>
      </c>
      <c r="C833" s="1543">
        <f t="shared" si="2543"/>
        <v>0</v>
      </c>
      <c r="D833" s="1543">
        <f t="shared" si="2543"/>
        <v>0</v>
      </c>
      <c r="E833" s="1543">
        <f t="shared" si="2543"/>
        <v>0</v>
      </c>
      <c r="F833" s="1543">
        <f t="shared" si="2543"/>
        <v>0</v>
      </c>
      <c r="G833" s="1543">
        <f t="shared" si="2543"/>
        <v>0</v>
      </c>
      <c r="H833" s="1543">
        <f t="shared" si="2543"/>
        <v>0</v>
      </c>
      <c r="I833" s="1543">
        <f t="shared" si="2543"/>
        <v>0</v>
      </c>
      <c r="J833" s="1543">
        <f t="shared" si="2543"/>
        <v>0</v>
      </c>
      <c r="K833" s="1543">
        <f t="shared" si="2543"/>
        <v>0</v>
      </c>
      <c r="L833" s="1543">
        <f t="shared" si="2543"/>
        <v>0</v>
      </c>
      <c r="M833" s="1543">
        <f t="shared" si="2543"/>
        <v>0</v>
      </c>
      <c r="N833" s="1543">
        <f t="shared" si="2543"/>
        <v>0</v>
      </c>
      <c r="O833" s="1543">
        <f t="shared" si="2543"/>
        <v>0</v>
      </c>
      <c r="P833" s="1543">
        <f t="shared" si="2543"/>
        <v>0</v>
      </c>
      <c r="Q833" s="1543">
        <f t="shared" si="2543"/>
        <v>0</v>
      </c>
      <c r="R833" s="1543">
        <f t="shared" si="2543"/>
        <v>0</v>
      </c>
      <c r="S833" s="1542"/>
      <c r="T833" s="1664">
        <f t="shared" ref="T833:AJ833" si="2544">SUM(T256)</f>
        <v>0</v>
      </c>
      <c r="U833" s="1664">
        <f t="shared" si="2544"/>
        <v>0</v>
      </c>
      <c r="V833" s="1664">
        <f t="shared" si="2544"/>
        <v>0</v>
      </c>
      <c r="W833" s="1664">
        <f t="shared" si="2544"/>
        <v>0</v>
      </c>
      <c r="X833" s="1664">
        <f t="shared" si="2544"/>
        <v>0</v>
      </c>
      <c r="Y833" s="1664">
        <f t="shared" si="2544"/>
        <v>0</v>
      </c>
      <c r="Z833" s="1664">
        <f t="shared" si="2544"/>
        <v>0</v>
      </c>
      <c r="AA833" s="1543">
        <f t="shared" si="2544"/>
        <v>0</v>
      </c>
      <c r="AB833" s="1543">
        <f t="shared" si="2544"/>
        <v>0</v>
      </c>
      <c r="AC833" s="1543">
        <f t="shared" si="2544"/>
        <v>0</v>
      </c>
      <c r="AD833" s="1543">
        <f t="shared" si="2544"/>
        <v>0</v>
      </c>
      <c r="AE833" s="1543">
        <f t="shared" si="2544"/>
        <v>0</v>
      </c>
      <c r="AF833" s="1543">
        <f t="shared" si="2544"/>
        <v>0</v>
      </c>
      <c r="AG833" s="1543">
        <f t="shared" si="2544"/>
        <v>0</v>
      </c>
      <c r="AH833" s="1543">
        <f t="shared" si="2544"/>
        <v>0</v>
      </c>
      <c r="AI833" s="1543">
        <f t="shared" si="2544"/>
        <v>0</v>
      </c>
      <c r="AJ833" s="1543">
        <f t="shared" si="2544"/>
        <v>0</v>
      </c>
      <c r="AK833" s="1542"/>
      <c r="AL833" s="1543">
        <f t="shared" ref="AL833:BB833" si="2545">SUM(AL256)</f>
        <v>0</v>
      </c>
      <c r="AM833" s="1543">
        <f t="shared" si="2545"/>
        <v>0</v>
      </c>
      <c r="AN833" s="1543">
        <f t="shared" si="2545"/>
        <v>0</v>
      </c>
      <c r="AO833" s="1543">
        <f t="shared" si="2545"/>
        <v>0</v>
      </c>
      <c r="AP833" s="1543">
        <f t="shared" si="2545"/>
        <v>0</v>
      </c>
      <c r="AQ833" s="1543">
        <f t="shared" si="2545"/>
        <v>0</v>
      </c>
      <c r="AR833" s="1543">
        <f t="shared" si="2545"/>
        <v>0</v>
      </c>
      <c r="AS833" s="1543">
        <f t="shared" si="2545"/>
        <v>0</v>
      </c>
      <c r="AT833" s="1543">
        <f t="shared" si="2545"/>
        <v>0</v>
      </c>
      <c r="AU833" s="1543">
        <f t="shared" si="2545"/>
        <v>0</v>
      </c>
      <c r="AV833" s="1543">
        <f t="shared" si="2545"/>
        <v>0</v>
      </c>
      <c r="AW833" s="1543">
        <f t="shared" si="2545"/>
        <v>0</v>
      </c>
      <c r="AX833" s="1543">
        <f t="shared" si="2545"/>
        <v>0</v>
      </c>
      <c r="AY833" s="1543">
        <f t="shared" si="2545"/>
        <v>0</v>
      </c>
      <c r="AZ833" s="1543">
        <f t="shared" si="2545"/>
        <v>0</v>
      </c>
      <c r="BA833" s="1543">
        <f t="shared" si="2545"/>
        <v>0</v>
      </c>
      <c r="BB833" s="1543">
        <f t="shared" si="2545"/>
        <v>0</v>
      </c>
      <c r="BC833" s="1542"/>
      <c r="BD833" s="1543">
        <f t="shared" ref="BD833:BT833" si="2546">SUM(BD256)</f>
        <v>0</v>
      </c>
      <c r="BE833" s="1543">
        <f t="shared" si="2546"/>
        <v>0</v>
      </c>
      <c r="BF833" s="1543">
        <f t="shared" si="2546"/>
        <v>0</v>
      </c>
      <c r="BG833" s="1543">
        <f t="shared" si="2546"/>
        <v>0</v>
      </c>
      <c r="BH833" s="1543">
        <f t="shared" si="2546"/>
        <v>0</v>
      </c>
      <c r="BI833" s="1543">
        <f t="shared" si="2546"/>
        <v>0</v>
      </c>
      <c r="BJ833" s="1543">
        <f t="shared" si="2546"/>
        <v>0</v>
      </c>
      <c r="BK833" s="1543">
        <f t="shared" si="2546"/>
        <v>0</v>
      </c>
      <c r="BL833" s="1543">
        <f t="shared" si="2546"/>
        <v>0</v>
      </c>
      <c r="BM833" s="1543">
        <f t="shared" si="2546"/>
        <v>0</v>
      </c>
      <c r="BN833" s="1543">
        <f t="shared" si="2546"/>
        <v>0</v>
      </c>
      <c r="BO833" s="1543">
        <f t="shared" si="2546"/>
        <v>0</v>
      </c>
      <c r="BP833" s="1543">
        <f t="shared" si="2546"/>
        <v>0</v>
      </c>
      <c r="BQ833" s="1543">
        <f t="shared" si="2546"/>
        <v>0</v>
      </c>
      <c r="BR833" s="1543">
        <f t="shared" si="2546"/>
        <v>0</v>
      </c>
      <c r="BS833" s="1543">
        <f t="shared" si="2546"/>
        <v>0</v>
      </c>
      <c r="BT833" s="1543">
        <f t="shared" si="2546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3"/>
        <v>0</v>
      </c>
      <c r="CA833" s="1220">
        <f t="shared" si="2504"/>
        <v>0</v>
      </c>
      <c r="CB833" s="1220">
        <f t="shared" si="2505"/>
        <v>0</v>
      </c>
      <c r="CC833" s="1387">
        <f t="shared" si="2506"/>
        <v>0</v>
      </c>
      <c r="CD833" s="1221">
        <f t="shared" si="2534"/>
        <v>0</v>
      </c>
      <c r="CE833" s="1222">
        <f t="shared" si="2508"/>
        <v>0</v>
      </c>
      <c r="CF833" s="1223">
        <f t="shared" si="2508"/>
        <v>0</v>
      </c>
      <c r="CG833" s="1223">
        <f t="shared" si="2508"/>
        <v>0</v>
      </c>
      <c r="CH833" s="1223">
        <f t="shared" si="2508"/>
        <v>0</v>
      </c>
      <c r="CI833" s="1223">
        <f t="shared" si="2508"/>
        <v>0</v>
      </c>
      <c r="CJ833" s="1223">
        <f t="shared" si="2508"/>
        <v>0</v>
      </c>
      <c r="CK833" s="1224">
        <f t="shared" si="2508"/>
        <v>0</v>
      </c>
      <c r="CL833" s="1224">
        <f t="shared" si="2508"/>
        <v>0</v>
      </c>
      <c r="CM833" s="1224">
        <f t="shared" si="2508"/>
        <v>0</v>
      </c>
      <c r="CN833" s="1223">
        <f t="shared" si="2508"/>
        <v>0</v>
      </c>
      <c r="CO833" s="1223">
        <f t="shared" si="2508"/>
        <v>0</v>
      </c>
      <c r="CP833" s="1223">
        <f t="shared" si="2508"/>
        <v>0</v>
      </c>
      <c r="CQ833" s="1223">
        <f t="shared" si="2508"/>
        <v>0</v>
      </c>
      <c r="CR833" s="1223">
        <f t="shared" si="2508"/>
        <v>0</v>
      </c>
      <c r="CS833" s="1222">
        <f t="shared" si="2508"/>
        <v>0</v>
      </c>
      <c r="CT833" s="1225">
        <f t="shared" si="2508"/>
        <v>0</v>
      </c>
      <c r="CU833" s="1226">
        <f t="shared" si="2509"/>
        <v>0</v>
      </c>
      <c r="CV833" s="1227">
        <f t="shared" si="2510"/>
        <v>0</v>
      </c>
      <c r="CW833" s="1228">
        <f t="shared" si="2511"/>
        <v>0</v>
      </c>
      <c r="CX833" s="1228">
        <f t="shared" si="2512"/>
        <v>0</v>
      </c>
      <c r="CY833" s="1228">
        <f t="shared" si="2513"/>
        <v>0</v>
      </c>
      <c r="CZ833" s="1228">
        <f t="shared" si="2514"/>
        <v>0</v>
      </c>
      <c r="DA833" s="1228">
        <f t="shared" si="2515"/>
        <v>0</v>
      </c>
      <c r="DB833" s="1229">
        <f t="shared" si="2516"/>
        <v>0</v>
      </c>
      <c r="DC833" s="1229">
        <f t="shared" si="2517"/>
        <v>0</v>
      </c>
      <c r="DD833" s="1229">
        <f t="shared" si="2518"/>
        <v>0</v>
      </c>
      <c r="DE833" s="1228">
        <f t="shared" si="2519"/>
        <v>0</v>
      </c>
      <c r="DF833" s="1228">
        <f t="shared" si="2520"/>
        <v>0</v>
      </c>
      <c r="DG833" s="1228">
        <f t="shared" si="2521"/>
        <v>0</v>
      </c>
      <c r="DH833" s="1228">
        <f t="shared" si="2522"/>
        <v>0</v>
      </c>
      <c r="DI833" s="1228">
        <f t="shared" si="2523"/>
        <v>0</v>
      </c>
      <c r="DJ833" s="1227">
        <f t="shared" si="2524"/>
        <v>0</v>
      </c>
      <c r="DK833" s="1226">
        <f t="shared" si="2525"/>
        <v>0</v>
      </c>
      <c r="DL833" s="1230">
        <f t="shared" si="2526"/>
        <v>17</v>
      </c>
      <c r="DM833" s="1180">
        <f t="shared" si="2527"/>
        <v>17</v>
      </c>
      <c r="DN833" s="1180">
        <f t="shared" si="2528"/>
        <v>17</v>
      </c>
      <c r="DO833" s="1180">
        <f t="shared" si="2529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7">SUM(B263)</f>
        <v>0</v>
      </c>
      <c r="C834" s="1543">
        <f t="shared" si="2547"/>
        <v>0</v>
      </c>
      <c r="D834" s="1543">
        <f t="shared" si="2547"/>
        <v>0</v>
      </c>
      <c r="E834" s="1543">
        <f t="shared" si="2547"/>
        <v>0</v>
      </c>
      <c r="F834" s="1543">
        <f t="shared" si="2547"/>
        <v>0</v>
      </c>
      <c r="G834" s="1543">
        <f t="shared" si="2547"/>
        <v>0</v>
      </c>
      <c r="H834" s="1543">
        <f t="shared" si="2547"/>
        <v>0</v>
      </c>
      <c r="I834" s="1543">
        <f t="shared" si="2547"/>
        <v>0</v>
      </c>
      <c r="J834" s="1543">
        <f t="shared" si="2547"/>
        <v>0</v>
      </c>
      <c r="K834" s="1543">
        <f t="shared" si="2547"/>
        <v>0</v>
      </c>
      <c r="L834" s="1543">
        <f t="shared" si="2547"/>
        <v>0</v>
      </c>
      <c r="M834" s="1543">
        <f t="shared" si="2547"/>
        <v>0</v>
      </c>
      <c r="N834" s="1543">
        <f t="shared" si="2547"/>
        <v>0</v>
      </c>
      <c r="O834" s="1543">
        <f t="shared" si="2547"/>
        <v>0</v>
      </c>
      <c r="P834" s="1543">
        <f t="shared" si="2547"/>
        <v>0</v>
      </c>
      <c r="Q834" s="1543">
        <f t="shared" si="2547"/>
        <v>0</v>
      </c>
      <c r="R834" s="1543">
        <f t="shared" si="2547"/>
        <v>0</v>
      </c>
      <c r="S834" s="1542"/>
      <c r="T834" s="1664">
        <f t="shared" ref="T834:AJ834" si="2548">SUM(T263)</f>
        <v>0</v>
      </c>
      <c r="U834" s="1664">
        <f t="shared" si="2548"/>
        <v>0</v>
      </c>
      <c r="V834" s="1664">
        <f t="shared" si="2548"/>
        <v>0</v>
      </c>
      <c r="W834" s="1664">
        <f t="shared" si="2548"/>
        <v>0</v>
      </c>
      <c r="X834" s="1664">
        <f t="shared" si="2548"/>
        <v>0</v>
      </c>
      <c r="Y834" s="1664">
        <f t="shared" si="2548"/>
        <v>0</v>
      </c>
      <c r="Z834" s="1664">
        <f t="shared" si="2548"/>
        <v>0</v>
      </c>
      <c r="AA834" s="1543">
        <f t="shared" si="2548"/>
        <v>0</v>
      </c>
      <c r="AB834" s="1543">
        <f t="shared" si="2548"/>
        <v>0</v>
      </c>
      <c r="AC834" s="1543">
        <f t="shared" si="2548"/>
        <v>0</v>
      </c>
      <c r="AD834" s="1543">
        <f t="shared" si="2548"/>
        <v>0</v>
      </c>
      <c r="AE834" s="1543">
        <f t="shared" si="2548"/>
        <v>0</v>
      </c>
      <c r="AF834" s="1543">
        <f t="shared" si="2548"/>
        <v>0</v>
      </c>
      <c r="AG834" s="1543">
        <f t="shared" si="2548"/>
        <v>0</v>
      </c>
      <c r="AH834" s="1543">
        <f t="shared" si="2548"/>
        <v>0</v>
      </c>
      <c r="AI834" s="1543">
        <f t="shared" si="2548"/>
        <v>0</v>
      </c>
      <c r="AJ834" s="1543">
        <f t="shared" si="2548"/>
        <v>0</v>
      </c>
      <c r="AK834" s="1542"/>
      <c r="AL834" s="1543">
        <f t="shared" ref="AL834:BB834" si="2549">SUM(AL263)</f>
        <v>0</v>
      </c>
      <c r="AM834" s="1543">
        <f t="shared" si="2549"/>
        <v>0</v>
      </c>
      <c r="AN834" s="1543">
        <f t="shared" si="2549"/>
        <v>0</v>
      </c>
      <c r="AO834" s="1543">
        <f t="shared" si="2549"/>
        <v>0</v>
      </c>
      <c r="AP834" s="1543">
        <f t="shared" si="2549"/>
        <v>0</v>
      </c>
      <c r="AQ834" s="1543">
        <f t="shared" si="2549"/>
        <v>0</v>
      </c>
      <c r="AR834" s="1543">
        <f t="shared" si="2549"/>
        <v>0</v>
      </c>
      <c r="AS834" s="1543">
        <f t="shared" si="2549"/>
        <v>0</v>
      </c>
      <c r="AT834" s="1543">
        <f t="shared" si="2549"/>
        <v>0</v>
      </c>
      <c r="AU834" s="1543">
        <f t="shared" si="2549"/>
        <v>0</v>
      </c>
      <c r="AV834" s="1543">
        <f t="shared" si="2549"/>
        <v>0</v>
      </c>
      <c r="AW834" s="1543">
        <f t="shared" si="2549"/>
        <v>0</v>
      </c>
      <c r="AX834" s="1543">
        <f t="shared" si="2549"/>
        <v>0</v>
      </c>
      <c r="AY834" s="1543">
        <f t="shared" si="2549"/>
        <v>0</v>
      </c>
      <c r="AZ834" s="1543">
        <f t="shared" si="2549"/>
        <v>0</v>
      </c>
      <c r="BA834" s="1543">
        <f t="shared" si="2549"/>
        <v>0</v>
      </c>
      <c r="BB834" s="1543">
        <f t="shared" si="2549"/>
        <v>0</v>
      </c>
      <c r="BC834" s="1542"/>
      <c r="BD834" s="1543">
        <f t="shared" ref="BD834:BT834" si="2550">SUM(BD263)</f>
        <v>0</v>
      </c>
      <c r="BE834" s="1543">
        <f t="shared" si="2550"/>
        <v>0</v>
      </c>
      <c r="BF834" s="1543">
        <f t="shared" si="2550"/>
        <v>0</v>
      </c>
      <c r="BG834" s="1543">
        <f t="shared" si="2550"/>
        <v>0</v>
      </c>
      <c r="BH834" s="1543">
        <f t="shared" si="2550"/>
        <v>0</v>
      </c>
      <c r="BI834" s="1543">
        <f t="shared" si="2550"/>
        <v>0</v>
      </c>
      <c r="BJ834" s="1543">
        <f t="shared" si="2550"/>
        <v>0</v>
      </c>
      <c r="BK834" s="1543">
        <f t="shared" si="2550"/>
        <v>0</v>
      </c>
      <c r="BL834" s="1543">
        <f t="shared" si="2550"/>
        <v>0</v>
      </c>
      <c r="BM834" s="1543">
        <f t="shared" si="2550"/>
        <v>0</v>
      </c>
      <c r="BN834" s="1543">
        <f t="shared" si="2550"/>
        <v>0</v>
      </c>
      <c r="BO834" s="1543">
        <f t="shared" si="2550"/>
        <v>0</v>
      </c>
      <c r="BP834" s="1543">
        <f t="shared" si="2550"/>
        <v>0</v>
      </c>
      <c r="BQ834" s="1543">
        <f t="shared" si="2550"/>
        <v>0</v>
      </c>
      <c r="BR834" s="1543">
        <f t="shared" si="2550"/>
        <v>0</v>
      </c>
      <c r="BS834" s="1543">
        <f t="shared" si="2550"/>
        <v>0</v>
      </c>
      <c r="BT834" s="1543">
        <f t="shared" si="2550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3"/>
        <v>0</v>
      </c>
      <c r="CA834" s="1220">
        <f t="shared" si="2504"/>
        <v>0</v>
      </c>
      <c r="CB834" s="1220">
        <f t="shared" si="2505"/>
        <v>0</v>
      </c>
      <c r="CC834" s="1387">
        <f t="shared" si="2506"/>
        <v>0</v>
      </c>
      <c r="CD834" s="1221">
        <f t="shared" si="2534"/>
        <v>0</v>
      </c>
      <c r="CE834" s="1222">
        <f t="shared" si="2508"/>
        <v>0</v>
      </c>
      <c r="CF834" s="1223">
        <f t="shared" si="2508"/>
        <v>0</v>
      </c>
      <c r="CG834" s="1223">
        <f t="shared" si="2508"/>
        <v>0</v>
      </c>
      <c r="CH834" s="1223">
        <f t="shared" si="2508"/>
        <v>0</v>
      </c>
      <c r="CI834" s="1223">
        <f t="shared" si="2508"/>
        <v>0</v>
      </c>
      <c r="CJ834" s="1223">
        <f t="shared" si="2508"/>
        <v>0</v>
      </c>
      <c r="CK834" s="1224">
        <f t="shared" si="2508"/>
        <v>0</v>
      </c>
      <c r="CL834" s="1224">
        <f t="shared" si="2508"/>
        <v>0</v>
      </c>
      <c r="CM834" s="1224">
        <f t="shared" si="2508"/>
        <v>0</v>
      </c>
      <c r="CN834" s="1223">
        <f t="shared" si="2508"/>
        <v>0</v>
      </c>
      <c r="CO834" s="1223">
        <f t="shared" si="2508"/>
        <v>0</v>
      </c>
      <c r="CP834" s="1223">
        <f t="shared" si="2508"/>
        <v>0</v>
      </c>
      <c r="CQ834" s="1223">
        <f t="shared" si="2508"/>
        <v>0</v>
      </c>
      <c r="CR834" s="1223">
        <f t="shared" si="2508"/>
        <v>0</v>
      </c>
      <c r="CS834" s="1222">
        <f t="shared" si="2508"/>
        <v>0</v>
      </c>
      <c r="CT834" s="1225">
        <f t="shared" si="2508"/>
        <v>0</v>
      </c>
      <c r="CU834" s="1226">
        <f t="shared" si="2509"/>
        <v>0</v>
      </c>
      <c r="CV834" s="1227">
        <f t="shared" si="2510"/>
        <v>0</v>
      </c>
      <c r="CW834" s="1228">
        <f t="shared" si="2511"/>
        <v>0</v>
      </c>
      <c r="CX834" s="1228">
        <f t="shared" si="2512"/>
        <v>0</v>
      </c>
      <c r="CY834" s="1228">
        <f t="shared" si="2513"/>
        <v>0</v>
      </c>
      <c r="CZ834" s="1228">
        <f t="shared" si="2514"/>
        <v>0</v>
      </c>
      <c r="DA834" s="1228">
        <f t="shared" si="2515"/>
        <v>0</v>
      </c>
      <c r="DB834" s="1229">
        <f t="shared" si="2516"/>
        <v>0</v>
      </c>
      <c r="DC834" s="1229">
        <f t="shared" si="2517"/>
        <v>0</v>
      </c>
      <c r="DD834" s="1229">
        <f t="shared" si="2518"/>
        <v>0</v>
      </c>
      <c r="DE834" s="1228">
        <f t="shared" si="2519"/>
        <v>0</v>
      </c>
      <c r="DF834" s="1228">
        <f t="shared" si="2520"/>
        <v>0</v>
      </c>
      <c r="DG834" s="1228">
        <f t="shared" si="2521"/>
        <v>0</v>
      </c>
      <c r="DH834" s="1228">
        <f t="shared" si="2522"/>
        <v>0</v>
      </c>
      <c r="DI834" s="1228">
        <f t="shared" si="2523"/>
        <v>0</v>
      </c>
      <c r="DJ834" s="1227">
        <f t="shared" si="2524"/>
        <v>0</v>
      </c>
      <c r="DK834" s="1226">
        <f t="shared" si="2525"/>
        <v>0</v>
      </c>
      <c r="DL834" s="1230">
        <f t="shared" si="2526"/>
        <v>17</v>
      </c>
      <c r="DM834" s="1180">
        <f t="shared" si="2527"/>
        <v>17</v>
      </c>
      <c r="DN834" s="1180">
        <f t="shared" si="2528"/>
        <v>17</v>
      </c>
      <c r="DO834" s="1180">
        <f t="shared" si="2529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51">SUM(B270)</f>
        <v>0</v>
      </c>
      <c r="C835" s="1543">
        <f t="shared" si="2551"/>
        <v>0</v>
      </c>
      <c r="D835" s="1543">
        <f t="shared" si="2551"/>
        <v>0</v>
      </c>
      <c r="E835" s="1543">
        <f t="shared" si="2551"/>
        <v>0</v>
      </c>
      <c r="F835" s="1543">
        <f t="shared" si="2551"/>
        <v>0</v>
      </c>
      <c r="G835" s="1543">
        <f t="shared" si="2551"/>
        <v>0</v>
      </c>
      <c r="H835" s="1543">
        <f t="shared" si="2551"/>
        <v>0</v>
      </c>
      <c r="I835" s="1543">
        <f t="shared" si="2551"/>
        <v>0</v>
      </c>
      <c r="J835" s="1543">
        <f t="shared" si="2551"/>
        <v>0</v>
      </c>
      <c r="K835" s="1543">
        <f t="shared" si="2551"/>
        <v>0</v>
      </c>
      <c r="L835" s="1543">
        <f t="shared" si="2551"/>
        <v>0</v>
      </c>
      <c r="M835" s="1543">
        <f t="shared" si="2551"/>
        <v>0</v>
      </c>
      <c r="N835" s="1543">
        <f t="shared" si="2551"/>
        <v>0</v>
      </c>
      <c r="O835" s="1543">
        <f t="shared" si="2551"/>
        <v>0</v>
      </c>
      <c r="P835" s="1543">
        <f t="shared" si="2551"/>
        <v>0</v>
      </c>
      <c r="Q835" s="1543">
        <f t="shared" si="2551"/>
        <v>0</v>
      </c>
      <c r="R835" s="1543">
        <f t="shared" si="2551"/>
        <v>0</v>
      </c>
      <c r="S835" s="1542"/>
      <c r="T835" s="1664">
        <f t="shared" ref="T835:AJ835" si="2552">SUM(T270)</f>
        <v>0</v>
      </c>
      <c r="U835" s="1664">
        <f t="shared" si="2552"/>
        <v>0</v>
      </c>
      <c r="V835" s="1664">
        <f t="shared" si="2552"/>
        <v>0</v>
      </c>
      <c r="W835" s="1664">
        <f t="shared" si="2552"/>
        <v>0</v>
      </c>
      <c r="X835" s="1664">
        <f t="shared" si="2552"/>
        <v>0</v>
      </c>
      <c r="Y835" s="1664">
        <f t="shared" si="2552"/>
        <v>0</v>
      </c>
      <c r="Z835" s="1664">
        <f t="shared" si="2552"/>
        <v>0</v>
      </c>
      <c r="AA835" s="1543">
        <f t="shared" si="2552"/>
        <v>0</v>
      </c>
      <c r="AB835" s="1543">
        <f t="shared" si="2552"/>
        <v>0</v>
      </c>
      <c r="AC835" s="1543">
        <f t="shared" si="2552"/>
        <v>0</v>
      </c>
      <c r="AD835" s="1543">
        <f t="shared" si="2552"/>
        <v>0</v>
      </c>
      <c r="AE835" s="1543">
        <f t="shared" si="2552"/>
        <v>0</v>
      </c>
      <c r="AF835" s="1543">
        <f t="shared" si="2552"/>
        <v>0</v>
      </c>
      <c r="AG835" s="1543">
        <f t="shared" si="2552"/>
        <v>0</v>
      </c>
      <c r="AH835" s="1543">
        <f t="shared" si="2552"/>
        <v>0</v>
      </c>
      <c r="AI835" s="1543">
        <f t="shared" si="2552"/>
        <v>0</v>
      </c>
      <c r="AJ835" s="1543">
        <f t="shared" si="2552"/>
        <v>0</v>
      </c>
      <c r="AK835" s="1542"/>
      <c r="AL835" s="1543">
        <f t="shared" ref="AL835:BB835" si="2553">SUM(AL270)</f>
        <v>0</v>
      </c>
      <c r="AM835" s="1543">
        <f t="shared" si="2553"/>
        <v>0</v>
      </c>
      <c r="AN835" s="1543">
        <f t="shared" si="2553"/>
        <v>0</v>
      </c>
      <c r="AO835" s="1543">
        <f t="shared" si="2553"/>
        <v>0</v>
      </c>
      <c r="AP835" s="1543">
        <f t="shared" si="2553"/>
        <v>0</v>
      </c>
      <c r="AQ835" s="1543">
        <f t="shared" si="2553"/>
        <v>0</v>
      </c>
      <c r="AR835" s="1543">
        <f t="shared" si="2553"/>
        <v>0</v>
      </c>
      <c r="AS835" s="1543">
        <f t="shared" si="2553"/>
        <v>0</v>
      </c>
      <c r="AT835" s="1543">
        <f t="shared" si="2553"/>
        <v>0</v>
      </c>
      <c r="AU835" s="1543">
        <f t="shared" si="2553"/>
        <v>0</v>
      </c>
      <c r="AV835" s="1543">
        <f t="shared" si="2553"/>
        <v>0</v>
      </c>
      <c r="AW835" s="1543">
        <f t="shared" si="2553"/>
        <v>0</v>
      </c>
      <c r="AX835" s="1543">
        <f t="shared" si="2553"/>
        <v>0</v>
      </c>
      <c r="AY835" s="1543">
        <f t="shared" si="2553"/>
        <v>0</v>
      </c>
      <c r="AZ835" s="1543">
        <f t="shared" si="2553"/>
        <v>0</v>
      </c>
      <c r="BA835" s="1543">
        <f t="shared" si="2553"/>
        <v>0</v>
      </c>
      <c r="BB835" s="1543">
        <f t="shared" si="2553"/>
        <v>0</v>
      </c>
      <c r="BC835" s="1542"/>
      <c r="BD835" s="1543">
        <f t="shared" ref="BD835:BT835" si="2554">SUM(BD270)</f>
        <v>0</v>
      </c>
      <c r="BE835" s="1543">
        <f t="shared" si="2554"/>
        <v>0</v>
      </c>
      <c r="BF835" s="1543">
        <f t="shared" si="2554"/>
        <v>0</v>
      </c>
      <c r="BG835" s="1543">
        <f t="shared" si="2554"/>
        <v>0</v>
      </c>
      <c r="BH835" s="1543">
        <f t="shared" si="2554"/>
        <v>0</v>
      </c>
      <c r="BI835" s="1543">
        <f t="shared" si="2554"/>
        <v>0</v>
      </c>
      <c r="BJ835" s="1543">
        <f t="shared" si="2554"/>
        <v>0</v>
      </c>
      <c r="BK835" s="1543">
        <f t="shared" si="2554"/>
        <v>0</v>
      </c>
      <c r="BL835" s="1543">
        <f t="shared" si="2554"/>
        <v>0</v>
      </c>
      <c r="BM835" s="1543">
        <f t="shared" si="2554"/>
        <v>0</v>
      </c>
      <c r="BN835" s="1543">
        <f t="shared" si="2554"/>
        <v>0</v>
      </c>
      <c r="BO835" s="1543">
        <f t="shared" si="2554"/>
        <v>0</v>
      </c>
      <c r="BP835" s="1543">
        <f t="shared" si="2554"/>
        <v>0</v>
      </c>
      <c r="BQ835" s="1543">
        <f t="shared" si="2554"/>
        <v>0</v>
      </c>
      <c r="BR835" s="1543">
        <f t="shared" si="2554"/>
        <v>0</v>
      </c>
      <c r="BS835" s="1543">
        <f t="shared" si="2554"/>
        <v>0</v>
      </c>
      <c r="BT835" s="1543">
        <f t="shared" si="2554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3"/>
        <v>0</v>
      </c>
      <c r="CA835" s="1220">
        <f t="shared" si="2504"/>
        <v>0</v>
      </c>
      <c r="CB835" s="1220">
        <f t="shared" si="2505"/>
        <v>0</v>
      </c>
      <c r="CC835" s="1387">
        <f t="shared" si="2506"/>
        <v>0</v>
      </c>
      <c r="CD835" s="1221">
        <f t="shared" si="2534"/>
        <v>0</v>
      </c>
      <c r="CE835" s="1222">
        <f t="shared" si="2508"/>
        <v>0</v>
      </c>
      <c r="CF835" s="1223">
        <f t="shared" si="2508"/>
        <v>0</v>
      </c>
      <c r="CG835" s="1223">
        <f t="shared" si="2508"/>
        <v>0</v>
      </c>
      <c r="CH835" s="1223">
        <f t="shared" si="2508"/>
        <v>0</v>
      </c>
      <c r="CI835" s="1223">
        <f t="shared" si="2508"/>
        <v>0</v>
      </c>
      <c r="CJ835" s="1223">
        <f t="shared" si="2508"/>
        <v>0</v>
      </c>
      <c r="CK835" s="1224">
        <f t="shared" si="2508"/>
        <v>0</v>
      </c>
      <c r="CL835" s="1224">
        <f t="shared" si="2508"/>
        <v>0</v>
      </c>
      <c r="CM835" s="1224">
        <f t="shared" si="2508"/>
        <v>0</v>
      </c>
      <c r="CN835" s="1223">
        <f t="shared" si="2508"/>
        <v>0</v>
      </c>
      <c r="CO835" s="1223">
        <f t="shared" si="2508"/>
        <v>0</v>
      </c>
      <c r="CP835" s="1223">
        <f t="shared" si="2508"/>
        <v>0</v>
      </c>
      <c r="CQ835" s="1223">
        <f t="shared" si="2508"/>
        <v>0</v>
      </c>
      <c r="CR835" s="1223">
        <f t="shared" si="2508"/>
        <v>0</v>
      </c>
      <c r="CS835" s="1222">
        <f t="shared" si="2508"/>
        <v>0</v>
      </c>
      <c r="CT835" s="1225">
        <f t="shared" si="2508"/>
        <v>0</v>
      </c>
      <c r="CU835" s="1226">
        <f t="shared" si="2509"/>
        <v>0</v>
      </c>
      <c r="CV835" s="1227">
        <f t="shared" si="2510"/>
        <v>0</v>
      </c>
      <c r="CW835" s="1228">
        <f t="shared" si="2511"/>
        <v>0</v>
      </c>
      <c r="CX835" s="1228">
        <f t="shared" si="2512"/>
        <v>0</v>
      </c>
      <c r="CY835" s="1228">
        <f t="shared" si="2513"/>
        <v>0</v>
      </c>
      <c r="CZ835" s="1228">
        <f t="shared" si="2514"/>
        <v>0</v>
      </c>
      <c r="DA835" s="1228">
        <f t="shared" si="2515"/>
        <v>0</v>
      </c>
      <c r="DB835" s="1229">
        <f t="shared" si="2516"/>
        <v>0</v>
      </c>
      <c r="DC835" s="1229">
        <f t="shared" si="2517"/>
        <v>0</v>
      </c>
      <c r="DD835" s="1229">
        <f t="shared" si="2518"/>
        <v>0</v>
      </c>
      <c r="DE835" s="1228">
        <f t="shared" si="2519"/>
        <v>0</v>
      </c>
      <c r="DF835" s="1228">
        <f t="shared" si="2520"/>
        <v>0</v>
      </c>
      <c r="DG835" s="1228">
        <f t="shared" si="2521"/>
        <v>0</v>
      </c>
      <c r="DH835" s="1228">
        <f t="shared" si="2522"/>
        <v>0</v>
      </c>
      <c r="DI835" s="1228">
        <f t="shared" si="2523"/>
        <v>0</v>
      </c>
      <c r="DJ835" s="1227">
        <f t="shared" si="2524"/>
        <v>0</v>
      </c>
      <c r="DK835" s="1226">
        <f t="shared" si="2525"/>
        <v>0</v>
      </c>
      <c r="DL835" s="1230">
        <f t="shared" si="2526"/>
        <v>17</v>
      </c>
      <c r="DM835" s="1180">
        <f t="shared" si="2527"/>
        <v>17</v>
      </c>
      <c r="DN835" s="1180">
        <f t="shared" si="2528"/>
        <v>17</v>
      </c>
      <c r="DO835" s="1180">
        <f t="shared" si="2529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5">SUM(B277)</f>
        <v>0</v>
      </c>
      <c r="C836" s="1543">
        <f t="shared" si="2555"/>
        <v>0</v>
      </c>
      <c r="D836" s="1543">
        <f t="shared" si="2555"/>
        <v>6.318143695834498E-2</v>
      </c>
      <c r="E836" s="1543">
        <f t="shared" si="2555"/>
        <v>1.8427919112850619E-2</v>
      </c>
      <c r="F836" s="1543">
        <f t="shared" si="2555"/>
        <v>0</v>
      </c>
      <c r="G836" s="1543">
        <f t="shared" si="2555"/>
        <v>3.159071847917249E-2</v>
      </c>
      <c r="H836" s="1543">
        <f t="shared" si="2555"/>
        <v>0</v>
      </c>
      <c r="I836" s="1543">
        <f t="shared" si="2555"/>
        <v>1.8427919112850619E-2</v>
      </c>
      <c r="J836" s="1543">
        <f t="shared" si="2555"/>
        <v>2.6536203522504891E-2</v>
      </c>
      <c r="K836" s="1543">
        <f t="shared" si="2555"/>
        <v>0</v>
      </c>
      <c r="L836" s="1543">
        <f t="shared" si="2555"/>
        <v>0</v>
      </c>
      <c r="M836" s="1543">
        <f t="shared" si="2555"/>
        <v>0</v>
      </c>
      <c r="N836" s="1543">
        <f t="shared" si="2555"/>
        <v>0</v>
      </c>
      <c r="O836" s="1543">
        <f t="shared" si="2555"/>
        <v>0</v>
      </c>
      <c r="P836" s="1543">
        <f t="shared" si="2555"/>
        <v>0</v>
      </c>
      <c r="Q836" s="1543">
        <f t="shared" si="2555"/>
        <v>0</v>
      </c>
      <c r="R836" s="1543">
        <f t="shared" si="2555"/>
        <v>0</v>
      </c>
      <c r="S836" s="1542"/>
      <c r="T836" s="1664">
        <f t="shared" ref="T836:AJ836" si="2556">SUM(T277)</f>
        <v>0</v>
      </c>
      <c r="U836" s="1664">
        <f t="shared" si="2556"/>
        <v>3.3170254403131115E-2</v>
      </c>
      <c r="V836" s="1664">
        <f t="shared" si="2556"/>
        <v>0.10740844282918648</v>
      </c>
      <c r="W836" s="1664">
        <f t="shared" si="2556"/>
        <v>0</v>
      </c>
      <c r="X836" s="1664">
        <f t="shared" si="2556"/>
        <v>2.6536203522504891E-2</v>
      </c>
      <c r="Y836" s="1664">
        <f t="shared" si="2556"/>
        <v>3.2222532848755939E-2</v>
      </c>
      <c r="Z836" s="1664">
        <f t="shared" si="2556"/>
        <v>0.12636287391668996</v>
      </c>
      <c r="AA836" s="1543">
        <f t="shared" si="2556"/>
        <v>5.5283757338551861E-3</v>
      </c>
      <c r="AB836" s="1543">
        <f t="shared" si="2556"/>
        <v>5.5283757338551856E-2</v>
      </c>
      <c r="AC836" s="1543">
        <f t="shared" si="2556"/>
        <v>0</v>
      </c>
      <c r="AD836" s="1543">
        <f t="shared" si="2556"/>
        <v>0</v>
      </c>
      <c r="AE836" s="1543">
        <f t="shared" si="2556"/>
        <v>0</v>
      </c>
      <c r="AF836" s="1543">
        <f t="shared" si="2556"/>
        <v>0</v>
      </c>
      <c r="AG836" s="1543">
        <f t="shared" si="2556"/>
        <v>0</v>
      </c>
      <c r="AH836" s="1543">
        <f t="shared" si="2556"/>
        <v>0</v>
      </c>
      <c r="AI836" s="1543">
        <f t="shared" si="2556"/>
        <v>0</v>
      </c>
      <c r="AJ836" s="1543">
        <f t="shared" si="2556"/>
        <v>0</v>
      </c>
      <c r="AK836" s="1542"/>
      <c r="AL836" s="1543">
        <f t="shared" ref="AL836:BB836" si="2557">SUM(AL277)</f>
        <v>0.22113502935420742</v>
      </c>
      <c r="AM836" s="1543">
        <f t="shared" si="2557"/>
        <v>2.2113502935420744E-2</v>
      </c>
      <c r="AN836" s="1543">
        <f t="shared" si="2557"/>
        <v>0</v>
      </c>
      <c r="AO836" s="1543">
        <f t="shared" si="2557"/>
        <v>0.14742335290280495</v>
      </c>
      <c r="AP836" s="1543">
        <f t="shared" si="2557"/>
        <v>6.318143695834498E-2</v>
      </c>
      <c r="AQ836" s="1543">
        <f t="shared" si="2557"/>
        <v>2.7641878669275928E-2</v>
      </c>
      <c r="AR836" s="1543">
        <f t="shared" si="2557"/>
        <v>7.3711676451402475E-2</v>
      </c>
      <c r="AS836" s="1543">
        <f t="shared" si="2557"/>
        <v>0.14742335290280495</v>
      </c>
      <c r="AT836" s="1543">
        <f t="shared" si="2557"/>
        <v>0.22113502935420742</v>
      </c>
      <c r="AU836" s="1543">
        <f t="shared" si="2557"/>
        <v>0</v>
      </c>
      <c r="AV836" s="1543">
        <f t="shared" si="2557"/>
        <v>0</v>
      </c>
      <c r="AW836" s="1543">
        <f t="shared" si="2557"/>
        <v>0</v>
      </c>
      <c r="AX836" s="1543">
        <f t="shared" si="2557"/>
        <v>0</v>
      </c>
      <c r="AY836" s="1543">
        <f t="shared" si="2557"/>
        <v>0</v>
      </c>
      <c r="AZ836" s="1543">
        <f t="shared" si="2557"/>
        <v>0</v>
      </c>
      <c r="BA836" s="1543">
        <f t="shared" si="2557"/>
        <v>0</v>
      </c>
      <c r="BB836" s="1543">
        <f t="shared" si="2557"/>
        <v>0</v>
      </c>
      <c r="BC836" s="1542"/>
      <c r="BD836" s="1543">
        <f t="shared" ref="BD836:BT836" si="2558">SUM(BD277)</f>
        <v>6.318143695834498E-2</v>
      </c>
      <c r="BE836" s="1543">
        <f t="shared" si="2558"/>
        <v>4.4227005870841489E-2</v>
      </c>
      <c r="BF836" s="1543">
        <f t="shared" si="2558"/>
        <v>0.21228962818003913</v>
      </c>
      <c r="BG836" s="1543">
        <f t="shared" si="2558"/>
        <v>5.5283757338551856E-2</v>
      </c>
      <c r="BH836" s="1543">
        <f t="shared" si="2558"/>
        <v>4.9755381604696676E-2</v>
      </c>
      <c r="BI836" s="1543">
        <f t="shared" si="2558"/>
        <v>0</v>
      </c>
      <c r="BJ836" s="1543">
        <f t="shared" si="2558"/>
        <v>8.8454011741682988E-3</v>
      </c>
      <c r="BK836" s="1543">
        <f t="shared" si="2558"/>
        <v>0</v>
      </c>
      <c r="BL836" s="1543">
        <f t="shared" si="2558"/>
        <v>0.16806262230919763</v>
      </c>
      <c r="BM836" s="1543">
        <f t="shared" si="2558"/>
        <v>0</v>
      </c>
      <c r="BN836" s="1543">
        <f t="shared" si="2558"/>
        <v>0</v>
      </c>
      <c r="BO836" s="1543">
        <f t="shared" si="2558"/>
        <v>0</v>
      </c>
      <c r="BP836" s="1543">
        <f t="shared" si="2558"/>
        <v>0</v>
      </c>
      <c r="BQ836" s="1543">
        <f t="shared" si="2558"/>
        <v>0</v>
      </c>
      <c r="BR836" s="1543">
        <f t="shared" si="2558"/>
        <v>0</v>
      </c>
      <c r="BS836" s="1543">
        <f t="shared" si="2558"/>
        <v>0</v>
      </c>
      <c r="BT836" s="1543">
        <f t="shared" si="2558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3"/>
        <v>6.3321840151585734E-3</v>
      </c>
      <c r="CA836" s="1220">
        <f t="shared" si="2504"/>
        <v>1.7343304445065696E-2</v>
      </c>
      <c r="CB836" s="1220">
        <f t="shared" si="2505"/>
        <v>4.684201534495077E-2</v>
      </c>
      <c r="CC836" s="1387">
        <f t="shared" si="2506"/>
        <v>2.5957040350386727E-2</v>
      </c>
      <c r="CD836" s="1221">
        <f t="shared" si="2534"/>
        <v>0</v>
      </c>
      <c r="CE836" s="1222">
        <f t="shared" si="2508"/>
        <v>0</v>
      </c>
      <c r="CF836" s="1223">
        <f t="shared" si="2508"/>
        <v>0</v>
      </c>
      <c r="CG836" s="1223">
        <f t="shared" si="2508"/>
        <v>0</v>
      </c>
      <c r="CH836" s="1223">
        <f t="shared" si="2508"/>
        <v>0</v>
      </c>
      <c r="CI836" s="1223">
        <f t="shared" si="2508"/>
        <v>0</v>
      </c>
      <c r="CJ836" s="1223">
        <f t="shared" si="2508"/>
        <v>0</v>
      </c>
      <c r="CK836" s="1224">
        <f t="shared" si="2508"/>
        <v>0</v>
      </c>
      <c r="CL836" s="1224">
        <f t="shared" si="2508"/>
        <v>0</v>
      </c>
      <c r="CM836" s="1224">
        <f t="shared" si="2508"/>
        <v>2.2113502935420744E-2</v>
      </c>
      <c r="CN836" s="1223">
        <f t="shared" si="2508"/>
        <v>2.7641878669275928E-2</v>
      </c>
      <c r="CO836" s="1223">
        <f t="shared" si="2508"/>
        <v>6.318143695834498E-2</v>
      </c>
      <c r="CP836" s="1223">
        <f t="shared" si="2508"/>
        <v>7.3711676451402475E-2</v>
      </c>
      <c r="CQ836" s="1223">
        <f t="shared" si="2508"/>
        <v>0.14742335290280495</v>
      </c>
      <c r="CR836" s="1223">
        <f t="shared" si="2508"/>
        <v>0.14742335290280495</v>
      </c>
      <c r="CS836" s="1222">
        <f t="shared" si="2508"/>
        <v>0.22113502935420742</v>
      </c>
      <c r="CT836" s="1225">
        <f t="shared" si="2508"/>
        <v>0.22113502935420742</v>
      </c>
      <c r="CU836" s="1226">
        <f t="shared" si="2509"/>
        <v>0</v>
      </c>
      <c r="CV836" s="1227">
        <f t="shared" si="2510"/>
        <v>0</v>
      </c>
      <c r="CW836" s="1228">
        <f t="shared" si="2511"/>
        <v>0</v>
      </c>
      <c r="CX836" s="1228">
        <f t="shared" si="2512"/>
        <v>0</v>
      </c>
      <c r="CY836" s="1228">
        <f t="shared" si="2513"/>
        <v>0</v>
      </c>
      <c r="CZ836" s="1228">
        <f t="shared" si="2514"/>
        <v>0</v>
      </c>
      <c r="DA836" s="1228">
        <f t="shared" si="2515"/>
        <v>0</v>
      </c>
      <c r="DB836" s="1229">
        <f t="shared" si="2516"/>
        <v>0</v>
      </c>
      <c r="DC836" s="1229">
        <f t="shared" si="2517"/>
        <v>0</v>
      </c>
      <c r="DD836" s="1229">
        <f t="shared" si="2518"/>
        <v>0</v>
      </c>
      <c r="DE836" s="1228">
        <f t="shared" si="2519"/>
        <v>8.8454011741682988E-3</v>
      </c>
      <c r="DF836" s="1228">
        <f t="shared" si="2520"/>
        <v>4.4227005870841489E-2</v>
      </c>
      <c r="DG836" s="1228">
        <f t="shared" si="2521"/>
        <v>4.9755381604696676E-2</v>
      </c>
      <c r="DH836" s="1228">
        <f t="shared" si="2522"/>
        <v>5.5283757338551856E-2</v>
      </c>
      <c r="DI836" s="1228">
        <f t="shared" si="2523"/>
        <v>6.318143695834498E-2</v>
      </c>
      <c r="DJ836" s="1227">
        <f t="shared" si="2524"/>
        <v>0.16806262230919763</v>
      </c>
      <c r="DK836" s="1226">
        <f t="shared" si="2525"/>
        <v>0.21228962818003913</v>
      </c>
      <c r="DL836" s="1230">
        <f t="shared" si="2526"/>
        <v>17</v>
      </c>
      <c r="DM836" s="1180">
        <f t="shared" si="2527"/>
        <v>17</v>
      </c>
      <c r="DN836" s="1180">
        <f t="shared" si="2528"/>
        <v>17</v>
      </c>
      <c r="DO836" s="1180">
        <f t="shared" si="2529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9">SUM(B284)</f>
        <v>0</v>
      </c>
      <c r="C837" s="1543">
        <f t="shared" si="2559"/>
        <v>0</v>
      </c>
      <c r="D837" s="1543">
        <f t="shared" si="2559"/>
        <v>0</v>
      </c>
      <c r="E837" s="1543">
        <f t="shared" si="2559"/>
        <v>0</v>
      </c>
      <c r="F837" s="1543">
        <f t="shared" si="2559"/>
        <v>0</v>
      </c>
      <c r="G837" s="1543">
        <f t="shared" si="2559"/>
        <v>0</v>
      </c>
      <c r="H837" s="1543">
        <f t="shared" si="2559"/>
        <v>0</v>
      </c>
      <c r="I837" s="1543">
        <f t="shared" si="2559"/>
        <v>0</v>
      </c>
      <c r="J837" s="1543">
        <f t="shared" si="2559"/>
        <v>0</v>
      </c>
      <c r="K837" s="1543">
        <f t="shared" si="2559"/>
        <v>0</v>
      </c>
      <c r="L837" s="1543">
        <f t="shared" si="2559"/>
        <v>0</v>
      </c>
      <c r="M837" s="1543">
        <f t="shared" si="2559"/>
        <v>0</v>
      </c>
      <c r="N837" s="1543">
        <f t="shared" si="2559"/>
        <v>0</v>
      </c>
      <c r="O837" s="1543">
        <f t="shared" si="2559"/>
        <v>0</v>
      </c>
      <c r="P837" s="1543">
        <f t="shared" si="2559"/>
        <v>0</v>
      </c>
      <c r="Q837" s="1543">
        <f t="shared" si="2559"/>
        <v>0</v>
      </c>
      <c r="R837" s="1543">
        <f t="shared" si="2559"/>
        <v>0</v>
      </c>
      <c r="S837" s="1542"/>
      <c r="T837" s="1664">
        <f t="shared" ref="T837:AJ837" si="2560">SUM(T284)</f>
        <v>0</v>
      </c>
      <c r="U837" s="1664">
        <f t="shared" si="2560"/>
        <v>0</v>
      </c>
      <c r="V837" s="1664">
        <f t="shared" si="2560"/>
        <v>0</v>
      </c>
      <c r="W837" s="1664">
        <f t="shared" si="2560"/>
        <v>0</v>
      </c>
      <c r="X837" s="1664">
        <f t="shared" si="2560"/>
        <v>0</v>
      </c>
      <c r="Y837" s="1664">
        <f t="shared" si="2560"/>
        <v>0</v>
      </c>
      <c r="Z837" s="1664">
        <f t="shared" si="2560"/>
        <v>6.7654459043891529E-2</v>
      </c>
      <c r="AA837" s="1543">
        <f t="shared" si="2560"/>
        <v>0</v>
      </c>
      <c r="AB837" s="1543">
        <f t="shared" si="2560"/>
        <v>0</v>
      </c>
      <c r="AC837" s="1543">
        <f t="shared" si="2560"/>
        <v>0</v>
      </c>
      <c r="AD837" s="1543">
        <f t="shared" si="2560"/>
        <v>0</v>
      </c>
      <c r="AE837" s="1543">
        <f t="shared" si="2560"/>
        <v>0</v>
      </c>
      <c r="AF837" s="1543">
        <f t="shared" si="2560"/>
        <v>0</v>
      </c>
      <c r="AG837" s="1543">
        <f t="shared" si="2560"/>
        <v>0</v>
      </c>
      <c r="AH837" s="1543">
        <f t="shared" si="2560"/>
        <v>0</v>
      </c>
      <c r="AI837" s="1543">
        <f t="shared" si="2560"/>
        <v>0</v>
      </c>
      <c r="AJ837" s="1543">
        <f t="shared" si="2560"/>
        <v>0</v>
      </c>
      <c r="AK837" s="1542"/>
      <c r="AL837" s="1543">
        <f t="shared" ref="AL837:BB837" si="2561">SUM(AL284)</f>
        <v>7.441990494828069E-3</v>
      </c>
      <c r="AM837" s="1543">
        <f t="shared" si="2561"/>
        <v>0</v>
      </c>
      <c r="AN837" s="1543">
        <f t="shared" si="2561"/>
        <v>0</v>
      </c>
      <c r="AO837" s="1543">
        <f t="shared" si="2561"/>
        <v>0</v>
      </c>
      <c r="AP837" s="1543">
        <f t="shared" si="2561"/>
        <v>0</v>
      </c>
      <c r="AQ837" s="1543">
        <f t="shared" si="2561"/>
        <v>0</v>
      </c>
      <c r="AR837" s="1543">
        <f t="shared" si="2561"/>
        <v>0</v>
      </c>
      <c r="AS837" s="1543">
        <f t="shared" si="2561"/>
        <v>0</v>
      </c>
      <c r="AT837" s="1543">
        <f t="shared" si="2561"/>
        <v>0</v>
      </c>
      <c r="AU837" s="1543">
        <f t="shared" si="2561"/>
        <v>0</v>
      </c>
      <c r="AV837" s="1543">
        <f t="shared" si="2561"/>
        <v>0</v>
      </c>
      <c r="AW837" s="1543">
        <f t="shared" si="2561"/>
        <v>0</v>
      </c>
      <c r="AX837" s="1543">
        <f t="shared" si="2561"/>
        <v>0</v>
      </c>
      <c r="AY837" s="1543">
        <f t="shared" si="2561"/>
        <v>0</v>
      </c>
      <c r="AZ837" s="1543">
        <f t="shared" si="2561"/>
        <v>0</v>
      </c>
      <c r="BA837" s="1543">
        <f t="shared" si="2561"/>
        <v>0</v>
      </c>
      <c r="BB837" s="1543">
        <f t="shared" si="2561"/>
        <v>0</v>
      </c>
      <c r="BC837" s="1542"/>
      <c r="BD837" s="1543">
        <f t="shared" ref="BD837:BT837" si="2562">SUM(BD284)</f>
        <v>0</v>
      </c>
      <c r="BE837" s="1543">
        <f t="shared" si="2562"/>
        <v>0</v>
      </c>
      <c r="BF837" s="1543">
        <f t="shared" si="2562"/>
        <v>4.4990215264187866E-2</v>
      </c>
      <c r="BG837" s="1543">
        <f t="shared" si="2562"/>
        <v>0</v>
      </c>
      <c r="BH837" s="1543">
        <f t="shared" si="2562"/>
        <v>0</v>
      </c>
      <c r="BI837" s="1543">
        <f t="shared" si="2562"/>
        <v>0</v>
      </c>
      <c r="BJ837" s="1543">
        <f t="shared" si="2562"/>
        <v>0</v>
      </c>
      <c r="BK837" s="1543">
        <f t="shared" si="2562"/>
        <v>0</v>
      </c>
      <c r="BL837" s="1543">
        <f t="shared" si="2562"/>
        <v>0</v>
      </c>
      <c r="BM837" s="1543">
        <f t="shared" si="2562"/>
        <v>0</v>
      </c>
      <c r="BN837" s="1543">
        <f t="shared" si="2562"/>
        <v>0</v>
      </c>
      <c r="BO837" s="1543">
        <f t="shared" si="2562"/>
        <v>0</v>
      </c>
      <c r="BP837" s="1543">
        <f t="shared" si="2562"/>
        <v>0</v>
      </c>
      <c r="BQ837" s="1543">
        <f t="shared" si="2562"/>
        <v>0</v>
      </c>
      <c r="BR837" s="1543">
        <f t="shared" si="2562"/>
        <v>0</v>
      </c>
      <c r="BS837" s="1543">
        <f t="shared" si="2562"/>
        <v>0</v>
      </c>
      <c r="BT837" s="1543">
        <f t="shared" si="2562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3"/>
        <v>0</v>
      </c>
      <c r="CA837" s="1220">
        <f t="shared" si="2504"/>
        <v>0</v>
      </c>
      <c r="CB837" s="1220">
        <f t="shared" si="2505"/>
        <v>0</v>
      </c>
      <c r="CC837" s="1387">
        <f t="shared" si="2506"/>
        <v>0</v>
      </c>
      <c r="CD837" s="1221">
        <f t="shared" si="2534"/>
        <v>0</v>
      </c>
      <c r="CE837" s="1222">
        <f t="shared" si="2508"/>
        <v>0</v>
      </c>
      <c r="CF837" s="1223">
        <f t="shared" si="2508"/>
        <v>0</v>
      </c>
      <c r="CG837" s="1223">
        <f t="shared" si="2508"/>
        <v>0</v>
      </c>
      <c r="CH837" s="1223">
        <f t="shared" si="2508"/>
        <v>0</v>
      </c>
      <c r="CI837" s="1223">
        <f t="shared" si="2508"/>
        <v>0</v>
      </c>
      <c r="CJ837" s="1223">
        <f t="shared" si="2508"/>
        <v>0</v>
      </c>
      <c r="CK837" s="1224">
        <f t="shared" si="2508"/>
        <v>0</v>
      </c>
      <c r="CL837" s="1224">
        <f t="shared" si="2508"/>
        <v>0</v>
      </c>
      <c r="CM837" s="1224">
        <f t="shared" si="2508"/>
        <v>0</v>
      </c>
      <c r="CN837" s="1223">
        <f t="shared" si="2508"/>
        <v>0</v>
      </c>
      <c r="CO837" s="1223">
        <f t="shared" si="2508"/>
        <v>0</v>
      </c>
      <c r="CP837" s="1223">
        <f t="shared" si="2508"/>
        <v>0</v>
      </c>
      <c r="CQ837" s="1223">
        <f t="shared" si="2508"/>
        <v>0</v>
      </c>
      <c r="CR837" s="1223">
        <f t="shared" si="2508"/>
        <v>0</v>
      </c>
      <c r="CS837" s="1222">
        <f t="shared" si="2508"/>
        <v>0</v>
      </c>
      <c r="CT837" s="1225">
        <f t="shared" si="2508"/>
        <v>7.441990494828069E-3</v>
      </c>
      <c r="CU837" s="1226">
        <f t="shared" si="2509"/>
        <v>0</v>
      </c>
      <c r="CV837" s="1227">
        <f t="shared" si="2510"/>
        <v>0</v>
      </c>
      <c r="CW837" s="1228">
        <f t="shared" si="2511"/>
        <v>0</v>
      </c>
      <c r="CX837" s="1228">
        <f t="shared" si="2512"/>
        <v>0</v>
      </c>
      <c r="CY837" s="1228">
        <f t="shared" si="2513"/>
        <v>0</v>
      </c>
      <c r="CZ837" s="1228">
        <f t="shared" si="2514"/>
        <v>0</v>
      </c>
      <c r="DA837" s="1228">
        <f t="shared" si="2515"/>
        <v>0</v>
      </c>
      <c r="DB837" s="1229">
        <f t="shared" si="2516"/>
        <v>0</v>
      </c>
      <c r="DC837" s="1229">
        <f t="shared" si="2517"/>
        <v>0</v>
      </c>
      <c r="DD837" s="1229">
        <f t="shared" si="2518"/>
        <v>0</v>
      </c>
      <c r="DE837" s="1228">
        <f t="shared" si="2519"/>
        <v>0</v>
      </c>
      <c r="DF837" s="1228">
        <f t="shared" si="2520"/>
        <v>0</v>
      </c>
      <c r="DG837" s="1228">
        <f t="shared" si="2521"/>
        <v>0</v>
      </c>
      <c r="DH837" s="1228">
        <f t="shared" si="2522"/>
        <v>0</v>
      </c>
      <c r="DI837" s="1228">
        <f t="shared" si="2523"/>
        <v>0</v>
      </c>
      <c r="DJ837" s="1227">
        <f t="shared" si="2524"/>
        <v>0</v>
      </c>
      <c r="DK837" s="1226">
        <f t="shared" si="2525"/>
        <v>4.4990215264187866E-2</v>
      </c>
      <c r="DL837" s="1230">
        <f t="shared" si="2526"/>
        <v>17</v>
      </c>
      <c r="DM837" s="1180">
        <f t="shared" si="2527"/>
        <v>17</v>
      </c>
      <c r="DN837" s="1180">
        <f t="shared" si="2528"/>
        <v>17</v>
      </c>
      <c r="DO837" s="1180">
        <f t="shared" si="2529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3">SUM(B291)</f>
        <v>0</v>
      </c>
      <c r="C838" s="1543">
        <f t="shared" si="2563"/>
        <v>0</v>
      </c>
      <c r="D838" s="1543">
        <f t="shared" si="2563"/>
        <v>0</v>
      </c>
      <c r="E838" s="1543">
        <f t="shared" si="2563"/>
        <v>0</v>
      </c>
      <c r="F838" s="1543">
        <f t="shared" si="2563"/>
        <v>0</v>
      </c>
      <c r="G838" s="1543">
        <f t="shared" si="2563"/>
        <v>0</v>
      </c>
      <c r="H838" s="1543">
        <f t="shared" si="2563"/>
        <v>0</v>
      </c>
      <c r="I838" s="1543">
        <f t="shared" si="2563"/>
        <v>0</v>
      </c>
      <c r="J838" s="1543">
        <f t="shared" si="2563"/>
        <v>0</v>
      </c>
      <c r="K838" s="1543">
        <f t="shared" si="2563"/>
        <v>0</v>
      </c>
      <c r="L838" s="1543">
        <f t="shared" si="2563"/>
        <v>0</v>
      </c>
      <c r="M838" s="1543">
        <f t="shared" si="2563"/>
        <v>0</v>
      </c>
      <c r="N838" s="1543">
        <f t="shared" si="2563"/>
        <v>0</v>
      </c>
      <c r="O838" s="1543">
        <f t="shared" si="2563"/>
        <v>0</v>
      </c>
      <c r="P838" s="1543">
        <f t="shared" si="2563"/>
        <v>0</v>
      </c>
      <c r="Q838" s="1543">
        <f t="shared" si="2563"/>
        <v>0</v>
      </c>
      <c r="R838" s="1543">
        <f t="shared" si="2563"/>
        <v>0</v>
      </c>
      <c r="S838" s="1542"/>
      <c r="T838" s="1664">
        <f t="shared" ref="T838:AJ838" si="2564">SUM(T291)</f>
        <v>0</v>
      </c>
      <c r="U838" s="1664">
        <f t="shared" si="2564"/>
        <v>0</v>
      </c>
      <c r="V838" s="1664">
        <f t="shared" si="2564"/>
        <v>0</v>
      </c>
      <c r="W838" s="1664">
        <f t="shared" si="2564"/>
        <v>0</v>
      </c>
      <c r="X838" s="1664">
        <f t="shared" si="2564"/>
        <v>0</v>
      </c>
      <c r="Y838" s="1664">
        <f t="shared" si="2564"/>
        <v>0</v>
      </c>
      <c r="Z838" s="1664">
        <f t="shared" si="2564"/>
        <v>0</v>
      </c>
      <c r="AA838" s="1543">
        <f t="shared" si="2564"/>
        <v>0</v>
      </c>
      <c r="AB838" s="1543">
        <f t="shared" si="2564"/>
        <v>0</v>
      </c>
      <c r="AC838" s="1543">
        <f t="shared" si="2564"/>
        <v>0</v>
      </c>
      <c r="AD838" s="1543">
        <f t="shared" si="2564"/>
        <v>0</v>
      </c>
      <c r="AE838" s="1543">
        <f t="shared" si="2564"/>
        <v>0</v>
      </c>
      <c r="AF838" s="1543">
        <f t="shared" si="2564"/>
        <v>0</v>
      </c>
      <c r="AG838" s="1543">
        <f t="shared" si="2564"/>
        <v>0</v>
      </c>
      <c r="AH838" s="1543">
        <f t="shared" si="2564"/>
        <v>0</v>
      </c>
      <c r="AI838" s="1543">
        <f t="shared" si="2564"/>
        <v>0</v>
      </c>
      <c r="AJ838" s="1543">
        <f t="shared" si="2564"/>
        <v>0</v>
      </c>
      <c r="AK838" s="1542"/>
      <c r="AL838" s="1543">
        <f t="shared" ref="AL838:BB838" si="2565">SUM(AL291)</f>
        <v>0</v>
      </c>
      <c r="AM838" s="1543">
        <f t="shared" si="2565"/>
        <v>0</v>
      </c>
      <c r="AN838" s="1543">
        <f t="shared" si="2565"/>
        <v>0</v>
      </c>
      <c r="AO838" s="1543">
        <f t="shared" si="2565"/>
        <v>0</v>
      </c>
      <c r="AP838" s="1543">
        <f t="shared" si="2565"/>
        <v>0</v>
      </c>
      <c r="AQ838" s="1543">
        <f t="shared" si="2565"/>
        <v>0</v>
      </c>
      <c r="AR838" s="1543">
        <f t="shared" si="2565"/>
        <v>6.2100456621004559E-2</v>
      </c>
      <c r="AS838" s="1543">
        <f t="shared" si="2565"/>
        <v>0.14611872146118721</v>
      </c>
      <c r="AT838" s="1543">
        <f t="shared" si="2565"/>
        <v>0</v>
      </c>
      <c r="AU838" s="1543">
        <f t="shared" si="2565"/>
        <v>0</v>
      </c>
      <c r="AV838" s="1543">
        <f t="shared" si="2565"/>
        <v>0</v>
      </c>
      <c r="AW838" s="1543">
        <f t="shared" si="2565"/>
        <v>0</v>
      </c>
      <c r="AX838" s="1543">
        <f t="shared" si="2565"/>
        <v>0</v>
      </c>
      <c r="AY838" s="1543">
        <f t="shared" si="2565"/>
        <v>0</v>
      </c>
      <c r="AZ838" s="1543">
        <f t="shared" si="2565"/>
        <v>0</v>
      </c>
      <c r="BA838" s="1543">
        <f t="shared" si="2565"/>
        <v>0</v>
      </c>
      <c r="BB838" s="1543">
        <f t="shared" si="2565"/>
        <v>0</v>
      </c>
      <c r="BC838" s="1542"/>
      <c r="BD838" s="1543">
        <f t="shared" ref="BD838:BT838" si="2566">SUM(BD291)</f>
        <v>0</v>
      </c>
      <c r="BE838" s="1543">
        <f t="shared" si="2566"/>
        <v>0</v>
      </c>
      <c r="BF838" s="1543">
        <f t="shared" si="2566"/>
        <v>0</v>
      </c>
      <c r="BG838" s="1543">
        <f t="shared" si="2566"/>
        <v>0</v>
      </c>
      <c r="BH838" s="1543">
        <f t="shared" si="2566"/>
        <v>0</v>
      </c>
      <c r="BI838" s="1543">
        <f t="shared" si="2566"/>
        <v>0</v>
      </c>
      <c r="BJ838" s="1543">
        <f t="shared" si="2566"/>
        <v>0</v>
      </c>
      <c r="BK838" s="1543">
        <f t="shared" si="2566"/>
        <v>0</v>
      </c>
      <c r="BL838" s="1543">
        <f t="shared" si="2566"/>
        <v>0</v>
      </c>
      <c r="BM838" s="1543">
        <f t="shared" si="2566"/>
        <v>0</v>
      </c>
      <c r="BN838" s="1543">
        <f t="shared" si="2566"/>
        <v>0</v>
      </c>
      <c r="BO838" s="1543">
        <f t="shared" si="2566"/>
        <v>0</v>
      </c>
      <c r="BP838" s="1543">
        <f t="shared" si="2566"/>
        <v>0</v>
      </c>
      <c r="BQ838" s="1543">
        <f t="shared" si="2566"/>
        <v>0</v>
      </c>
      <c r="BR838" s="1543">
        <f t="shared" si="2566"/>
        <v>0</v>
      </c>
      <c r="BS838" s="1543">
        <f t="shared" si="2566"/>
        <v>0</v>
      </c>
      <c r="BT838" s="1543">
        <f t="shared" si="2566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3"/>
        <v>0</v>
      </c>
      <c r="CA838" s="1220">
        <f t="shared" si="2504"/>
        <v>0</v>
      </c>
      <c r="CB838" s="1220">
        <f t="shared" si="2505"/>
        <v>4.1400304414003037E-3</v>
      </c>
      <c r="CC838" s="1387">
        <f t="shared" si="2506"/>
        <v>0</v>
      </c>
      <c r="CD838" s="1221">
        <f t="shared" si="2534"/>
        <v>0</v>
      </c>
      <c r="CE838" s="1222">
        <f t="shared" si="2508"/>
        <v>0</v>
      </c>
      <c r="CF838" s="1223">
        <f t="shared" si="2508"/>
        <v>0</v>
      </c>
      <c r="CG838" s="1223">
        <f t="shared" si="2508"/>
        <v>0</v>
      </c>
      <c r="CH838" s="1223">
        <f t="shared" si="2508"/>
        <v>0</v>
      </c>
      <c r="CI838" s="1223">
        <f t="shared" si="2508"/>
        <v>0</v>
      </c>
      <c r="CJ838" s="1223">
        <f t="shared" si="2508"/>
        <v>0</v>
      </c>
      <c r="CK838" s="1224">
        <f t="shared" si="2508"/>
        <v>0</v>
      </c>
      <c r="CL838" s="1224">
        <f t="shared" si="2508"/>
        <v>0</v>
      </c>
      <c r="CM838" s="1224">
        <f t="shared" si="2508"/>
        <v>0</v>
      </c>
      <c r="CN838" s="1223">
        <f t="shared" si="2508"/>
        <v>0</v>
      </c>
      <c r="CO838" s="1223">
        <f t="shared" si="2508"/>
        <v>0</v>
      </c>
      <c r="CP838" s="1223">
        <f t="shared" si="2508"/>
        <v>0</v>
      </c>
      <c r="CQ838" s="1223">
        <f t="shared" si="2508"/>
        <v>0</v>
      </c>
      <c r="CR838" s="1223">
        <f t="shared" si="2508"/>
        <v>0</v>
      </c>
      <c r="CS838" s="1222">
        <f t="shared" si="2508"/>
        <v>6.2100456621004559E-2</v>
      </c>
      <c r="CT838" s="1225">
        <f t="shared" si="2508"/>
        <v>0.14611872146118721</v>
      </c>
      <c r="CU838" s="1226">
        <f t="shared" si="2509"/>
        <v>0</v>
      </c>
      <c r="CV838" s="1227">
        <f t="shared" si="2510"/>
        <v>0</v>
      </c>
      <c r="CW838" s="1228">
        <f t="shared" si="2511"/>
        <v>0</v>
      </c>
      <c r="CX838" s="1228">
        <f t="shared" si="2512"/>
        <v>0</v>
      </c>
      <c r="CY838" s="1228">
        <f t="shared" si="2513"/>
        <v>0</v>
      </c>
      <c r="CZ838" s="1228">
        <f t="shared" si="2514"/>
        <v>0</v>
      </c>
      <c r="DA838" s="1228">
        <f t="shared" si="2515"/>
        <v>0</v>
      </c>
      <c r="DB838" s="1229">
        <f t="shared" si="2516"/>
        <v>0</v>
      </c>
      <c r="DC838" s="1229">
        <f t="shared" si="2517"/>
        <v>0</v>
      </c>
      <c r="DD838" s="1229">
        <f t="shared" si="2518"/>
        <v>0</v>
      </c>
      <c r="DE838" s="1228">
        <f t="shared" si="2519"/>
        <v>0</v>
      </c>
      <c r="DF838" s="1228">
        <f t="shared" si="2520"/>
        <v>0</v>
      </c>
      <c r="DG838" s="1228">
        <f t="shared" si="2521"/>
        <v>0</v>
      </c>
      <c r="DH838" s="1228">
        <f t="shared" si="2522"/>
        <v>0</v>
      </c>
      <c r="DI838" s="1228">
        <f t="shared" si="2523"/>
        <v>0</v>
      </c>
      <c r="DJ838" s="1227">
        <f t="shared" si="2524"/>
        <v>0</v>
      </c>
      <c r="DK838" s="1226">
        <f t="shared" si="2525"/>
        <v>0</v>
      </c>
      <c r="DL838" s="1230">
        <f t="shared" si="2526"/>
        <v>17</v>
      </c>
      <c r="DM838" s="1180">
        <f t="shared" si="2527"/>
        <v>17</v>
      </c>
      <c r="DN838" s="1180">
        <f t="shared" si="2528"/>
        <v>17</v>
      </c>
      <c r="DO838" s="1180">
        <f t="shared" si="2529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7">SUM(B298)</f>
        <v>0</v>
      </c>
      <c r="C839" s="1543">
        <f t="shared" si="2567"/>
        <v>0</v>
      </c>
      <c r="D839" s="1543">
        <f t="shared" si="2567"/>
        <v>0</v>
      </c>
      <c r="E839" s="1543">
        <f t="shared" si="2567"/>
        <v>0</v>
      </c>
      <c r="F839" s="1543">
        <f t="shared" si="2567"/>
        <v>0</v>
      </c>
      <c r="G839" s="1543">
        <f t="shared" si="2567"/>
        <v>0</v>
      </c>
      <c r="H839" s="1543">
        <f t="shared" si="2567"/>
        <v>0</v>
      </c>
      <c r="I839" s="1543">
        <f t="shared" si="2567"/>
        <v>0</v>
      </c>
      <c r="J839" s="1543">
        <f t="shared" si="2567"/>
        <v>0</v>
      </c>
      <c r="K839" s="1543">
        <f t="shared" si="2567"/>
        <v>0</v>
      </c>
      <c r="L839" s="1543">
        <f t="shared" si="2567"/>
        <v>0</v>
      </c>
      <c r="M839" s="1543">
        <f t="shared" si="2567"/>
        <v>0</v>
      </c>
      <c r="N839" s="1543">
        <f t="shared" si="2567"/>
        <v>0</v>
      </c>
      <c r="O839" s="1543">
        <f t="shared" si="2567"/>
        <v>0</v>
      </c>
      <c r="P839" s="1543">
        <f t="shared" si="2567"/>
        <v>0</v>
      </c>
      <c r="Q839" s="1543">
        <f t="shared" si="2567"/>
        <v>0</v>
      </c>
      <c r="R839" s="1543">
        <f t="shared" si="2567"/>
        <v>0</v>
      </c>
      <c r="S839" s="1542"/>
      <c r="T839" s="1664">
        <f t="shared" ref="T839:AJ839" si="2568">SUM(T298)</f>
        <v>0</v>
      </c>
      <c r="U839" s="1664">
        <f t="shared" si="2568"/>
        <v>0</v>
      </c>
      <c r="V839" s="1664">
        <f t="shared" si="2568"/>
        <v>0</v>
      </c>
      <c r="W839" s="1664">
        <f t="shared" si="2568"/>
        <v>0</v>
      </c>
      <c r="X839" s="1664">
        <f t="shared" si="2568"/>
        <v>0</v>
      </c>
      <c r="Y839" s="1664">
        <f t="shared" si="2568"/>
        <v>0</v>
      </c>
      <c r="Z839" s="1664">
        <f t="shared" si="2568"/>
        <v>0</v>
      </c>
      <c r="AA839" s="1543">
        <f t="shared" si="2568"/>
        <v>0</v>
      </c>
      <c r="AB839" s="1543">
        <f t="shared" si="2568"/>
        <v>0</v>
      </c>
      <c r="AC839" s="1543">
        <f t="shared" si="2568"/>
        <v>0</v>
      </c>
      <c r="AD839" s="1543">
        <f t="shared" si="2568"/>
        <v>0</v>
      </c>
      <c r="AE839" s="1543">
        <f t="shared" si="2568"/>
        <v>0</v>
      </c>
      <c r="AF839" s="1543">
        <f t="shared" si="2568"/>
        <v>0</v>
      </c>
      <c r="AG839" s="1543">
        <f t="shared" si="2568"/>
        <v>0</v>
      </c>
      <c r="AH839" s="1543">
        <f t="shared" si="2568"/>
        <v>0</v>
      </c>
      <c r="AI839" s="1543">
        <f t="shared" si="2568"/>
        <v>0</v>
      </c>
      <c r="AJ839" s="1543">
        <f t="shared" si="2568"/>
        <v>0</v>
      </c>
      <c r="AK839" s="1542"/>
      <c r="AL839" s="1543">
        <f t="shared" ref="AL839:BB839" si="2569">SUM(AL298)</f>
        <v>0</v>
      </c>
      <c r="AM839" s="1543">
        <f t="shared" si="2569"/>
        <v>0</v>
      </c>
      <c r="AN839" s="1543">
        <f t="shared" si="2569"/>
        <v>0</v>
      </c>
      <c r="AO839" s="1543">
        <f t="shared" si="2569"/>
        <v>0</v>
      </c>
      <c r="AP839" s="1543">
        <f t="shared" si="2569"/>
        <v>0</v>
      </c>
      <c r="AQ839" s="1543">
        <f t="shared" si="2569"/>
        <v>0</v>
      </c>
      <c r="AR839" s="1543">
        <f t="shared" si="2569"/>
        <v>0</v>
      </c>
      <c r="AS839" s="1543">
        <f t="shared" si="2569"/>
        <v>0</v>
      </c>
      <c r="AT839" s="1543">
        <f t="shared" si="2569"/>
        <v>0</v>
      </c>
      <c r="AU839" s="1543">
        <f t="shared" si="2569"/>
        <v>0</v>
      </c>
      <c r="AV839" s="1543">
        <f t="shared" si="2569"/>
        <v>0</v>
      </c>
      <c r="AW839" s="1543">
        <f t="shared" si="2569"/>
        <v>0</v>
      </c>
      <c r="AX839" s="1543">
        <f t="shared" si="2569"/>
        <v>0</v>
      </c>
      <c r="AY839" s="1543">
        <f t="shared" si="2569"/>
        <v>0</v>
      </c>
      <c r="AZ839" s="1543">
        <f t="shared" si="2569"/>
        <v>0</v>
      </c>
      <c r="BA839" s="1543">
        <f t="shared" si="2569"/>
        <v>0</v>
      </c>
      <c r="BB839" s="1543">
        <f t="shared" si="2569"/>
        <v>0</v>
      </c>
      <c r="BC839" s="1542"/>
      <c r="BD839" s="1543">
        <f t="shared" ref="BD839:BT839" si="2570">SUM(BD298)</f>
        <v>0</v>
      </c>
      <c r="BE839" s="1543">
        <f t="shared" si="2570"/>
        <v>0</v>
      </c>
      <c r="BF839" s="1543">
        <f t="shared" si="2570"/>
        <v>0</v>
      </c>
      <c r="BG839" s="1543">
        <f t="shared" si="2570"/>
        <v>0</v>
      </c>
      <c r="BH839" s="1543">
        <f t="shared" si="2570"/>
        <v>0</v>
      </c>
      <c r="BI839" s="1543">
        <f t="shared" si="2570"/>
        <v>0</v>
      </c>
      <c r="BJ839" s="1543">
        <f t="shared" si="2570"/>
        <v>0</v>
      </c>
      <c r="BK839" s="1543">
        <f t="shared" si="2570"/>
        <v>0</v>
      </c>
      <c r="BL839" s="1543">
        <f t="shared" si="2570"/>
        <v>0</v>
      </c>
      <c r="BM839" s="1543">
        <f t="shared" si="2570"/>
        <v>0</v>
      </c>
      <c r="BN839" s="1543">
        <f t="shared" si="2570"/>
        <v>0</v>
      </c>
      <c r="BO839" s="1543">
        <f t="shared" si="2570"/>
        <v>0</v>
      </c>
      <c r="BP839" s="1543">
        <f t="shared" si="2570"/>
        <v>0</v>
      </c>
      <c r="BQ839" s="1543">
        <f t="shared" si="2570"/>
        <v>0</v>
      </c>
      <c r="BR839" s="1543">
        <f t="shared" si="2570"/>
        <v>0</v>
      </c>
      <c r="BS839" s="1543">
        <f t="shared" si="2570"/>
        <v>0</v>
      </c>
      <c r="BT839" s="1543">
        <f t="shared" si="2570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3"/>
        <v>0</v>
      </c>
      <c r="CA839" s="1220">
        <f t="shared" si="2504"/>
        <v>0</v>
      </c>
      <c r="CB839" s="1220">
        <f t="shared" si="2505"/>
        <v>0</v>
      </c>
      <c r="CC839" s="1387">
        <f t="shared" si="2506"/>
        <v>0</v>
      </c>
      <c r="CD839" s="1221">
        <f t="shared" si="2534"/>
        <v>0</v>
      </c>
      <c r="CE839" s="1222">
        <f t="shared" si="2508"/>
        <v>0</v>
      </c>
      <c r="CF839" s="1223">
        <f t="shared" si="2508"/>
        <v>0</v>
      </c>
      <c r="CG839" s="1223">
        <f t="shared" si="2508"/>
        <v>0</v>
      </c>
      <c r="CH839" s="1223">
        <f t="shared" si="2508"/>
        <v>0</v>
      </c>
      <c r="CI839" s="1223">
        <f t="shared" si="2508"/>
        <v>0</v>
      </c>
      <c r="CJ839" s="1223">
        <f t="shared" si="2508"/>
        <v>0</v>
      </c>
      <c r="CK839" s="1224">
        <f t="shared" si="2508"/>
        <v>0</v>
      </c>
      <c r="CL839" s="1224">
        <f t="shared" si="2508"/>
        <v>0</v>
      </c>
      <c r="CM839" s="1224">
        <f t="shared" si="2508"/>
        <v>0</v>
      </c>
      <c r="CN839" s="1223">
        <f t="shared" si="2508"/>
        <v>0</v>
      </c>
      <c r="CO839" s="1223">
        <f t="shared" si="2508"/>
        <v>0</v>
      </c>
      <c r="CP839" s="1223">
        <f t="shared" si="2508"/>
        <v>0</v>
      </c>
      <c r="CQ839" s="1223">
        <f t="shared" si="2508"/>
        <v>0</v>
      </c>
      <c r="CR839" s="1223">
        <f t="shared" si="2508"/>
        <v>0</v>
      </c>
      <c r="CS839" s="1222">
        <f t="shared" si="2508"/>
        <v>0</v>
      </c>
      <c r="CT839" s="1225">
        <f t="shared" si="2508"/>
        <v>0</v>
      </c>
      <c r="CU839" s="1226">
        <f t="shared" si="2509"/>
        <v>0</v>
      </c>
      <c r="CV839" s="1227">
        <f t="shared" si="2510"/>
        <v>0</v>
      </c>
      <c r="CW839" s="1228">
        <f t="shared" si="2511"/>
        <v>0</v>
      </c>
      <c r="CX839" s="1228">
        <f t="shared" si="2512"/>
        <v>0</v>
      </c>
      <c r="CY839" s="1228">
        <f t="shared" si="2513"/>
        <v>0</v>
      </c>
      <c r="CZ839" s="1228">
        <f t="shared" si="2514"/>
        <v>0</v>
      </c>
      <c r="DA839" s="1228">
        <f t="shared" si="2515"/>
        <v>0</v>
      </c>
      <c r="DB839" s="1229">
        <f t="shared" si="2516"/>
        <v>0</v>
      </c>
      <c r="DC839" s="1229">
        <f t="shared" si="2517"/>
        <v>0</v>
      </c>
      <c r="DD839" s="1229">
        <f t="shared" si="2518"/>
        <v>0</v>
      </c>
      <c r="DE839" s="1228">
        <f t="shared" si="2519"/>
        <v>0</v>
      </c>
      <c r="DF839" s="1228">
        <f t="shared" si="2520"/>
        <v>0</v>
      </c>
      <c r="DG839" s="1228">
        <f t="shared" si="2521"/>
        <v>0</v>
      </c>
      <c r="DH839" s="1228">
        <f t="shared" si="2522"/>
        <v>0</v>
      </c>
      <c r="DI839" s="1228">
        <f t="shared" si="2523"/>
        <v>0</v>
      </c>
      <c r="DJ839" s="1227">
        <f t="shared" si="2524"/>
        <v>0</v>
      </c>
      <c r="DK839" s="1226">
        <f t="shared" si="2525"/>
        <v>0</v>
      </c>
      <c r="DL839" s="1230">
        <f t="shared" si="2526"/>
        <v>17</v>
      </c>
      <c r="DM839" s="1180">
        <f t="shared" si="2527"/>
        <v>17</v>
      </c>
      <c r="DN839" s="1180">
        <f t="shared" si="2528"/>
        <v>17</v>
      </c>
      <c r="DO839" s="1180">
        <f t="shared" si="2529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71">SUM(B308)</f>
        <v>0.11154598825831702</v>
      </c>
      <c r="C840" s="1543">
        <f t="shared" si="2571"/>
        <v>0</v>
      </c>
      <c r="D840" s="1543">
        <f t="shared" si="2571"/>
        <v>0</v>
      </c>
      <c r="E840" s="1543">
        <f t="shared" si="2571"/>
        <v>0.15616438356164383</v>
      </c>
      <c r="F840" s="1543">
        <f t="shared" si="2571"/>
        <v>0.29745596868884538</v>
      </c>
      <c r="G840" s="1543">
        <f t="shared" si="2571"/>
        <v>0.27089740005591278</v>
      </c>
      <c r="H840" s="1543">
        <f t="shared" si="2571"/>
        <v>0.48336594911937381</v>
      </c>
      <c r="I840" s="1543">
        <f t="shared" si="2571"/>
        <v>0.40900195694716246</v>
      </c>
      <c r="J840" s="1543">
        <f t="shared" si="2571"/>
        <v>0.22309197651663404</v>
      </c>
      <c r="K840" s="1543">
        <f t="shared" si="2571"/>
        <v>0</v>
      </c>
      <c r="L840" s="1543">
        <f t="shared" si="2571"/>
        <v>0</v>
      </c>
      <c r="M840" s="1543">
        <f t="shared" si="2571"/>
        <v>0</v>
      </c>
      <c r="N840" s="1543">
        <f t="shared" si="2571"/>
        <v>0</v>
      </c>
      <c r="O840" s="1543">
        <f t="shared" si="2571"/>
        <v>0</v>
      </c>
      <c r="P840" s="1543">
        <f t="shared" si="2571"/>
        <v>0</v>
      </c>
      <c r="Q840" s="1543">
        <f t="shared" si="2571"/>
        <v>0</v>
      </c>
      <c r="R840" s="1543">
        <f t="shared" si="2571"/>
        <v>0</v>
      </c>
      <c r="S840" s="1542"/>
      <c r="T840" s="1664">
        <f t="shared" ref="T840:AJ840" si="2572">SUM(T308)</f>
        <v>0</v>
      </c>
      <c r="U840" s="1664">
        <f t="shared" si="2572"/>
        <v>0</v>
      </c>
      <c r="V840" s="1664">
        <f t="shared" si="2572"/>
        <v>0</v>
      </c>
      <c r="W840" s="1664">
        <f t="shared" si="2572"/>
        <v>0.13943248532289629</v>
      </c>
      <c r="X840" s="1664">
        <f t="shared" si="2572"/>
        <v>0.49080234833659492</v>
      </c>
      <c r="Y840" s="1664">
        <f t="shared" si="2572"/>
        <v>0.31870282359519148</v>
      </c>
      <c r="Z840" s="1664">
        <f t="shared" si="2572"/>
        <v>0.31870282359519148</v>
      </c>
      <c r="AA840" s="1543">
        <f t="shared" si="2572"/>
        <v>0</v>
      </c>
      <c r="AB840" s="1543">
        <f t="shared" si="2572"/>
        <v>0.16731898238747556</v>
      </c>
      <c r="AC840" s="1543">
        <f t="shared" si="2572"/>
        <v>0</v>
      </c>
      <c r="AD840" s="1543">
        <f t="shared" si="2572"/>
        <v>0</v>
      </c>
      <c r="AE840" s="1543">
        <f t="shared" si="2572"/>
        <v>0</v>
      </c>
      <c r="AF840" s="1543">
        <f t="shared" si="2572"/>
        <v>0</v>
      </c>
      <c r="AG840" s="1543">
        <f t="shared" si="2572"/>
        <v>0</v>
      </c>
      <c r="AH840" s="1543">
        <f t="shared" si="2572"/>
        <v>0</v>
      </c>
      <c r="AI840" s="1543">
        <f t="shared" si="2572"/>
        <v>0</v>
      </c>
      <c r="AJ840" s="1543">
        <f t="shared" si="2572"/>
        <v>0</v>
      </c>
      <c r="AK840" s="1542"/>
      <c r="AL840" s="1543">
        <f t="shared" ref="AL840:BB840" si="2573">SUM(AL308)</f>
        <v>0</v>
      </c>
      <c r="AM840" s="1543">
        <f t="shared" si="2573"/>
        <v>0</v>
      </c>
      <c r="AN840" s="1543">
        <f t="shared" si="2573"/>
        <v>6.692759295499022E-2</v>
      </c>
      <c r="AO840" s="1543">
        <f t="shared" si="2573"/>
        <v>0.37181996086105673</v>
      </c>
      <c r="AP840" s="1543">
        <f t="shared" si="2573"/>
        <v>9.5610847078557451E-2</v>
      </c>
      <c r="AQ840" s="1543">
        <f t="shared" si="2573"/>
        <v>0.12827788649706456</v>
      </c>
      <c r="AR840" s="1543">
        <f t="shared" si="2573"/>
        <v>0.18590998043052837</v>
      </c>
      <c r="AS840" s="1543">
        <f t="shared" si="2573"/>
        <v>0.11154598825831702</v>
      </c>
      <c r="AT840" s="1543">
        <f t="shared" si="2573"/>
        <v>0.23902711769639362</v>
      </c>
      <c r="AU840" s="1543">
        <f t="shared" si="2573"/>
        <v>0</v>
      </c>
      <c r="AV840" s="1543">
        <f t="shared" si="2573"/>
        <v>0</v>
      </c>
      <c r="AW840" s="1543">
        <f t="shared" si="2573"/>
        <v>0</v>
      </c>
      <c r="AX840" s="1543">
        <f t="shared" si="2573"/>
        <v>0</v>
      </c>
      <c r="AY840" s="1543">
        <f t="shared" si="2573"/>
        <v>0</v>
      </c>
      <c r="AZ840" s="1543">
        <f t="shared" si="2573"/>
        <v>0</v>
      </c>
      <c r="BA840" s="1543">
        <f t="shared" si="2573"/>
        <v>0</v>
      </c>
      <c r="BB840" s="1543">
        <f t="shared" si="2573"/>
        <v>0</v>
      </c>
      <c r="BC840" s="1542"/>
      <c r="BD840" s="1543">
        <f t="shared" ref="BD840:BT840" si="2574">SUM(BD308)</f>
        <v>0.31870282359519148</v>
      </c>
      <c r="BE840" s="1543">
        <f t="shared" si="2574"/>
        <v>0</v>
      </c>
      <c r="BF840" s="1543">
        <f t="shared" si="2574"/>
        <v>0.33463796477495111</v>
      </c>
      <c r="BG840" s="1543">
        <f t="shared" si="2574"/>
        <v>0.33463796477495111</v>
      </c>
      <c r="BH840" s="1543">
        <f t="shared" si="2574"/>
        <v>0.39041095890410954</v>
      </c>
      <c r="BI840" s="1543">
        <f t="shared" si="2574"/>
        <v>0.22309197651663404</v>
      </c>
      <c r="BJ840" s="1543">
        <f t="shared" si="2574"/>
        <v>0.58003913894324854</v>
      </c>
      <c r="BK840" s="1543">
        <f t="shared" si="2574"/>
        <v>0.37181996086105673</v>
      </c>
      <c r="BL840" s="1543">
        <f t="shared" si="2574"/>
        <v>0.35694716242661445</v>
      </c>
      <c r="BM840" s="1543">
        <f t="shared" si="2574"/>
        <v>0</v>
      </c>
      <c r="BN840" s="1543">
        <f t="shared" si="2574"/>
        <v>0</v>
      </c>
      <c r="BO840" s="1543">
        <f t="shared" si="2574"/>
        <v>0</v>
      </c>
      <c r="BP840" s="1543">
        <f t="shared" si="2574"/>
        <v>0</v>
      </c>
      <c r="BQ840" s="1543">
        <f t="shared" si="2574"/>
        <v>0</v>
      </c>
      <c r="BR840" s="1543">
        <f t="shared" si="2574"/>
        <v>0</v>
      </c>
      <c r="BS840" s="1543">
        <f t="shared" si="2574"/>
        <v>0</v>
      </c>
      <c r="BT840" s="1543">
        <f t="shared" si="2574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3"/>
        <v>9.7877178268567691E-2</v>
      </c>
      <c r="CA840" s="1220">
        <f t="shared" si="2504"/>
        <v>6.294380766005031E-2</v>
      </c>
      <c r="CB840" s="1220">
        <f t="shared" si="2505"/>
        <v>5.5153294194390079E-2</v>
      </c>
      <c r="CC840" s="1387">
        <f t="shared" si="2506"/>
        <v>0.15534992079023391</v>
      </c>
      <c r="CD840" s="1221">
        <f t="shared" si="2534"/>
        <v>0</v>
      </c>
      <c r="CE840" s="1222">
        <f t="shared" si="2508"/>
        <v>0</v>
      </c>
      <c r="CF840" s="1223">
        <f t="shared" si="2508"/>
        <v>0</v>
      </c>
      <c r="CG840" s="1223">
        <f t="shared" si="2508"/>
        <v>0</v>
      </c>
      <c r="CH840" s="1223">
        <f t="shared" si="2508"/>
        <v>0</v>
      </c>
      <c r="CI840" s="1223">
        <f t="shared" si="2508"/>
        <v>0</v>
      </c>
      <c r="CJ840" s="1223">
        <f t="shared" si="2508"/>
        <v>0</v>
      </c>
      <c r="CK840" s="1224">
        <f t="shared" si="2508"/>
        <v>0</v>
      </c>
      <c r="CL840" s="1224">
        <f t="shared" si="2508"/>
        <v>0</v>
      </c>
      <c r="CM840" s="1224">
        <f t="shared" si="2508"/>
        <v>0</v>
      </c>
      <c r="CN840" s="1223">
        <f t="shared" si="2508"/>
        <v>6.692759295499022E-2</v>
      </c>
      <c r="CO840" s="1223">
        <f t="shared" si="2508"/>
        <v>9.5610847078557451E-2</v>
      </c>
      <c r="CP840" s="1223">
        <f t="shared" si="2508"/>
        <v>0.11154598825831702</v>
      </c>
      <c r="CQ840" s="1223">
        <f t="shared" si="2508"/>
        <v>0.12827788649706456</v>
      </c>
      <c r="CR840" s="1223">
        <f t="shared" si="2508"/>
        <v>0.18590998043052837</v>
      </c>
      <c r="CS840" s="1222">
        <f t="shared" si="2508"/>
        <v>0.23902711769639362</v>
      </c>
      <c r="CT840" s="1225">
        <f t="shared" si="2508"/>
        <v>0.37181996086105673</v>
      </c>
      <c r="CU840" s="1226">
        <f t="shared" si="2509"/>
        <v>0</v>
      </c>
      <c r="CV840" s="1227">
        <f t="shared" si="2510"/>
        <v>0</v>
      </c>
      <c r="CW840" s="1228">
        <f t="shared" si="2511"/>
        <v>0</v>
      </c>
      <c r="CX840" s="1228">
        <f t="shared" si="2512"/>
        <v>0</v>
      </c>
      <c r="CY840" s="1228">
        <f t="shared" si="2513"/>
        <v>0</v>
      </c>
      <c r="CZ840" s="1228">
        <f t="shared" si="2514"/>
        <v>0</v>
      </c>
      <c r="DA840" s="1228">
        <f t="shared" si="2515"/>
        <v>0</v>
      </c>
      <c r="DB840" s="1229">
        <f t="shared" si="2516"/>
        <v>0</v>
      </c>
      <c r="DC840" s="1229">
        <f t="shared" si="2517"/>
        <v>0</v>
      </c>
      <c r="DD840" s="1229">
        <f t="shared" si="2518"/>
        <v>0.22309197651663404</v>
      </c>
      <c r="DE840" s="1228">
        <f t="shared" si="2519"/>
        <v>0.31870282359519148</v>
      </c>
      <c r="DF840" s="1228">
        <f t="shared" si="2520"/>
        <v>0.33463796477495111</v>
      </c>
      <c r="DG840" s="1228">
        <f t="shared" si="2521"/>
        <v>0.33463796477495111</v>
      </c>
      <c r="DH840" s="1228">
        <f t="shared" si="2522"/>
        <v>0.35694716242661445</v>
      </c>
      <c r="DI840" s="1228">
        <f t="shared" si="2523"/>
        <v>0.37181996086105673</v>
      </c>
      <c r="DJ840" s="1227">
        <f t="shared" si="2524"/>
        <v>0.39041095890410954</v>
      </c>
      <c r="DK840" s="1226">
        <f t="shared" si="2525"/>
        <v>0.58003913894324854</v>
      </c>
      <c r="DL840" s="1230">
        <f t="shared" si="2526"/>
        <v>17</v>
      </c>
      <c r="DM840" s="1180">
        <f t="shared" si="2527"/>
        <v>17</v>
      </c>
      <c r="DN840" s="1180">
        <f t="shared" si="2528"/>
        <v>17</v>
      </c>
      <c r="DO840" s="1180">
        <f t="shared" si="2529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5">SUM(B318)</f>
        <v>0</v>
      </c>
      <c r="C841" s="1543">
        <f t="shared" si="2575"/>
        <v>0</v>
      </c>
      <c r="D841" s="1543">
        <f t="shared" si="2575"/>
        <v>0</v>
      </c>
      <c r="E841" s="1543">
        <f t="shared" si="2575"/>
        <v>0</v>
      </c>
      <c r="F841" s="1543">
        <f t="shared" si="2575"/>
        <v>0</v>
      </c>
      <c r="G841" s="1543">
        <f t="shared" si="2575"/>
        <v>0</v>
      </c>
      <c r="H841" s="1543">
        <f t="shared" si="2575"/>
        <v>0</v>
      </c>
      <c r="I841" s="1543">
        <f t="shared" si="2575"/>
        <v>0</v>
      </c>
      <c r="J841" s="1543">
        <f t="shared" si="2575"/>
        <v>0</v>
      </c>
      <c r="K841" s="1543">
        <f t="shared" si="2575"/>
        <v>0</v>
      </c>
      <c r="L841" s="1543">
        <f t="shared" si="2575"/>
        <v>0</v>
      </c>
      <c r="M841" s="1543">
        <f t="shared" si="2575"/>
        <v>0</v>
      </c>
      <c r="N841" s="1543">
        <f t="shared" si="2575"/>
        <v>0</v>
      </c>
      <c r="O841" s="1543">
        <f t="shared" si="2575"/>
        <v>0</v>
      </c>
      <c r="P841" s="1543">
        <f t="shared" si="2575"/>
        <v>0</v>
      </c>
      <c r="Q841" s="1543">
        <f t="shared" si="2575"/>
        <v>0</v>
      </c>
      <c r="R841" s="1543">
        <f t="shared" si="2575"/>
        <v>0</v>
      </c>
      <c r="S841" s="1542"/>
      <c r="T841" s="1664">
        <f t="shared" ref="T841:AJ841" si="2576">SUM(T318)</f>
        <v>0</v>
      </c>
      <c r="U841" s="1664">
        <f t="shared" si="2576"/>
        <v>0</v>
      </c>
      <c r="V841" s="1664">
        <f t="shared" si="2576"/>
        <v>0</v>
      </c>
      <c r="W841" s="1664">
        <f t="shared" si="2576"/>
        <v>0</v>
      </c>
      <c r="X841" s="1664">
        <f t="shared" si="2576"/>
        <v>0</v>
      </c>
      <c r="Y841" s="1664">
        <f t="shared" si="2576"/>
        <v>0</v>
      </c>
      <c r="Z841" s="1664">
        <f t="shared" si="2576"/>
        <v>0</v>
      </c>
      <c r="AA841" s="1543">
        <f t="shared" si="2576"/>
        <v>0</v>
      </c>
      <c r="AB841" s="1543">
        <f t="shared" si="2576"/>
        <v>0</v>
      </c>
      <c r="AC841" s="1543">
        <f t="shared" si="2576"/>
        <v>0</v>
      </c>
      <c r="AD841" s="1543">
        <f t="shared" si="2576"/>
        <v>0</v>
      </c>
      <c r="AE841" s="1543">
        <f t="shared" si="2576"/>
        <v>0</v>
      </c>
      <c r="AF841" s="1543">
        <f t="shared" si="2576"/>
        <v>0</v>
      </c>
      <c r="AG841" s="1543">
        <f t="shared" si="2576"/>
        <v>0</v>
      </c>
      <c r="AH841" s="1543">
        <f t="shared" si="2576"/>
        <v>0</v>
      </c>
      <c r="AI841" s="1543">
        <f t="shared" si="2576"/>
        <v>0</v>
      </c>
      <c r="AJ841" s="1543">
        <f t="shared" si="2576"/>
        <v>0</v>
      </c>
      <c r="AK841" s="1542"/>
      <c r="AL841" s="1543">
        <f t="shared" ref="AL841:BB841" si="2577">SUM(AL318)</f>
        <v>0</v>
      </c>
      <c r="AM841" s="1543">
        <f t="shared" si="2577"/>
        <v>0</v>
      </c>
      <c r="AN841" s="1543">
        <f t="shared" si="2577"/>
        <v>0</v>
      </c>
      <c r="AO841" s="1543">
        <f t="shared" si="2577"/>
        <v>0</v>
      </c>
      <c r="AP841" s="1543">
        <f t="shared" si="2577"/>
        <v>4.473022085546547E-2</v>
      </c>
      <c r="AQ841" s="1543">
        <f t="shared" si="2577"/>
        <v>1.9569471624266148E-3</v>
      </c>
      <c r="AR841" s="1543">
        <f t="shared" si="2577"/>
        <v>0</v>
      </c>
      <c r="AS841" s="1543">
        <f t="shared" si="2577"/>
        <v>0</v>
      </c>
      <c r="AT841" s="1543">
        <f t="shared" si="2577"/>
        <v>0</v>
      </c>
      <c r="AU841" s="1543">
        <f t="shared" si="2577"/>
        <v>0</v>
      </c>
      <c r="AV841" s="1543">
        <f t="shared" si="2577"/>
        <v>0</v>
      </c>
      <c r="AW841" s="1543">
        <f t="shared" si="2577"/>
        <v>0</v>
      </c>
      <c r="AX841" s="1543">
        <f t="shared" si="2577"/>
        <v>0</v>
      </c>
      <c r="AY841" s="1543">
        <f t="shared" si="2577"/>
        <v>0</v>
      </c>
      <c r="AZ841" s="1543">
        <f t="shared" si="2577"/>
        <v>0</v>
      </c>
      <c r="BA841" s="1543">
        <f t="shared" si="2577"/>
        <v>0</v>
      </c>
      <c r="BB841" s="1543">
        <f t="shared" si="2577"/>
        <v>0</v>
      </c>
      <c r="BC841" s="1542"/>
      <c r="BD841" s="1543">
        <f t="shared" ref="BD841:BT841" si="2578">SUM(BD318)</f>
        <v>0</v>
      </c>
      <c r="BE841" s="1543">
        <f t="shared" si="2578"/>
        <v>0</v>
      </c>
      <c r="BF841" s="1543">
        <f t="shared" si="2578"/>
        <v>0</v>
      </c>
      <c r="BG841" s="1543">
        <f t="shared" si="2578"/>
        <v>0</v>
      </c>
      <c r="BH841" s="1543">
        <f t="shared" si="2578"/>
        <v>4.8923679060665359E-3</v>
      </c>
      <c r="BI841" s="1543">
        <f t="shared" si="2578"/>
        <v>0</v>
      </c>
      <c r="BJ841" s="1543">
        <f t="shared" si="2578"/>
        <v>0</v>
      </c>
      <c r="BK841" s="1543">
        <f t="shared" si="2578"/>
        <v>4.3487714720591431E-3</v>
      </c>
      <c r="BL841" s="1543">
        <f t="shared" si="2578"/>
        <v>1.3046314416177429E-2</v>
      </c>
      <c r="BM841" s="1543">
        <f t="shared" si="2578"/>
        <v>0</v>
      </c>
      <c r="BN841" s="1543">
        <f t="shared" si="2578"/>
        <v>0</v>
      </c>
      <c r="BO841" s="1543">
        <f t="shared" si="2578"/>
        <v>0</v>
      </c>
      <c r="BP841" s="1543">
        <f t="shared" si="2578"/>
        <v>0</v>
      </c>
      <c r="BQ841" s="1543">
        <f t="shared" si="2578"/>
        <v>0</v>
      </c>
      <c r="BR841" s="1543">
        <f t="shared" si="2578"/>
        <v>0</v>
      </c>
      <c r="BS841" s="1543">
        <f t="shared" si="2578"/>
        <v>0</v>
      </c>
      <c r="BT841" s="1543">
        <f t="shared" si="2578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3"/>
        <v>0</v>
      </c>
      <c r="CA841" s="1220">
        <f t="shared" si="2504"/>
        <v>0</v>
      </c>
      <c r="CB841" s="1220">
        <f t="shared" si="2505"/>
        <v>1.304631441617743E-4</v>
      </c>
      <c r="CC841" s="1387">
        <f t="shared" si="2506"/>
        <v>6.1607595854171193E-4</v>
      </c>
      <c r="CD841" s="1221">
        <f t="shared" si="2534"/>
        <v>0</v>
      </c>
      <c r="CE841" s="1222">
        <f t="shared" si="2508"/>
        <v>0</v>
      </c>
      <c r="CF841" s="1223">
        <f t="shared" si="2508"/>
        <v>0</v>
      </c>
      <c r="CG841" s="1223">
        <f t="shared" si="2508"/>
        <v>0</v>
      </c>
      <c r="CH841" s="1223">
        <f t="shared" si="2508"/>
        <v>0</v>
      </c>
      <c r="CI841" s="1223">
        <f t="shared" si="2508"/>
        <v>0</v>
      </c>
      <c r="CJ841" s="1223">
        <f t="shared" si="2508"/>
        <v>0</v>
      </c>
      <c r="CK841" s="1224">
        <f t="shared" si="2508"/>
        <v>0</v>
      </c>
      <c r="CL841" s="1224">
        <f t="shared" si="2508"/>
        <v>0</v>
      </c>
      <c r="CM841" s="1224">
        <f t="shared" si="2508"/>
        <v>0</v>
      </c>
      <c r="CN841" s="1223">
        <f t="shared" si="2508"/>
        <v>0</v>
      </c>
      <c r="CO841" s="1223">
        <f t="shared" si="2508"/>
        <v>0</v>
      </c>
      <c r="CP841" s="1223">
        <f t="shared" si="2508"/>
        <v>0</v>
      </c>
      <c r="CQ841" s="1223">
        <f t="shared" si="2508"/>
        <v>0</v>
      </c>
      <c r="CR841" s="1223">
        <f t="shared" si="2508"/>
        <v>0</v>
      </c>
      <c r="CS841" s="1222">
        <f t="shared" si="2508"/>
        <v>1.9569471624266148E-3</v>
      </c>
      <c r="CT841" s="1225">
        <f t="shared" si="2508"/>
        <v>4.473022085546547E-2</v>
      </c>
      <c r="CU841" s="1226">
        <f t="shared" si="2509"/>
        <v>0</v>
      </c>
      <c r="CV841" s="1227">
        <f t="shared" si="2510"/>
        <v>0</v>
      </c>
      <c r="CW841" s="1228">
        <f t="shared" si="2511"/>
        <v>0</v>
      </c>
      <c r="CX841" s="1228">
        <f t="shared" si="2512"/>
        <v>0</v>
      </c>
      <c r="CY841" s="1228">
        <f t="shared" si="2513"/>
        <v>0</v>
      </c>
      <c r="CZ841" s="1228">
        <f t="shared" si="2514"/>
        <v>0</v>
      </c>
      <c r="DA841" s="1228">
        <f t="shared" si="2515"/>
        <v>0</v>
      </c>
      <c r="DB841" s="1229">
        <f t="shared" si="2516"/>
        <v>0</v>
      </c>
      <c r="DC841" s="1229">
        <f t="shared" si="2517"/>
        <v>0</v>
      </c>
      <c r="DD841" s="1229">
        <f t="shared" si="2518"/>
        <v>0</v>
      </c>
      <c r="DE841" s="1228">
        <f t="shared" si="2519"/>
        <v>0</v>
      </c>
      <c r="DF841" s="1228">
        <f t="shared" si="2520"/>
        <v>0</v>
      </c>
      <c r="DG841" s="1228">
        <f t="shared" si="2521"/>
        <v>0</v>
      </c>
      <c r="DH841" s="1228">
        <f t="shared" si="2522"/>
        <v>0</v>
      </c>
      <c r="DI841" s="1228">
        <f t="shared" si="2523"/>
        <v>4.3487714720591431E-3</v>
      </c>
      <c r="DJ841" s="1227">
        <f t="shared" si="2524"/>
        <v>4.8923679060665359E-3</v>
      </c>
      <c r="DK841" s="1226">
        <f t="shared" si="2525"/>
        <v>1.3046314416177429E-2</v>
      </c>
      <c r="DL841" s="1230">
        <f t="shared" si="2526"/>
        <v>17</v>
      </c>
      <c r="DM841" s="1180">
        <f t="shared" si="2527"/>
        <v>17</v>
      </c>
      <c r="DN841" s="1180">
        <f t="shared" si="2528"/>
        <v>17</v>
      </c>
      <c r="DO841" s="1180">
        <f t="shared" si="2529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9">SUM(B328)</f>
        <v>0</v>
      </c>
      <c r="C842" s="1543">
        <f t="shared" si="2579"/>
        <v>0</v>
      </c>
      <c r="D842" s="1543">
        <f t="shared" si="2579"/>
        <v>0</v>
      </c>
      <c r="E842" s="1543">
        <f t="shared" si="2579"/>
        <v>0</v>
      </c>
      <c r="F842" s="1543">
        <f t="shared" si="2579"/>
        <v>0</v>
      </c>
      <c r="G842" s="1543">
        <f t="shared" si="2579"/>
        <v>0</v>
      </c>
      <c r="H842" s="1543">
        <f t="shared" si="2579"/>
        <v>0</v>
      </c>
      <c r="I842" s="1543">
        <f t="shared" si="2579"/>
        <v>0</v>
      </c>
      <c r="J842" s="1543">
        <f t="shared" si="2579"/>
        <v>0</v>
      </c>
      <c r="K842" s="1543">
        <f t="shared" si="2579"/>
        <v>0</v>
      </c>
      <c r="L842" s="1543">
        <f t="shared" si="2579"/>
        <v>0</v>
      </c>
      <c r="M842" s="1543">
        <f t="shared" si="2579"/>
        <v>0</v>
      </c>
      <c r="N842" s="1543">
        <f t="shared" si="2579"/>
        <v>0</v>
      </c>
      <c r="O842" s="1543">
        <f t="shared" si="2579"/>
        <v>0</v>
      </c>
      <c r="P842" s="1543">
        <f t="shared" si="2579"/>
        <v>0</v>
      </c>
      <c r="Q842" s="1543">
        <f t="shared" si="2579"/>
        <v>0</v>
      </c>
      <c r="R842" s="1543">
        <f t="shared" si="2579"/>
        <v>0</v>
      </c>
      <c r="S842" s="1542"/>
      <c r="T842" s="1664">
        <f t="shared" ref="T842:AJ842" si="2580">SUM(T328)</f>
        <v>0</v>
      </c>
      <c r="U842" s="1664">
        <f t="shared" si="2580"/>
        <v>0</v>
      </c>
      <c r="V842" s="1664">
        <f t="shared" si="2580"/>
        <v>0</v>
      </c>
      <c r="W842" s="1664">
        <f t="shared" si="2580"/>
        <v>0</v>
      </c>
      <c r="X842" s="1664">
        <f t="shared" si="2580"/>
        <v>0</v>
      </c>
      <c r="Y842" s="1664">
        <f t="shared" si="2580"/>
        <v>0</v>
      </c>
      <c r="Z842" s="1664">
        <f t="shared" si="2580"/>
        <v>0</v>
      </c>
      <c r="AA842" s="1543">
        <f t="shared" si="2580"/>
        <v>0</v>
      </c>
      <c r="AB842" s="1543">
        <f t="shared" si="2580"/>
        <v>0</v>
      </c>
      <c r="AC842" s="1543">
        <f t="shared" si="2580"/>
        <v>0</v>
      </c>
      <c r="AD842" s="1543">
        <f t="shared" si="2580"/>
        <v>0</v>
      </c>
      <c r="AE842" s="1543">
        <f t="shared" si="2580"/>
        <v>0</v>
      </c>
      <c r="AF842" s="1543">
        <f t="shared" si="2580"/>
        <v>0</v>
      </c>
      <c r="AG842" s="1543">
        <f t="shared" si="2580"/>
        <v>0</v>
      </c>
      <c r="AH842" s="1543">
        <f t="shared" si="2580"/>
        <v>0</v>
      </c>
      <c r="AI842" s="1543">
        <f t="shared" si="2580"/>
        <v>0</v>
      </c>
      <c r="AJ842" s="1543">
        <f t="shared" si="2580"/>
        <v>0</v>
      </c>
      <c r="AK842" s="1542"/>
      <c r="AL842" s="1543">
        <f t="shared" ref="AL842:BB842" si="2581">SUM(AL328)</f>
        <v>0</v>
      </c>
      <c r="AM842" s="1543">
        <f t="shared" si="2581"/>
        <v>0</v>
      </c>
      <c r="AN842" s="1543">
        <f t="shared" si="2581"/>
        <v>0</v>
      </c>
      <c r="AO842" s="1543">
        <f t="shared" si="2581"/>
        <v>0</v>
      </c>
      <c r="AP842" s="1543">
        <f t="shared" si="2581"/>
        <v>5.9267542633491752E-2</v>
      </c>
      <c r="AQ842" s="1543">
        <f t="shared" si="2581"/>
        <v>0</v>
      </c>
      <c r="AR842" s="1543">
        <f t="shared" si="2581"/>
        <v>0</v>
      </c>
      <c r="AS842" s="1543">
        <f t="shared" si="2581"/>
        <v>0</v>
      </c>
      <c r="AT842" s="1543">
        <f t="shared" si="2581"/>
        <v>0</v>
      </c>
      <c r="AU842" s="1543">
        <f t="shared" si="2581"/>
        <v>0</v>
      </c>
      <c r="AV842" s="1543">
        <f t="shared" si="2581"/>
        <v>0</v>
      </c>
      <c r="AW842" s="1543">
        <f t="shared" si="2581"/>
        <v>0</v>
      </c>
      <c r="AX842" s="1543">
        <f t="shared" si="2581"/>
        <v>0</v>
      </c>
      <c r="AY842" s="1543">
        <f t="shared" si="2581"/>
        <v>0</v>
      </c>
      <c r="AZ842" s="1543">
        <f t="shared" si="2581"/>
        <v>0</v>
      </c>
      <c r="BA842" s="1543">
        <f t="shared" si="2581"/>
        <v>0</v>
      </c>
      <c r="BB842" s="1543">
        <f t="shared" si="2581"/>
        <v>0</v>
      </c>
      <c r="BC842" s="1542"/>
      <c r="BD842" s="1543">
        <f t="shared" ref="BD842:BT842" si="2582">SUM(BD328)</f>
        <v>0</v>
      </c>
      <c r="BE842" s="1543">
        <f t="shared" si="2582"/>
        <v>0</v>
      </c>
      <c r="BF842" s="1543">
        <f t="shared" si="2582"/>
        <v>0</v>
      </c>
      <c r="BG842" s="1543">
        <f t="shared" si="2582"/>
        <v>0</v>
      </c>
      <c r="BH842" s="1543">
        <f t="shared" si="2582"/>
        <v>0</v>
      </c>
      <c r="BI842" s="1543">
        <f t="shared" si="2582"/>
        <v>0</v>
      </c>
      <c r="BJ842" s="1543">
        <f t="shared" si="2582"/>
        <v>0</v>
      </c>
      <c r="BK842" s="1543">
        <f t="shared" si="2582"/>
        <v>0</v>
      </c>
      <c r="BL842" s="1543">
        <f t="shared" si="2582"/>
        <v>0</v>
      </c>
      <c r="BM842" s="1543">
        <f t="shared" si="2582"/>
        <v>0</v>
      </c>
      <c r="BN842" s="1543">
        <f t="shared" si="2582"/>
        <v>0</v>
      </c>
      <c r="BO842" s="1543">
        <f t="shared" si="2582"/>
        <v>0</v>
      </c>
      <c r="BP842" s="1543">
        <f t="shared" si="2582"/>
        <v>0</v>
      </c>
      <c r="BQ842" s="1543">
        <f t="shared" si="2582"/>
        <v>0</v>
      </c>
      <c r="BR842" s="1543">
        <f t="shared" si="2582"/>
        <v>0</v>
      </c>
      <c r="BS842" s="1543">
        <f t="shared" si="2582"/>
        <v>0</v>
      </c>
      <c r="BT842" s="1543">
        <f t="shared" si="2582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3"/>
        <v>0</v>
      </c>
      <c r="CA842" s="1220">
        <f t="shared" si="2504"/>
        <v>0</v>
      </c>
      <c r="CB842" s="1220">
        <f t="shared" si="2505"/>
        <v>0</v>
      </c>
      <c r="CC842" s="1387">
        <f t="shared" si="2506"/>
        <v>0</v>
      </c>
      <c r="CD842" s="1221">
        <f t="shared" si="2534"/>
        <v>0</v>
      </c>
      <c r="CE842" s="1222">
        <f t="shared" si="2508"/>
        <v>0</v>
      </c>
      <c r="CF842" s="1223">
        <f t="shared" si="2508"/>
        <v>0</v>
      </c>
      <c r="CG842" s="1223">
        <f t="shared" si="2508"/>
        <v>0</v>
      </c>
      <c r="CH842" s="1223">
        <f t="shared" si="2508"/>
        <v>0</v>
      </c>
      <c r="CI842" s="1223">
        <f t="shared" si="2508"/>
        <v>0</v>
      </c>
      <c r="CJ842" s="1223">
        <f t="shared" si="2508"/>
        <v>0</v>
      </c>
      <c r="CK842" s="1224">
        <f t="shared" si="2508"/>
        <v>0</v>
      </c>
      <c r="CL842" s="1224">
        <f t="shared" si="2508"/>
        <v>0</v>
      </c>
      <c r="CM842" s="1224">
        <f t="shared" si="2508"/>
        <v>0</v>
      </c>
      <c r="CN842" s="1223">
        <f t="shared" si="2508"/>
        <v>0</v>
      </c>
      <c r="CO842" s="1223">
        <f t="shared" si="2508"/>
        <v>0</v>
      </c>
      <c r="CP842" s="1223">
        <f t="shared" si="2508"/>
        <v>0</v>
      </c>
      <c r="CQ842" s="1223">
        <f t="shared" si="2508"/>
        <v>0</v>
      </c>
      <c r="CR842" s="1223">
        <f t="shared" si="2508"/>
        <v>0</v>
      </c>
      <c r="CS842" s="1222">
        <f t="shared" si="2508"/>
        <v>0</v>
      </c>
      <c r="CT842" s="1225">
        <f t="shared" si="2508"/>
        <v>5.9267542633491752E-2</v>
      </c>
      <c r="CU842" s="1226">
        <f t="shared" si="2509"/>
        <v>0</v>
      </c>
      <c r="CV842" s="1227">
        <f t="shared" si="2510"/>
        <v>0</v>
      </c>
      <c r="CW842" s="1228">
        <f t="shared" si="2511"/>
        <v>0</v>
      </c>
      <c r="CX842" s="1228">
        <f t="shared" si="2512"/>
        <v>0</v>
      </c>
      <c r="CY842" s="1228">
        <f t="shared" si="2513"/>
        <v>0</v>
      </c>
      <c r="CZ842" s="1228">
        <f t="shared" si="2514"/>
        <v>0</v>
      </c>
      <c r="DA842" s="1228">
        <f t="shared" si="2515"/>
        <v>0</v>
      </c>
      <c r="DB842" s="1229">
        <f t="shared" si="2516"/>
        <v>0</v>
      </c>
      <c r="DC842" s="1229">
        <f t="shared" si="2517"/>
        <v>0</v>
      </c>
      <c r="DD842" s="1229">
        <f t="shared" si="2518"/>
        <v>0</v>
      </c>
      <c r="DE842" s="1228">
        <f t="shared" si="2519"/>
        <v>0</v>
      </c>
      <c r="DF842" s="1228">
        <f t="shared" si="2520"/>
        <v>0</v>
      </c>
      <c r="DG842" s="1228">
        <f t="shared" si="2521"/>
        <v>0</v>
      </c>
      <c r="DH842" s="1228">
        <f t="shared" si="2522"/>
        <v>0</v>
      </c>
      <c r="DI842" s="1228">
        <f t="shared" si="2523"/>
        <v>0</v>
      </c>
      <c r="DJ842" s="1227">
        <f t="shared" si="2524"/>
        <v>0</v>
      </c>
      <c r="DK842" s="1226">
        <f t="shared" si="2525"/>
        <v>0</v>
      </c>
      <c r="DL842" s="1230">
        <f t="shared" si="2526"/>
        <v>17</v>
      </c>
      <c r="DM842" s="1180">
        <f t="shared" si="2527"/>
        <v>17</v>
      </c>
      <c r="DN842" s="1180">
        <f t="shared" si="2528"/>
        <v>17</v>
      </c>
      <c r="DO842" s="1180">
        <f t="shared" si="2529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3">SUM(B338)</f>
        <v>0</v>
      </c>
      <c r="C843" s="1543">
        <f t="shared" si="2583"/>
        <v>3.0984996738421394E-3</v>
      </c>
      <c r="D843" s="1543">
        <f t="shared" si="2583"/>
        <v>1.062342745317305E-3</v>
      </c>
      <c r="E843" s="1543">
        <f t="shared" si="2583"/>
        <v>9.6673189823874753E-2</v>
      </c>
      <c r="F843" s="1543">
        <f t="shared" si="2583"/>
        <v>4.9575994781474236E-3</v>
      </c>
      <c r="G843" s="1543">
        <f t="shared" si="2583"/>
        <v>9.5610847078557454E-3</v>
      </c>
      <c r="H843" s="1543">
        <f t="shared" si="2583"/>
        <v>2.4787997390737115E-2</v>
      </c>
      <c r="I843" s="1543">
        <f t="shared" si="2583"/>
        <v>1.2393998695368558E-2</v>
      </c>
      <c r="J843" s="1543">
        <f t="shared" si="2583"/>
        <v>0</v>
      </c>
      <c r="K843" s="1543">
        <f t="shared" si="2583"/>
        <v>0</v>
      </c>
      <c r="L843" s="1543">
        <f t="shared" si="2583"/>
        <v>0</v>
      </c>
      <c r="M843" s="1543">
        <f t="shared" si="2583"/>
        <v>0</v>
      </c>
      <c r="N843" s="1543">
        <f t="shared" si="2583"/>
        <v>0</v>
      </c>
      <c r="O843" s="1543">
        <f t="shared" si="2583"/>
        <v>0</v>
      </c>
      <c r="P843" s="1543">
        <f t="shared" si="2583"/>
        <v>0</v>
      </c>
      <c r="Q843" s="1543">
        <f t="shared" si="2583"/>
        <v>0</v>
      </c>
      <c r="R843" s="1543">
        <f t="shared" si="2583"/>
        <v>0</v>
      </c>
      <c r="S843" s="1542"/>
      <c r="T843" s="1664">
        <f t="shared" ref="T843:AJ843" si="2584">SUM(T338)</f>
        <v>3.7181996086105673E-2</v>
      </c>
      <c r="U843" s="1664">
        <f t="shared" si="2584"/>
        <v>2.974559686888454E-2</v>
      </c>
      <c r="V843" s="1664">
        <f t="shared" si="2584"/>
        <v>4.2493709812692201E-3</v>
      </c>
      <c r="W843" s="1664">
        <f t="shared" si="2584"/>
        <v>3.7181996086105673E-2</v>
      </c>
      <c r="X843" s="1664">
        <f t="shared" si="2584"/>
        <v>2.8853228962818004E-2</v>
      </c>
      <c r="Y843" s="1664">
        <f t="shared" si="2584"/>
        <v>4.2493709812692203E-2</v>
      </c>
      <c r="Z843" s="1664">
        <f t="shared" si="2584"/>
        <v>2.6558568632932628E-2</v>
      </c>
      <c r="AA843" s="1543">
        <f t="shared" si="2584"/>
        <v>9.2954990215264183E-3</v>
      </c>
      <c r="AB843" s="1543">
        <f t="shared" si="2584"/>
        <v>0</v>
      </c>
      <c r="AC843" s="1543">
        <f t="shared" si="2584"/>
        <v>0</v>
      </c>
      <c r="AD843" s="1543">
        <f t="shared" si="2584"/>
        <v>0</v>
      </c>
      <c r="AE843" s="1543">
        <f t="shared" si="2584"/>
        <v>0</v>
      </c>
      <c r="AF843" s="1543">
        <f t="shared" si="2584"/>
        <v>0</v>
      </c>
      <c r="AG843" s="1543">
        <f t="shared" si="2584"/>
        <v>0</v>
      </c>
      <c r="AH843" s="1543">
        <f t="shared" si="2584"/>
        <v>0</v>
      </c>
      <c r="AI843" s="1543">
        <f t="shared" si="2584"/>
        <v>0</v>
      </c>
      <c r="AJ843" s="1543">
        <f t="shared" si="2584"/>
        <v>0</v>
      </c>
      <c r="AK843" s="1542"/>
      <c r="AL843" s="1543">
        <f t="shared" ref="AL843:BB843" si="2585">SUM(AL338)</f>
        <v>6.3740564719038297E-3</v>
      </c>
      <c r="AM843" s="1543">
        <f t="shared" si="2585"/>
        <v>5.5772994129158508E-3</v>
      </c>
      <c r="AN843" s="1543">
        <f t="shared" si="2585"/>
        <v>2.974559686888454E-2</v>
      </c>
      <c r="AO843" s="1543">
        <f t="shared" si="2585"/>
        <v>3.0984996738421394E-2</v>
      </c>
      <c r="AP843" s="1543">
        <f t="shared" si="2585"/>
        <v>2.1246854906346101E-2</v>
      </c>
      <c r="AQ843" s="1543">
        <f t="shared" si="2585"/>
        <v>2.3238747553816046E-2</v>
      </c>
      <c r="AR843" s="1543">
        <f t="shared" si="2585"/>
        <v>6.1969993476842788E-2</v>
      </c>
      <c r="AS843" s="1543">
        <f t="shared" si="2585"/>
        <v>3.7181996086105673E-2</v>
      </c>
      <c r="AT843" s="1543">
        <f t="shared" si="2585"/>
        <v>0</v>
      </c>
      <c r="AU843" s="1543">
        <f t="shared" si="2585"/>
        <v>0</v>
      </c>
      <c r="AV843" s="1543">
        <f t="shared" si="2585"/>
        <v>0</v>
      </c>
      <c r="AW843" s="1543">
        <f t="shared" si="2585"/>
        <v>0</v>
      </c>
      <c r="AX843" s="1543">
        <f t="shared" si="2585"/>
        <v>0</v>
      </c>
      <c r="AY843" s="1543">
        <f t="shared" si="2585"/>
        <v>0</v>
      </c>
      <c r="AZ843" s="1543">
        <f t="shared" si="2585"/>
        <v>0</v>
      </c>
      <c r="BA843" s="1543">
        <f t="shared" si="2585"/>
        <v>0</v>
      </c>
      <c r="BB843" s="1543">
        <f t="shared" si="2585"/>
        <v>0</v>
      </c>
      <c r="BC843" s="1542"/>
      <c r="BD843" s="1543">
        <f t="shared" ref="BD843:BT843" si="2586">SUM(BD338)</f>
        <v>0</v>
      </c>
      <c r="BE843" s="1543">
        <f t="shared" si="2586"/>
        <v>0</v>
      </c>
      <c r="BF843" s="1543">
        <f t="shared" si="2586"/>
        <v>7.4363992172211346E-2</v>
      </c>
      <c r="BG843" s="1543">
        <f t="shared" si="2586"/>
        <v>7.4363992172211346E-2</v>
      </c>
      <c r="BH843" s="1543">
        <f t="shared" si="2586"/>
        <v>3.7181996086105673E-2</v>
      </c>
      <c r="BI843" s="1543">
        <f t="shared" si="2586"/>
        <v>3.7181996086105673E-2</v>
      </c>
      <c r="BJ843" s="1543">
        <f t="shared" si="2586"/>
        <v>5.949119373776908E-2</v>
      </c>
      <c r="BK843" s="1543">
        <f t="shared" si="2586"/>
        <v>3.0984996738421394E-2</v>
      </c>
      <c r="BL843" s="1543">
        <f t="shared" si="2586"/>
        <v>2.2309197651663403E-2</v>
      </c>
      <c r="BM843" s="1543">
        <f t="shared" si="2586"/>
        <v>0</v>
      </c>
      <c r="BN843" s="1543">
        <f t="shared" si="2586"/>
        <v>0</v>
      </c>
      <c r="BO843" s="1543">
        <f t="shared" si="2586"/>
        <v>0</v>
      </c>
      <c r="BP843" s="1543">
        <f t="shared" si="2586"/>
        <v>0</v>
      </c>
      <c r="BQ843" s="1543">
        <f t="shared" si="2586"/>
        <v>0</v>
      </c>
      <c r="BR843" s="1543">
        <f t="shared" si="2586"/>
        <v>0</v>
      </c>
      <c r="BS843" s="1543">
        <f t="shared" si="2586"/>
        <v>0</v>
      </c>
      <c r="BT843" s="1543">
        <f t="shared" si="2586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3"/>
        <v>3.7241015127512183E-3</v>
      </c>
      <c r="CA843" s="1220">
        <f t="shared" si="2504"/>
        <v>1.1537750442642812E-2</v>
      </c>
      <c r="CB843" s="1220">
        <f t="shared" si="2505"/>
        <v>1.0289969869226229E-2</v>
      </c>
      <c r="CC843" s="1387">
        <f t="shared" si="2506"/>
        <v>1.7434224831485105E-2</v>
      </c>
      <c r="CD843" s="1221">
        <f t="shared" si="2534"/>
        <v>0</v>
      </c>
      <c r="CE843" s="1222">
        <f t="shared" si="2508"/>
        <v>0</v>
      </c>
      <c r="CF843" s="1223">
        <f t="shared" si="2508"/>
        <v>0</v>
      </c>
      <c r="CG843" s="1223">
        <f t="shared" si="2508"/>
        <v>0</v>
      </c>
      <c r="CH843" s="1223">
        <f t="shared" si="2508"/>
        <v>0</v>
      </c>
      <c r="CI843" s="1223">
        <f t="shared" si="2508"/>
        <v>0</v>
      </c>
      <c r="CJ843" s="1223">
        <f t="shared" si="2508"/>
        <v>0</v>
      </c>
      <c r="CK843" s="1224">
        <f t="shared" si="2508"/>
        <v>0</v>
      </c>
      <c r="CL843" s="1224">
        <f t="shared" si="2508"/>
        <v>0</v>
      </c>
      <c r="CM843" s="1224">
        <f t="shared" si="2508"/>
        <v>5.5772994129158508E-3</v>
      </c>
      <c r="CN843" s="1223">
        <f t="shared" si="2508"/>
        <v>6.3740564719038297E-3</v>
      </c>
      <c r="CO843" s="1223">
        <f t="shared" si="2508"/>
        <v>2.1246854906346101E-2</v>
      </c>
      <c r="CP843" s="1223">
        <f t="shared" si="2508"/>
        <v>2.3238747553816046E-2</v>
      </c>
      <c r="CQ843" s="1223">
        <f t="shared" si="2508"/>
        <v>2.974559686888454E-2</v>
      </c>
      <c r="CR843" s="1223">
        <f t="shared" si="2508"/>
        <v>3.0984996738421394E-2</v>
      </c>
      <c r="CS843" s="1222">
        <f t="shared" si="2508"/>
        <v>3.7181996086105673E-2</v>
      </c>
      <c r="CT843" s="1225">
        <f t="shared" si="2508"/>
        <v>6.1969993476842788E-2</v>
      </c>
      <c r="CU843" s="1226">
        <f t="shared" si="2509"/>
        <v>0</v>
      </c>
      <c r="CV843" s="1227">
        <f t="shared" si="2510"/>
        <v>0</v>
      </c>
      <c r="CW843" s="1228">
        <f t="shared" si="2511"/>
        <v>0</v>
      </c>
      <c r="CX843" s="1228">
        <f t="shared" si="2512"/>
        <v>0</v>
      </c>
      <c r="CY843" s="1228">
        <f t="shared" si="2513"/>
        <v>0</v>
      </c>
      <c r="CZ843" s="1228">
        <f t="shared" si="2514"/>
        <v>0</v>
      </c>
      <c r="DA843" s="1228">
        <f t="shared" si="2515"/>
        <v>0</v>
      </c>
      <c r="DB843" s="1229">
        <f t="shared" si="2516"/>
        <v>0</v>
      </c>
      <c r="DC843" s="1229">
        <f t="shared" si="2517"/>
        <v>0</v>
      </c>
      <c r="DD843" s="1229">
        <f t="shared" si="2518"/>
        <v>0</v>
      </c>
      <c r="DE843" s="1228">
        <f t="shared" si="2519"/>
        <v>2.2309197651663403E-2</v>
      </c>
      <c r="DF843" s="1228">
        <f t="shared" si="2520"/>
        <v>3.0984996738421394E-2</v>
      </c>
      <c r="DG843" s="1228">
        <f t="shared" si="2521"/>
        <v>3.7181996086105673E-2</v>
      </c>
      <c r="DH843" s="1228">
        <f t="shared" si="2522"/>
        <v>3.7181996086105673E-2</v>
      </c>
      <c r="DI843" s="1228">
        <f t="shared" si="2523"/>
        <v>5.949119373776908E-2</v>
      </c>
      <c r="DJ843" s="1227">
        <f t="shared" si="2524"/>
        <v>7.4363992172211346E-2</v>
      </c>
      <c r="DK843" s="1226">
        <f t="shared" si="2525"/>
        <v>7.4363992172211346E-2</v>
      </c>
      <c r="DL843" s="1230">
        <f t="shared" si="2526"/>
        <v>17</v>
      </c>
      <c r="DM843" s="1180">
        <f t="shared" si="2527"/>
        <v>17</v>
      </c>
      <c r="DN843" s="1180">
        <f t="shared" si="2528"/>
        <v>17</v>
      </c>
      <c r="DO843" s="1180">
        <f t="shared" si="2529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7">SUM(B348)</f>
        <v>0.18884540117416829</v>
      </c>
      <c r="C844" s="1543">
        <f t="shared" si="2587"/>
        <v>1.8884540117416831E-2</v>
      </c>
      <c r="D844" s="1543">
        <f t="shared" si="2587"/>
        <v>0.10791165781381044</v>
      </c>
      <c r="E844" s="1543">
        <f t="shared" si="2587"/>
        <v>0</v>
      </c>
      <c r="F844" s="1543">
        <f t="shared" si="2587"/>
        <v>6.2948467058056096E-2</v>
      </c>
      <c r="G844" s="1543">
        <f t="shared" si="2587"/>
        <v>0</v>
      </c>
      <c r="H844" s="1543">
        <f t="shared" si="2587"/>
        <v>0</v>
      </c>
      <c r="I844" s="1543">
        <f t="shared" si="2587"/>
        <v>3.1474233529028048E-2</v>
      </c>
      <c r="J844" s="1543">
        <f t="shared" si="2587"/>
        <v>6.7984344422700585E-2</v>
      </c>
      <c r="K844" s="1543">
        <f t="shared" si="2587"/>
        <v>0</v>
      </c>
      <c r="L844" s="1543">
        <f t="shared" si="2587"/>
        <v>0</v>
      </c>
      <c r="M844" s="1543">
        <f t="shared" si="2587"/>
        <v>0</v>
      </c>
      <c r="N844" s="1543">
        <f t="shared" si="2587"/>
        <v>0</v>
      </c>
      <c r="O844" s="1543">
        <f t="shared" si="2587"/>
        <v>0</v>
      </c>
      <c r="P844" s="1543">
        <f t="shared" si="2587"/>
        <v>0</v>
      </c>
      <c r="Q844" s="1543">
        <f t="shared" si="2587"/>
        <v>0</v>
      </c>
      <c r="R844" s="1543">
        <f t="shared" si="2587"/>
        <v>0</v>
      </c>
      <c r="S844" s="1542"/>
      <c r="T844" s="1664">
        <f t="shared" ref="T844:AJ844" si="2588">SUM(T348)</f>
        <v>0</v>
      </c>
      <c r="U844" s="1664">
        <f t="shared" si="2588"/>
        <v>0</v>
      </c>
      <c r="V844" s="1664">
        <f t="shared" si="2588"/>
        <v>5.3955828906905222E-2</v>
      </c>
      <c r="W844" s="1664">
        <f t="shared" si="2588"/>
        <v>2.3605675146771036E-2</v>
      </c>
      <c r="X844" s="1664">
        <f t="shared" si="2588"/>
        <v>6.0430528375733858E-3</v>
      </c>
      <c r="Y844" s="1664">
        <f t="shared" si="2588"/>
        <v>2.2661448140900195E-2</v>
      </c>
      <c r="Z844" s="1664">
        <f t="shared" si="2588"/>
        <v>0</v>
      </c>
      <c r="AA844" s="1543">
        <f t="shared" si="2588"/>
        <v>2.3605675146771036E-2</v>
      </c>
      <c r="AB844" s="1543">
        <f t="shared" si="2588"/>
        <v>0.18884540117416829</v>
      </c>
      <c r="AC844" s="1543">
        <f t="shared" si="2588"/>
        <v>0</v>
      </c>
      <c r="AD844" s="1543">
        <f t="shared" si="2588"/>
        <v>0</v>
      </c>
      <c r="AE844" s="1543">
        <f t="shared" si="2588"/>
        <v>0</v>
      </c>
      <c r="AF844" s="1543">
        <f t="shared" si="2588"/>
        <v>0</v>
      </c>
      <c r="AG844" s="1543">
        <f t="shared" si="2588"/>
        <v>0</v>
      </c>
      <c r="AH844" s="1543">
        <f t="shared" si="2588"/>
        <v>0</v>
      </c>
      <c r="AI844" s="1543">
        <f t="shared" si="2588"/>
        <v>0</v>
      </c>
      <c r="AJ844" s="1543">
        <f t="shared" si="2588"/>
        <v>0</v>
      </c>
      <c r="AK844" s="1542"/>
      <c r="AL844" s="1543">
        <f t="shared" ref="AL844:BB844" si="2589">SUM(AL348)</f>
        <v>5.3955828906905222E-2</v>
      </c>
      <c r="AM844" s="1543">
        <f t="shared" si="2589"/>
        <v>8.4980430528375728E-2</v>
      </c>
      <c r="AN844" s="1543">
        <f t="shared" si="2589"/>
        <v>0</v>
      </c>
      <c r="AO844" s="1543">
        <f t="shared" si="2589"/>
        <v>9.4422700587084143E-2</v>
      </c>
      <c r="AP844" s="1543">
        <f t="shared" si="2589"/>
        <v>0</v>
      </c>
      <c r="AQ844" s="1543">
        <f t="shared" si="2589"/>
        <v>9.4422700587084157E-3</v>
      </c>
      <c r="AR844" s="1543">
        <f t="shared" si="2589"/>
        <v>0</v>
      </c>
      <c r="AS844" s="1543">
        <f t="shared" si="2589"/>
        <v>0.12589693411611219</v>
      </c>
      <c r="AT844" s="1543">
        <f t="shared" si="2589"/>
        <v>0</v>
      </c>
      <c r="AU844" s="1543">
        <f t="shared" si="2589"/>
        <v>0</v>
      </c>
      <c r="AV844" s="1543">
        <f t="shared" si="2589"/>
        <v>0</v>
      </c>
      <c r="AW844" s="1543">
        <f t="shared" si="2589"/>
        <v>0</v>
      </c>
      <c r="AX844" s="1543">
        <f t="shared" si="2589"/>
        <v>0</v>
      </c>
      <c r="AY844" s="1543">
        <f t="shared" si="2589"/>
        <v>0</v>
      </c>
      <c r="AZ844" s="1543">
        <f t="shared" si="2589"/>
        <v>0</v>
      </c>
      <c r="BA844" s="1543">
        <f t="shared" si="2589"/>
        <v>0</v>
      </c>
      <c r="BB844" s="1543">
        <f t="shared" si="2589"/>
        <v>0</v>
      </c>
      <c r="BC844" s="1542"/>
      <c r="BD844" s="1543">
        <f t="shared" ref="BD844:BT844" si="2590">SUM(BD348)</f>
        <v>0.43164663125524178</v>
      </c>
      <c r="BE844" s="1543">
        <f t="shared" si="2590"/>
        <v>0.23605675146771038</v>
      </c>
      <c r="BF844" s="1543">
        <f t="shared" si="2590"/>
        <v>0.15107632093933465</v>
      </c>
      <c r="BG844" s="1543">
        <f t="shared" si="2590"/>
        <v>4.7211350293542072E-2</v>
      </c>
      <c r="BH844" s="1543">
        <f t="shared" si="2590"/>
        <v>2.3605675146771036E-2</v>
      </c>
      <c r="BI844" s="1543">
        <f t="shared" si="2590"/>
        <v>3.7769080234833663E-2</v>
      </c>
      <c r="BJ844" s="1543">
        <f t="shared" si="2590"/>
        <v>0.20395303326810177</v>
      </c>
      <c r="BK844" s="1543">
        <f t="shared" si="2590"/>
        <v>0</v>
      </c>
      <c r="BL844" s="1543">
        <f t="shared" si="2590"/>
        <v>0</v>
      </c>
      <c r="BM844" s="1543">
        <f t="shared" si="2590"/>
        <v>0</v>
      </c>
      <c r="BN844" s="1543">
        <f t="shared" si="2590"/>
        <v>0</v>
      </c>
      <c r="BO844" s="1543">
        <f t="shared" si="2590"/>
        <v>0</v>
      </c>
      <c r="BP844" s="1543">
        <f t="shared" si="2590"/>
        <v>0</v>
      </c>
      <c r="BQ844" s="1543">
        <f t="shared" si="2590"/>
        <v>0</v>
      </c>
      <c r="BR844" s="1543">
        <f t="shared" si="2590"/>
        <v>0</v>
      </c>
      <c r="BS844" s="1543">
        <f t="shared" si="2590"/>
        <v>0</v>
      </c>
      <c r="BT844" s="1543">
        <f t="shared" si="2590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3"/>
        <v>1.9280216196067471E-2</v>
      </c>
      <c r="CA844" s="1220">
        <f t="shared" si="2504"/>
        <v>8.65811201192806E-3</v>
      </c>
      <c r="CB844" s="1220">
        <f t="shared" si="2505"/>
        <v>1.6186748672071569E-2</v>
      </c>
      <c r="CC844" s="1387">
        <f t="shared" si="2506"/>
        <v>4.6644814090019568E-2</v>
      </c>
      <c r="CD844" s="1221">
        <f t="shared" si="2534"/>
        <v>0</v>
      </c>
      <c r="CE844" s="1222">
        <f t="shared" si="2508"/>
        <v>0</v>
      </c>
      <c r="CF844" s="1223">
        <f t="shared" si="2508"/>
        <v>0</v>
      </c>
      <c r="CG844" s="1223">
        <f t="shared" si="2508"/>
        <v>0</v>
      </c>
      <c r="CH844" s="1223">
        <f t="shared" si="2508"/>
        <v>0</v>
      </c>
      <c r="CI844" s="1223">
        <f t="shared" si="2508"/>
        <v>0</v>
      </c>
      <c r="CJ844" s="1223">
        <f t="shared" si="2508"/>
        <v>0</v>
      </c>
      <c r="CK844" s="1224">
        <f t="shared" si="2508"/>
        <v>0</v>
      </c>
      <c r="CL844" s="1224">
        <f t="shared" si="2508"/>
        <v>0</v>
      </c>
      <c r="CM844" s="1224">
        <f t="shared" si="2508"/>
        <v>0</v>
      </c>
      <c r="CN844" s="1223">
        <f t="shared" si="2508"/>
        <v>0</v>
      </c>
      <c r="CO844" s="1223">
        <f t="shared" si="2508"/>
        <v>0</v>
      </c>
      <c r="CP844" s="1223">
        <f t="shared" si="2508"/>
        <v>9.4422700587084157E-3</v>
      </c>
      <c r="CQ844" s="1223">
        <f t="shared" si="2508"/>
        <v>5.3955828906905222E-2</v>
      </c>
      <c r="CR844" s="1223">
        <f t="shared" si="2508"/>
        <v>8.4980430528375728E-2</v>
      </c>
      <c r="CS844" s="1222">
        <f t="shared" si="2508"/>
        <v>9.4422700587084143E-2</v>
      </c>
      <c r="CT844" s="1225">
        <f t="shared" si="2508"/>
        <v>0.12589693411611219</v>
      </c>
      <c r="CU844" s="1226">
        <f t="shared" si="2509"/>
        <v>0</v>
      </c>
      <c r="CV844" s="1227">
        <f t="shared" si="2510"/>
        <v>0</v>
      </c>
      <c r="CW844" s="1228">
        <f t="shared" si="2511"/>
        <v>0</v>
      </c>
      <c r="CX844" s="1228">
        <f t="shared" si="2512"/>
        <v>0</v>
      </c>
      <c r="CY844" s="1228">
        <f t="shared" si="2513"/>
        <v>0</v>
      </c>
      <c r="CZ844" s="1228">
        <f t="shared" si="2514"/>
        <v>0</v>
      </c>
      <c r="DA844" s="1228">
        <f t="shared" si="2515"/>
        <v>0</v>
      </c>
      <c r="DB844" s="1229">
        <f t="shared" si="2516"/>
        <v>0</v>
      </c>
      <c r="DC844" s="1229">
        <f t="shared" si="2517"/>
        <v>0</v>
      </c>
      <c r="DD844" s="1229">
        <f t="shared" si="2518"/>
        <v>0</v>
      </c>
      <c r="DE844" s="1228">
        <f t="shared" si="2519"/>
        <v>2.3605675146771036E-2</v>
      </c>
      <c r="DF844" s="1228">
        <f t="shared" si="2520"/>
        <v>3.7769080234833663E-2</v>
      </c>
      <c r="DG844" s="1228">
        <f t="shared" si="2521"/>
        <v>4.7211350293542072E-2</v>
      </c>
      <c r="DH844" s="1228">
        <f t="shared" si="2522"/>
        <v>0.15107632093933465</v>
      </c>
      <c r="DI844" s="1228">
        <f t="shared" si="2523"/>
        <v>0.20395303326810177</v>
      </c>
      <c r="DJ844" s="1227">
        <f t="shared" si="2524"/>
        <v>0.23605675146771038</v>
      </c>
      <c r="DK844" s="1226">
        <f t="shared" si="2525"/>
        <v>0.43164663125524178</v>
      </c>
      <c r="DL844" s="1230">
        <f t="shared" si="2526"/>
        <v>17</v>
      </c>
      <c r="DM844" s="1180">
        <f t="shared" si="2527"/>
        <v>17</v>
      </c>
      <c r="DN844" s="1180">
        <f t="shared" si="2528"/>
        <v>17</v>
      </c>
      <c r="DO844" s="1180">
        <f t="shared" si="2529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91">SUM(B358)</f>
        <v>0</v>
      </c>
      <c r="C845" s="1543">
        <f t="shared" si="2591"/>
        <v>0</v>
      </c>
      <c r="D845" s="1543">
        <f t="shared" si="2591"/>
        <v>0</v>
      </c>
      <c r="E845" s="1543">
        <f t="shared" si="2591"/>
        <v>0</v>
      </c>
      <c r="F845" s="1543">
        <f t="shared" si="2591"/>
        <v>0</v>
      </c>
      <c r="G845" s="1543">
        <f t="shared" si="2591"/>
        <v>0</v>
      </c>
      <c r="H845" s="1543">
        <f t="shared" si="2591"/>
        <v>0</v>
      </c>
      <c r="I845" s="1543">
        <f t="shared" si="2591"/>
        <v>0</v>
      </c>
      <c r="J845" s="1543">
        <f t="shared" si="2591"/>
        <v>0</v>
      </c>
      <c r="K845" s="1543">
        <f t="shared" si="2591"/>
        <v>0</v>
      </c>
      <c r="L845" s="1543">
        <f t="shared" si="2591"/>
        <v>0</v>
      </c>
      <c r="M845" s="1543">
        <f t="shared" si="2591"/>
        <v>0</v>
      </c>
      <c r="N845" s="1543">
        <f t="shared" si="2591"/>
        <v>0</v>
      </c>
      <c r="O845" s="1543">
        <f t="shared" si="2591"/>
        <v>0</v>
      </c>
      <c r="P845" s="1543">
        <f t="shared" si="2591"/>
        <v>0</v>
      </c>
      <c r="Q845" s="1543">
        <f t="shared" si="2591"/>
        <v>0</v>
      </c>
      <c r="R845" s="1543">
        <f t="shared" si="2591"/>
        <v>0</v>
      </c>
      <c r="S845" s="1542"/>
      <c r="T845" s="1664">
        <f t="shared" ref="T845:AJ845" si="2592">SUM(T358)</f>
        <v>0</v>
      </c>
      <c r="U845" s="1664">
        <f t="shared" si="2592"/>
        <v>0</v>
      </c>
      <c r="V845" s="1664">
        <f t="shared" si="2592"/>
        <v>0</v>
      </c>
      <c r="W845" s="1664">
        <f t="shared" si="2592"/>
        <v>0</v>
      </c>
      <c r="X845" s="1664">
        <f t="shared" si="2592"/>
        <v>0</v>
      </c>
      <c r="Y845" s="1664">
        <f t="shared" si="2592"/>
        <v>0</v>
      </c>
      <c r="Z845" s="1664">
        <f t="shared" si="2592"/>
        <v>0</v>
      </c>
      <c r="AA845" s="1543">
        <f t="shared" si="2592"/>
        <v>0</v>
      </c>
      <c r="AB845" s="1543">
        <f t="shared" si="2592"/>
        <v>0</v>
      </c>
      <c r="AC845" s="1543">
        <f t="shared" si="2592"/>
        <v>0</v>
      </c>
      <c r="AD845" s="1543">
        <f t="shared" si="2592"/>
        <v>0</v>
      </c>
      <c r="AE845" s="1543">
        <f t="shared" si="2592"/>
        <v>0</v>
      </c>
      <c r="AF845" s="1543">
        <f t="shared" si="2592"/>
        <v>0</v>
      </c>
      <c r="AG845" s="1543">
        <f t="shared" si="2592"/>
        <v>0</v>
      </c>
      <c r="AH845" s="1543">
        <f t="shared" si="2592"/>
        <v>0</v>
      </c>
      <c r="AI845" s="1543">
        <f t="shared" si="2592"/>
        <v>0</v>
      </c>
      <c r="AJ845" s="1543">
        <f t="shared" si="2592"/>
        <v>0</v>
      </c>
      <c r="AK845" s="1542"/>
      <c r="AL845" s="1543">
        <f t="shared" ref="AL845:BB845" si="2593">SUM(AL358)</f>
        <v>0</v>
      </c>
      <c r="AM845" s="1543">
        <f t="shared" si="2593"/>
        <v>0</v>
      </c>
      <c r="AN845" s="1543">
        <f t="shared" si="2593"/>
        <v>0</v>
      </c>
      <c r="AO845" s="1543">
        <f t="shared" si="2593"/>
        <v>0</v>
      </c>
      <c r="AP845" s="1543">
        <f t="shared" si="2593"/>
        <v>0</v>
      </c>
      <c r="AQ845" s="1543">
        <f t="shared" si="2593"/>
        <v>0</v>
      </c>
      <c r="AR845" s="1543">
        <f t="shared" si="2593"/>
        <v>0</v>
      </c>
      <c r="AS845" s="1543">
        <f t="shared" si="2593"/>
        <v>0</v>
      </c>
      <c r="AT845" s="1543">
        <f t="shared" si="2593"/>
        <v>0</v>
      </c>
      <c r="AU845" s="1543">
        <f t="shared" si="2593"/>
        <v>0</v>
      </c>
      <c r="AV845" s="1543">
        <f t="shared" si="2593"/>
        <v>0</v>
      </c>
      <c r="AW845" s="1543">
        <f t="shared" si="2593"/>
        <v>0</v>
      </c>
      <c r="AX845" s="1543">
        <f t="shared" si="2593"/>
        <v>0</v>
      </c>
      <c r="AY845" s="1543">
        <f t="shared" si="2593"/>
        <v>0</v>
      </c>
      <c r="AZ845" s="1543">
        <f t="shared" si="2593"/>
        <v>0</v>
      </c>
      <c r="BA845" s="1543">
        <f t="shared" si="2593"/>
        <v>0</v>
      </c>
      <c r="BB845" s="1543">
        <f t="shared" si="2593"/>
        <v>0</v>
      </c>
      <c r="BC845" s="1542"/>
      <c r="BD845" s="1543">
        <f t="shared" ref="BD845:BT845" si="2594">SUM(BD358)</f>
        <v>0</v>
      </c>
      <c r="BE845" s="1543">
        <f t="shared" si="2594"/>
        <v>0</v>
      </c>
      <c r="BF845" s="1543">
        <f t="shared" si="2594"/>
        <v>0</v>
      </c>
      <c r="BG845" s="1543">
        <f t="shared" si="2594"/>
        <v>0</v>
      </c>
      <c r="BH845" s="1543">
        <f t="shared" si="2594"/>
        <v>0</v>
      </c>
      <c r="BI845" s="1543">
        <f t="shared" si="2594"/>
        <v>0</v>
      </c>
      <c r="BJ845" s="1543">
        <f t="shared" si="2594"/>
        <v>0</v>
      </c>
      <c r="BK845" s="1543">
        <f t="shared" si="2594"/>
        <v>0</v>
      </c>
      <c r="BL845" s="1543">
        <f t="shared" si="2594"/>
        <v>0</v>
      </c>
      <c r="BM845" s="1543">
        <f t="shared" si="2594"/>
        <v>0</v>
      </c>
      <c r="BN845" s="1543">
        <f t="shared" si="2594"/>
        <v>0</v>
      </c>
      <c r="BO845" s="1543">
        <f t="shared" si="2594"/>
        <v>0</v>
      </c>
      <c r="BP845" s="1543">
        <f t="shared" si="2594"/>
        <v>0</v>
      </c>
      <c r="BQ845" s="1543">
        <f t="shared" si="2594"/>
        <v>0</v>
      </c>
      <c r="BR845" s="1543">
        <f t="shared" si="2594"/>
        <v>0</v>
      </c>
      <c r="BS845" s="1543">
        <f t="shared" si="2594"/>
        <v>0</v>
      </c>
      <c r="BT845" s="1543">
        <f t="shared" si="2594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3"/>
        <v>0</v>
      </c>
      <c r="CA845" s="1220">
        <f t="shared" si="2504"/>
        <v>0</v>
      </c>
      <c r="CB845" s="1220">
        <f t="shared" si="2505"/>
        <v>0</v>
      </c>
      <c r="CC845" s="1387">
        <f t="shared" si="2506"/>
        <v>0</v>
      </c>
      <c r="CD845" s="1221">
        <f t="shared" si="2534"/>
        <v>0</v>
      </c>
      <c r="CE845" s="1222">
        <f t="shared" si="2508"/>
        <v>0</v>
      </c>
      <c r="CF845" s="1223">
        <f t="shared" si="2508"/>
        <v>0</v>
      </c>
      <c r="CG845" s="1223">
        <f t="shared" si="2508"/>
        <v>0</v>
      </c>
      <c r="CH845" s="1223">
        <f t="shared" si="2508"/>
        <v>0</v>
      </c>
      <c r="CI845" s="1223">
        <f t="shared" si="2508"/>
        <v>0</v>
      </c>
      <c r="CJ845" s="1223">
        <f t="shared" si="2508"/>
        <v>0</v>
      </c>
      <c r="CK845" s="1224">
        <f t="shared" si="2508"/>
        <v>0</v>
      </c>
      <c r="CL845" s="1224">
        <f t="shared" si="2508"/>
        <v>0</v>
      </c>
      <c r="CM845" s="1224">
        <f t="shared" si="2508"/>
        <v>0</v>
      </c>
      <c r="CN845" s="1223">
        <f t="shared" si="2508"/>
        <v>0</v>
      </c>
      <c r="CO845" s="1223">
        <f t="shared" si="2508"/>
        <v>0</v>
      </c>
      <c r="CP845" s="1223">
        <f t="shared" si="2508"/>
        <v>0</v>
      </c>
      <c r="CQ845" s="1223">
        <f t="shared" si="2508"/>
        <v>0</v>
      </c>
      <c r="CR845" s="1223">
        <f t="shared" si="2508"/>
        <v>0</v>
      </c>
      <c r="CS845" s="1222">
        <f t="shared" ref="CE845:CT848" si="25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5"/>
        <v>0</v>
      </c>
      <c r="CU845" s="1226">
        <f t="shared" si="2509"/>
        <v>0</v>
      </c>
      <c r="CV845" s="1227">
        <f t="shared" si="2510"/>
        <v>0</v>
      </c>
      <c r="CW845" s="1228">
        <f t="shared" si="2511"/>
        <v>0</v>
      </c>
      <c r="CX845" s="1228">
        <f t="shared" si="2512"/>
        <v>0</v>
      </c>
      <c r="CY845" s="1228">
        <f t="shared" si="2513"/>
        <v>0</v>
      </c>
      <c r="CZ845" s="1228">
        <f t="shared" si="2514"/>
        <v>0</v>
      </c>
      <c r="DA845" s="1228">
        <f t="shared" si="2515"/>
        <v>0</v>
      </c>
      <c r="DB845" s="1229">
        <f t="shared" si="2516"/>
        <v>0</v>
      </c>
      <c r="DC845" s="1229">
        <f t="shared" si="2517"/>
        <v>0</v>
      </c>
      <c r="DD845" s="1229">
        <f t="shared" si="2518"/>
        <v>0</v>
      </c>
      <c r="DE845" s="1228">
        <f t="shared" si="2519"/>
        <v>0</v>
      </c>
      <c r="DF845" s="1228">
        <f t="shared" si="2520"/>
        <v>0</v>
      </c>
      <c r="DG845" s="1228">
        <f t="shared" si="2521"/>
        <v>0</v>
      </c>
      <c r="DH845" s="1228">
        <f t="shared" si="2522"/>
        <v>0</v>
      </c>
      <c r="DI845" s="1228">
        <f t="shared" si="2523"/>
        <v>0</v>
      </c>
      <c r="DJ845" s="1227">
        <f t="shared" si="2524"/>
        <v>0</v>
      </c>
      <c r="DK845" s="1226">
        <f t="shared" si="2525"/>
        <v>0</v>
      </c>
      <c r="DL845" s="1230">
        <f t="shared" si="2526"/>
        <v>17</v>
      </c>
      <c r="DM845" s="1180">
        <f t="shared" si="2527"/>
        <v>17</v>
      </c>
      <c r="DN845" s="1180">
        <f t="shared" si="2528"/>
        <v>17</v>
      </c>
      <c r="DO845" s="1180">
        <f t="shared" si="2529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6">SUM(B369)</f>
        <v>0</v>
      </c>
      <c r="C846" s="1543">
        <f t="shared" si="2596"/>
        <v>0</v>
      </c>
      <c r="D846" s="1543">
        <f t="shared" si="2596"/>
        <v>0</v>
      </c>
      <c r="E846" s="1543">
        <f t="shared" si="2596"/>
        <v>0</v>
      </c>
      <c r="F846" s="1543">
        <f t="shared" si="2596"/>
        <v>0</v>
      </c>
      <c r="G846" s="1543">
        <f t="shared" si="2596"/>
        <v>0</v>
      </c>
      <c r="H846" s="1543">
        <f t="shared" si="2596"/>
        <v>0</v>
      </c>
      <c r="I846" s="1543">
        <f t="shared" si="2596"/>
        <v>0</v>
      </c>
      <c r="J846" s="1543">
        <f t="shared" si="2596"/>
        <v>0</v>
      </c>
      <c r="K846" s="1543">
        <f t="shared" si="2596"/>
        <v>0</v>
      </c>
      <c r="L846" s="1543">
        <f t="shared" si="2596"/>
        <v>0</v>
      </c>
      <c r="M846" s="1543">
        <f t="shared" si="2596"/>
        <v>0</v>
      </c>
      <c r="N846" s="1543">
        <f t="shared" si="2596"/>
        <v>0</v>
      </c>
      <c r="O846" s="1543">
        <f t="shared" si="2596"/>
        <v>0</v>
      </c>
      <c r="P846" s="1543">
        <f t="shared" si="2596"/>
        <v>0</v>
      </c>
      <c r="Q846" s="1543">
        <f t="shared" si="2596"/>
        <v>0</v>
      </c>
      <c r="R846" s="1543">
        <f t="shared" si="2596"/>
        <v>0</v>
      </c>
      <c r="S846" s="1542"/>
      <c r="T846" s="1664">
        <f t="shared" ref="T846:AJ846" si="2597">SUM(T369)</f>
        <v>6.0882800608828003E-3</v>
      </c>
      <c r="U846" s="1664">
        <f t="shared" si="2597"/>
        <v>0</v>
      </c>
      <c r="V846" s="1664">
        <f t="shared" si="2597"/>
        <v>0</v>
      </c>
      <c r="W846" s="1664">
        <f t="shared" si="2597"/>
        <v>0</v>
      </c>
      <c r="X846" s="1664">
        <f t="shared" si="2597"/>
        <v>0</v>
      </c>
      <c r="Y846" s="1664">
        <f t="shared" si="2597"/>
        <v>0</v>
      </c>
      <c r="Z846" s="1664">
        <f t="shared" si="2597"/>
        <v>0</v>
      </c>
      <c r="AA846" s="1543">
        <f t="shared" si="2597"/>
        <v>0</v>
      </c>
      <c r="AB846" s="1543">
        <f t="shared" si="2597"/>
        <v>0</v>
      </c>
      <c r="AC846" s="1543">
        <f t="shared" si="2597"/>
        <v>0</v>
      </c>
      <c r="AD846" s="1543">
        <f t="shared" si="2597"/>
        <v>0</v>
      </c>
      <c r="AE846" s="1543">
        <f t="shared" si="2597"/>
        <v>0</v>
      </c>
      <c r="AF846" s="1543">
        <f t="shared" si="2597"/>
        <v>0</v>
      </c>
      <c r="AG846" s="1543">
        <f t="shared" si="2597"/>
        <v>0</v>
      </c>
      <c r="AH846" s="1543">
        <f t="shared" si="2597"/>
        <v>0</v>
      </c>
      <c r="AI846" s="1543">
        <f t="shared" si="2597"/>
        <v>0</v>
      </c>
      <c r="AJ846" s="1543">
        <f t="shared" si="2597"/>
        <v>0</v>
      </c>
      <c r="AK846" s="1542"/>
      <c r="AL846" s="1543">
        <f t="shared" ref="AL846:BB846" si="2598">SUM(AL369)</f>
        <v>0</v>
      </c>
      <c r="AM846" s="1543">
        <f t="shared" si="2598"/>
        <v>0</v>
      </c>
      <c r="AN846" s="1543">
        <f t="shared" si="2598"/>
        <v>0</v>
      </c>
      <c r="AO846" s="1543">
        <f t="shared" si="2598"/>
        <v>8.0887149380300061E-2</v>
      </c>
      <c r="AP846" s="1543">
        <f t="shared" si="2598"/>
        <v>2.5719876991892647E-2</v>
      </c>
      <c r="AQ846" s="1543">
        <f t="shared" si="2598"/>
        <v>0</v>
      </c>
      <c r="AR846" s="1543">
        <f t="shared" si="2598"/>
        <v>0</v>
      </c>
      <c r="AS846" s="1543">
        <f t="shared" si="2598"/>
        <v>4.2617960426179609E-2</v>
      </c>
      <c r="AT846" s="1543">
        <f t="shared" si="2598"/>
        <v>0</v>
      </c>
      <c r="AU846" s="1543">
        <f t="shared" si="2598"/>
        <v>0</v>
      </c>
      <c r="AV846" s="1543">
        <f t="shared" si="2598"/>
        <v>0</v>
      </c>
      <c r="AW846" s="1543">
        <f t="shared" si="2598"/>
        <v>0</v>
      </c>
      <c r="AX846" s="1543">
        <f t="shared" si="2598"/>
        <v>0</v>
      </c>
      <c r="AY846" s="1543">
        <f t="shared" si="2598"/>
        <v>0</v>
      </c>
      <c r="AZ846" s="1543">
        <f t="shared" si="2598"/>
        <v>0</v>
      </c>
      <c r="BA846" s="1543">
        <f t="shared" si="2598"/>
        <v>0</v>
      </c>
      <c r="BB846" s="1543">
        <f t="shared" si="2598"/>
        <v>0</v>
      </c>
      <c r="BC846" s="1542"/>
      <c r="BD846" s="1543">
        <f t="shared" ref="BD846:BT846" si="2599">SUM(BD369)</f>
        <v>0</v>
      </c>
      <c r="BE846" s="1543">
        <f t="shared" si="2599"/>
        <v>0</v>
      </c>
      <c r="BF846" s="1543">
        <f t="shared" si="2599"/>
        <v>0</v>
      </c>
      <c r="BG846" s="1543">
        <f t="shared" si="2599"/>
        <v>9.3770384866275272E-2</v>
      </c>
      <c r="BH846" s="1543">
        <f t="shared" si="2599"/>
        <v>5.6262230919765163E-3</v>
      </c>
      <c r="BI846" s="1543">
        <f t="shared" si="2599"/>
        <v>1.095890410958904E-3</v>
      </c>
      <c r="BJ846" s="1543">
        <f t="shared" si="2599"/>
        <v>0</v>
      </c>
      <c r="BK846" s="1543">
        <f t="shared" si="2599"/>
        <v>1.5003261578604044E-2</v>
      </c>
      <c r="BL846" s="1543">
        <f t="shared" si="2599"/>
        <v>0</v>
      </c>
      <c r="BM846" s="1543">
        <f t="shared" si="2599"/>
        <v>0</v>
      </c>
      <c r="BN846" s="1543">
        <f t="shared" si="2599"/>
        <v>0</v>
      </c>
      <c r="BO846" s="1543">
        <f t="shared" si="2599"/>
        <v>0</v>
      </c>
      <c r="BP846" s="1543">
        <f t="shared" si="2599"/>
        <v>0</v>
      </c>
      <c r="BQ846" s="1543">
        <f t="shared" si="2599"/>
        <v>0</v>
      </c>
      <c r="BR846" s="1543">
        <f t="shared" si="2599"/>
        <v>0</v>
      </c>
      <c r="BS846" s="1543">
        <f t="shared" si="2599"/>
        <v>0</v>
      </c>
      <c r="BT846" s="1543">
        <f t="shared" si="2599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3"/>
        <v>0</v>
      </c>
      <c r="CA846" s="1220">
        <f t="shared" si="2504"/>
        <v>0</v>
      </c>
      <c r="CB846" s="1220">
        <f t="shared" si="2505"/>
        <v>4.5558558278714833E-3</v>
      </c>
      <c r="CC846" s="1387">
        <f t="shared" si="2506"/>
        <v>1.4483583387692974E-3</v>
      </c>
      <c r="CD846" s="1221">
        <f t="shared" si="2534"/>
        <v>0</v>
      </c>
      <c r="CE846" s="1222">
        <f t="shared" si="2595"/>
        <v>0</v>
      </c>
      <c r="CF846" s="1223">
        <f t="shared" si="2595"/>
        <v>0</v>
      </c>
      <c r="CG846" s="1223">
        <f t="shared" si="2595"/>
        <v>0</v>
      </c>
      <c r="CH846" s="1223">
        <f t="shared" si="2595"/>
        <v>0</v>
      </c>
      <c r="CI846" s="1223">
        <f t="shared" si="2595"/>
        <v>0</v>
      </c>
      <c r="CJ846" s="1223">
        <f t="shared" si="2595"/>
        <v>0</v>
      </c>
      <c r="CK846" s="1224">
        <f t="shared" si="2595"/>
        <v>0</v>
      </c>
      <c r="CL846" s="1224">
        <f t="shared" si="2595"/>
        <v>0</v>
      </c>
      <c r="CM846" s="1224">
        <f t="shared" si="2595"/>
        <v>0</v>
      </c>
      <c r="CN846" s="1223">
        <f t="shared" si="2595"/>
        <v>0</v>
      </c>
      <c r="CO846" s="1223">
        <f t="shared" si="2595"/>
        <v>0</v>
      </c>
      <c r="CP846" s="1223">
        <f t="shared" si="2595"/>
        <v>0</v>
      </c>
      <c r="CQ846" s="1223">
        <f t="shared" si="2595"/>
        <v>0</v>
      </c>
      <c r="CR846" s="1223">
        <f t="shared" si="2595"/>
        <v>2.5719876991892647E-2</v>
      </c>
      <c r="CS846" s="1222">
        <f t="shared" si="2595"/>
        <v>4.2617960426179609E-2</v>
      </c>
      <c r="CT846" s="1225">
        <f t="shared" si="2595"/>
        <v>8.0887149380300061E-2</v>
      </c>
      <c r="CU846" s="1226">
        <f t="shared" si="2509"/>
        <v>0</v>
      </c>
      <c r="CV846" s="1227">
        <f t="shared" si="2510"/>
        <v>0</v>
      </c>
      <c r="CW846" s="1228">
        <f t="shared" si="2511"/>
        <v>0</v>
      </c>
      <c r="CX846" s="1228">
        <f t="shared" si="2512"/>
        <v>0</v>
      </c>
      <c r="CY846" s="1228">
        <f t="shared" si="2513"/>
        <v>0</v>
      </c>
      <c r="CZ846" s="1228">
        <f t="shared" si="2514"/>
        <v>0</v>
      </c>
      <c r="DA846" s="1228">
        <f t="shared" si="2515"/>
        <v>0</v>
      </c>
      <c r="DB846" s="1229">
        <f t="shared" si="2516"/>
        <v>0</v>
      </c>
      <c r="DC846" s="1229">
        <f t="shared" si="2517"/>
        <v>0</v>
      </c>
      <c r="DD846" s="1229">
        <f t="shared" si="2518"/>
        <v>0</v>
      </c>
      <c r="DE846" s="1228">
        <f t="shared" si="2519"/>
        <v>0</v>
      </c>
      <c r="DF846" s="1228">
        <f t="shared" si="2520"/>
        <v>0</v>
      </c>
      <c r="DG846" s="1228">
        <f t="shared" si="2521"/>
        <v>0</v>
      </c>
      <c r="DH846" s="1228">
        <f t="shared" si="2522"/>
        <v>1.095890410958904E-3</v>
      </c>
      <c r="DI846" s="1228">
        <f t="shared" si="2523"/>
        <v>5.6262230919765163E-3</v>
      </c>
      <c r="DJ846" s="1227">
        <f t="shared" si="2524"/>
        <v>1.5003261578604044E-2</v>
      </c>
      <c r="DK846" s="1226">
        <f t="shared" si="2525"/>
        <v>9.3770384866275272E-2</v>
      </c>
      <c r="DL846" s="1230">
        <f t="shared" si="2526"/>
        <v>17</v>
      </c>
      <c r="DM846" s="1180">
        <f t="shared" si="2527"/>
        <v>17</v>
      </c>
      <c r="DN846" s="1180">
        <f t="shared" si="2528"/>
        <v>17</v>
      </c>
      <c r="DO846" s="1180">
        <f t="shared" si="2529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600">SUM(B380)</f>
        <v>0</v>
      </c>
      <c r="C847" s="1543">
        <f t="shared" si="2600"/>
        <v>0</v>
      </c>
      <c r="D847" s="1543">
        <f t="shared" si="2600"/>
        <v>0</v>
      </c>
      <c r="E847" s="1543">
        <f t="shared" si="2600"/>
        <v>1.5655577299412918E-2</v>
      </c>
      <c r="F847" s="1543">
        <f t="shared" si="2600"/>
        <v>0</v>
      </c>
      <c r="G847" s="1543">
        <f t="shared" si="2600"/>
        <v>0</v>
      </c>
      <c r="H847" s="1543">
        <f t="shared" si="2600"/>
        <v>0</v>
      </c>
      <c r="I847" s="1543">
        <f t="shared" si="2600"/>
        <v>0</v>
      </c>
      <c r="J847" s="1543">
        <f t="shared" si="2600"/>
        <v>0</v>
      </c>
      <c r="K847" s="1543">
        <f t="shared" si="2600"/>
        <v>0</v>
      </c>
      <c r="L847" s="1543">
        <f t="shared" si="2600"/>
        <v>0</v>
      </c>
      <c r="M847" s="1543">
        <f t="shared" si="2600"/>
        <v>0</v>
      </c>
      <c r="N847" s="1543">
        <f t="shared" si="2600"/>
        <v>0</v>
      </c>
      <c r="O847" s="1543">
        <f t="shared" si="2600"/>
        <v>0</v>
      </c>
      <c r="P847" s="1543">
        <f t="shared" si="2600"/>
        <v>0</v>
      </c>
      <c r="Q847" s="1543">
        <f t="shared" si="2600"/>
        <v>0</v>
      </c>
      <c r="R847" s="1543">
        <f t="shared" si="2600"/>
        <v>0</v>
      </c>
      <c r="S847" s="1542"/>
      <c r="T847" s="1664">
        <f t="shared" ref="T847:AJ847" si="2601">SUM(T380)</f>
        <v>0</v>
      </c>
      <c r="U847" s="1664">
        <f t="shared" si="2601"/>
        <v>0</v>
      </c>
      <c r="V847" s="1664">
        <f t="shared" si="2601"/>
        <v>0</v>
      </c>
      <c r="W847" s="1664">
        <f t="shared" si="2601"/>
        <v>0</v>
      </c>
      <c r="X847" s="1664">
        <f t="shared" si="2601"/>
        <v>0</v>
      </c>
      <c r="Y847" s="1664">
        <f t="shared" si="2601"/>
        <v>4.6966731898238745E-2</v>
      </c>
      <c r="Z847" s="1664">
        <f t="shared" si="2601"/>
        <v>0</v>
      </c>
      <c r="AA847" s="1543">
        <f t="shared" si="2601"/>
        <v>0</v>
      </c>
      <c r="AB847" s="1543">
        <f t="shared" si="2601"/>
        <v>0</v>
      </c>
      <c r="AC847" s="1543">
        <f t="shared" si="2601"/>
        <v>0</v>
      </c>
      <c r="AD847" s="1543">
        <f t="shared" si="2601"/>
        <v>0</v>
      </c>
      <c r="AE847" s="1543">
        <f t="shared" si="2601"/>
        <v>0</v>
      </c>
      <c r="AF847" s="1543">
        <f t="shared" si="2601"/>
        <v>0</v>
      </c>
      <c r="AG847" s="1543">
        <f t="shared" si="2601"/>
        <v>0</v>
      </c>
      <c r="AH847" s="1543">
        <f t="shared" si="2601"/>
        <v>0</v>
      </c>
      <c r="AI847" s="1543">
        <f t="shared" si="2601"/>
        <v>0</v>
      </c>
      <c r="AJ847" s="1543">
        <f t="shared" si="2601"/>
        <v>0</v>
      </c>
      <c r="AK847" s="1542"/>
      <c r="AL847" s="1543">
        <f t="shared" ref="AL847:BB847" si="2602">SUM(AL380)</f>
        <v>0</v>
      </c>
      <c r="AM847" s="1543">
        <f t="shared" si="2602"/>
        <v>0</v>
      </c>
      <c r="AN847" s="1543">
        <f t="shared" si="2602"/>
        <v>0</v>
      </c>
      <c r="AO847" s="1543">
        <f t="shared" si="2602"/>
        <v>7.8277886497064592E-3</v>
      </c>
      <c r="AP847" s="1543">
        <f t="shared" si="2602"/>
        <v>0</v>
      </c>
      <c r="AQ847" s="1543">
        <f t="shared" si="2602"/>
        <v>0</v>
      </c>
      <c r="AR847" s="1543">
        <f t="shared" si="2602"/>
        <v>0</v>
      </c>
      <c r="AS847" s="1543">
        <f t="shared" si="2602"/>
        <v>0</v>
      </c>
      <c r="AT847" s="1543">
        <f t="shared" si="2602"/>
        <v>0</v>
      </c>
      <c r="AU847" s="1543">
        <f t="shared" si="2602"/>
        <v>0</v>
      </c>
      <c r="AV847" s="1543">
        <f t="shared" si="2602"/>
        <v>0</v>
      </c>
      <c r="AW847" s="1543">
        <f t="shared" si="2602"/>
        <v>0</v>
      </c>
      <c r="AX847" s="1543">
        <f t="shared" si="2602"/>
        <v>0</v>
      </c>
      <c r="AY847" s="1543">
        <f t="shared" si="2602"/>
        <v>0</v>
      </c>
      <c r="AZ847" s="1543">
        <f t="shared" si="2602"/>
        <v>0</v>
      </c>
      <c r="BA847" s="1543">
        <f t="shared" si="2602"/>
        <v>0</v>
      </c>
      <c r="BB847" s="1543">
        <f t="shared" si="2602"/>
        <v>0</v>
      </c>
      <c r="BC847" s="1542"/>
      <c r="BD847" s="1543">
        <f t="shared" ref="BD847:BT847" si="2603">SUM(BD380)</f>
        <v>0</v>
      </c>
      <c r="BE847" s="1543">
        <f t="shared" si="2603"/>
        <v>0</v>
      </c>
      <c r="BF847" s="1543">
        <f t="shared" si="2603"/>
        <v>0</v>
      </c>
      <c r="BG847" s="1543">
        <f t="shared" si="2603"/>
        <v>0</v>
      </c>
      <c r="BH847" s="1543">
        <f t="shared" si="2603"/>
        <v>6.6658512720156549E-2</v>
      </c>
      <c r="BI847" s="1543">
        <f t="shared" si="2603"/>
        <v>0</v>
      </c>
      <c r="BJ847" s="1543">
        <f t="shared" si="2603"/>
        <v>0</v>
      </c>
      <c r="BK847" s="1543">
        <f t="shared" si="2603"/>
        <v>0.11850402261361165</v>
      </c>
      <c r="BL847" s="1543">
        <f t="shared" si="2603"/>
        <v>0</v>
      </c>
      <c r="BM847" s="1543">
        <f t="shared" si="2603"/>
        <v>0</v>
      </c>
      <c r="BN847" s="1543">
        <f t="shared" si="2603"/>
        <v>0</v>
      </c>
      <c r="BO847" s="1543">
        <f t="shared" si="2603"/>
        <v>0</v>
      </c>
      <c r="BP847" s="1543">
        <f t="shared" si="2603"/>
        <v>0</v>
      </c>
      <c r="BQ847" s="1543">
        <f t="shared" si="2603"/>
        <v>0</v>
      </c>
      <c r="BR847" s="1543">
        <f t="shared" si="2603"/>
        <v>0</v>
      </c>
      <c r="BS847" s="1543">
        <f t="shared" si="2603"/>
        <v>0</v>
      </c>
      <c r="BT847" s="1543">
        <f t="shared" si="2603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3"/>
        <v>0</v>
      </c>
      <c r="CA847" s="1220">
        <f t="shared" si="2504"/>
        <v>0</v>
      </c>
      <c r="CB847" s="1220">
        <f t="shared" si="2505"/>
        <v>0</v>
      </c>
      <c r="CC847" s="1387">
        <f t="shared" si="2506"/>
        <v>4.4439008480104368E-3</v>
      </c>
      <c r="CD847" s="1221">
        <f t="shared" si="2534"/>
        <v>0</v>
      </c>
      <c r="CE847" s="1222">
        <f t="shared" si="2595"/>
        <v>0</v>
      </c>
      <c r="CF847" s="1223">
        <f t="shared" si="2595"/>
        <v>0</v>
      </c>
      <c r="CG847" s="1223">
        <f t="shared" si="2595"/>
        <v>0</v>
      </c>
      <c r="CH847" s="1223">
        <f t="shared" si="2595"/>
        <v>0</v>
      </c>
      <c r="CI847" s="1223">
        <f t="shared" si="2595"/>
        <v>0</v>
      </c>
      <c r="CJ847" s="1223">
        <f t="shared" si="2595"/>
        <v>0</v>
      </c>
      <c r="CK847" s="1224">
        <f t="shared" si="2595"/>
        <v>0</v>
      </c>
      <c r="CL847" s="1224">
        <f t="shared" si="2595"/>
        <v>0</v>
      </c>
      <c r="CM847" s="1224">
        <f t="shared" si="2595"/>
        <v>0</v>
      </c>
      <c r="CN847" s="1223">
        <f t="shared" si="2595"/>
        <v>0</v>
      </c>
      <c r="CO847" s="1223">
        <f t="shared" si="2595"/>
        <v>0</v>
      </c>
      <c r="CP847" s="1223">
        <f t="shared" si="2595"/>
        <v>0</v>
      </c>
      <c r="CQ847" s="1223">
        <f t="shared" si="2595"/>
        <v>0</v>
      </c>
      <c r="CR847" s="1223">
        <f t="shared" si="2595"/>
        <v>0</v>
      </c>
      <c r="CS847" s="1222">
        <f t="shared" si="2595"/>
        <v>0</v>
      </c>
      <c r="CT847" s="1225">
        <f t="shared" si="2595"/>
        <v>7.8277886497064592E-3</v>
      </c>
      <c r="CU847" s="1226">
        <f t="shared" si="2509"/>
        <v>0</v>
      </c>
      <c r="CV847" s="1227">
        <f t="shared" si="2510"/>
        <v>0</v>
      </c>
      <c r="CW847" s="1228">
        <f t="shared" si="2511"/>
        <v>0</v>
      </c>
      <c r="CX847" s="1228">
        <f t="shared" si="2512"/>
        <v>0</v>
      </c>
      <c r="CY847" s="1228">
        <f t="shared" si="2513"/>
        <v>0</v>
      </c>
      <c r="CZ847" s="1228">
        <f t="shared" si="2514"/>
        <v>0</v>
      </c>
      <c r="DA847" s="1228">
        <f t="shared" si="2515"/>
        <v>0</v>
      </c>
      <c r="DB847" s="1229">
        <f t="shared" si="2516"/>
        <v>0</v>
      </c>
      <c r="DC847" s="1229">
        <f t="shared" si="2517"/>
        <v>0</v>
      </c>
      <c r="DD847" s="1229">
        <f t="shared" si="2518"/>
        <v>0</v>
      </c>
      <c r="DE847" s="1228">
        <f t="shared" si="2519"/>
        <v>0</v>
      </c>
      <c r="DF847" s="1228">
        <f t="shared" si="2520"/>
        <v>0</v>
      </c>
      <c r="DG847" s="1228">
        <f t="shared" si="2521"/>
        <v>0</v>
      </c>
      <c r="DH847" s="1228">
        <f t="shared" si="2522"/>
        <v>0</v>
      </c>
      <c r="DI847" s="1228">
        <f t="shared" si="2523"/>
        <v>0</v>
      </c>
      <c r="DJ847" s="1227">
        <f t="shared" si="2524"/>
        <v>6.6658512720156549E-2</v>
      </c>
      <c r="DK847" s="1226">
        <f t="shared" si="2525"/>
        <v>0.11850402261361165</v>
      </c>
      <c r="DL847" s="1230">
        <f t="shared" si="2526"/>
        <v>17</v>
      </c>
      <c r="DM847" s="1180">
        <f t="shared" si="2527"/>
        <v>17</v>
      </c>
      <c r="DN847" s="1180">
        <f t="shared" si="2528"/>
        <v>17</v>
      </c>
      <c r="DO847" s="1180">
        <f t="shared" si="2529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4">SUM(B390)</f>
        <v>0</v>
      </c>
      <c r="C848" s="1543">
        <f t="shared" si="2604"/>
        <v>0</v>
      </c>
      <c r="D848" s="1543">
        <f t="shared" si="2604"/>
        <v>0</v>
      </c>
      <c r="E848" s="1543">
        <f t="shared" si="2604"/>
        <v>0</v>
      </c>
      <c r="F848" s="1543">
        <f t="shared" si="2604"/>
        <v>0</v>
      </c>
      <c r="G848" s="1543">
        <f t="shared" si="2604"/>
        <v>0</v>
      </c>
      <c r="H848" s="1543">
        <f t="shared" si="2604"/>
        <v>0</v>
      </c>
      <c r="I848" s="1543">
        <f t="shared" si="2604"/>
        <v>0</v>
      </c>
      <c r="J848" s="1543">
        <f t="shared" si="2604"/>
        <v>0</v>
      </c>
      <c r="K848" s="1543">
        <f t="shared" si="2604"/>
        <v>0</v>
      </c>
      <c r="L848" s="1543">
        <f t="shared" si="2604"/>
        <v>0</v>
      </c>
      <c r="M848" s="1543">
        <f t="shared" si="2604"/>
        <v>0</v>
      </c>
      <c r="N848" s="1543">
        <f t="shared" si="2604"/>
        <v>0</v>
      </c>
      <c r="O848" s="1543">
        <f t="shared" si="2604"/>
        <v>0</v>
      </c>
      <c r="P848" s="1543">
        <f t="shared" si="2604"/>
        <v>0</v>
      </c>
      <c r="Q848" s="1543">
        <f t="shared" si="2604"/>
        <v>0</v>
      </c>
      <c r="R848" s="1543">
        <f t="shared" si="2604"/>
        <v>0</v>
      </c>
      <c r="S848" s="1542"/>
      <c r="T848" s="1664">
        <f t="shared" ref="T848:AJ848" si="2605">SUM(T390)</f>
        <v>0</v>
      </c>
      <c r="U848" s="1664">
        <f t="shared" si="2605"/>
        <v>0</v>
      </c>
      <c r="V848" s="1664">
        <f t="shared" si="2605"/>
        <v>0</v>
      </c>
      <c r="W848" s="1664">
        <f t="shared" si="2605"/>
        <v>0</v>
      </c>
      <c r="X848" s="1664">
        <f t="shared" si="2605"/>
        <v>0</v>
      </c>
      <c r="Y848" s="1664">
        <f t="shared" si="2605"/>
        <v>0</v>
      </c>
      <c r="Z848" s="1664">
        <f t="shared" si="2605"/>
        <v>3.4945485043332405E-2</v>
      </c>
      <c r="AA848" s="1543">
        <f t="shared" si="2605"/>
        <v>0</v>
      </c>
      <c r="AB848" s="1543">
        <f t="shared" si="2605"/>
        <v>0</v>
      </c>
      <c r="AC848" s="1543">
        <f t="shared" si="2605"/>
        <v>0</v>
      </c>
      <c r="AD848" s="1543">
        <f t="shared" si="2605"/>
        <v>0</v>
      </c>
      <c r="AE848" s="1543">
        <f t="shared" si="2605"/>
        <v>0</v>
      </c>
      <c r="AF848" s="1543">
        <f t="shared" si="2605"/>
        <v>0</v>
      </c>
      <c r="AG848" s="1543">
        <f t="shared" si="2605"/>
        <v>0</v>
      </c>
      <c r="AH848" s="1543">
        <f t="shared" si="2605"/>
        <v>0</v>
      </c>
      <c r="AI848" s="1543">
        <f t="shared" si="2605"/>
        <v>0</v>
      </c>
      <c r="AJ848" s="1543">
        <f t="shared" si="2605"/>
        <v>0</v>
      </c>
      <c r="AK848" s="1542"/>
      <c r="AL848" s="1543">
        <f t="shared" ref="AL848:BB848" si="2606">SUM(AL390)</f>
        <v>0</v>
      </c>
      <c r="AM848" s="1543">
        <f t="shared" si="2606"/>
        <v>0</v>
      </c>
      <c r="AN848" s="1543">
        <f t="shared" si="2606"/>
        <v>0</v>
      </c>
      <c r="AO848" s="1543">
        <f t="shared" si="2606"/>
        <v>0</v>
      </c>
      <c r="AP848" s="1543">
        <f t="shared" si="2606"/>
        <v>0</v>
      </c>
      <c r="AQ848" s="1543">
        <f t="shared" si="2606"/>
        <v>0</v>
      </c>
      <c r="AR848" s="1543">
        <f t="shared" si="2606"/>
        <v>0</v>
      </c>
      <c r="AS848" s="1543">
        <f t="shared" si="2606"/>
        <v>0</v>
      </c>
      <c r="AT848" s="1543">
        <f t="shared" si="2606"/>
        <v>0</v>
      </c>
      <c r="AU848" s="1543">
        <f t="shared" si="2606"/>
        <v>0</v>
      </c>
      <c r="AV848" s="1543">
        <f t="shared" si="2606"/>
        <v>0</v>
      </c>
      <c r="AW848" s="1543">
        <f t="shared" si="2606"/>
        <v>0</v>
      </c>
      <c r="AX848" s="1543">
        <f t="shared" si="2606"/>
        <v>0</v>
      </c>
      <c r="AY848" s="1543">
        <f t="shared" si="2606"/>
        <v>0</v>
      </c>
      <c r="AZ848" s="1543">
        <f t="shared" si="2606"/>
        <v>0</v>
      </c>
      <c r="BA848" s="1543">
        <f t="shared" si="2606"/>
        <v>0</v>
      </c>
      <c r="BB848" s="1543">
        <f t="shared" si="2606"/>
        <v>0</v>
      </c>
      <c r="BC848" s="1542"/>
      <c r="BD848" s="1543">
        <f t="shared" ref="BD848:BT848" si="2607">SUM(BD390)</f>
        <v>0</v>
      </c>
      <c r="BE848" s="1543">
        <f t="shared" si="2607"/>
        <v>0</v>
      </c>
      <c r="BF848" s="1543">
        <f t="shared" si="2607"/>
        <v>0</v>
      </c>
      <c r="BG848" s="1543">
        <f t="shared" si="2607"/>
        <v>0</v>
      </c>
      <c r="BH848" s="1543">
        <f t="shared" si="2607"/>
        <v>0</v>
      </c>
      <c r="BI848" s="1543">
        <f t="shared" si="2607"/>
        <v>0</v>
      </c>
      <c r="BJ848" s="1543">
        <f t="shared" si="2607"/>
        <v>2.446183953033268E-2</v>
      </c>
      <c r="BK848" s="1543">
        <f t="shared" si="2607"/>
        <v>0</v>
      </c>
      <c r="BL848" s="1543">
        <f t="shared" si="2607"/>
        <v>0</v>
      </c>
      <c r="BM848" s="1543">
        <f t="shared" si="2607"/>
        <v>0</v>
      </c>
      <c r="BN848" s="1543">
        <f t="shared" si="2607"/>
        <v>0</v>
      </c>
      <c r="BO848" s="1543">
        <f t="shared" si="2607"/>
        <v>0</v>
      </c>
      <c r="BP848" s="1543">
        <f t="shared" si="2607"/>
        <v>0</v>
      </c>
      <c r="BQ848" s="1543">
        <f t="shared" si="2607"/>
        <v>0</v>
      </c>
      <c r="BR848" s="1543">
        <f t="shared" si="2607"/>
        <v>0</v>
      </c>
      <c r="BS848" s="1543">
        <f t="shared" si="2607"/>
        <v>0</v>
      </c>
      <c r="BT848" s="1543">
        <f t="shared" si="2607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3"/>
        <v>0</v>
      </c>
      <c r="CA848" s="1220">
        <f t="shared" si="2504"/>
        <v>0</v>
      </c>
      <c r="CB848" s="1220">
        <f t="shared" si="2505"/>
        <v>0</v>
      </c>
      <c r="CC848" s="1387">
        <f t="shared" si="2506"/>
        <v>0</v>
      </c>
      <c r="CD848" s="1221">
        <f t="shared" si="2534"/>
        <v>0</v>
      </c>
      <c r="CE848" s="1222">
        <f t="shared" si="2595"/>
        <v>0</v>
      </c>
      <c r="CF848" s="1223">
        <f t="shared" si="2595"/>
        <v>0</v>
      </c>
      <c r="CG848" s="1223">
        <f t="shared" si="2595"/>
        <v>0</v>
      </c>
      <c r="CH848" s="1223">
        <f t="shared" si="2595"/>
        <v>0</v>
      </c>
      <c r="CI848" s="1223">
        <f t="shared" si="2595"/>
        <v>0</v>
      </c>
      <c r="CJ848" s="1223">
        <f t="shared" si="2595"/>
        <v>0</v>
      </c>
      <c r="CK848" s="1224">
        <f t="shared" si="2595"/>
        <v>0</v>
      </c>
      <c r="CL848" s="1224">
        <f t="shared" si="2595"/>
        <v>0</v>
      </c>
      <c r="CM848" s="1224">
        <f t="shared" si="2595"/>
        <v>0</v>
      </c>
      <c r="CN848" s="1223">
        <f t="shared" si="2595"/>
        <v>0</v>
      </c>
      <c r="CO848" s="1223">
        <f t="shared" si="2595"/>
        <v>0</v>
      </c>
      <c r="CP848" s="1223">
        <f t="shared" si="2595"/>
        <v>0</v>
      </c>
      <c r="CQ848" s="1223">
        <f t="shared" si="2595"/>
        <v>0</v>
      </c>
      <c r="CR848" s="1223">
        <f t="shared" si="2595"/>
        <v>0</v>
      </c>
      <c r="CS848" s="1222">
        <f t="shared" si="2595"/>
        <v>0</v>
      </c>
      <c r="CT848" s="1225">
        <f t="shared" si="2595"/>
        <v>0</v>
      </c>
      <c r="CU848" s="1226">
        <f t="shared" si="2509"/>
        <v>0</v>
      </c>
      <c r="CV848" s="1227">
        <f t="shared" si="2510"/>
        <v>0</v>
      </c>
      <c r="CW848" s="1228">
        <f t="shared" si="2511"/>
        <v>0</v>
      </c>
      <c r="CX848" s="1228">
        <f t="shared" si="2512"/>
        <v>0</v>
      </c>
      <c r="CY848" s="1228">
        <f t="shared" si="2513"/>
        <v>0</v>
      </c>
      <c r="CZ848" s="1228">
        <f t="shared" si="2514"/>
        <v>0</v>
      </c>
      <c r="DA848" s="1228">
        <f t="shared" si="2515"/>
        <v>0</v>
      </c>
      <c r="DB848" s="1229">
        <f t="shared" si="2516"/>
        <v>0</v>
      </c>
      <c r="DC848" s="1229">
        <f t="shared" si="2517"/>
        <v>0</v>
      </c>
      <c r="DD848" s="1229">
        <f t="shared" si="2518"/>
        <v>0</v>
      </c>
      <c r="DE848" s="1228">
        <f t="shared" si="2519"/>
        <v>0</v>
      </c>
      <c r="DF848" s="1228">
        <f t="shared" si="2520"/>
        <v>0</v>
      </c>
      <c r="DG848" s="1228">
        <f t="shared" si="2521"/>
        <v>0</v>
      </c>
      <c r="DH848" s="1228">
        <f t="shared" si="2522"/>
        <v>0</v>
      </c>
      <c r="DI848" s="1228">
        <f t="shared" si="2523"/>
        <v>0</v>
      </c>
      <c r="DJ848" s="1227">
        <f t="shared" si="2524"/>
        <v>0</v>
      </c>
      <c r="DK848" s="1226">
        <f t="shared" si="2525"/>
        <v>2.446183953033268E-2</v>
      </c>
      <c r="DL848" s="1230">
        <f t="shared" si="2526"/>
        <v>17</v>
      </c>
      <c r="DM848" s="1180">
        <f t="shared" si="2527"/>
        <v>17</v>
      </c>
      <c r="DN848" s="1180">
        <f t="shared" si="2528"/>
        <v>17</v>
      </c>
      <c r="DO848" s="1180">
        <f t="shared" si="2529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8">SUM(B436)</f>
        <v>0</v>
      </c>
      <c r="C850" s="1543">
        <f t="shared" si="2608"/>
        <v>0</v>
      </c>
      <c r="D850" s="1543">
        <f t="shared" si="2608"/>
        <v>0</v>
      </c>
      <c r="E850" s="1543">
        <f t="shared" si="2608"/>
        <v>0</v>
      </c>
      <c r="F850" s="1543">
        <f t="shared" si="2608"/>
        <v>0</v>
      </c>
      <c r="G850" s="1543">
        <f t="shared" si="2608"/>
        <v>0</v>
      </c>
      <c r="H850" s="1543">
        <f t="shared" si="2608"/>
        <v>0</v>
      </c>
      <c r="I850" s="1543">
        <f t="shared" si="2608"/>
        <v>0</v>
      </c>
      <c r="J850" s="1543">
        <f t="shared" si="2608"/>
        <v>0</v>
      </c>
      <c r="K850" s="1543">
        <f t="shared" si="2608"/>
        <v>0</v>
      </c>
      <c r="L850" s="1543">
        <f t="shared" si="2608"/>
        <v>0</v>
      </c>
      <c r="M850" s="1543">
        <f t="shared" si="2608"/>
        <v>0</v>
      </c>
      <c r="N850" s="1543">
        <f t="shared" si="2608"/>
        <v>0</v>
      </c>
      <c r="O850" s="1543">
        <f t="shared" si="2608"/>
        <v>0</v>
      </c>
      <c r="P850" s="1543">
        <f t="shared" si="2608"/>
        <v>0</v>
      </c>
      <c r="Q850" s="1543">
        <f t="shared" si="2608"/>
        <v>0</v>
      </c>
      <c r="R850" s="1543">
        <f t="shared" si="2608"/>
        <v>0</v>
      </c>
      <c r="S850" s="1542"/>
      <c r="T850" s="1664">
        <f t="shared" ref="T850:AJ850" si="2609">SUM(T436)</f>
        <v>0</v>
      </c>
      <c r="U850" s="1664">
        <f t="shared" si="2609"/>
        <v>0</v>
      </c>
      <c r="V850" s="1664">
        <f t="shared" si="2609"/>
        <v>0</v>
      </c>
      <c r="W850" s="1664">
        <f t="shared" si="2609"/>
        <v>0</v>
      </c>
      <c r="X850" s="1664">
        <f t="shared" si="2609"/>
        <v>0</v>
      </c>
      <c r="Y850" s="1664">
        <f t="shared" si="2609"/>
        <v>0</v>
      </c>
      <c r="Z850" s="1664">
        <f t="shared" si="2609"/>
        <v>0</v>
      </c>
      <c r="AA850" s="1543">
        <f t="shared" si="2609"/>
        <v>0</v>
      </c>
      <c r="AB850" s="1543">
        <f t="shared" si="2609"/>
        <v>0</v>
      </c>
      <c r="AC850" s="1543">
        <f t="shared" si="2609"/>
        <v>0</v>
      </c>
      <c r="AD850" s="1543">
        <f t="shared" si="2609"/>
        <v>0</v>
      </c>
      <c r="AE850" s="1543">
        <f t="shared" si="2609"/>
        <v>0</v>
      </c>
      <c r="AF850" s="1543">
        <f t="shared" si="2609"/>
        <v>0</v>
      </c>
      <c r="AG850" s="1543">
        <f t="shared" si="2609"/>
        <v>0</v>
      </c>
      <c r="AH850" s="1543">
        <f t="shared" si="2609"/>
        <v>0</v>
      </c>
      <c r="AI850" s="1543">
        <f t="shared" si="2609"/>
        <v>0</v>
      </c>
      <c r="AJ850" s="1543">
        <f t="shared" si="2609"/>
        <v>0</v>
      </c>
      <c r="AK850" s="1542"/>
      <c r="AL850" s="1543">
        <f t="shared" ref="AL850:BB850" si="2610">SUM(AL436)</f>
        <v>0</v>
      </c>
      <c r="AM850" s="1543">
        <f t="shared" si="2610"/>
        <v>0</v>
      </c>
      <c r="AN850" s="1543">
        <f t="shared" si="2610"/>
        <v>0</v>
      </c>
      <c r="AO850" s="1543">
        <f t="shared" si="2610"/>
        <v>0</v>
      </c>
      <c r="AP850" s="1543">
        <f t="shared" si="2610"/>
        <v>0</v>
      </c>
      <c r="AQ850" s="1543">
        <f t="shared" si="2610"/>
        <v>0</v>
      </c>
      <c r="AR850" s="1543">
        <f t="shared" si="2610"/>
        <v>0</v>
      </c>
      <c r="AS850" s="1543">
        <f t="shared" si="2610"/>
        <v>0</v>
      </c>
      <c r="AT850" s="1543">
        <f t="shared" si="2610"/>
        <v>0</v>
      </c>
      <c r="AU850" s="1543">
        <f t="shared" si="2610"/>
        <v>0</v>
      </c>
      <c r="AV850" s="1543">
        <f t="shared" si="2610"/>
        <v>0</v>
      </c>
      <c r="AW850" s="1543">
        <f t="shared" si="2610"/>
        <v>0</v>
      </c>
      <c r="AX850" s="1543">
        <f t="shared" si="2610"/>
        <v>0</v>
      </c>
      <c r="AY850" s="1543">
        <f t="shared" si="2610"/>
        <v>0</v>
      </c>
      <c r="AZ850" s="1543">
        <f t="shared" si="2610"/>
        <v>0</v>
      </c>
      <c r="BA850" s="1543">
        <f t="shared" si="2610"/>
        <v>0</v>
      </c>
      <c r="BB850" s="1543">
        <f t="shared" si="2610"/>
        <v>0</v>
      </c>
      <c r="BC850" s="1542"/>
      <c r="BD850" s="1543">
        <f t="shared" ref="BD850:BT850" si="2611">SUM(BD436)</f>
        <v>0</v>
      </c>
      <c r="BE850" s="1543">
        <f t="shared" si="2611"/>
        <v>0</v>
      </c>
      <c r="BF850" s="1543">
        <f t="shared" si="2611"/>
        <v>0</v>
      </c>
      <c r="BG850" s="1543">
        <f t="shared" si="2611"/>
        <v>0</v>
      </c>
      <c r="BH850" s="1543">
        <f t="shared" si="2611"/>
        <v>0</v>
      </c>
      <c r="BI850" s="1543">
        <f t="shared" si="2611"/>
        <v>0</v>
      </c>
      <c r="BJ850" s="1543">
        <f t="shared" si="2611"/>
        <v>0</v>
      </c>
      <c r="BK850" s="1543">
        <f t="shared" si="2611"/>
        <v>0</v>
      </c>
      <c r="BL850" s="1543">
        <f t="shared" si="2611"/>
        <v>0</v>
      </c>
      <c r="BM850" s="1543">
        <f t="shared" si="2611"/>
        <v>0</v>
      </c>
      <c r="BN850" s="1543">
        <f t="shared" si="2611"/>
        <v>0</v>
      </c>
      <c r="BO850" s="1543">
        <f t="shared" si="2611"/>
        <v>0</v>
      </c>
      <c r="BP850" s="1543">
        <f t="shared" si="2611"/>
        <v>0</v>
      </c>
      <c r="BQ850" s="1543">
        <f t="shared" si="2611"/>
        <v>0</v>
      </c>
      <c r="BR850" s="1543">
        <f t="shared" si="2611"/>
        <v>0</v>
      </c>
      <c r="BS850" s="1543">
        <f t="shared" si="2611"/>
        <v>0</v>
      </c>
      <c r="BT850" s="1543">
        <f t="shared" si="2611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2"/>
        <v>0</v>
      </c>
      <c r="CF850" s="1223">
        <f t="shared" si="2612"/>
        <v>0</v>
      </c>
      <c r="CG850" s="1223">
        <f t="shared" si="2612"/>
        <v>0</v>
      </c>
      <c r="CH850" s="1223">
        <f t="shared" si="2612"/>
        <v>0</v>
      </c>
      <c r="CI850" s="1223">
        <f t="shared" si="2612"/>
        <v>0</v>
      </c>
      <c r="CJ850" s="1223">
        <f t="shared" si="2612"/>
        <v>0</v>
      </c>
      <c r="CK850" s="1224">
        <f t="shared" si="2612"/>
        <v>0</v>
      </c>
      <c r="CL850" s="1224">
        <f t="shared" si="2612"/>
        <v>0</v>
      </c>
      <c r="CM850" s="1224">
        <f t="shared" si="2612"/>
        <v>0</v>
      </c>
      <c r="CN850" s="1223">
        <f t="shared" si="2612"/>
        <v>0</v>
      </c>
      <c r="CO850" s="1223">
        <f t="shared" si="2612"/>
        <v>0</v>
      </c>
      <c r="CP850" s="1223">
        <f t="shared" si="2612"/>
        <v>0</v>
      </c>
      <c r="CQ850" s="1223">
        <f t="shared" si="2612"/>
        <v>0</v>
      </c>
      <c r="CR850" s="1223">
        <f t="shared" si="2612"/>
        <v>0</v>
      </c>
      <c r="CS850" s="1222">
        <f t="shared" si="2612"/>
        <v>0</v>
      </c>
      <c r="CT850" s="1225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4"/>
        <v>0</v>
      </c>
      <c r="CW850" s="1228">
        <f t="shared" si="2614"/>
        <v>0</v>
      </c>
      <c r="CX850" s="1228">
        <f t="shared" si="2614"/>
        <v>0</v>
      </c>
      <c r="CY850" s="1228">
        <f t="shared" si="2614"/>
        <v>0</v>
      </c>
      <c r="CZ850" s="1228">
        <f t="shared" si="2614"/>
        <v>0</v>
      </c>
      <c r="DA850" s="1228">
        <f t="shared" si="2614"/>
        <v>0</v>
      </c>
      <c r="DB850" s="1229">
        <f t="shared" si="2614"/>
        <v>0</v>
      </c>
      <c r="DC850" s="1229">
        <f t="shared" si="2614"/>
        <v>0</v>
      </c>
      <c r="DD850" s="1229">
        <f t="shared" si="2614"/>
        <v>0</v>
      </c>
      <c r="DE850" s="1228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5"/>
        <v>0</v>
      </c>
      <c r="DG850" s="1228">
        <f t="shared" si="2615"/>
        <v>0</v>
      </c>
      <c r="DH850" s="1228">
        <f t="shared" si="2615"/>
        <v>0</v>
      </c>
      <c r="DI850" s="1228">
        <f t="shared" si="2615"/>
        <v>0</v>
      </c>
      <c r="DJ850" s="1227">
        <f t="shared" si="2615"/>
        <v>0</v>
      </c>
      <c r="DK850" s="1226">
        <f t="shared" si="2615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6">SUM(B446)</f>
        <v>3.4344422700587081E-2</v>
      </c>
      <c r="C851" s="1543">
        <f t="shared" si="2616"/>
        <v>1.532941943900848E-3</v>
      </c>
      <c r="D851" s="1543">
        <f t="shared" si="2616"/>
        <v>4.3239213493616625E-3</v>
      </c>
      <c r="E851" s="1543">
        <f t="shared" si="2616"/>
        <v>0.10897151554685799</v>
      </c>
      <c r="F851" s="1543">
        <f t="shared" si="2616"/>
        <v>2.0439225918677975E-3</v>
      </c>
      <c r="G851" s="1543">
        <f t="shared" si="2616"/>
        <v>0.10856024601621471</v>
      </c>
      <c r="H851" s="1543">
        <f t="shared" si="2616"/>
        <v>1.8763209393346379E-2</v>
      </c>
      <c r="I851" s="1543">
        <f t="shared" si="2616"/>
        <v>4.4357469015003266E-3</v>
      </c>
      <c r="J851" s="1543">
        <f t="shared" si="2616"/>
        <v>0</v>
      </c>
      <c r="K851" s="1543">
        <f t="shared" si="2616"/>
        <v>0</v>
      </c>
      <c r="L851" s="1543">
        <f t="shared" si="2616"/>
        <v>0</v>
      </c>
      <c r="M851" s="1543">
        <f t="shared" si="2616"/>
        <v>0</v>
      </c>
      <c r="N851" s="1543">
        <f t="shared" si="2616"/>
        <v>0</v>
      </c>
      <c r="O851" s="1543">
        <f t="shared" si="2616"/>
        <v>0</v>
      </c>
      <c r="P851" s="1543">
        <f t="shared" si="2616"/>
        <v>0</v>
      </c>
      <c r="Q851" s="1543">
        <f t="shared" si="2616"/>
        <v>0</v>
      </c>
      <c r="R851" s="1543">
        <f t="shared" si="2616"/>
        <v>0</v>
      </c>
      <c r="S851" s="1542"/>
      <c r="T851" s="1664">
        <f t="shared" ref="T851:AJ851" si="2617">SUM(T446)</f>
        <v>8.4322678843226796E-3</v>
      </c>
      <c r="U851" s="1664">
        <f t="shared" si="2617"/>
        <v>3.065883887801696E-3</v>
      </c>
      <c r="V851" s="1664">
        <f t="shared" si="2617"/>
        <v>1.313092908396235E-2</v>
      </c>
      <c r="W851" s="1664">
        <f t="shared" si="2617"/>
        <v>3.065883887801696E-3</v>
      </c>
      <c r="X851" s="1664">
        <f t="shared" si="2617"/>
        <v>9.810828440965428E-3</v>
      </c>
      <c r="Y851" s="1664">
        <f t="shared" si="2617"/>
        <v>2.5227844562482532E-2</v>
      </c>
      <c r="Z851" s="1664">
        <f t="shared" si="2617"/>
        <v>1.8043052837573386E-2</v>
      </c>
      <c r="AA851" s="1543">
        <f t="shared" si="2617"/>
        <v>1.1497064579256361E-3</v>
      </c>
      <c r="AB851" s="1543">
        <f t="shared" si="2617"/>
        <v>2.0662100456621008E-2</v>
      </c>
      <c r="AC851" s="1543">
        <f t="shared" si="2617"/>
        <v>0</v>
      </c>
      <c r="AD851" s="1543">
        <f t="shared" si="2617"/>
        <v>0</v>
      </c>
      <c r="AE851" s="1543">
        <f t="shared" si="2617"/>
        <v>0</v>
      </c>
      <c r="AF851" s="1543">
        <f t="shared" si="2617"/>
        <v>0</v>
      </c>
      <c r="AG851" s="1543">
        <f t="shared" si="2617"/>
        <v>0</v>
      </c>
      <c r="AH851" s="1543">
        <f t="shared" si="2617"/>
        <v>0</v>
      </c>
      <c r="AI851" s="1543">
        <f t="shared" si="2617"/>
        <v>0</v>
      </c>
      <c r="AJ851" s="1543">
        <f t="shared" si="2617"/>
        <v>0</v>
      </c>
      <c r="AK851" s="1542"/>
      <c r="AL851" s="1543">
        <f t="shared" ref="AL851:BB851" si="2618">SUM(AL446)</f>
        <v>5.2558009505171924E-3</v>
      </c>
      <c r="AM851" s="1543">
        <f t="shared" si="2618"/>
        <v>5.4598825831702544E-3</v>
      </c>
      <c r="AN851" s="1543">
        <f t="shared" si="2618"/>
        <v>4.905414220482714E-3</v>
      </c>
      <c r="AO851" s="1543">
        <f t="shared" si="2618"/>
        <v>3.8851924331376381E-2</v>
      </c>
      <c r="AP851" s="1543">
        <f t="shared" si="2618"/>
        <v>3.7562202963377131E-2</v>
      </c>
      <c r="AQ851" s="1543">
        <f t="shared" si="2618"/>
        <v>3.065883887801696E-3</v>
      </c>
      <c r="AR851" s="1543">
        <f t="shared" si="2618"/>
        <v>3.7747336377473364E-2</v>
      </c>
      <c r="AS851" s="1543">
        <f t="shared" si="2618"/>
        <v>2.9020221787345077E-2</v>
      </c>
      <c r="AT851" s="1543">
        <f t="shared" si="2618"/>
        <v>1.7519336501723979E-3</v>
      </c>
      <c r="AU851" s="1543">
        <f t="shared" si="2618"/>
        <v>0</v>
      </c>
      <c r="AV851" s="1543">
        <f t="shared" si="2618"/>
        <v>0</v>
      </c>
      <c r="AW851" s="1543">
        <f t="shared" si="2618"/>
        <v>0</v>
      </c>
      <c r="AX851" s="1543">
        <f t="shared" si="2618"/>
        <v>0</v>
      </c>
      <c r="AY851" s="1543">
        <f t="shared" si="2618"/>
        <v>0</v>
      </c>
      <c r="AZ851" s="1543">
        <f t="shared" si="2618"/>
        <v>0</v>
      </c>
      <c r="BA851" s="1543">
        <f t="shared" si="2618"/>
        <v>0</v>
      </c>
      <c r="BB851" s="1543">
        <f t="shared" si="2618"/>
        <v>0</v>
      </c>
      <c r="BC851" s="1542"/>
      <c r="BD851" s="1543">
        <f t="shared" ref="BD851:BT851" si="2619">SUM(BD446)</f>
        <v>6.3050973814183205E-3</v>
      </c>
      <c r="BE851" s="1543">
        <f t="shared" si="2619"/>
        <v>5.9360730593607308E-3</v>
      </c>
      <c r="BF851" s="1543">
        <f t="shared" si="2619"/>
        <v>6.1917808219178073E-3</v>
      </c>
      <c r="BG851" s="1543">
        <f t="shared" si="2619"/>
        <v>1.1497064579256361E-3</v>
      </c>
      <c r="BH851" s="1543">
        <f t="shared" si="2619"/>
        <v>5.6751467710371827E-3</v>
      </c>
      <c r="BI851" s="1543">
        <f t="shared" si="2619"/>
        <v>2.452707110241357E-3</v>
      </c>
      <c r="BJ851" s="1543">
        <f t="shared" si="2619"/>
        <v>2.207436399217221E-3</v>
      </c>
      <c r="BK851" s="1543">
        <f t="shared" si="2619"/>
        <v>1.2263535551206784E-2</v>
      </c>
      <c r="BL851" s="1543">
        <f t="shared" si="2619"/>
        <v>1.7664709719504238E-2</v>
      </c>
      <c r="BM851" s="1543">
        <f t="shared" si="2619"/>
        <v>0</v>
      </c>
      <c r="BN851" s="1543">
        <f t="shared" si="2619"/>
        <v>0</v>
      </c>
      <c r="BO851" s="1543">
        <f t="shared" si="2619"/>
        <v>0</v>
      </c>
      <c r="BP851" s="1543">
        <f t="shared" si="2619"/>
        <v>0</v>
      </c>
      <c r="BQ851" s="1543">
        <f t="shared" si="2619"/>
        <v>0</v>
      </c>
      <c r="BR851" s="1543">
        <f t="shared" si="2619"/>
        <v>0</v>
      </c>
      <c r="BS851" s="1543">
        <f t="shared" si="2619"/>
        <v>0</v>
      </c>
      <c r="BT851" s="1543">
        <f t="shared" si="2619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2"/>
        <v>0</v>
      </c>
      <c r="CE851" s="1222">
        <f t="shared" si="2613"/>
        <v>0</v>
      </c>
      <c r="CF851" s="1223">
        <f t="shared" si="2613"/>
        <v>0</v>
      </c>
      <c r="CG851" s="1223">
        <f t="shared" si="2613"/>
        <v>0</v>
      </c>
      <c r="CH851" s="1223">
        <f t="shared" si="2613"/>
        <v>0</v>
      </c>
      <c r="CI851" s="1223">
        <f t="shared" si="2613"/>
        <v>0</v>
      </c>
      <c r="CJ851" s="1223">
        <f t="shared" si="2613"/>
        <v>0</v>
      </c>
      <c r="CK851" s="1224">
        <f t="shared" si="2613"/>
        <v>0</v>
      </c>
      <c r="CL851" s="1224">
        <f t="shared" si="2613"/>
        <v>1.7519336501723979E-3</v>
      </c>
      <c r="CM851" s="1224">
        <f t="shared" si="2613"/>
        <v>3.065883887801696E-3</v>
      </c>
      <c r="CN851" s="1223">
        <f t="shared" si="2613"/>
        <v>4.905414220482714E-3</v>
      </c>
      <c r="CO851" s="1223">
        <f t="shared" si="2613"/>
        <v>5.2558009505171924E-3</v>
      </c>
      <c r="CP851" s="1223">
        <f t="shared" si="2613"/>
        <v>5.4598825831702544E-3</v>
      </c>
      <c r="CQ851" s="1223">
        <f t="shared" si="2613"/>
        <v>2.9020221787345077E-2</v>
      </c>
      <c r="CR851" s="1223">
        <f t="shared" si="2613"/>
        <v>3.7562202963377131E-2</v>
      </c>
      <c r="CS851" s="1222">
        <f t="shared" si="2613"/>
        <v>3.7747336377473364E-2</v>
      </c>
      <c r="CT851" s="1225">
        <f t="shared" si="2613"/>
        <v>3.8851924331376381E-2</v>
      </c>
      <c r="CU851" s="1226">
        <f t="shared" si="2614"/>
        <v>0</v>
      </c>
      <c r="CV851" s="1227">
        <f t="shared" si="2614"/>
        <v>0</v>
      </c>
      <c r="CW851" s="1228">
        <f t="shared" si="2614"/>
        <v>0</v>
      </c>
      <c r="CX851" s="1228">
        <f t="shared" si="2614"/>
        <v>0</v>
      </c>
      <c r="CY851" s="1228">
        <f t="shared" si="2614"/>
        <v>0</v>
      </c>
      <c r="CZ851" s="1228">
        <f t="shared" si="2614"/>
        <v>0</v>
      </c>
      <c r="DA851" s="1228">
        <f t="shared" si="2614"/>
        <v>0</v>
      </c>
      <c r="DB851" s="1229">
        <f t="shared" si="2614"/>
        <v>0</v>
      </c>
      <c r="DC851" s="1229">
        <f t="shared" si="2614"/>
        <v>1.1497064579256361E-3</v>
      </c>
      <c r="DD851" s="1229">
        <f t="shared" si="2614"/>
        <v>2.207436399217221E-3</v>
      </c>
      <c r="DE851" s="1228">
        <f t="shared" si="2615"/>
        <v>2.452707110241357E-3</v>
      </c>
      <c r="DF851" s="1228">
        <f t="shared" si="2615"/>
        <v>5.6751467710371827E-3</v>
      </c>
      <c r="DG851" s="1228">
        <f t="shared" si="2615"/>
        <v>5.9360730593607308E-3</v>
      </c>
      <c r="DH851" s="1228">
        <f t="shared" si="2615"/>
        <v>6.1917808219178073E-3</v>
      </c>
      <c r="DI851" s="1228">
        <f t="shared" si="2615"/>
        <v>6.3050973814183205E-3</v>
      </c>
      <c r="DJ851" s="1227">
        <f t="shared" si="2615"/>
        <v>1.2263535551206784E-2</v>
      </c>
      <c r="DK851" s="1226">
        <f t="shared" si="2615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20">SUM(B648)</f>
        <v>1.1839530332681017E-2</v>
      </c>
      <c r="C853" s="1543">
        <f t="shared" si="2620"/>
        <v>0.13812785388127855</v>
      </c>
      <c r="D853" s="1543">
        <f t="shared" si="2620"/>
        <v>0.27061783617556612</v>
      </c>
      <c r="E853" s="1543">
        <f t="shared" si="2620"/>
        <v>1.9732550554468365E-2</v>
      </c>
      <c r="F853" s="1543">
        <f t="shared" si="2620"/>
        <v>3.1572080887149384E-2</v>
      </c>
      <c r="G853" s="1543">
        <f t="shared" si="2620"/>
        <v>3.3827229521945765E-2</v>
      </c>
      <c r="H853" s="1543">
        <f t="shared" si="2620"/>
        <v>4.7358121330724069E-2</v>
      </c>
      <c r="I853" s="1543">
        <f t="shared" si="2620"/>
        <v>3.1572080887149384E-2</v>
      </c>
      <c r="J853" s="1543">
        <f t="shared" si="2620"/>
        <v>7.1037181996086107E-2</v>
      </c>
      <c r="K853" s="1543">
        <f t="shared" si="2620"/>
        <v>0</v>
      </c>
      <c r="L853" s="1543">
        <f t="shared" si="2620"/>
        <v>0</v>
      </c>
      <c r="M853" s="1543">
        <f t="shared" si="2620"/>
        <v>0</v>
      </c>
      <c r="N853" s="1543">
        <f t="shared" si="2620"/>
        <v>0</v>
      </c>
      <c r="O853" s="1543">
        <f t="shared" si="2620"/>
        <v>0</v>
      </c>
      <c r="P853" s="1543">
        <f t="shared" si="2620"/>
        <v>0</v>
      </c>
      <c r="Q853" s="1543">
        <f t="shared" si="2620"/>
        <v>0</v>
      </c>
      <c r="R853" s="1543">
        <f t="shared" si="2620"/>
        <v>0</v>
      </c>
      <c r="S853" s="1542"/>
      <c r="T853" s="1664">
        <f t="shared" ref="T853:AJ853" si="2621">SUM(T648)</f>
        <v>3.1572080887149384E-2</v>
      </c>
      <c r="U853" s="1664">
        <f t="shared" si="2621"/>
        <v>0.16575342465753423</v>
      </c>
      <c r="V853" s="1664">
        <f t="shared" si="2621"/>
        <v>0</v>
      </c>
      <c r="W853" s="1664">
        <f t="shared" si="2621"/>
        <v>0</v>
      </c>
      <c r="X853" s="1664">
        <f t="shared" si="2621"/>
        <v>0</v>
      </c>
      <c r="Y853" s="1664">
        <f t="shared" si="2621"/>
        <v>0.14613363153480569</v>
      </c>
      <c r="Z853" s="1664">
        <f t="shared" si="2621"/>
        <v>0.13530891808778306</v>
      </c>
      <c r="AA853" s="1543">
        <f t="shared" si="2621"/>
        <v>0</v>
      </c>
      <c r="AB853" s="1543">
        <f t="shared" si="2621"/>
        <v>0</v>
      </c>
      <c r="AC853" s="1543">
        <f t="shared" si="2621"/>
        <v>0</v>
      </c>
      <c r="AD853" s="1543">
        <f t="shared" si="2621"/>
        <v>0</v>
      </c>
      <c r="AE853" s="1543">
        <f t="shared" si="2621"/>
        <v>0</v>
      </c>
      <c r="AF853" s="1543">
        <f t="shared" si="2621"/>
        <v>0</v>
      </c>
      <c r="AG853" s="1543">
        <f t="shared" si="2621"/>
        <v>0</v>
      </c>
      <c r="AH853" s="1543">
        <f t="shared" si="2621"/>
        <v>0</v>
      </c>
      <c r="AI853" s="1543">
        <f t="shared" si="2621"/>
        <v>0</v>
      </c>
      <c r="AJ853" s="1543">
        <f t="shared" si="2621"/>
        <v>0</v>
      </c>
      <c r="AK853" s="1542"/>
      <c r="AL853" s="1543">
        <f t="shared" ref="AL853:BB853" si="2622">SUM(AL648)</f>
        <v>0</v>
      </c>
      <c r="AM853" s="1543">
        <f t="shared" si="2622"/>
        <v>0</v>
      </c>
      <c r="AN853" s="1543">
        <f t="shared" si="2622"/>
        <v>0</v>
      </c>
      <c r="AO853" s="1543">
        <f t="shared" si="2622"/>
        <v>0</v>
      </c>
      <c r="AP853" s="1543">
        <f t="shared" si="2622"/>
        <v>0</v>
      </c>
      <c r="AQ853" s="1543">
        <f t="shared" si="2622"/>
        <v>0</v>
      </c>
      <c r="AR853" s="1543">
        <f t="shared" si="2622"/>
        <v>0</v>
      </c>
      <c r="AS853" s="1543">
        <f t="shared" si="2622"/>
        <v>0</v>
      </c>
      <c r="AT853" s="1543">
        <f t="shared" si="2622"/>
        <v>0</v>
      </c>
      <c r="AU853" s="1543">
        <f t="shared" si="2622"/>
        <v>0</v>
      </c>
      <c r="AV853" s="1543">
        <f t="shared" si="2622"/>
        <v>0</v>
      </c>
      <c r="AW853" s="1543">
        <f t="shared" si="2622"/>
        <v>0</v>
      </c>
      <c r="AX853" s="1543">
        <f t="shared" si="2622"/>
        <v>0</v>
      </c>
      <c r="AY853" s="1543">
        <f t="shared" si="2622"/>
        <v>0</v>
      </c>
      <c r="AZ853" s="1543">
        <f t="shared" si="2622"/>
        <v>0</v>
      </c>
      <c r="BA853" s="1543">
        <f t="shared" si="2622"/>
        <v>0</v>
      </c>
      <c r="BB853" s="1543">
        <f t="shared" si="2622"/>
        <v>0</v>
      </c>
      <c r="BC853" s="1542"/>
      <c r="BD853" s="1543">
        <f t="shared" ref="BD853:BT853" si="2623">SUM(BD648)</f>
        <v>0</v>
      </c>
      <c r="BE853" s="1543">
        <f t="shared" si="2623"/>
        <v>0</v>
      </c>
      <c r="BF853" s="1543">
        <f t="shared" si="2623"/>
        <v>0</v>
      </c>
      <c r="BG853" s="1543">
        <f t="shared" si="2623"/>
        <v>0</v>
      </c>
      <c r="BH853" s="1543">
        <f t="shared" si="2623"/>
        <v>0</v>
      </c>
      <c r="BI853" s="1543">
        <f t="shared" si="2623"/>
        <v>0</v>
      </c>
      <c r="BJ853" s="1543">
        <f t="shared" si="2623"/>
        <v>0</v>
      </c>
      <c r="BK853" s="1543">
        <f t="shared" si="2623"/>
        <v>0</v>
      </c>
      <c r="BL853" s="1543">
        <f t="shared" si="2623"/>
        <v>0</v>
      </c>
      <c r="BM853" s="1543">
        <f t="shared" si="2623"/>
        <v>0</v>
      </c>
      <c r="BN853" s="1543">
        <f t="shared" si="2623"/>
        <v>0</v>
      </c>
      <c r="BO853" s="1543">
        <f t="shared" si="2623"/>
        <v>0</v>
      </c>
      <c r="BP853" s="1543">
        <f t="shared" si="2623"/>
        <v>0</v>
      </c>
      <c r="BQ853" s="1543">
        <f t="shared" si="2623"/>
        <v>0</v>
      </c>
      <c r="BR853" s="1543">
        <f t="shared" si="2623"/>
        <v>0</v>
      </c>
      <c r="BS853" s="1543">
        <f t="shared" si="2623"/>
        <v>0</v>
      </c>
      <c r="BT853" s="1543">
        <f t="shared" si="2623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4"/>
        <v>0</v>
      </c>
      <c r="CF853" s="1223">
        <f t="shared" si="2624"/>
        <v>0</v>
      </c>
      <c r="CG853" s="1223">
        <f t="shared" si="2624"/>
        <v>0</v>
      </c>
      <c r="CH853" s="1223">
        <f t="shared" si="2624"/>
        <v>0</v>
      </c>
      <c r="CI853" s="1223">
        <f t="shared" si="2624"/>
        <v>0</v>
      </c>
      <c r="CJ853" s="1223">
        <f t="shared" si="2624"/>
        <v>0</v>
      </c>
      <c r="CK853" s="1224">
        <f t="shared" si="2624"/>
        <v>0</v>
      </c>
      <c r="CL853" s="1224">
        <f t="shared" si="2624"/>
        <v>0</v>
      </c>
      <c r="CM853" s="1224">
        <f t="shared" si="2624"/>
        <v>0</v>
      </c>
      <c r="CN853" s="1223">
        <f t="shared" si="2624"/>
        <v>0</v>
      </c>
      <c r="CO853" s="1223">
        <f t="shared" si="2624"/>
        <v>0</v>
      </c>
      <c r="CP853" s="1223">
        <f t="shared" si="2624"/>
        <v>0</v>
      </c>
      <c r="CQ853" s="1223">
        <f t="shared" si="2624"/>
        <v>0</v>
      </c>
      <c r="CR853" s="1223">
        <f t="shared" si="2624"/>
        <v>0</v>
      </c>
      <c r="CS853" s="1222">
        <f t="shared" si="2624"/>
        <v>0</v>
      </c>
      <c r="CT853" s="1225">
        <f t="shared" ref="CE853:CT856" si="26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6"/>
        <v>0</v>
      </c>
      <c r="CW853" s="1228">
        <f t="shared" si="2626"/>
        <v>0</v>
      </c>
      <c r="CX853" s="1228">
        <f t="shared" si="2626"/>
        <v>0</v>
      </c>
      <c r="CY853" s="1228">
        <f t="shared" si="2626"/>
        <v>0</v>
      </c>
      <c r="CZ853" s="1228">
        <f t="shared" si="2626"/>
        <v>0</v>
      </c>
      <c r="DA853" s="1228">
        <f t="shared" si="2626"/>
        <v>0</v>
      </c>
      <c r="DB853" s="1229">
        <f t="shared" si="2626"/>
        <v>0</v>
      </c>
      <c r="DC853" s="1229">
        <f t="shared" si="2626"/>
        <v>0</v>
      </c>
      <c r="DD853" s="1229">
        <f t="shared" si="2626"/>
        <v>0</v>
      </c>
      <c r="DE853" s="1228">
        <f t="shared" ref="DE853:DK856" si="26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7"/>
        <v>0</v>
      </c>
      <c r="DG853" s="1228">
        <f t="shared" si="2627"/>
        <v>0</v>
      </c>
      <c r="DH853" s="1228">
        <f t="shared" si="2627"/>
        <v>0</v>
      </c>
      <c r="DI853" s="1228">
        <f t="shared" si="2627"/>
        <v>0</v>
      </c>
      <c r="DJ853" s="1227">
        <f t="shared" si="2627"/>
        <v>0</v>
      </c>
      <c r="DK853" s="1226">
        <f t="shared" si="2627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8">SUM(B654)</f>
        <v>2.3679060665362035E-2</v>
      </c>
      <c r="C854" s="1543">
        <f t="shared" si="2628"/>
        <v>4.7358121330724069E-2</v>
      </c>
      <c r="D854" s="1543">
        <f t="shared" si="2628"/>
        <v>1.3530891808778304E-2</v>
      </c>
      <c r="E854" s="1543">
        <f t="shared" si="2628"/>
        <v>1.1839530332681017E-2</v>
      </c>
      <c r="F854" s="1543">
        <f t="shared" si="2628"/>
        <v>7.893020221787346E-3</v>
      </c>
      <c r="G854" s="1543">
        <f t="shared" si="2628"/>
        <v>2.0296337713167457E-2</v>
      </c>
      <c r="H854" s="1543">
        <f t="shared" si="2628"/>
        <v>7.893020221787346E-3</v>
      </c>
      <c r="I854" s="1543">
        <f t="shared" si="2628"/>
        <v>0</v>
      </c>
      <c r="J854" s="1543">
        <f t="shared" si="2628"/>
        <v>2.8414872798434444E-2</v>
      </c>
      <c r="K854" s="1543">
        <f t="shared" si="2628"/>
        <v>0</v>
      </c>
      <c r="L854" s="1543">
        <f t="shared" si="2628"/>
        <v>0</v>
      </c>
      <c r="M854" s="1543">
        <f t="shared" si="2628"/>
        <v>0</v>
      </c>
      <c r="N854" s="1543">
        <f t="shared" si="2628"/>
        <v>0</v>
      </c>
      <c r="O854" s="1543">
        <f t="shared" si="2628"/>
        <v>0</v>
      </c>
      <c r="P854" s="1543">
        <f t="shared" si="2628"/>
        <v>0</v>
      </c>
      <c r="Q854" s="1543">
        <f t="shared" si="2628"/>
        <v>0</v>
      </c>
      <c r="R854" s="1543">
        <f t="shared" si="2628"/>
        <v>0</v>
      </c>
      <c r="S854" s="1542"/>
      <c r="T854" s="1664">
        <f t="shared" ref="T854:AJ854" si="2629">SUM(T654)</f>
        <v>7.1037181996086107E-2</v>
      </c>
      <c r="U854" s="1664">
        <f t="shared" si="2629"/>
        <v>0.19890410958904109</v>
      </c>
      <c r="V854" s="1664">
        <f t="shared" si="2629"/>
        <v>5.4123567235113218E-2</v>
      </c>
      <c r="W854" s="1664">
        <f t="shared" si="2629"/>
        <v>0.23679060665362037</v>
      </c>
      <c r="X854" s="1664">
        <f t="shared" si="2629"/>
        <v>0.11365949119373778</v>
      </c>
      <c r="Y854" s="1664">
        <f t="shared" si="2629"/>
        <v>9.7422421023203795E-2</v>
      </c>
      <c r="Z854" s="1664">
        <f t="shared" si="2629"/>
        <v>5.4123567235113218E-2</v>
      </c>
      <c r="AA854" s="1543">
        <f t="shared" si="2629"/>
        <v>0.23679060665362037</v>
      </c>
      <c r="AB854" s="1543">
        <f t="shared" si="2629"/>
        <v>0.23679060665362037</v>
      </c>
      <c r="AC854" s="1543">
        <f t="shared" si="2629"/>
        <v>0</v>
      </c>
      <c r="AD854" s="1543">
        <f t="shared" si="2629"/>
        <v>0</v>
      </c>
      <c r="AE854" s="1543">
        <f t="shared" si="2629"/>
        <v>0</v>
      </c>
      <c r="AF854" s="1543">
        <f t="shared" si="2629"/>
        <v>0</v>
      </c>
      <c r="AG854" s="1543">
        <f t="shared" si="2629"/>
        <v>0</v>
      </c>
      <c r="AH854" s="1543">
        <f t="shared" si="2629"/>
        <v>0</v>
      </c>
      <c r="AI854" s="1543">
        <f t="shared" si="2629"/>
        <v>0</v>
      </c>
      <c r="AJ854" s="1543">
        <f t="shared" si="2629"/>
        <v>0</v>
      </c>
      <c r="AK854" s="1542"/>
      <c r="AL854" s="1543">
        <f t="shared" ref="AL854:BB854" si="2630">SUM(AL654)</f>
        <v>0.13530891808778306</v>
      </c>
      <c r="AM854" s="1543">
        <f t="shared" si="2630"/>
        <v>0</v>
      </c>
      <c r="AN854" s="1543">
        <f t="shared" si="2630"/>
        <v>9.4716242661448138E-2</v>
      </c>
      <c r="AO854" s="1543">
        <f t="shared" si="2630"/>
        <v>0</v>
      </c>
      <c r="AP854" s="1543">
        <f t="shared" si="2630"/>
        <v>0</v>
      </c>
      <c r="AQ854" s="1543">
        <f t="shared" si="2630"/>
        <v>0</v>
      </c>
      <c r="AR854" s="1543">
        <f t="shared" si="2630"/>
        <v>0</v>
      </c>
      <c r="AS854" s="1543">
        <f t="shared" si="2630"/>
        <v>0</v>
      </c>
      <c r="AT854" s="1543">
        <f t="shared" si="2630"/>
        <v>0</v>
      </c>
      <c r="AU854" s="1543">
        <f t="shared" si="2630"/>
        <v>0</v>
      </c>
      <c r="AV854" s="1543">
        <f t="shared" si="2630"/>
        <v>0</v>
      </c>
      <c r="AW854" s="1543">
        <f t="shared" si="2630"/>
        <v>0</v>
      </c>
      <c r="AX854" s="1543">
        <f t="shared" si="2630"/>
        <v>0</v>
      </c>
      <c r="AY854" s="1543">
        <f t="shared" si="2630"/>
        <v>0</v>
      </c>
      <c r="AZ854" s="1543">
        <f t="shared" si="2630"/>
        <v>0</v>
      </c>
      <c r="BA854" s="1543">
        <f t="shared" si="2630"/>
        <v>0</v>
      </c>
      <c r="BB854" s="1543">
        <f t="shared" si="2630"/>
        <v>0</v>
      </c>
      <c r="BC854" s="1542"/>
      <c r="BD854" s="1543">
        <f t="shared" ref="BD854:BT854" si="2631">SUM(BD654)</f>
        <v>0</v>
      </c>
      <c r="BE854" s="1543">
        <f t="shared" si="2631"/>
        <v>0</v>
      </c>
      <c r="BF854" s="1543">
        <f t="shared" si="2631"/>
        <v>0</v>
      </c>
      <c r="BG854" s="1543">
        <f t="shared" si="2631"/>
        <v>0</v>
      </c>
      <c r="BH854" s="1543">
        <f t="shared" si="2631"/>
        <v>0</v>
      </c>
      <c r="BI854" s="1543">
        <f t="shared" si="2631"/>
        <v>0</v>
      </c>
      <c r="BJ854" s="1543">
        <f t="shared" si="2631"/>
        <v>0</v>
      </c>
      <c r="BK854" s="1543">
        <f t="shared" si="2631"/>
        <v>0</v>
      </c>
      <c r="BL854" s="1543">
        <f t="shared" si="2631"/>
        <v>0</v>
      </c>
      <c r="BM854" s="1543">
        <f t="shared" si="2631"/>
        <v>0</v>
      </c>
      <c r="BN854" s="1543">
        <f t="shared" si="2631"/>
        <v>0</v>
      </c>
      <c r="BO854" s="1543">
        <f t="shared" si="2631"/>
        <v>0</v>
      </c>
      <c r="BP854" s="1543">
        <f t="shared" si="2631"/>
        <v>0</v>
      </c>
      <c r="BQ854" s="1543">
        <f t="shared" si="2631"/>
        <v>0</v>
      </c>
      <c r="BR854" s="1543">
        <f t="shared" si="2631"/>
        <v>0</v>
      </c>
      <c r="BS854" s="1543">
        <f t="shared" si="2631"/>
        <v>0</v>
      </c>
      <c r="BT854" s="1543">
        <f t="shared" si="2631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5"/>
        <v>0</v>
      </c>
      <c r="CF854" s="1223">
        <f t="shared" si="2625"/>
        <v>0</v>
      </c>
      <c r="CG854" s="1223">
        <f t="shared" si="2625"/>
        <v>0</v>
      </c>
      <c r="CH854" s="1223">
        <f t="shared" si="2625"/>
        <v>0</v>
      </c>
      <c r="CI854" s="1223">
        <f t="shared" si="2625"/>
        <v>0</v>
      </c>
      <c r="CJ854" s="1223">
        <f t="shared" si="2625"/>
        <v>0</v>
      </c>
      <c r="CK854" s="1224">
        <f t="shared" si="2625"/>
        <v>0</v>
      </c>
      <c r="CL854" s="1224">
        <f t="shared" si="2625"/>
        <v>0</v>
      </c>
      <c r="CM854" s="1224">
        <f t="shared" si="2625"/>
        <v>0</v>
      </c>
      <c r="CN854" s="1223">
        <f t="shared" si="2625"/>
        <v>0</v>
      </c>
      <c r="CO854" s="1223">
        <f t="shared" si="2625"/>
        <v>0</v>
      </c>
      <c r="CP854" s="1223">
        <f t="shared" si="2625"/>
        <v>0</v>
      </c>
      <c r="CQ854" s="1223">
        <f t="shared" si="2625"/>
        <v>0</v>
      </c>
      <c r="CR854" s="1223">
        <f t="shared" si="2625"/>
        <v>0</v>
      </c>
      <c r="CS854" s="1222">
        <f t="shared" si="2625"/>
        <v>9.4716242661448138E-2</v>
      </c>
      <c r="CT854" s="1225">
        <f t="shared" si="2625"/>
        <v>0.13530891808778306</v>
      </c>
      <c r="CU854" s="1226">
        <f t="shared" si="2626"/>
        <v>0</v>
      </c>
      <c r="CV854" s="1227">
        <f t="shared" si="2626"/>
        <v>0</v>
      </c>
      <c r="CW854" s="1228">
        <f t="shared" si="2626"/>
        <v>0</v>
      </c>
      <c r="CX854" s="1228">
        <f t="shared" si="2626"/>
        <v>0</v>
      </c>
      <c r="CY854" s="1228">
        <f t="shared" si="2626"/>
        <v>0</v>
      </c>
      <c r="CZ854" s="1228">
        <f t="shared" si="2626"/>
        <v>0</v>
      </c>
      <c r="DA854" s="1228">
        <f t="shared" si="2626"/>
        <v>0</v>
      </c>
      <c r="DB854" s="1229">
        <f t="shared" si="2626"/>
        <v>0</v>
      </c>
      <c r="DC854" s="1229">
        <f t="shared" si="2626"/>
        <v>0</v>
      </c>
      <c r="DD854" s="1229">
        <f t="shared" si="2626"/>
        <v>0</v>
      </c>
      <c r="DE854" s="1228">
        <f t="shared" si="2627"/>
        <v>0</v>
      </c>
      <c r="DF854" s="1228">
        <f t="shared" si="2627"/>
        <v>0</v>
      </c>
      <c r="DG854" s="1228">
        <f t="shared" si="2627"/>
        <v>0</v>
      </c>
      <c r="DH854" s="1228">
        <f t="shared" si="2627"/>
        <v>0</v>
      </c>
      <c r="DI854" s="1228">
        <f t="shared" si="2627"/>
        <v>0</v>
      </c>
      <c r="DJ854" s="1227">
        <f t="shared" si="2627"/>
        <v>0</v>
      </c>
      <c r="DK854" s="1226">
        <f t="shared" si="2627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2">SUM(B660)</f>
        <v>2.3679060665362035E-2</v>
      </c>
      <c r="C855" s="1543">
        <f t="shared" si="2632"/>
        <v>0</v>
      </c>
      <c r="D855" s="1543">
        <f t="shared" si="2632"/>
        <v>5.4123567235113218E-2</v>
      </c>
      <c r="E855" s="1543">
        <f t="shared" si="2632"/>
        <v>1.5786040443574692E-2</v>
      </c>
      <c r="F855" s="1543">
        <f t="shared" si="2632"/>
        <v>7.893020221787346E-2</v>
      </c>
      <c r="G855" s="1543">
        <f t="shared" si="2632"/>
        <v>1.3530891808778304E-2</v>
      </c>
      <c r="H855" s="1543">
        <f t="shared" si="2632"/>
        <v>6.3144161774298768E-2</v>
      </c>
      <c r="I855" s="1543">
        <f t="shared" si="2632"/>
        <v>9.4716242661448138E-2</v>
      </c>
      <c r="J855" s="1543">
        <f t="shared" si="2632"/>
        <v>4.7358121330724069E-2</v>
      </c>
      <c r="K855" s="1543">
        <f t="shared" si="2632"/>
        <v>0</v>
      </c>
      <c r="L855" s="1543">
        <f t="shared" si="2632"/>
        <v>0</v>
      </c>
      <c r="M855" s="1543">
        <f t="shared" si="2632"/>
        <v>0</v>
      </c>
      <c r="N855" s="1543">
        <f t="shared" si="2632"/>
        <v>0</v>
      </c>
      <c r="O855" s="1543">
        <f t="shared" si="2632"/>
        <v>0</v>
      </c>
      <c r="P855" s="1543">
        <f t="shared" si="2632"/>
        <v>0</v>
      </c>
      <c r="Q855" s="1543">
        <f t="shared" si="2632"/>
        <v>0</v>
      </c>
      <c r="R855" s="1543">
        <f t="shared" si="2632"/>
        <v>0</v>
      </c>
      <c r="S855" s="1542"/>
      <c r="T855" s="1664">
        <f t="shared" ref="T855:AJ855" si="2633">SUM(T660)</f>
        <v>6.3144161774298768E-2</v>
      </c>
      <c r="U855" s="1664">
        <f t="shared" si="2633"/>
        <v>0.21311154598825832</v>
      </c>
      <c r="V855" s="1664">
        <f t="shared" si="2633"/>
        <v>5.4123567235113218E-2</v>
      </c>
      <c r="W855" s="1664">
        <f t="shared" si="2633"/>
        <v>0.11839530332681018</v>
      </c>
      <c r="X855" s="1664">
        <f t="shared" si="2633"/>
        <v>0</v>
      </c>
      <c r="Y855" s="1664">
        <f t="shared" si="2633"/>
        <v>4.8711210511601898E-2</v>
      </c>
      <c r="Z855" s="1664">
        <f t="shared" si="2633"/>
        <v>2.7061783617556609E-2</v>
      </c>
      <c r="AA855" s="1543">
        <f t="shared" si="2633"/>
        <v>0.29598825831702547</v>
      </c>
      <c r="AB855" s="1543">
        <f t="shared" si="2633"/>
        <v>0</v>
      </c>
      <c r="AC855" s="1543">
        <f t="shared" si="2633"/>
        <v>0</v>
      </c>
      <c r="AD855" s="1543">
        <f t="shared" si="2633"/>
        <v>0</v>
      </c>
      <c r="AE855" s="1543">
        <f t="shared" si="2633"/>
        <v>0</v>
      </c>
      <c r="AF855" s="1543">
        <f t="shared" si="2633"/>
        <v>0</v>
      </c>
      <c r="AG855" s="1543">
        <f t="shared" si="2633"/>
        <v>0</v>
      </c>
      <c r="AH855" s="1543">
        <f t="shared" si="2633"/>
        <v>0</v>
      </c>
      <c r="AI855" s="1543">
        <f t="shared" si="2633"/>
        <v>0</v>
      </c>
      <c r="AJ855" s="1543">
        <f t="shared" si="2633"/>
        <v>0</v>
      </c>
      <c r="AK855" s="1542"/>
      <c r="AL855" s="1543">
        <f t="shared" ref="AL855:BB855" si="2634">SUM(AL660)</f>
        <v>8.1185350852669827E-2</v>
      </c>
      <c r="AM855" s="1543">
        <f t="shared" si="2634"/>
        <v>0</v>
      </c>
      <c r="AN855" s="1543">
        <f t="shared" si="2634"/>
        <v>0.1326027397260274</v>
      </c>
      <c r="AO855" s="1543">
        <f t="shared" si="2634"/>
        <v>0</v>
      </c>
      <c r="AP855" s="1543">
        <f t="shared" si="2634"/>
        <v>0</v>
      </c>
      <c r="AQ855" s="1543">
        <f t="shared" si="2634"/>
        <v>0</v>
      </c>
      <c r="AR855" s="1543">
        <f t="shared" si="2634"/>
        <v>0</v>
      </c>
      <c r="AS855" s="1543">
        <f t="shared" si="2634"/>
        <v>0</v>
      </c>
      <c r="AT855" s="1543">
        <f t="shared" si="2634"/>
        <v>0</v>
      </c>
      <c r="AU855" s="1543">
        <f t="shared" si="2634"/>
        <v>0</v>
      </c>
      <c r="AV855" s="1543">
        <f t="shared" si="2634"/>
        <v>0</v>
      </c>
      <c r="AW855" s="1543">
        <f t="shared" si="2634"/>
        <v>0</v>
      </c>
      <c r="AX855" s="1543">
        <f t="shared" si="2634"/>
        <v>0</v>
      </c>
      <c r="AY855" s="1543">
        <f t="shared" si="2634"/>
        <v>0</v>
      </c>
      <c r="AZ855" s="1543">
        <f t="shared" si="2634"/>
        <v>0</v>
      </c>
      <c r="BA855" s="1543">
        <f t="shared" si="2634"/>
        <v>0</v>
      </c>
      <c r="BB855" s="1543">
        <f t="shared" si="2634"/>
        <v>0</v>
      </c>
      <c r="BC855" s="1542"/>
      <c r="BD855" s="1543">
        <f t="shared" ref="BD855:BT855" si="2635">SUM(BD660)</f>
        <v>0</v>
      </c>
      <c r="BE855" s="1543">
        <f t="shared" si="2635"/>
        <v>0</v>
      </c>
      <c r="BF855" s="1543">
        <f t="shared" si="2635"/>
        <v>0</v>
      </c>
      <c r="BG855" s="1543">
        <f t="shared" si="2635"/>
        <v>0</v>
      </c>
      <c r="BH855" s="1543">
        <f t="shared" si="2635"/>
        <v>0</v>
      </c>
      <c r="BI855" s="1543">
        <f t="shared" si="2635"/>
        <v>0</v>
      </c>
      <c r="BJ855" s="1543">
        <f t="shared" si="2635"/>
        <v>0</v>
      </c>
      <c r="BK855" s="1543">
        <f t="shared" si="2635"/>
        <v>0</v>
      </c>
      <c r="BL855" s="1543">
        <f t="shared" si="2635"/>
        <v>0</v>
      </c>
      <c r="BM855" s="1543">
        <f t="shared" si="2635"/>
        <v>0</v>
      </c>
      <c r="BN855" s="1543">
        <f t="shared" si="2635"/>
        <v>0</v>
      </c>
      <c r="BO855" s="1543">
        <f t="shared" si="2635"/>
        <v>0</v>
      </c>
      <c r="BP855" s="1543">
        <f t="shared" si="2635"/>
        <v>0</v>
      </c>
      <c r="BQ855" s="1543">
        <f t="shared" si="2635"/>
        <v>0</v>
      </c>
      <c r="BR855" s="1543">
        <f t="shared" si="2635"/>
        <v>0</v>
      </c>
      <c r="BS855" s="1543">
        <f t="shared" si="2635"/>
        <v>0</v>
      </c>
      <c r="BT855" s="1543">
        <f t="shared" si="2635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5"/>
        <v>0</v>
      </c>
      <c r="CF855" s="1223">
        <f t="shared" si="2625"/>
        <v>0</v>
      </c>
      <c r="CG855" s="1223">
        <f t="shared" si="2625"/>
        <v>0</v>
      </c>
      <c r="CH855" s="1223">
        <f t="shared" si="2625"/>
        <v>0</v>
      </c>
      <c r="CI855" s="1223">
        <f t="shared" si="2625"/>
        <v>0</v>
      </c>
      <c r="CJ855" s="1223">
        <f t="shared" si="2625"/>
        <v>0</v>
      </c>
      <c r="CK855" s="1224">
        <f t="shared" si="2625"/>
        <v>0</v>
      </c>
      <c r="CL855" s="1224">
        <f t="shared" si="2625"/>
        <v>0</v>
      </c>
      <c r="CM855" s="1224">
        <f t="shared" si="2625"/>
        <v>0</v>
      </c>
      <c r="CN855" s="1223">
        <f t="shared" si="2625"/>
        <v>0</v>
      </c>
      <c r="CO855" s="1223">
        <f t="shared" si="2625"/>
        <v>0</v>
      </c>
      <c r="CP855" s="1223">
        <f t="shared" si="2625"/>
        <v>0</v>
      </c>
      <c r="CQ855" s="1223">
        <f t="shared" si="2625"/>
        <v>0</v>
      </c>
      <c r="CR855" s="1223">
        <f t="shared" si="2625"/>
        <v>0</v>
      </c>
      <c r="CS855" s="1222">
        <f t="shared" si="2625"/>
        <v>8.1185350852669827E-2</v>
      </c>
      <c r="CT855" s="1225">
        <f t="shared" si="2625"/>
        <v>0.1326027397260274</v>
      </c>
      <c r="CU855" s="1226">
        <f t="shared" si="2626"/>
        <v>0</v>
      </c>
      <c r="CV855" s="1227">
        <f t="shared" si="2626"/>
        <v>0</v>
      </c>
      <c r="CW855" s="1228">
        <f t="shared" si="2626"/>
        <v>0</v>
      </c>
      <c r="CX855" s="1228">
        <f t="shared" si="2626"/>
        <v>0</v>
      </c>
      <c r="CY855" s="1228">
        <f t="shared" si="2626"/>
        <v>0</v>
      </c>
      <c r="CZ855" s="1228">
        <f t="shared" si="2626"/>
        <v>0</v>
      </c>
      <c r="DA855" s="1228">
        <f t="shared" si="2626"/>
        <v>0</v>
      </c>
      <c r="DB855" s="1229">
        <f t="shared" si="2626"/>
        <v>0</v>
      </c>
      <c r="DC855" s="1229">
        <f t="shared" si="2626"/>
        <v>0</v>
      </c>
      <c r="DD855" s="1229">
        <f t="shared" si="2626"/>
        <v>0</v>
      </c>
      <c r="DE855" s="1228">
        <f t="shared" si="2627"/>
        <v>0</v>
      </c>
      <c r="DF855" s="1228">
        <f t="shared" si="2627"/>
        <v>0</v>
      </c>
      <c r="DG855" s="1228">
        <f t="shared" si="2627"/>
        <v>0</v>
      </c>
      <c r="DH855" s="1228">
        <f t="shared" si="2627"/>
        <v>0</v>
      </c>
      <c r="DI855" s="1228">
        <f t="shared" si="2627"/>
        <v>0</v>
      </c>
      <c r="DJ855" s="1227">
        <f t="shared" si="2627"/>
        <v>0</v>
      </c>
      <c r="DK855" s="1226">
        <f t="shared" si="2627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6">SUM(B663)</f>
        <v>0</v>
      </c>
      <c r="C856" s="1543">
        <f t="shared" si="2636"/>
        <v>0</v>
      </c>
      <c r="D856" s="1543">
        <f t="shared" si="2636"/>
        <v>0</v>
      </c>
      <c r="E856" s="1543">
        <f t="shared" si="2636"/>
        <v>0</v>
      </c>
      <c r="F856" s="1543">
        <f t="shared" si="2636"/>
        <v>0</v>
      </c>
      <c r="G856" s="1543">
        <f t="shared" si="2636"/>
        <v>0</v>
      </c>
      <c r="H856" s="1543">
        <f t="shared" si="2636"/>
        <v>0</v>
      </c>
      <c r="I856" s="1543">
        <f t="shared" si="2636"/>
        <v>0</v>
      </c>
      <c r="J856" s="1543">
        <f t="shared" si="2636"/>
        <v>0</v>
      </c>
      <c r="K856" s="1543">
        <f t="shared" si="2636"/>
        <v>0</v>
      </c>
      <c r="L856" s="1543">
        <f t="shared" si="2636"/>
        <v>0</v>
      </c>
      <c r="M856" s="1543">
        <f t="shared" si="2636"/>
        <v>0</v>
      </c>
      <c r="N856" s="1543">
        <f t="shared" si="2636"/>
        <v>0</v>
      </c>
      <c r="O856" s="1543">
        <f t="shared" si="2636"/>
        <v>0</v>
      </c>
      <c r="P856" s="1543">
        <f t="shared" si="2636"/>
        <v>0</v>
      </c>
      <c r="Q856" s="1543">
        <f t="shared" si="2636"/>
        <v>0</v>
      </c>
      <c r="R856" s="1543">
        <f t="shared" si="2636"/>
        <v>0</v>
      </c>
      <c r="S856" s="1542"/>
      <c r="T856" s="1664">
        <f t="shared" ref="T856:AJ856" si="2637">SUM(T663)</f>
        <v>0</v>
      </c>
      <c r="U856" s="1664">
        <f t="shared" si="2637"/>
        <v>0</v>
      </c>
      <c r="V856" s="1664">
        <f t="shared" si="2637"/>
        <v>0</v>
      </c>
      <c r="W856" s="1664">
        <f t="shared" si="2637"/>
        <v>0</v>
      </c>
      <c r="X856" s="1664">
        <f t="shared" si="2637"/>
        <v>0</v>
      </c>
      <c r="Y856" s="1664">
        <f t="shared" si="2637"/>
        <v>0</v>
      </c>
      <c r="Z856" s="1664">
        <f t="shared" si="2637"/>
        <v>0</v>
      </c>
      <c r="AA856" s="1543">
        <f t="shared" si="2637"/>
        <v>0</v>
      </c>
      <c r="AB856" s="1543">
        <f t="shared" si="2637"/>
        <v>0</v>
      </c>
      <c r="AC856" s="1543">
        <f t="shared" si="2637"/>
        <v>0</v>
      </c>
      <c r="AD856" s="1543">
        <f t="shared" si="2637"/>
        <v>0</v>
      </c>
      <c r="AE856" s="1543">
        <f t="shared" si="2637"/>
        <v>0</v>
      </c>
      <c r="AF856" s="1543">
        <f t="shared" si="2637"/>
        <v>0</v>
      </c>
      <c r="AG856" s="1543">
        <f t="shared" si="2637"/>
        <v>0</v>
      </c>
      <c r="AH856" s="1543">
        <f t="shared" si="2637"/>
        <v>0</v>
      </c>
      <c r="AI856" s="1543">
        <f t="shared" si="2637"/>
        <v>0</v>
      </c>
      <c r="AJ856" s="1543">
        <f t="shared" si="2637"/>
        <v>0</v>
      </c>
      <c r="AK856" s="1542"/>
      <c r="AL856" s="1543">
        <f t="shared" ref="AL856:BB856" si="2638">SUM(AL663)</f>
        <v>0</v>
      </c>
      <c r="AM856" s="1543">
        <f t="shared" si="2638"/>
        <v>0</v>
      </c>
      <c r="AN856" s="1543">
        <f t="shared" si="2638"/>
        <v>0</v>
      </c>
      <c r="AO856" s="1543">
        <f t="shared" si="2638"/>
        <v>0</v>
      </c>
      <c r="AP856" s="1543">
        <f t="shared" si="2638"/>
        <v>0</v>
      </c>
      <c r="AQ856" s="1543">
        <f t="shared" si="2638"/>
        <v>0</v>
      </c>
      <c r="AR856" s="1543">
        <f t="shared" si="2638"/>
        <v>0</v>
      </c>
      <c r="AS856" s="1543">
        <f t="shared" si="2638"/>
        <v>0</v>
      </c>
      <c r="AT856" s="1543">
        <f t="shared" si="2638"/>
        <v>0</v>
      </c>
      <c r="AU856" s="1543">
        <f t="shared" si="2638"/>
        <v>0</v>
      </c>
      <c r="AV856" s="1543">
        <f t="shared" si="2638"/>
        <v>0</v>
      </c>
      <c r="AW856" s="1543">
        <f t="shared" si="2638"/>
        <v>0</v>
      </c>
      <c r="AX856" s="1543">
        <f t="shared" si="2638"/>
        <v>0</v>
      </c>
      <c r="AY856" s="1543">
        <f t="shared" si="2638"/>
        <v>0</v>
      </c>
      <c r="AZ856" s="1543">
        <f t="shared" si="2638"/>
        <v>0</v>
      </c>
      <c r="BA856" s="1543">
        <f t="shared" si="2638"/>
        <v>0</v>
      </c>
      <c r="BB856" s="1543">
        <f t="shared" si="2638"/>
        <v>0</v>
      </c>
      <c r="BC856" s="1542"/>
      <c r="BD856" s="1543">
        <f t="shared" ref="BD856:BT856" si="2639">SUM(BD663)</f>
        <v>0</v>
      </c>
      <c r="BE856" s="1543">
        <f t="shared" si="2639"/>
        <v>0</v>
      </c>
      <c r="BF856" s="1543">
        <f t="shared" si="2639"/>
        <v>0</v>
      </c>
      <c r="BG856" s="1543">
        <f t="shared" si="2639"/>
        <v>0</v>
      </c>
      <c r="BH856" s="1543">
        <f t="shared" si="2639"/>
        <v>0</v>
      </c>
      <c r="BI856" s="1543">
        <f t="shared" si="2639"/>
        <v>0</v>
      </c>
      <c r="BJ856" s="1543">
        <f t="shared" si="2639"/>
        <v>0</v>
      </c>
      <c r="BK856" s="1543">
        <f t="shared" si="2639"/>
        <v>0</v>
      </c>
      <c r="BL856" s="1543">
        <f t="shared" si="2639"/>
        <v>0</v>
      </c>
      <c r="BM856" s="1543">
        <f t="shared" si="2639"/>
        <v>0</v>
      </c>
      <c r="BN856" s="1543">
        <f t="shared" si="2639"/>
        <v>0</v>
      </c>
      <c r="BO856" s="1543">
        <f t="shared" si="2639"/>
        <v>0</v>
      </c>
      <c r="BP856" s="1543">
        <f t="shared" si="2639"/>
        <v>0</v>
      </c>
      <c r="BQ856" s="1543">
        <f t="shared" si="2639"/>
        <v>0</v>
      </c>
      <c r="BR856" s="1543">
        <f t="shared" si="2639"/>
        <v>0</v>
      </c>
      <c r="BS856" s="1543">
        <f t="shared" si="2639"/>
        <v>0</v>
      </c>
      <c r="BT856" s="1543">
        <f t="shared" si="2639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5"/>
        <v>0</v>
      </c>
      <c r="CF856" s="1223">
        <f t="shared" si="2625"/>
        <v>0</v>
      </c>
      <c r="CG856" s="1223">
        <f t="shared" si="2625"/>
        <v>0</v>
      </c>
      <c r="CH856" s="1223">
        <f t="shared" si="2625"/>
        <v>0</v>
      </c>
      <c r="CI856" s="1223">
        <f t="shared" si="2625"/>
        <v>0</v>
      </c>
      <c r="CJ856" s="1223">
        <f t="shared" si="2625"/>
        <v>0</v>
      </c>
      <c r="CK856" s="1224">
        <f t="shared" si="2625"/>
        <v>0</v>
      </c>
      <c r="CL856" s="1224">
        <f t="shared" si="2625"/>
        <v>0</v>
      </c>
      <c r="CM856" s="1224">
        <f t="shared" si="2625"/>
        <v>0</v>
      </c>
      <c r="CN856" s="1223">
        <f t="shared" si="2625"/>
        <v>0</v>
      </c>
      <c r="CO856" s="1223">
        <f t="shared" si="2625"/>
        <v>0</v>
      </c>
      <c r="CP856" s="1223">
        <f t="shared" si="2625"/>
        <v>0</v>
      </c>
      <c r="CQ856" s="1223">
        <f t="shared" si="2625"/>
        <v>0</v>
      </c>
      <c r="CR856" s="1223">
        <f t="shared" si="2625"/>
        <v>0</v>
      </c>
      <c r="CS856" s="1222">
        <f t="shared" si="2625"/>
        <v>0</v>
      </c>
      <c r="CT856" s="1225">
        <f t="shared" si="2625"/>
        <v>0</v>
      </c>
      <c r="CU856" s="1226">
        <f t="shared" si="2626"/>
        <v>0</v>
      </c>
      <c r="CV856" s="1227">
        <f t="shared" si="2626"/>
        <v>0</v>
      </c>
      <c r="CW856" s="1228">
        <f t="shared" si="2626"/>
        <v>0</v>
      </c>
      <c r="CX856" s="1228">
        <f t="shared" si="2626"/>
        <v>0</v>
      </c>
      <c r="CY856" s="1228">
        <f t="shared" si="2626"/>
        <v>0</v>
      </c>
      <c r="CZ856" s="1228">
        <f t="shared" si="2626"/>
        <v>0</v>
      </c>
      <c r="DA856" s="1228">
        <f t="shared" si="2626"/>
        <v>0</v>
      </c>
      <c r="DB856" s="1229">
        <f t="shared" si="2626"/>
        <v>0</v>
      </c>
      <c r="DC856" s="1229">
        <f t="shared" si="2626"/>
        <v>0</v>
      </c>
      <c r="DD856" s="1229">
        <f t="shared" si="2626"/>
        <v>0</v>
      </c>
      <c r="DE856" s="1228">
        <f t="shared" si="2627"/>
        <v>0</v>
      </c>
      <c r="DF856" s="1228">
        <f t="shared" si="2627"/>
        <v>0</v>
      </c>
      <c r="DG856" s="1228">
        <f t="shared" si="2627"/>
        <v>0</v>
      </c>
      <c r="DH856" s="1228">
        <f t="shared" si="2627"/>
        <v>0</v>
      </c>
      <c r="DI856" s="1228">
        <f t="shared" si="2627"/>
        <v>0</v>
      </c>
      <c r="DJ856" s="1227">
        <f t="shared" si="2627"/>
        <v>0</v>
      </c>
      <c r="DK856" s="1226">
        <f t="shared" si="2627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40">SUM(C454)</f>
        <v>4.6966731898238745E-2</v>
      </c>
      <c r="D858" s="1543">
        <f t="shared" si="2640"/>
        <v>6.7095331283198209E-2</v>
      </c>
      <c r="E858" s="1543">
        <f t="shared" si="2640"/>
        <v>0</v>
      </c>
      <c r="F858" s="1543">
        <f t="shared" si="2640"/>
        <v>0</v>
      </c>
      <c r="G858" s="1543">
        <f t="shared" si="2640"/>
        <v>2.0128599384959464E-2</v>
      </c>
      <c r="H858" s="1543">
        <f t="shared" si="2640"/>
        <v>0</v>
      </c>
      <c r="I858" s="1543">
        <f t="shared" si="2640"/>
        <v>0</v>
      </c>
      <c r="J858" s="1543">
        <f t="shared" si="2640"/>
        <v>0.14090019569471623</v>
      </c>
      <c r="K858" s="1543">
        <f t="shared" si="2640"/>
        <v>0</v>
      </c>
      <c r="L858" s="1543">
        <f t="shared" si="2640"/>
        <v>0</v>
      </c>
      <c r="M858" s="1543">
        <f t="shared" si="2640"/>
        <v>0</v>
      </c>
      <c r="N858" s="1543">
        <f t="shared" si="2640"/>
        <v>0</v>
      </c>
      <c r="O858" s="1543">
        <f t="shared" si="2640"/>
        <v>0</v>
      </c>
      <c r="P858" s="1543">
        <f t="shared" si="2640"/>
        <v>0</v>
      </c>
      <c r="Q858" s="1543">
        <f t="shared" si="2640"/>
        <v>0</v>
      </c>
      <c r="R858" s="1543">
        <f t="shared" si="2640"/>
        <v>0</v>
      </c>
      <c r="S858" s="1542"/>
      <c r="T858" s="1664">
        <f>SUM(T454)</f>
        <v>3.9138943248532287E-2</v>
      </c>
      <c r="U858" s="1664">
        <f t="shared" ref="U858:AJ858" si="2641">SUM(U454)</f>
        <v>2.818003913894325E-2</v>
      </c>
      <c r="V858" s="1664">
        <f t="shared" si="2641"/>
        <v>0</v>
      </c>
      <c r="W858" s="1664">
        <f t="shared" si="2641"/>
        <v>0</v>
      </c>
      <c r="X858" s="1664">
        <f t="shared" si="2641"/>
        <v>4.6966731898238745E-2</v>
      </c>
      <c r="Y858" s="1664">
        <f t="shared" si="2641"/>
        <v>0</v>
      </c>
      <c r="Z858" s="1664">
        <f t="shared" si="2641"/>
        <v>0</v>
      </c>
      <c r="AA858" s="1543">
        <f t="shared" si="2641"/>
        <v>0</v>
      </c>
      <c r="AB858" s="1543">
        <f t="shared" si="2641"/>
        <v>0.11741682974559688</v>
      </c>
      <c r="AC858" s="1543">
        <f t="shared" si="2641"/>
        <v>0</v>
      </c>
      <c r="AD858" s="1543">
        <f t="shared" si="2641"/>
        <v>0</v>
      </c>
      <c r="AE858" s="1543">
        <f t="shared" si="2641"/>
        <v>0</v>
      </c>
      <c r="AF858" s="1543">
        <f t="shared" si="2641"/>
        <v>0</v>
      </c>
      <c r="AG858" s="1543">
        <f t="shared" si="2641"/>
        <v>0</v>
      </c>
      <c r="AH858" s="1543">
        <f t="shared" si="2641"/>
        <v>0</v>
      </c>
      <c r="AI858" s="1543">
        <f t="shared" si="2641"/>
        <v>0</v>
      </c>
      <c r="AJ858" s="1543">
        <f t="shared" si="2641"/>
        <v>0</v>
      </c>
      <c r="AK858" s="1542"/>
      <c r="AL858" s="1543">
        <f>SUM(AL454)</f>
        <v>2.0128599384959464E-2</v>
      </c>
      <c r="AM858" s="1543">
        <f t="shared" ref="AM858:BB858" si="2642">SUM(AM454)</f>
        <v>8.8062622309197647E-2</v>
      </c>
      <c r="AN858" s="1543">
        <f t="shared" si="2642"/>
        <v>9.393346379647749E-2</v>
      </c>
      <c r="AO858" s="1543">
        <f t="shared" si="2642"/>
        <v>0</v>
      </c>
      <c r="AP858" s="1543">
        <f t="shared" si="2642"/>
        <v>3.0192899077439193E-2</v>
      </c>
      <c r="AQ858" s="1543">
        <f t="shared" si="2642"/>
        <v>0</v>
      </c>
      <c r="AR858" s="1543">
        <f t="shared" si="2642"/>
        <v>7.8277886497064575E-2</v>
      </c>
      <c r="AS858" s="1543">
        <f t="shared" si="2642"/>
        <v>0</v>
      </c>
      <c r="AT858" s="1543">
        <f t="shared" si="2642"/>
        <v>0</v>
      </c>
      <c r="AU858" s="1543">
        <f t="shared" si="2642"/>
        <v>0</v>
      </c>
      <c r="AV858" s="1543">
        <f t="shared" si="2642"/>
        <v>0</v>
      </c>
      <c r="AW858" s="1543">
        <f t="shared" si="2642"/>
        <v>0</v>
      </c>
      <c r="AX858" s="1543">
        <f t="shared" si="2642"/>
        <v>0</v>
      </c>
      <c r="AY858" s="1543">
        <f t="shared" si="2642"/>
        <v>0</v>
      </c>
      <c r="AZ858" s="1543">
        <f t="shared" si="2642"/>
        <v>0</v>
      </c>
      <c r="BA858" s="1543">
        <f t="shared" si="2642"/>
        <v>0</v>
      </c>
      <c r="BB858" s="1543">
        <f t="shared" si="2642"/>
        <v>0</v>
      </c>
      <c r="BC858" s="1542"/>
      <c r="BD858" s="1543">
        <f>SUM(BD454)</f>
        <v>0</v>
      </c>
      <c r="BE858" s="1543">
        <f t="shared" ref="BE858:BT858" si="2643">SUM(BE454)</f>
        <v>0</v>
      </c>
      <c r="BF858" s="1543">
        <f t="shared" si="2643"/>
        <v>0</v>
      </c>
      <c r="BG858" s="1543">
        <f t="shared" si="2643"/>
        <v>0</v>
      </c>
      <c r="BH858" s="1543">
        <f t="shared" si="2643"/>
        <v>0</v>
      </c>
      <c r="BI858" s="1543">
        <f t="shared" si="2643"/>
        <v>0</v>
      </c>
      <c r="BJ858" s="1543">
        <f t="shared" si="2643"/>
        <v>0</v>
      </c>
      <c r="BK858" s="1543">
        <f t="shared" si="2643"/>
        <v>0</v>
      </c>
      <c r="BL858" s="1543">
        <f t="shared" si="2643"/>
        <v>0</v>
      </c>
      <c r="BM858" s="1543">
        <f t="shared" si="2643"/>
        <v>0</v>
      </c>
      <c r="BN858" s="1543">
        <f t="shared" si="2643"/>
        <v>0</v>
      </c>
      <c r="BO858" s="1543">
        <f t="shared" si="2643"/>
        <v>0</v>
      </c>
      <c r="BP858" s="1543">
        <f t="shared" si="2643"/>
        <v>0</v>
      </c>
      <c r="BQ858" s="1543">
        <f t="shared" si="2643"/>
        <v>0</v>
      </c>
      <c r="BR858" s="1543">
        <f t="shared" si="2643"/>
        <v>0</v>
      </c>
      <c r="BS858" s="1543">
        <f t="shared" si="2643"/>
        <v>0</v>
      </c>
      <c r="BT858" s="1543">
        <f t="shared" si="2643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4">IF(DL858&lt;3,"",(SUM(B858:R858)-MIN(B858:R858)-MAX(B858:R858))/(DL858-2))</f>
        <v>1.364271736091697E-2</v>
      </c>
      <c r="CA858" s="1220">
        <f t="shared" ref="CA858:CA886" si="2645">IF(DM858&lt;3,"",(SUM(T858:AJ858)-MIN(T858:AJ858)-MAX(T858:AJ858))/(DM858-2))</f>
        <v>7.619047619047619E-3</v>
      </c>
      <c r="CB858" s="1220">
        <f t="shared" ref="CB858:CB886" si="2646">IF(DN858&lt;3,"",(SUM(AL858:BB858)-MIN(AL858:BB858)-MAX(AL858:BB858))/(DN858-2))</f>
        <v>1.4444133817910728E-2</v>
      </c>
      <c r="CC858" s="1387">
        <f t="shared" ref="CC858:CC886" si="2647">IF(DO858&lt;3,"",(SUM(BD858:BT858)-MIN(BD858:BT858)-MAX(BD858:BT858))/(DO858-2))</f>
        <v>0</v>
      </c>
      <c r="CD858" s="1221">
        <f t="shared" ref="CD858:CS873" si="26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8"/>
        <v>0</v>
      </c>
      <c r="CF858" s="1223">
        <f t="shared" si="2648"/>
        <v>0</v>
      </c>
      <c r="CG858" s="1223">
        <f t="shared" si="2648"/>
        <v>0</v>
      </c>
      <c r="CH858" s="1223">
        <f t="shared" si="2648"/>
        <v>0</v>
      </c>
      <c r="CI858" s="1223">
        <f t="shared" si="2648"/>
        <v>0</v>
      </c>
      <c r="CJ858" s="1223">
        <f t="shared" si="2648"/>
        <v>0</v>
      </c>
      <c r="CK858" s="1224">
        <f t="shared" si="2648"/>
        <v>0</v>
      </c>
      <c r="CL858" s="1224">
        <f t="shared" si="2648"/>
        <v>0</v>
      </c>
      <c r="CM858" s="1224">
        <f t="shared" si="2648"/>
        <v>0</v>
      </c>
      <c r="CN858" s="1223">
        <f t="shared" si="2648"/>
        <v>0</v>
      </c>
      <c r="CO858" s="1223">
        <f t="shared" si="2648"/>
        <v>0</v>
      </c>
      <c r="CP858" s="1223">
        <f t="shared" si="2648"/>
        <v>2.0128599384959464E-2</v>
      </c>
      <c r="CQ858" s="1223">
        <f t="shared" si="2648"/>
        <v>3.0192899077439193E-2</v>
      </c>
      <c r="CR858" s="1223">
        <f t="shared" si="2648"/>
        <v>7.8277886497064575E-2</v>
      </c>
      <c r="CS858" s="1222">
        <f t="shared" si="2648"/>
        <v>8.8062622309197647E-2</v>
      </c>
      <c r="CT858" s="1368">
        <f t="shared" ref="CT858:CT886" si="26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50"/>
        <v>0</v>
      </c>
      <c r="CW858" s="1228">
        <f t="shared" si="2650"/>
        <v>0</v>
      </c>
      <c r="CX858" s="1228">
        <f t="shared" si="2650"/>
        <v>0</v>
      </c>
      <c r="CY858" s="1228">
        <f t="shared" si="2650"/>
        <v>0</v>
      </c>
      <c r="CZ858" s="1228">
        <f t="shared" si="2650"/>
        <v>0</v>
      </c>
      <c r="DA858" s="1228">
        <f t="shared" si="2650"/>
        <v>0</v>
      </c>
      <c r="DB858" s="1229">
        <f t="shared" si="2650"/>
        <v>0</v>
      </c>
      <c r="DC858" s="1229">
        <f t="shared" si="2650"/>
        <v>0</v>
      </c>
      <c r="DD858" s="1229">
        <f t="shared" si="2650"/>
        <v>0</v>
      </c>
      <c r="DE858" s="1228">
        <f t="shared" si="2650"/>
        <v>0</v>
      </c>
      <c r="DF858" s="1228">
        <f t="shared" si="2650"/>
        <v>0</v>
      </c>
      <c r="DG858" s="1228">
        <f t="shared" si="2650"/>
        <v>0</v>
      </c>
      <c r="DH858" s="1228">
        <f t="shared" si="2650"/>
        <v>0</v>
      </c>
      <c r="DI858" s="1228">
        <f t="shared" si="2650"/>
        <v>0</v>
      </c>
      <c r="DJ858" s="1227">
        <f t="shared" si="2650"/>
        <v>0</v>
      </c>
      <c r="DK858" s="1226">
        <f t="shared" ref="DK858:DK886" si="26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2">COUNT(B858:R858)</f>
        <v>17</v>
      </c>
      <c r="DM858" s="1180">
        <f t="shared" ref="DM858:DM886" si="2653">COUNT(T858:AJ858)</f>
        <v>17</v>
      </c>
      <c r="DN858" s="1180">
        <f t="shared" ref="DN858:DN886" si="2654">COUNT(AL858:BB858)</f>
        <v>17</v>
      </c>
      <c r="DO858" s="1180">
        <f t="shared" ref="DO858:DO886" si="2655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6">SUM(C463)</f>
        <v>0</v>
      </c>
      <c r="D859" s="1543">
        <f t="shared" si="2656"/>
        <v>0</v>
      </c>
      <c r="E859" s="1543">
        <f t="shared" si="2656"/>
        <v>1.5786040443574692E-2</v>
      </c>
      <c r="F859" s="1543">
        <f t="shared" si="2656"/>
        <v>0</v>
      </c>
      <c r="G859" s="1543">
        <f t="shared" si="2656"/>
        <v>0</v>
      </c>
      <c r="H859" s="1543">
        <f t="shared" si="2656"/>
        <v>1.5786040443574692E-2</v>
      </c>
      <c r="I859" s="1543">
        <f t="shared" si="2656"/>
        <v>0</v>
      </c>
      <c r="J859" s="1543">
        <f t="shared" si="2656"/>
        <v>0</v>
      </c>
      <c r="K859" s="1543">
        <f t="shared" si="2656"/>
        <v>0</v>
      </c>
      <c r="L859" s="1543">
        <f t="shared" si="2656"/>
        <v>0</v>
      </c>
      <c r="M859" s="1543">
        <f t="shared" si="2656"/>
        <v>0</v>
      </c>
      <c r="N859" s="1543">
        <f t="shared" si="2656"/>
        <v>0</v>
      </c>
      <c r="O859" s="1543">
        <f t="shared" si="2656"/>
        <v>0</v>
      </c>
      <c r="P859" s="1543">
        <f t="shared" si="2656"/>
        <v>0</v>
      </c>
      <c r="Q859" s="1543">
        <f t="shared" si="2656"/>
        <v>0</v>
      </c>
      <c r="R859" s="1543">
        <f t="shared" si="2656"/>
        <v>0</v>
      </c>
      <c r="S859" s="1542"/>
      <c r="T859" s="1664">
        <f t="shared" ref="T859:AJ859" si="2657">SUM(T463)</f>
        <v>0</v>
      </c>
      <c r="U859" s="1664">
        <f t="shared" si="2657"/>
        <v>0</v>
      </c>
      <c r="V859" s="1664">
        <f t="shared" si="2657"/>
        <v>0</v>
      </c>
      <c r="W859" s="1664">
        <f t="shared" si="2657"/>
        <v>0</v>
      </c>
      <c r="X859" s="1664">
        <f t="shared" si="2657"/>
        <v>0</v>
      </c>
      <c r="Y859" s="1664">
        <f t="shared" si="2657"/>
        <v>0</v>
      </c>
      <c r="Z859" s="1664">
        <f t="shared" si="2657"/>
        <v>1.3530891808778304E-2</v>
      </c>
      <c r="AA859" s="1543">
        <f t="shared" si="2657"/>
        <v>0</v>
      </c>
      <c r="AB859" s="1543">
        <f t="shared" si="2657"/>
        <v>0</v>
      </c>
      <c r="AC859" s="1543">
        <f t="shared" si="2657"/>
        <v>0</v>
      </c>
      <c r="AD859" s="1543">
        <f t="shared" si="2657"/>
        <v>0</v>
      </c>
      <c r="AE859" s="1543">
        <f t="shared" si="2657"/>
        <v>0</v>
      </c>
      <c r="AF859" s="1543">
        <f t="shared" si="2657"/>
        <v>0</v>
      </c>
      <c r="AG859" s="1543">
        <f t="shared" si="2657"/>
        <v>0</v>
      </c>
      <c r="AH859" s="1543">
        <f t="shared" si="2657"/>
        <v>0</v>
      </c>
      <c r="AI859" s="1543">
        <f t="shared" si="2657"/>
        <v>0</v>
      </c>
      <c r="AJ859" s="1543">
        <f t="shared" si="2657"/>
        <v>0</v>
      </c>
      <c r="AK859" s="1542"/>
      <c r="AL859" s="1543">
        <f t="shared" ref="AL859:BB859" si="2658">SUM(AL463)</f>
        <v>0</v>
      </c>
      <c r="AM859" s="1543">
        <f t="shared" si="2658"/>
        <v>0</v>
      </c>
      <c r="AN859" s="1543">
        <f t="shared" si="2658"/>
        <v>0</v>
      </c>
      <c r="AO859" s="1543">
        <f t="shared" si="2658"/>
        <v>0</v>
      </c>
      <c r="AP859" s="1543">
        <f t="shared" si="2658"/>
        <v>0</v>
      </c>
      <c r="AQ859" s="1543">
        <f t="shared" si="2658"/>
        <v>0</v>
      </c>
      <c r="AR859" s="1543">
        <f t="shared" si="2658"/>
        <v>0</v>
      </c>
      <c r="AS859" s="1543">
        <f t="shared" si="2658"/>
        <v>0</v>
      </c>
      <c r="AT859" s="1543">
        <f t="shared" si="2658"/>
        <v>0</v>
      </c>
      <c r="AU859" s="1543">
        <f t="shared" si="2658"/>
        <v>0</v>
      </c>
      <c r="AV859" s="1543">
        <f t="shared" si="2658"/>
        <v>0</v>
      </c>
      <c r="AW859" s="1543">
        <f t="shared" si="2658"/>
        <v>0</v>
      </c>
      <c r="AX859" s="1543">
        <f t="shared" si="2658"/>
        <v>0</v>
      </c>
      <c r="AY859" s="1543">
        <f t="shared" si="2658"/>
        <v>0</v>
      </c>
      <c r="AZ859" s="1543">
        <f t="shared" si="2658"/>
        <v>0</v>
      </c>
      <c r="BA859" s="1543">
        <f t="shared" si="2658"/>
        <v>0</v>
      </c>
      <c r="BB859" s="1543">
        <f t="shared" si="2658"/>
        <v>0</v>
      </c>
      <c r="BC859" s="1542"/>
      <c r="BD859" s="1543">
        <f t="shared" ref="BD859:BT859" si="2659">SUM(BD463)</f>
        <v>0</v>
      </c>
      <c r="BE859" s="1543">
        <f t="shared" si="2659"/>
        <v>0</v>
      </c>
      <c r="BF859" s="1543">
        <f t="shared" si="2659"/>
        <v>0</v>
      </c>
      <c r="BG859" s="1543">
        <f t="shared" si="2659"/>
        <v>4.4398238747553817E-2</v>
      </c>
      <c r="BH859" s="1543">
        <f t="shared" si="2659"/>
        <v>8.8796477495107634E-2</v>
      </c>
      <c r="BI859" s="1543">
        <f t="shared" si="2659"/>
        <v>0</v>
      </c>
      <c r="BJ859" s="1543">
        <f t="shared" si="2659"/>
        <v>0</v>
      </c>
      <c r="BK859" s="1543">
        <f t="shared" si="2659"/>
        <v>0</v>
      </c>
      <c r="BL859" s="1543">
        <f t="shared" si="2659"/>
        <v>0</v>
      </c>
      <c r="BM859" s="1543">
        <f t="shared" si="2659"/>
        <v>0</v>
      </c>
      <c r="BN859" s="1543">
        <f t="shared" si="2659"/>
        <v>0</v>
      </c>
      <c r="BO859" s="1543">
        <f t="shared" si="2659"/>
        <v>0</v>
      </c>
      <c r="BP859" s="1543">
        <f t="shared" si="2659"/>
        <v>0</v>
      </c>
      <c r="BQ859" s="1543">
        <f t="shared" si="2659"/>
        <v>0</v>
      </c>
      <c r="BR859" s="1543">
        <f t="shared" si="2659"/>
        <v>0</v>
      </c>
      <c r="BS859" s="1543">
        <f t="shared" si="2659"/>
        <v>0</v>
      </c>
      <c r="BT859" s="1543">
        <f t="shared" si="2659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4"/>
        <v>1.0524026962383129E-3</v>
      </c>
      <c r="CA859" s="1220">
        <f t="shared" si="2645"/>
        <v>0</v>
      </c>
      <c r="CB859" s="1220">
        <f t="shared" si="2646"/>
        <v>0</v>
      </c>
      <c r="CC859" s="1387">
        <f t="shared" si="2647"/>
        <v>2.9598825831702535E-3</v>
      </c>
      <c r="CD859" s="1221">
        <f t="shared" si="2648"/>
        <v>0</v>
      </c>
      <c r="CE859" s="1222">
        <f t="shared" si="2648"/>
        <v>0</v>
      </c>
      <c r="CF859" s="1223">
        <f t="shared" si="2648"/>
        <v>0</v>
      </c>
      <c r="CG859" s="1223">
        <f t="shared" si="2648"/>
        <v>0</v>
      </c>
      <c r="CH859" s="1223">
        <f t="shared" si="2648"/>
        <v>0</v>
      </c>
      <c r="CI859" s="1223">
        <f t="shared" si="2648"/>
        <v>0</v>
      </c>
      <c r="CJ859" s="1223">
        <f t="shared" si="2648"/>
        <v>0</v>
      </c>
      <c r="CK859" s="1224">
        <f t="shared" si="2648"/>
        <v>0</v>
      </c>
      <c r="CL859" s="1224">
        <f t="shared" si="2648"/>
        <v>0</v>
      </c>
      <c r="CM859" s="1224">
        <f t="shared" si="2648"/>
        <v>0</v>
      </c>
      <c r="CN859" s="1223">
        <f t="shared" si="2648"/>
        <v>0</v>
      </c>
      <c r="CO859" s="1223">
        <f t="shared" si="2648"/>
        <v>0</v>
      </c>
      <c r="CP859" s="1223">
        <f t="shared" si="2648"/>
        <v>0</v>
      </c>
      <c r="CQ859" s="1223">
        <f t="shared" si="2648"/>
        <v>0</v>
      </c>
      <c r="CR859" s="1223">
        <f t="shared" si="2648"/>
        <v>0</v>
      </c>
      <c r="CS859" s="1222">
        <f t="shared" si="2648"/>
        <v>0</v>
      </c>
      <c r="CT859" s="1368">
        <f t="shared" si="2649"/>
        <v>0</v>
      </c>
      <c r="CU859" s="1226">
        <f t="shared" si="2650"/>
        <v>0</v>
      </c>
      <c r="CV859" s="1227">
        <f t="shared" si="2650"/>
        <v>0</v>
      </c>
      <c r="CW859" s="1228">
        <f t="shared" si="2650"/>
        <v>0</v>
      </c>
      <c r="CX859" s="1228">
        <f t="shared" si="2650"/>
        <v>0</v>
      </c>
      <c r="CY859" s="1228">
        <f t="shared" si="2650"/>
        <v>0</v>
      </c>
      <c r="CZ859" s="1228">
        <f t="shared" si="2650"/>
        <v>0</v>
      </c>
      <c r="DA859" s="1228">
        <f t="shared" si="2650"/>
        <v>0</v>
      </c>
      <c r="DB859" s="1229">
        <f t="shared" si="2650"/>
        <v>0</v>
      </c>
      <c r="DC859" s="1229">
        <f t="shared" si="2650"/>
        <v>0</v>
      </c>
      <c r="DD859" s="1229">
        <f t="shared" si="2650"/>
        <v>0</v>
      </c>
      <c r="DE859" s="1228">
        <f t="shared" si="2650"/>
        <v>0</v>
      </c>
      <c r="DF859" s="1228">
        <f t="shared" si="2650"/>
        <v>0</v>
      </c>
      <c r="DG859" s="1228">
        <f t="shared" si="2650"/>
        <v>0</v>
      </c>
      <c r="DH859" s="1228">
        <f t="shared" si="2650"/>
        <v>0</v>
      </c>
      <c r="DI859" s="1228">
        <f t="shared" si="2650"/>
        <v>0</v>
      </c>
      <c r="DJ859" s="1227">
        <f t="shared" si="2650"/>
        <v>4.4398238747553817E-2</v>
      </c>
      <c r="DK859" s="1226">
        <f t="shared" si="2651"/>
        <v>8.8796477495107634E-2</v>
      </c>
      <c r="DL859" s="1230">
        <f t="shared" si="2652"/>
        <v>17</v>
      </c>
      <c r="DM859" s="1180">
        <f t="shared" si="2653"/>
        <v>17</v>
      </c>
      <c r="DN859" s="1180">
        <f t="shared" si="2654"/>
        <v>17</v>
      </c>
      <c r="DO859" s="1180">
        <f t="shared" si="2655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60">SUM(C472)</f>
        <v>0</v>
      </c>
      <c r="D860" s="1543">
        <f t="shared" si="2660"/>
        <v>0</v>
      </c>
      <c r="E860" s="1543">
        <f t="shared" si="2660"/>
        <v>1.1545988258317026E-2</v>
      </c>
      <c r="F860" s="1543">
        <f t="shared" si="2660"/>
        <v>7.6973255055446841E-4</v>
      </c>
      <c r="G860" s="1543">
        <f t="shared" si="2660"/>
        <v>1.9793122728543472E-2</v>
      </c>
      <c r="H860" s="1543">
        <f t="shared" si="2660"/>
        <v>7.697325505544683E-3</v>
      </c>
      <c r="I860" s="1543">
        <f t="shared" si="2660"/>
        <v>0</v>
      </c>
      <c r="J860" s="1543">
        <f t="shared" si="2660"/>
        <v>0</v>
      </c>
      <c r="K860" s="1543">
        <f t="shared" si="2660"/>
        <v>0</v>
      </c>
      <c r="L860" s="1543">
        <f t="shared" si="2660"/>
        <v>0</v>
      </c>
      <c r="M860" s="1543">
        <f t="shared" si="2660"/>
        <v>0</v>
      </c>
      <c r="N860" s="1543">
        <f t="shared" si="2660"/>
        <v>0</v>
      </c>
      <c r="O860" s="1543">
        <f t="shared" si="2660"/>
        <v>0</v>
      </c>
      <c r="P860" s="1543">
        <f t="shared" si="2660"/>
        <v>0</v>
      </c>
      <c r="Q860" s="1543">
        <f t="shared" si="2660"/>
        <v>0</v>
      </c>
      <c r="R860" s="1543">
        <f t="shared" si="2660"/>
        <v>0</v>
      </c>
      <c r="S860" s="1542"/>
      <c r="T860" s="1664">
        <f>SUM(T472)</f>
        <v>0</v>
      </c>
      <c r="U860" s="1664">
        <f t="shared" ref="U860:AJ860" si="2661">SUM(U472)</f>
        <v>0</v>
      </c>
      <c r="V860" s="1664">
        <f t="shared" si="2661"/>
        <v>6.597707576181157E-3</v>
      </c>
      <c r="W860" s="1664">
        <f t="shared" si="2661"/>
        <v>1.385518590998043E-2</v>
      </c>
      <c r="X860" s="1664">
        <f t="shared" si="2661"/>
        <v>1.1084148727984343E-2</v>
      </c>
      <c r="Y860" s="1664">
        <f t="shared" si="2661"/>
        <v>0</v>
      </c>
      <c r="Z860" s="1664">
        <f t="shared" si="2661"/>
        <v>3.9586245457086944E-3</v>
      </c>
      <c r="AA860" s="1543">
        <f t="shared" si="2661"/>
        <v>6.9275929549902152E-3</v>
      </c>
      <c r="AB860" s="1543">
        <f t="shared" si="2661"/>
        <v>0</v>
      </c>
      <c r="AC860" s="1543">
        <f t="shared" si="2661"/>
        <v>0</v>
      </c>
      <c r="AD860" s="1543">
        <f t="shared" si="2661"/>
        <v>0</v>
      </c>
      <c r="AE860" s="1543">
        <f t="shared" si="2661"/>
        <v>0</v>
      </c>
      <c r="AF860" s="1543">
        <f t="shared" si="2661"/>
        <v>0</v>
      </c>
      <c r="AG860" s="1543">
        <f t="shared" si="2661"/>
        <v>0</v>
      </c>
      <c r="AH860" s="1543">
        <f t="shared" si="2661"/>
        <v>0</v>
      </c>
      <c r="AI860" s="1543">
        <f t="shared" si="2661"/>
        <v>0</v>
      </c>
      <c r="AJ860" s="1543">
        <f t="shared" si="2661"/>
        <v>0</v>
      </c>
      <c r="AK860" s="1542"/>
      <c r="AL860" s="1543">
        <f>SUM(AL472)</f>
        <v>6.597707576181157E-3</v>
      </c>
      <c r="AM860" s="1543">
        <f t="shared" ref="AM860:BB860" si="2662">SUM(AM472)</f>
        <v>2.8864970645792565E-3</v>
      </c>
      <c r="AN860" s="1543">
        <f t="shared" si="2662"/>
        <v>1.8473581213307239E-2</v>
      </c>
      <c r="AO860" s="1543">
        <f t="shared" si="2662"/>
        <v>1.8473581213307239E-2</v>
      </c>
      <c r="AP860" s="1543">
        <f t="shared" si="2662"/>
        <v>6.861615879228404E-2</v>
      </c>
      <c r="AQ860" s="1543">
        <f t="shared" si="2662"/>
        <v>3.4637964774951076E-2</v>
      </c>
      <c r="AR860" s="1543">
        <f t="shared" si="2662"/>
        <v>9.2367906066536196E-3</v>
      </c>
      <c r="AS860" s="1543">
        <f t="shared" si="2662"/>
        <v>3.0789302022178732E-2</v>
      </c>
      <c r="AT860" s="1543">
        <f t="shared" si="2662"/>
        <v>0</v>
      </c>
      <c r="AU860" s="1543">
        <f t="shared" si="2662"/>
        <v>0</v>
      </c>
      <c r="AV860" s="1543">
        <f t="shared" si="2662"/>
        <v>0</v>
      </c>
      <c r="AW860" s="1543">
        <f t="shared" si="2662"/>
        <v>0</v>
      </c>
      <c r="AX860" s="1543">
        <f t="shared" si="2662"/>
        <v>0</v>
      </c>
      <c r="AY860" s="1543">
        <f t="shared" si="2662"/>
        <v>0</v>
      </c>
      <c r="AZ860" s="1543">
        <f t="shared" si="2662"/>
        <v>0</v>
      </c>
      <c r="BA860" s="1543">
        <f t="shared" si="2662"/>
        <v>0</v>
      </c>
      <c r="BB860" s="1543">
        <f t="shared" si="2662"/>
        <v>0</v>
      </c>
      <c r="BC860" s="1542"/>
      <c r="BD860" s="1543">
        <f>SUM(BD472)</f>
        <v>1.3195415152362314E-2</v>
      </c>
      <c r="BE860" s="1543">
        <f t="shared" ref="BE860:BT860" si="2663">SUM(BE472)</f>
        <v>3.4637964774951076E-2</v>
      </c>
      <c r="BF860" s="1543">
        <f t="shared" si="2663"/>
        <v>1.847358121330724E-3</v>
      </c>
      <c r="BG860" s="1543">
        <f t="shared" si="2663"/>
        <v>6.9275929549902152E-2</v>
      </c>
      <c r="BH860" s="1543">
        <f t="shared" si="2663"/>
        <v>3.4637964774951076E-2</v>
      </c>
      <c r="BI860" s="1543">
        <f t="shared" si="2663"/>
        <v>5.5420743639921721E-2</v>
      </c>
      <c r="BJ860" s="1543">
        <f t="shared" si="2663"/>
        <v>2.7710371819960861E-2</v>
      </c>
      <c r="BK860" s="1543">
        <f t="shared" si="2663"/>
        <v>2.3091976516634052E-2</v>
      </c>
      <c r="BL860" s="1543">
        <f t="shared" si="2663"/>
        <v>5.5420743639921716E-3</v>
      </c>
      <c r="BM860" s="1543">
        <f t="shared" si="2663"/>
        <v>0</v>
      </c>
      <c r="BN860" s="1543">
        <f t="shared" si="2663"/>
        <v>0</v>
      </c>
      <c r="BO860" s="1543">
        <f t="shared" si="2663"/>
        <v>0</v>
      </c>
      <c r="BP860" s="1543">
        <f t="shared" si="2663"/>
        <v>0</v>
      </c>
      <c r="BQ860" s="1543">
        <f t="shared" si="2663"/>
        <v>0</v>
      </c>
      <c r="BR860" s="1543">
        <f t="shared" si="2663"/>
        <v>0</v>
      </c>
      <c r="BS860" s="1543">
        <f t="shared" si="2663"/>
        <v>0</v>
      </c>
      <c r="BT860" s="1543">
        <f t="shared" si="2663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4"/>
        <v>1.3342030876277449E-3</v>
      </c>
      <c r="CA860" s="1220">
        <f t="shared" si="2645"/>
        <v>1.9045382536576273E-3</v>
      </c>
      <c r="CB860" s="1220">
        <f t="shared" si="2646"/>
        <v>8.0730282980772203E-3</v>
      </c>
      <c r="CC860" s="1387">
        <f t="shared" si="2647"/>
        <v>1.3072257944273599E-2</v>
      </c>
      <c r="CD860" s="1221">
        <f t="shared" si="2648"/>
        <v>0</v>
      </c>
      <c r="CE860" s="1222">
        <f t="shared" si="2648"/>
        <v>0</v>
      </c>
      <c r="CF860" s="1223">
        <f t="shared" si="2648"/>
        <v>0</v>
      </c>
      <c r="CG860" s="1223">
        <f t="shared" si="2648"/>
        <v>0</v>
      </c>
      <c r="CH860" s="1223">
        <f t="shared" si="2648"/>
        <v>0</v>
      </c>
      <c r="CI860" s="1223">
        <f t="shared" si="2648"/>
        <v>0</v>
      </c>
      <c r="CJ860" s="1223">
        <f t="shared" si="2648"/>
        <v>0</v>
      </c>
      <c r="CK860" s="1224">
        <f t="shared" si="2648"/>
        <v>0</v>
      </c>
      <c r="CL860" s="1224">
        <f t="shared" si="2648"/>
        <v>0</v>
      </c>
      <c r="CM860" s="1224">
        <f t="shared" si="2648"/>
        <v>2.8864970645792565E-3</v>
      </c>
      <c r="CN860" s="1223">
        <f t="shared" si="2648"/>
        <v>6.597707576181157E-3</v>
      </c>
      <c r="CO860" s="1223">
        <f t="shared" si="2648"/>
        <v>9.2367906066536196E-3</v>
      </c>
      <c r="CP860" s="1223">
        <f t="shared" si="2648"/>
        <v>1.8473581213307239E-2</v>
      </c>
      <c r="CQ860" s="1223">
        <f t="shared" si="2648"/>
        <v>1.8473581213307239E-2</v>
      </c>
      <c r="CR860" s="1223">
        <f t="shared" si="2648"/>
        <v>3.0789302022178732E-2</v>
      </c>
      <c r="CS860" s="1222">
        <f t="shared" si="2648"/>
        <v>3.4637964774951076E-2</v>
      </c>
      <c r="CT860" s="1368">
        <f t="shared" si="2649"/>
        <v>6.861615879228404E-2</v>
      </c>
      <c r="CU860" s="1226">
        <f t="shared" si="2650"/>
        <v>0</v>
      </c>
      <c r="CV860" s="1227">
        <f t="shared" si="2650"/>
        <v>0</v>
      </c>
      <c r="CW860" s="1228">
        <f t="shared" si="2650"/>
        <v>0</v>
      </c>
      <c r="CX860" s="1228">
        <f t="shared" si="2650"/>
        <v>0</v>
      </c>
      <c r="CY860" s="1228">
        <f t="shared" si="2650"/>
        <v>0</v>
      </c>
      <c r="CZ860" s="1228">
        <f t="shared" si="2650"/>
        <v>0</v>
      </c>
      <c r="DA860" s="1228">
        <f t="shared" si="2650"/>
        <v>0</v>
      </c>
      <c r="DB860" s="1229">
        <f t="shared" si="2650"/>
        <v>0</v>
      </c>
      <c r="DC860" s="1229">
        <f t="shared" si="2650"/>
        <v>1.847358121330724E-3</v>
      </c>
      <c r="DD860" s="1229">
        <f t="shared" si="2650"/>
        <v>5.5420743639921716E-3</v>
      </c>
      <c r="DE860" s="1228">
        <f t="shared" si="2650"/>
        <v>1.3195415152362314E-2</v>
      </c>
      <c r="DF860" s="1228">
        <f t="shared" si="2650"/>
        <v>2.3091976516634052E-2</v>
      </c>
      <c r="DG860" s="1228">
        <f t="shared" si="2650"/>
        <v>2.7710371819960861E-2</v>
      </c>
      <c r="DH860" s="1228">
        <f t="shared" si="2650"/>
        <v>3.4637964774951076E-2</v>
      </c>
      <c r="DI860" s="1228">
        <f t="shared" si="2650"/>
        <v>3.4637964774951076E-2</v>
      </c>
      <c r="DJ860" s="1227">
        <f t="shared" si="2650"/>
        <v>5.5420743639921721E-2</v>
      </c>
      <c r="DK860" s="1226">
        <f t="shared" si="2651"/>
        <v>6.9275929549902152E-2</v>
      </c>
      <c r="DL860" s="1230">
        <f t="shared" si="2652"/>
        <v>17</v>
      </c>
      <c r="DM860" s="1180">
        <f t="shared" si="2653"/>
        <v>17</v>
      </c>
      <c r="DN860" s="1180">
        <f t="shared" si="2654"/>
        <v>17</v>
      </c>
      <c r="DO860" s="1180">
        <f t="shared" si="2655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4">SUM(C481)</f>
        <v>0</v>
      </c>
      <c r="D861" s="1543">
        <f t="shared" si="2664"/>
        <v>0</v>
      </c>
      <c r="E861" s="1543">
        <f t="shared" si="2664"/>
        <v>0</v>
      </c>
      <c r="F861" s="1543">
        <f t="shared" si="2664"/>
        <v>0</v>
      </c>
      <c r="G861" s="1543">
        <f t="shared" si="2664"/>
        <v>0</v>
      </c>
      <c r="H861" s="1543">
        <f t="shared" si="2664"/>
        <v>0</v>
      </c>
      <c r="I861" s="1543">
        <f t="shared" si="2664"/>
        <v>0</v>
      </c>
      <c r="J861" s="1543">
        <f t="shared" si="2664"/>
        <v>0</v>
      </c>
      <c r="K861" s="1543">
        <f t="shared" si="2664"/>
        <v>0</v>
      </c>
      <c r="L861" s="1543">
        <f t="shared" si="2664"/>
        <v>0</v>
      </c>
      <c r="M861" s="1543">
        <f t="shared" si="2664"/>
        <v>0</v>
      </c>
      <c r="N861" s="1543">
        <f t="shared" si="2664"/>
        <v>0</v>
      </c>
      <c r="O861" s="1543">
        <f t="shared" si="2664"/>
        <v>0</v>
      </c>
      <c r="P861" s="1543">
        <f t="shared" si="2664"/>
        <v>0</v>
      </c>
      <c r="Q861" s="1543">
        <f t="shared" si="2664"/>
        <v>0</v>
      </c>
      <c r="R861" s="1543">
        <f t="shared" si="2664"/>
        <v>0</v>
      </c>
      <c r="S861" s="1542"/>
      <c r="T861" s="1664">
        <f t="shared" ref="T861:AJ861" si="2665">SUM(T481)</f>
        <v>0</v>
      </c>
      <c r="U861" s="1664">
        <f t="shared" si="2665"/>
        <v>0</v>
      </c>
      <c r="V861" s="1664">
        <f t="shared" si="2665"/>
        <v>0</v>
      </c>
      <c r="W861" s="1664">
        <f t="shared" si="2665"/>
        <v>0</v>
      </c>
      <c r="X861" s="1664">
        <f t="shared" si="2665"/>
        <v>0</v>
      </c>
      <c r="Y861" s="1664">
        <f t="shared" si="2665"/>
        <v>0</v>
      </c>
      <c r="Z861" s="1664">
        <f t="shared" si="2665"/>
        <v>0</v>
      </c>
      <c r="AA861" s="1543">
        <f t="shared" si="2665"/>
        <v>0</v>
      </c>
      <c r="AB861" s="1543">
        <f t="shared" si="2665"/>
        <v>0</v>
      </c>
      <c r="AC861" s="1543">
        <f t="shared" si="2665"/>
        <v>0</v>
      </c>
      <c r="AD861" s="1543">
        <f t="shared" si="2665"/>
        <v>0</v>
      </c>
      <c r="AE861" s="1543">
        <f t="shared" si="2665"/>
        <v>0</v>
      </c>
      <c r="AF861" s="1543">
        <f t="shared" si="2665"/>
        <v>0</v>
      </c>
      <c r="AG861" s="1543">
        <f t="shared" si="2665"/>
        <v>0</v>
      </c>
      <c r="AH861" s="1543">
        <f t="shared" si="2665"/>
        <v>0</v>
      </c>
      <c r="AI861" s="1543">
        <f t="shared" si="2665"/>
        <v>0</v>
      </c>
      <c r="AJ861" s="1543">
        <f t="shared" si="2665"/>
        <v>0</v>
      </c>
      <c r="AK861" s="1542"/>
      <c r="AL861" s="1543">
        <f t="shared" ref="AL861:BB861" si="2666">SUM(AL481)</f>
        <v>0</v>
      </c>
      <c r="AM861" s="1543">
        <f t="shared" si="2666"/>
        <v>0</v>
      </c>
      <c r="AN861" s="1543">
        <f t="shared" si="2666"/>
        <v>0</v>
      </c>
      <c r="AO861" s="1543">
        <f t="shared" si="2666"/>
        <v>0</v>
      </c>
      <c r="AP861" s="1543">
        <f t="shared" si="2666"/>
        <v>0</v>
      </c>
      <c r="AQ861" s="1543">
        <f t="shared" si="2666"/>
        <v>0</v>
      </c>
      <c r="AR861" s="1543">
        <f t="shared" si="2666"/>
        <v>0</v>
      </c>
      <c r="AS861" s="1543">
        <f t="shared" si="2666"/>
        <v>0</v>
      </c>
      <c r="AT861" s="1543">
        <f t="shared" si="2666"/>
        <v>0</v>
      </c>
      <c r="AU861" s="1543">
        <f t="shared" si="2666"/>
        <v>0</v>
      </c>
      <c r="AV861" s="1543">
        <f t="shared" si="2666"/>
        <v>0</v>
      </c>
      <c r="AW861" s="1543">
        <f t="shared" si="2666"/>
        <v>0</v>
      </c>
      <c r="AX861" s="1543">
        <f t="shared" si="2666"/>
        <v>0</v>
      </c>
      <c r="AY861" s="1543">
        <f t="shared" si="2666"/>
        <v>0</v>
      </c>
      <c r="AZ861" s="1543">
        <f t="shared" si="2666"/>
        <v>0</v>
      </c>
      <c r="BA861" s="1543">
        <f t="shared" si="2666"/>
        <v>0</v>
      </c>
      <c r="BB861" s="1543">
        <f t="shared" si="2666"/>
        <v>0</v>
      </c>
      <c r="BC861" s="1542"/>
      <c r="BD861" s="1543">
        <f t="shared" ref="BD861:BT861" si="2667">SUM(BD481)</f>
        <v>0</v>
      </c>
      <c r="BE861" s="1543">
        <f t="shared" si="2667"/>
        <v>0</v>
      </c>
      <c r="BF861" s="1543">
        <f t="shared" si="2667"/>
        <v>0</v>
      </c>
      <c r="BG861" s="1543">
        <f t="shared" si="2667"/>
        <v>0</v>
      </c>
      <c r="BH861" s="1543">
        <f t="shared" si="2667"/>
        <v>0</v>
      </c>
      <c r="BI861" s="1543">
        <f t="shared" si="2667"/>
        <v>0</v>
      </c>
      <c r="BJ861" s="1543">
        <f t="shared" si="2667"/>
        <v>0</v>
      </c>
      <c r="BK861" s="1543">
        <f t="shared" si="2667"/>
        <v>0</v>
      </c>
      <c r="BL861" s="1543">
        <f t="shared" si="2667"/>
        <v>0</v>
      </c>
      <c r="BM861" s="1543">
        <f t="shared" si="2667"/>
        <v>0</v>
      </c>
      <c r="BN861" s="1543">
        <f t="shared" si="2667"/>
        <v>0</v>
      </c>
      <c r="BO861" s="1543">
        <f t="shared" si="2667"/>
        <v>0</v>
      </c>
      <c r="BP861" s="1543">
        <f t="shared" si="2667"/>
        <v>0</v>
      </c>
      <c r="BQ861" s="1543">
        <f t="shared" si="2667"/>
        <v>0</v>
      </c>
      <c r="BR861" s="1543">
        <f t="shared" si="2667"/>
        <v>0</v>
      </c>
      <c r="BS861" s="1543">
        <f t="shared" si="2667"/>
        <v>0</v>
      </c>
      <c r="BT861" s="1543">
        <f t="shared" si="2667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4"/>
        <v>0</v>
      </c>
      <c r="CA861" s="1220">
        <f t="shared" si="2645"/>
        <v>0</v>
      </c>
      <c r="CB861" s="1220">
        <f t="shared" si="2646"/>
        <v>0</v>
      </c>
      <c r="CC861" s="1387">
        <f t="shared" si="2647"/>
        <v>0</v>
      </c>
      <c r="CD861" s="1221">
        <f t="shared" si="2648"/>
        <v>0</v>
      </c>
      <c r="CE861" s="1222">
        <f t="shared" si="2648"/>
        <v>0</v>
      </c>
      <c r="CF861" s="1223">
        <f t="shared" si="2648"/>
        <v>0</v>
      </c>
      <c r="CG861" s="1223">
        <f t="shared" si="2648"/>
        <v>0</v>
      </c>
      <c r="CH861" s="1223">
        <f t="shared" si="2648"/>
        <v>0</v>
      </c>
      <c r="CI861" s="1223">
        <f t="shared" si="2648"/>
        <v>0</v>
      </c>
      <c r="CJ861" s="1223">
        <f t="shared" si="2648"/>
        <v>0</v>
      </c>
      <c r="CK861" s="1224">
        <f t="shared" si="2648"/>
        <v>0</v>
      </c>
      <c r="CL861" s="1224">
        <f t="shared" si="2648"/>
        <v>0</v>
      </c>
      <c r="CM861" s="1224">
        <f t="shared" si="2648"/>
        <v>0</v>
      </c>
      <c r="CN861" s="1223">
        <f t="shared" si="2648"/>
        <v>0</v>
      </c>
      <c r="CO861" s="1223">
        <f t="shared" si="2648"/>
        <v>0</v>
      </c>
      <c r="CP861" s="1223">
        <f t="shared" si="2648"/>
        <v>0</v>
      </c>
      <c r="CQ861" s="1223">
        <f t="shared" si="2648"/>
        <v>0</v>
      </c>
      <c r="CR861" s="1223">
        <f t="shared" si="2648"/>
        <v>0</v>
      </c>
      <c r="CS861" s="1222">
        <f t="shared" si="2648"/>
        <v>0</v>
      </c>
      <c r="CT861" s="1368">
        <f t="shared" si="2649"/>
        <v>0</v>
      </c>
      <c r="CU861" s="1226">
        <f t="shared" si="2650"/>
        <v>0</v>
      </c>
      <c r="CV861" s="1227">
        <f t="shared" si="2650"/>
        <v>0</v>
      </c>
      <c r="CW861" s="1228">
        <f t="shared" si="2650"/>
        <v>0</v>
      </c>
      <c r="CX861" s="1228">
        <f t="shared" si="2650"/>
        <v>0</v>
      </c>
      <c r="CY861" s="1228">
        <f t="shared" si="2650"/>
        <v>0</v>
      </c>
      <c r="CZ861" s="1228">
        <f t="shared" si="2650"/>
        <v>0</v>
      </c>
      <c r="DA861" s="1228">
        <f t="shared" si="2650"/>
        <v>0</v>
      </c>
      <c r="DB861" s="1229">
        <f t="shared" si="2650"/>
        <v>0</v>
      </c>
      <c r="DC861" s="1229">
        <f t="shared" si="2650"/>
        <v>0</v>
      </c>
      <c r="DD861" s="1229">
        <f t="shared" si="2650"/>
        <v>0</v>
      </c>
      <c r="DE861" s="1228">
        <f t="shared" si="2650"/>
        <v>0</v>
      </c>
      <c r="DF861" s="1228">
        <f t="shared" si="2650"/>
        <v>0</v>
      </c>
      <c r="DG861" s="1228">
        <f t="shared" si="2650"/>
        <v>0</v>
      </c>
      <c r="DH861" s="1228">
        <f t="shared" si="2650"/>
        <v>0</v>
      </c>
      <c r="DI861" s="1228">
        <f t="shared" si="2650"/>
        <v>0</v>
      </c>
      <c r="DJ861" s="1227">
        <f t="shared" si="2650"/>
        <v>0</v>
      </c>
      <c r="DK861" s="1226">
        <f t="shared" si="2651"/>
        <v>0</v>
      </c>
      <c r="DL861" s="1230">
        <f t="shared" si="2652"/>
        <v>17</v>
      </c>
      <c r="DM861" s="1180">
        <f t="shared" si="2653"/>
        <v>17</v>
      </c>
      <c r="DN861" s="1180">
        <f t="shared" si="2654"/>
        <v>17</v>
      </c>
      <c r="DO861" s="1180">
        <f t="shared" si="2655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8">SUM(C490)</f>
        <v>0</v>
      </c>
      <c r="D862" s="1543">
        <f t="shared" si="2668"/>
        <v>0</v>
      </c>
      <c r="E862" s="1543">
        <f t="shared" si="2668"/>
        <v>0</v>
      </c>
      <c r="F862" s="1543">
        <f t="shared" si="2668"/>
        <v>0</v>
      </c>
      <c r="G862" s="1543">
        <f t="shared" si="2668"/>
        <v>0</v>
      </c>
      <c r="H862" s="1543">
        <f t="shared" si="2668"/>
        <v>0</v>
      </c>
      <c r="I862" s="1543">
        <f t="shared" si="2668"/>
        <v>0</v>
      </c>
      <c r="J862" s="1543">
        <f t="shared" si="2668"/>
        <v>0</v>
      </c>
      <c r="K862" s="1543">
        <f t="shared" si="2668"/>
        <v>0</v>
      </c>
      <c r="L862" s="1543">
        <f t="shared" si="2668"/>
        <v>0</v>
      </c>
      <c r="M862" s="1543">
        <f t="shared" si="2668"/>
        <v>0</v>
      </c>
      <c r="N862" s="1543">
        <f t="shared" si="2668"/>
        <v>0</v>
      </c>
      <c r="O862" s="1543">
        <f t="shared" si="2668"/>
        <v>0</v>
      </c>
      <c r="P862" s="1543">
        <f t="shared" si="2668"/>
        <v>0</v>
      </c>
      <c r="Q862" s="1543">
        <f t="shared" si="2668"/>
        <v>0</v>
      </c>
      <c r="R862" s="1543">
        <f t="shared" si="2668"/>
        <v>0</v>
      </c>
      <c r="S862" s="1542"/>
      <c r="T862" s="1664">
        <f>SUM(T490)</f>
        <v>0</v>
      </c>
      <c r="U862" s="1664">
        <f t="shared" ref="U862:AJ862" si="2669">SUM(U490)</f>
        <v>0</v>
      </c>
      <c r="V862" s="1664">
        <f t="shared" si="2669"/>
        <v>0</v>
      </c>
      <c r="W862" s="1664">
        <f t="shared" si="2669"/>
        <v>0</v>
      </c>
      <c r="X862" s="1664">
        <f t="shared" si="2669"/>
        <v>0</v>
      </c>
      <c r="Y862" s="1664">
        <f t="shared" si="2669"/>
        <v>0</v>
      </c>
      <c r="Z862" s="1664">
        <f t="shared" si="2669"/>
        <v>0</v>
      </c>
      <c r="AA862" s="1543">
        <f t="shared" si="2669"/>
        <v>0</v>
      </c>
      <c r="AB862" s="1543">
        <f t="shared" si="2669"/>
        <v>0</v>
      </c>
      <c r="AC862" s="1543">
        <f t="shared" si="2669"/>
        <v>0</v>
      </c>
      <c r="AD862" s="1543">
        <f t="shared" si="2669"/>
        <v>0</v>
      </c>
      <c r="AE862" s="1543">
        <f t="shared" si="2669"/>
        <v>0</v>
      </c>
      <c r="AF862" s="1543">
        <f t="shared" si="2669"/>
        <v>0</v>
      </c>
      <c r="AG862" s="1543">
        <f t="shared" si="2669"/>
        <v>0</v>
      </c>
      <c r="AH862" s="1543">
        <f t="shared" si="2669"/>
        <v>0</v>
      </c>
      <c r="AI862" s="1543">
        <f t="shared" si="2669"/>
        <v>0</v>
      </c>
      <c r="AJ862" s="1543">
        <f t="shared" si="2669"/>
        <v>0</v>
      </c>
      <c r="AK862" s="1542"/>
      <c r="AL862" s="1543">
        <f>SUM(AL490)</f>
        <v>0</v>
      </c>
      <c r="AM862" s="1543">
        <f t="shared" ref="AM862:BB862" si="2670">SUM(AM490)</f>
        <v>0</v>
      </c>
      <c r="AN862" s="1543">
        <f t="shared" si="2670"/>
        <v>0</v>
      </c>
      <c r="AO862" s="1543">
        <f t="shared" si="2670"/>
        <v>0</v>
      </c>
      <c r="AP862" s="1543">
        <f t="shared" si="2670"/>
        <v>0</v>
      </c>
      <c r="AQ862" s="1543">
        <f t="shared" si="2670"/>
        <v>0</v>
      </c>
      <c r="AR862" s="1543">
        <f t="shared" si="2670"/>
        <v>0</v>
      </c>
      <c r="AS862" s="1543">
        <f t="shared" si="2670"/>
        <v>0</v>
      </c>
      <c r="AT862" s="1543">
        <f t="shared" si="2670"/>
        <v>0</v>
      </c>
      <c r="AU862" s="1543">
        <f t="shared" si="2670"/>
        <v>0</v>
      </c>
      <c r="AV862" s="1543">
        <f t="shared" si="2670"/>
        <v>0</v>
      </c>
      <c r="AW862" s="1543">
        <f t="shared" si="2670"/>
        <v>0</v>
      </c>
      <c r="AX862" s="1543">
        <f t="shared" si="2670"/>
        <v>0</v>
      </c>
      <c r="AY862" s="1543">
        <f t="shared" si="2670"/>
        <v>0</v>
      </c>
      <c r="AZ862" s="1543">
        <f t="shared" si="2670"/>
        <v>0</v>
      </c>
      <c r="BA862" s="1543">
        <f t="shared" si="2670"/>
        <v>0</v>
      </c>
      <c r="BB862" s="1543">
        <f t="shared" si="2670"/>
        <v>0</v>
      </c>
      <c r="BC862" s="1542"/>
      <c r="BD862" s="1543">
        <f>SUM(BD490)</f>
        <v>0</v>
      </c>
      <c r="BE862" s="1543">
        <f t="shared" ref="BE862:BT862" si="2671">SUM(BE490)</f>
        <v>0</v>
      </c>
      <c r="BF862" s="1543">
        <f t="shared" si="2671"/>
        <v>0</v>
      </c>
      <c r="BG862" s="1543">
        <f t="shared" si="2671"/>
        <v>0</v>
      </c>
      <c r="BH862" s="1543">
        <f t="shared" si="2671"/>
        <v>0</v>
      </c>
      <c r="BI862" s="1543">
        <f t="shared" si="2671"/>
        <v>0</v>
      </c>
      <c r="BJ862" s="1543">
        <f t="shared" si="2671"/>
        <v>0</v>
      </c>
      <c r="BK862" s="1543">
        <f t="shared" si="2671"/>
        <v>0</v>
      </c>
      <c r="BL862" s="1543">
        <f t="shared" si="2671"/>
        <v>0</v>
      </c>
      <c r="BM862" s="1543">
        <f t="shared" si="2671"/>
        <v>0</v>
      </c>
      <c r="BN862" s="1543">
        <f t="shared" si="2671"/>
        <v>0</v>
      </c>
      <c r="BO862" s="1543">
        <f t="shared" si="2671"/>
        <v>0</v>
      </c>
      <c r="BP862" s="1543">
        <f t="shared" si="2671"/>
        <v>0</v>
      </c>
      <c r="BQ862" s="1543">
        <f t="shared" si="2671"/>
        <v>0</v>
      </c>
      <c r="BR862" s="1543">
        <f t="shared" si="2671"/>
        <v>0</v>
      </c>
      <c r="BS862" s="1543">
        <f t="shared" si="2671"/>
        <v>0</v>
      </c>
      <c r="BT862" s="1543">
        <f t="shared" si="2671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4"/>
        <v>0</v>
      </c>
      <c r="CA862" s="1220">
        <f t="shared" si="2645"/>
        <v>0</v>
      </c>
      <c r="CB862" s="1220">
        <f t="shared" si="2646"/>
        <v>0</v>
      </c>
      <c r="CC862" s="1387">
        <f t="shared" si="2647"/>
        <v>0</v>
      </c>
      <c r="CD862" s="1221">
        <f t="shared" si="2648"/>
        <v>0</v>
      </c>
      <c r="CE862" s="1222">
        <f t="shared" si="2648"/>
        <v>0</v>
      </c>
      <c r="CF862" s="1223">
        <f t="shared" si="2648"/>
        <v>0</v>
      </c>
      <c r="CG862" s="1223">
        <f t="shared" si="2648"/>
        <v>0</v>
      </c>
      <c r="CH862" s="1223">
        <f t="shared" si="2648"/>
        <v>0</v>
      </c>
      <c r="CI862" s="1223">
        <f t="shared" si="2648"/>
        <v>0</v>
      </c>
      <c r="CJ862" s="1223">
        <f t="shared" si="2648"/>
        <v>0</v>
      </c>
      <c r="CK862" s="1224">
        <f t="shared" si="2648"/>
        <v>0</v>
      </c>
      <c r="CL862" s="1224">
        <f t="shared" si="2648"/>
        <v>0</v>
      </c>
      <c r="CM862" s="1224">
        <f t="shared" si="2648"/>
        <v>0</v>
      </c>
      <c r="CN862" s="1223">
        <f t="shared" si="2648"/>
        <v>0</v>
      </c>
      <c r="CO862" s="1223">
        <f t="shared" si="2648"/>
        <v>0</v>
      </c>
      <c r="CP862" s="1223">
        <f t="shared" si="2648"/>
        <v>0</v>
      </c>
      <c r="CQ862" s="1223">
        <f t="shared" si="2648"/>
        <v>0</v>
      </c>
      <c r="CR862" s="1223">
        <f t="shared" si="2648"/>
        <v>0</v>
      </c>
      <c r="CS862" s="1222">
        <f t="shared" si="2648"/>
        <v>0</v>
      </c>
      <c r="CT862" s="1368">
        <f t="shared" si="2649"/>
        <v>0</v>
      </c>
      <c r="CU862" s="1226">
        <f t="shared" si="2650"/>
        <v>0</v>
      </c>
      <c r="CV862" s="1227">
        <f t="shared" si="2650"/>
        <v>0</v>
      </c>
      <c r="CW862" s="1228">
        <f t="shared" si="2650"/>
        <v>0</v>
      </c>
      <c r="CX862" s="1228">
        <f t="shared" si="2650"/>
        <v>0</v>
      </c>
      <c r="CY862" s="1228">
        <f t="shared" si="2650"/>
        <v>0</v>
      </c>
      <c r="CZ862" s="1228">
        <f t="shared" si="2650"/>
        <v>0</v>
      </c>
      <c r="DA862" s="1228">
        <f t="shared" si="2650"/>
        <v>0</v>
      </c>
      <c r="DB862" s="1229">
        <f t="shared" si="2650"/>
        <v>0</v>
      </c>
      <c r="DC862" s="1229">
        <f t="shared" si="2650"/>
        <v>0</v>
      </c>
      <c r="DD862" s="1229">
        <f t="shared" si="2650"/>
        <v>0</v>
      </c>
      <c r="DE862" s="1228">
        <f t="shared" si="2650"/>
        <v>0</v>
      </c>
      <c r="DF862" s="1228">
        <f t="shared" si="2650"/>
        <v>0</v>
      </c>
      <c r="DG862" s="1228">
        <f t="shared" si="2650"/>
        <v>0</v>
      </c>
      <c r="DH862" s="1228">
        <f t="shared" si="2650"/>
        <v>0</v>
      </c>
      <c r="DI862" s="1228">
        <f t="shared" si="2650"/>
        <v>0</v>
      </c>
      <c r="DJ862" s="1227">
        <f t="shared" si="2650"/>
        <v>0</v>
      </c>
      <c r="DK862" s="1226">
        <f t="shared" si="2651"/>
        <v>0</v>
      </c>
      <c r="DL862" s="1230">
        <f t="shared" si="2652"/>
        <v>17</v>
      </c>
      <c r="DM862" s="1180">
        <f t="shared" si="2653"/>
        <v>17</v>
      </c>
      <c r="DN862" s="1180">
        <f t="shared" si="2654"/>
        <v>17</v>
      </c>
      <c r="DO862" s="1180">
        <f t="shared" si="2655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2">SUM(C499)</f>
        <v>0</v>
      </c>
      <c r="D863" s="1543">
        <f t="shared" si="2672"/>
        <v>0</v>
      </c>
      <c r="E863" s="1543">
        <f t="shared" si="2672"/>
        <v>0</v>
      </c>
      <c r="F863" s="1543">
        <f t="shared" si="2672"/>
        <v>0</v>
      </c>
      <c r="G863" s="1543">
        <f t="shared" si="2672"/>
        <v>0</v>
      </c>
      <c r="H863" s="1543">
        <f t="shared" si="2672"/>
        <v>0</v>
      </c>
      <c r="I863" s="1543">
        <f t="shared" si="2672"/>
        <v>0</v>
      </c>
      <c r="J863" s="1543">
        <f t="shared" si="2672"/>
        <v>0</v>
      </c>
      <c r="K863" s="1543">
        <f t="shared" si="2672"/>
        <v>0</v>
      </c>
      <c r="L863" s="1543">
        <f t="shared" si="2672"/>
        <v>0</v>
      </c>
      <c r="M863" s="1543">
        <f t="shared" si="2672"/>
        <v>0</v>
      </c>
      <c r="N863" s="1543">
        <f t="shared" si="2672"/>
        <v>0</v>
      </c>
      <c r="O863" s="1543">
        <f t="shared" si="2672"/>
        <v>0</v>
      </c>
      <c r="P863" s="1543">
        <f t="shared" si="2672"/>
        <v>0</v>
      </c>
      <c r="Q863" s="1543">
        <f t="shared" si="2672"/>
        <v>0</v>
      </c>
      <c r="R863" s="1543">
        <f t="shared" si="2672"/>
        <v>0</v>
      </c>
      <c r="S863" s="1542"/>
      <c r="T863" s="1664">
        <f t="shared" ref="T863:AJ863" si="2673">SUM(T499)</f>
        <v>0</v>
      </c>
      <c r="U863" s="1664">
        <f t="shared" si="2673"/>
        <v>0</v>
      </c>
      <c r="V863" s="1664">
        <f t="shared" si="2673"/>
        <v>6.888454011741681E-4</v>
      </c>
      <c r="W863" s="1664">
        <f t="shared" si="2673"/>
        <v>3.6164383561643827E-3</v>
      </c>
      <c r="X863" s="1664">
        <f t="shared" si="2673"/>
        <v>0</v>
      </c>
      <c r="Y863" s="1664">
        <f t="shared" si="2673"/>
        <v>2.0665362035225043E-3</v>
      </c>
      <c r="Z863" s="1664">
        <f t="shared" si="2673"/>
        <v>0</v>
      </c>
      <c r="AA863" s="1543">
        <f t="shared" si="2673"/>
        <v>3.6164383561643827E-3</v>
      </c>
      <c r="AB863" s="1543">
        <f t="shared" si="2673"/>
        <v>0</v>
      </c>
      <c r="AC863" s="1543">
        <f t="shared" si="2673"/>
        <v>0</v>
      </c>
      <c r="AD863" s="1543">
        <f t="shared" si="2673"/>
        <v>0</v>
      </c>
      <c r="AE863" s="1543">
        <f t="shared" si="2673"/>
        <v>0</v>
      </c>
      <c r="AF863" s="1543">
        <f t="shared" si="2673"/>
        <v>0</v>
      </c>
      <c r="AG863" s="1543">
        <f t="shared" si="2673"/>
        <v>0</v>
      </c>
      <c r="AH863" s="1543">
        <f t="shared" si="2673"/>
        <v>0</v>
      </c>
      <c r="AI863" s="1543">
        <f t="shared" si="2673"/>
        <v>0</v>
      </c>
      <c r="AJ863" s="1543">
        <f t="shared" si="2673"/>
        <v>0</v>
      </c>
      <c r="AK863" s="1542"/>
      <c r="AL863" s="1543">
        <f t="shared" ref="AL863:BB863" si="2674">SUM(AL499)</f>
        <v>0</v>
      </c>
      <c r="AM863" s="1543">
        <f t="shared" si="2674"/>
        <v>1.8082191780821914E-3</v>
      </c>
      <c r="AN863" s="1543">
        <f t="shared" si="2674"/>
        <v>0</v>
      </c>
      <c r="AO863" s="1543">
        <f t="shared" si="2674"/>
        <v>4.8219178082191776E-3</v>
      </c>
      <c r="AP863" s="1543">
        <f t="shared" si="2674"/>
        <v>1.6532289628180034E-2</v>
      </c>
      <c r="AQ863" s="1543">
        <f t="shared" si="2674"/>
        <v>1.5671232876712328E-2</v>
      </c>
      <c r="AR863" s="1543">
        <f t="shared" si="2674"/>
        <v>1.4465753424657531E-2</v>
      </c>
      <c r="AS863" s="1543">
        <f t="shared" si="2674"/>
        <v>9.6438356164383551E-3</v>
      </c>
      <c r="AT863" s="1543">
        <f t="shared" si="2674"/>
        <v>4.1330724070450086E-3</v>
      </c>
      <c r="AU863" s="1543">
        <f t="shared" si="2674"/>
        <v>0</v>
      </c>
      <c r="AV863" s="1543">
        <f t="shared" si="2674"/>
        <v>0</v>
      </c>
      <c r="AW863" s="1543">
        <f t="shared" si="2674"/>
        <v>0</v>
      </c>
      <c r="AX863" s="1543">
        <f t="shared" si="2674"/>
        <v>0</v>
      </c>
      <c r="AY863" s="1543">
        <f t="shared" si="2674"/>
        <v>0</v>
      </c>
      <c r="AZ863" s="1543">
        <f t="shared" si="2674"/>
        <v>0</v>
      </c>
      <c r="BA863" s="1543">
        <f t="shared" si="2674"/>
        <v>0</v>
      </c>
      <c r="BB863" s="1543">
        <f t="shared" si="2674"/>
        <v>0</v>
      </c>
      <c r="BC863" s="1542"/>
      <c r="BD863" s="1543">
        <f t="shared" ref="BD863:BT863" si="2675">SUM(BD499)</f>
        <v>5.1663405088062629E-3</v>
      </c>
      <c r="BE863" s="1543">
        <f t="shared" si="2675"/>
        <v>1.5671232876712328E-2</v>
      </c>
      <c r="BF863" s="1543">
        <f t="shared" si="2675"/>
        <v>4.8219178082191779E-4</v>
      </c>
      <c r="BG863" s="1543">
        <f t="shared" si="2675"/>
        <v>1.8082191780821918E-2</v>
      </c>
      <c r="BH863" s="1543">
        <f t="shared" si="2675"/>
        <v>1.5671232876712328E-2</v>
      </c>
      <c r="BI863" s="1543">
        <f t="shared" si="2675"/>
        <v>1.2536986301369863E-2</v>
      </c>
      <c r="BJ863" s="1543">
        <f t="shared" si="2675"/>
        <v>1.2536986301369863E-2</v>
      </c>
      <c r="BK863" s="1543">
        <f t="shared" si="2675"/>
        <v>2.0894977168949773E-2</v>
      </c>
      <c r="BL863" s="1543">
        <f t="shared" si="2675"/>
        <v>1.1572602739726025E-2</v>
      </c>
      <c r="BM863" s="1543">
        <f t="shared" si="2675"/>
        <v>0</v>
      </c>
      <c r="BN863" s="1543">
        <f t="shared" si="2675"/>
        <v>0</v>
      </c>
      <c r="BO863" s="1543">
        <f t="shared" si="2675"/>
        <v>0</v>
      </c>
      <c r="BP863" s="1543">
        <f t="shared" si="2675"/>
        <v>0</v>
      </c>
      <c r="BQ863" s="1543">
        <f t="shared" si="2675"/>
        <v>0</v>
      </c>
      <c r="BR863" s="1543">
        <f t="shared" si="2675"/>
        <v>0</v>
      </c>
      <c r="BS863" s="1543">
        <f t="shared" si="2675"/>
        <v>0</v>
      </c>
      <c r="BT863" s="1543">
        <f t="shared" si="2675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4"/>
        <v>0</v>
      </c>
      <c r="CA863" s="1220">
        <f t="shared" si="2645"/>
        <v>4.247879973907371E-4</v>
      </c>
      <c r="CB863" s="1220">
        <f t="shared" si="2646"/>
        <v>3.3696020874103057E-3</v>
      </c>
      <c r="CC863" s="1387">
        <f t="shared" si="2647"/>
        <v>6.1146510110893651E-3</v>
      </c>
      <c r="CD863" s="1221">
        <f t="shared" si="2648"/>
        <v>0</v>
      </c>
      <c r="CE863" s="1222">
        <f t="shared" si="2648"/>
        <v>0</v>
      </c>
      <c r="CF863" s="1223">
        <f t="shared" si="2648"/>
        <v>0</v>
      </c>
      <c r="CG863" s="1223">
        <f t="shared" si="2648"/>
        <v>0</v>
      </c>
      <c r="CH863" s="1223">
        <f t="shared" si="2648"/>
        <v>0</v>
      </c>
      <c r="CI863" s="1223">
        <f t="shared" si="2648"/>
        <v>0</v>
      </c>
      <c r="CJ863" s="1223">
        <f t="shared" si="2648"/>
        <v>0</v>
      </c>
      <c r="CK863" s="1224">
        <f t="shared" si="2648"/>
        <v>0</v>
      </c>
      <c r="CL863" s="1224">
        <f t="shared" si="2648"/>
        <v>0</v>
      </c>
      <c r="CM863" s="1224">
        <f t="shared" si="2648"/>
        <v>0</v>
      </c>
      <c r="CN863" s="1223">
        <f t="shared" si="2648"/>
        <v>1.8082191780821914E-3</v>
      </c>
      <c r="CO863" s="1223">
        <f t="shared" si="2648"/>
        <v>4.1330724070450086E-3</v>
      </c>
      <c r="CP863" s="1223">
        <f t="shared" si="2648"/>
        <v>4.8219178082191776E-3</v>
      </c>
      <c r="CQ863" s="1223">
        <f t="shared" si="2648"/>
        <v>9.6438356164383551E-3</v>
      </c>
      <c r="CR863" s="1223">
        <f t="shared" si="2648"/>
        <v>1.4465753424657531E-2</v>
      </c>
      <c r="CS863" s="1222">
        <f t="shared" si="2648"/>
        <v>1.5671232876712328E-2</v>
      </c>
      <c r="CT863" s="1368">
        <f t="shared" si="2649"/>
        <v>1.6532289628180034E-2</v>
      </c>
      <c r="CU863" s="1226">
        <f t="shared" si="2650"/>
        <v>0</v>
      </c>
      <c r="CV863" s="1227">
        <f t="shared" si="2650"/>
        <v>0</v>
      </c>
      <c r="CW863" s="1228">
        <f t="shared" si="2650"/>
        <v>0</v>
      </c>
      <c r="CX863" s="1228">
        <f t="shared" si="2650"/>
        <v>0</v>
      </c>
      <c r="CY863" s="1228">
        <f t="shared" si="2650"/>
        <v>0</v>
      </c>
      <c r="CZ863" s="1228">
        <f t="shared" si="2650"/>
        <v>0</v>
      </c>
      <c r="DA863" s="1228">
        <f t="shared" si="2650"/>
        <v>0</v>
      </c>
      <c r="DB863" s="1229">
        <f t="shared" si="2650"/>
        <v>0</v>
      </c>
      <c r="DC863" s="1229">
        <f t="shared" si="2650"/>
        <v>4.8219178082191779E-4</v>
      </c>
      <c r="DD863" s="1229">
        <f t="shared" si="2650"/>
        <v>5.1663405088062629E-3</v>
      </c>
      <c r="DE863" s="1228">
        <f t="shared" si="2650"/>
        <v>1.1572602739726025E-2</v>
      </c>
      <c r="DF863" s="1228">
        <f t="shared" si="2650"/>
        <v>1.2536986301369863E-2</v>
      </c>
      <c r="DG863" s="1228">
        <f t="shared" si="2650"/>
        <v>1.2536986301369863E-2</v>
      </c>
      <c r="DH863" s="1228">
        <f t="shared" si="2650"/>
        <v>1.5671232876712328E-2</v>
      </c>
      <c r="DI863" s="1228">
        <f t="shared" si="2650"/>
        <v>1.5671232876712328E-2</v>
      </c>
      <c r="DJ863" s="1227">
        <f t="shared" si="2650"/>
        <v>1.8082191780821918E-2</v>
      </c>
      <c r="DK863" s="1226">
        <f t="shared" si="2651"/>
        <v>2.0894977168949773E-2</v>
      </c>
      <c r="DL863" s="1230">
        <f t="shared" si="2652"/>
        <v>17</v>
      </c>
      <c r="DM863" s="1180">
        <f t="shared" si="2653"/>
        <v>17</v>
      </c>
      <c r="DN863" s="1180">
        <f t="shared" si="2654"/>
        <v>17</v>
      </c>
      <c r="DO863" s="1180">
        <f t="shared" si="2655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6">SUM(C505)</f>
        <v>0</v>
      </c>
      <c r="D864" s="1543">
        <f t="shared" si="2676"/>
        <v>0</v>
      </c>
      <c r="E864" s="1543">
        <f t="shared" si="2676"/>
        <v>0</v>
      </c>
      <c r="F864" s="1543">
        <f t="shared" si="2676"/>
        <v>0</v>
      </c>
      <c r="G864" s="1543">
        <f t="shared" si="2676"/>
        <v>0</v>
      </c>
      <c r="H864" s="1543">
        <f t="shared" si="2676"/>
        <v>0</v>
      </c>
      <c r="I864" s="1543">
        <f t="shared" si="2676"/>
        <v>0</v>
      </c>
      <c r="J864" s="1543">
        <f t="shared" si="2676"/>
        <v>0</v>
      </c>
      <c r="K864" s="1543">
        <f t="shared" si="2676"/>
        <v>0</v>
      </c>
      <c r="L864" s="1543">
        <f t="shared" si="2676"/>
        <v>0</v>
      </c>
      <c r="M864" s="1543">
        <f t="shared" si="2676"/>
        <v>0</v>
      </c>
      <c r="N864" s="1543">
        <f t="shared" si="2676"/>
        <v>0</v>
      </c>
      <c r="O864" s="1543">
        <f t="shared" si="2676"/>
        <v>0</v>
      </c>
      <c r="P864" s="1543">
        <f t="shared" si="2676"/>
        <v>0</v>
      </c>
      <c r="Q864" s="1543">
        <f t="shared" si="2676"/>
        <v>0</v>
      </c>
      <c r="R864" s="1543">
        <f t="shared" si="2676"/>
        <v>0</v>
      </c>
      <c r="S864" s="1542"/>
      <c r="T864" s="1664">
        <f>SUM(T505)</f>
        <v>0</v>
      </c>
      <c r="U864" s="1664">
        <f t="shared" ref="U864:AJ864" si="2677">SUM(U505)</f>
        <v>0</v>
      </c>
      <c r="V864" s="1664">
        <f t="shared" si="2677"/>
        <v>0</v>
      </c>
      <c r="W864" s="1664">
        <f t="shared" si="2677"/>
        <v>0</v>
      </c>
      <c r="X864" s="1664">
        <f t="shared" si="2677"/>
        <v>0</v>
      </c>
      <c r="Y864" s="1664">
        <f t="shared" si="2677"/>
        <v>0</v>
      </c>
      <c r="Z864" s="1664">
        <f t="shared" si="2677"/>
        <v>0</v>
      </c>
      <c r="AA864" s="1543">
        <f t="shared" si="2677"/>
        <v>0</v>
      </c>
      <c r="AB864" s="1543">
        <f t="shared" si="2677"/>
        <v>0</v>
      </c>
      <c r="AC864" s="1543">
        <f t="shared" si="2677"/>
        <v>0</v>
      </c>
      <c r="AD864" s="1543">
        <f t="shared" si="2677"/>
        <v>0</v>
      </c>
      <c r="AE864" s="1543">
        <f t="shared" si="2677"/>
        <v>0</v>
      </c>
      <c r="AF864" s="1543">
        <f t="shared" si="2677"/>
        <v>0</v>
      </c>
      <c r="AG864" s="1543">
        <f t="shared" si="2677"/>
        <v>0</v>
      </c>
      <c r="AH864" s="1543">
        <f t="shared" si="2677"/>
        <v>0</v>
      </c>
      <c r="AI864" s="1543">
        <f t="shared" si="2677"/>
        <v>0</v>
      </c>
      <c r="AJ864" s="1543">
        <f t="shared" si="2677"/>
        <v>0</v>
      </c>
      <c r="AK864" s="1542"/>
      <c r="AL864" s="1543">
        <f>SUM(AL505)</f>
        <v>0</v>
      </c>
      <c r="AM864" s="1543">
        <f t="shared" ref="AM864:BB864" si="2678">SUM(AM505)</f>
        <v>0</v>
      </c>
      <c r="AN864" s="1543">
        <f t="shared" si="2678"/>
        <v>0</v>
      </c>
      <c r="AO864" s="1543">
        <f t="shared" si="2678"/>
        <v>0</v>
      </c>
      <c r="AP864" s="1543">
        <f t="shared" si="2678"/>
        <v>5.0992451775230636E-3</v>
      </c>
      <c r="AQ864" s="1543">
        <f t="shared" si="2678"/>
        <v>0</v>
      </c>
      <c r="AR864" s="1543">
        <f t="shared" si="2678"/>
        <v>0</v>
      </c>
      <c r="AS864" s="1543">
        <f t="shared" si="2678"/>
        <v>0</v>
      </c>
      <c r="AT864" s="1543">
        <f t="shared" si="2678"/>
        <v>0</v>
      </c>
      <c r="AU864" s="1543">
        <f t="shared" si="2678"/>
        <v>0</v>
      </c>
      <c r="AV864" s="1543">
        <f t="shared" si="2678"/>
        <v>0</v>
      </c>
      <c r="AW864" s="1543">
        <f t="shared" si="2678"/>
        <v>0</v>
      </c>
      <c r="AX864" s="1543">
        <f t="shared" si="2678"/>
        <v>0</v>
      </c>
      <c r="AY864" s="1543">
        <f t="shared" si="2678"/>
        <v>0</v>
      </c>
      <c r="AZ864" s="1543">
        <f t="shared" si="2678"/>
        <v>0</v>
      </c>
      <c r="BA864" s="1543">
        <f t="shared" si="2678"/>
        <v>0</v>
      </c>
      <c r="BB864" s="1543">
        <f t="shared" si="2678"/>
        <v>0</v>
      </c>
      <c r="BC864" s="1542"/>
      <c r="BD864" s="1543">
        <f>SUM(BD505)</f>
        <v>0</v>
      </c>
      <c r="BE864" s="1543">
        <f t="shared" ref="BE864:BT864" si="2679">SUM(BE505)</f>
        <v>0</v>
      </c>
      <c r="BF864" s="1543">
        <f t="shared" si="2679"/>
        <v>0</v>
      </c>
      <c r="BG864" s="1543">
        <f t="shared" si="2679"/>
        <v>0</v>
      </c>
      <c r="BH864" s="1543">
        <f t="shared" si="2679"/>
        <v>0</v>
      </c>
      <c r="BI864" s="1543">
        <f t="shared" si="2679"/>
        <v>0</v>
      </c>
      <c r="BJ864" s="1543">
        <f t="shared" si="2679"/>
        <v>0</v>
      </c>
      <c r="BK864" s="1543">
        <f t="shared" si="2679"/>
        <v>0</v>
      </c>
      <c r="BL864" s="1543">
        <f t="shared" si="2679"/>
        <v>0</v>
      </c>
      <c r="BM864" s="1543">
        <f t="shared" si="2679"/>
        <v>0</v>
      </c>
      <c r="BN864" s="1543">
        <f t="shared" si="2679"/>
        <v>0</v>
      </c>
      <c r="BO864" s="1543">
        <f t="shared" si="2679"/>
        <v>0</v>
      </c>
      <c r="BP864" s="1543">
        <f t="shared" si="2679"/>
        <v>0</v>
      </c>
      <c r="BQ864" s="1543">
        <f t="shared" si="2679"/>
        <v>0</v>
      </c>
      <c r="BR864" s="1543">
        <f t="shared" si="2679"/>
        <v>0</v>
      </c>
      <c r="BS864" s="1543">
        <f t="shared" si="2679"/>
        <v>0</v>
      </c>
      <c r="BT864" s="1543">
        <f t="shared" si="2679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4"/>
        <v>0</v>
      </c>
      <c r="CA864" s="1220">
        <f t="shared" si="2645"/>
        <v>0</v>
      </c>
      <c r="CB864" s="1220">
        <f t="shared" si="2646"/>
        <v>0</v>
      </c>
      <c r="CC864" s="1387">
        <f t="shared" si="2647"/>
        <v>0</v>
      </c>
      <c r="CD864" s="1221">
        <f t="shared" si="2648"/>
        <v>0</v>
      </c>
      <c r="CE864" s="1222">
        <f t="shared" si="2648"/>
        <v>0</v>
      </c>
      <c r="CF864" s="1223">
        <f t="shared" si="2648"/>
        <v>0</v>
      </c>
      <c r="CG864" s="1223">
        <f t="shared" si="2648"/>
        <v>0</v>
      </c>
      <c r="CH864" s="1223">
        <f t="shared" si="2648"/>
        <v>0</v>
      </c>
      <c r="CI864" s="1223">
        <f t="shared" si="2648"/>
        <v>0</v>
      </c>
      <c r="CJ864" s="1223">
        <f t="shared" si="2648"/>
        <v>0</v>
      </c>
      <c r="CK864" s="1224">
        <f t="shared" si="2648"/>
        <v>0</v>
      </c>
      <c r="CL864" s="1224">
        <f t="shared" si="2648"/>
        <v>0</v>
      </c>
      <c r="CM864" s="1224">
        <f t="shared" si="2648"/>
        <v>0</v>
      </c>
      <c r="CN864" s="1223">
        <f t="shared" si="2648"/>
        <v>0</v>
      </c>
      <c r="CO864" s="1223">
        <f t="shared" si="2648"/>
        <v>0</v>
      </c>
      <c r="CP864" s="1223">
        <f t="shared" si="2648"/>
        <v>0</v>
      </c>
      <c r="CQ864" s="1223">
        <f t="shared" si="2648"/>
        <v>0</v>
      </c>
      <c r="CR864" s="1223">
        <f t="shared" si="2648"/>
        <v>0</v>
      </c>
      <c r="CS864" s="1222">
        <f t="shared" si="2648"/>
        <v>0</v>
      </c>
      <c r="CT864" s="1368">
        <f t="shared" si="2649"/>
        <v>5.0992451775230636E-3</v>
      </c>
      <c r="CU864" s="1226">
        <f t="shared" si="2650"/>
        <v>0</v>
      </c>
      <c r="CV864" s="1227">
        <f t="shared" si="2650"/>
        <v>0</v>
      </c>
      <c r="CW864" s="1228">
        <f t="shared" si="2650"/>
        <v>0</v>
      </c>
      <c r="CX864" s="1228">
        <f t="shared" si="2650"/>
        <v>0</v>
      </c>
      <c r="CY864" s="1228">
        <f t="shared" si="2650"/>
        <v>0</v>
      </c>
      <c r="CZ864" s="1228">
        <f t="shared" si="2650"/>
        <v>0</v>
      </c>
      <c r="DA864" s="1228">
        <f t="shared" si="2650"/>
        <v>0</v>
      </c>
      <c r="DB864" s="1229">
        <f t="shared" si="2650"/>
        <v>0</v>
      </c>
      <c r="DC864" s="1229">
        <f t="shared" si="2650"/>
        <v>0</v>
      </c>
      <c r="DD864" s="1229">
        <f t="shared" si="2650"/>
        <v>0</v>
      </c>
      <c r="DE864" s="1228">
        <f t="shared" si="2650"/>
        <v>0</v>
      </c>
      <c r="DF864" s="1228">
        <f t="shared" si="2650"/>
        <v>0</v>
      </c>
      <c r="DG864" s="1228">
        <f t="shared" si="2650"/>
        <v>0</v>
      </c>
      <c r="DH864" s="1228">
        <f t="shared" si="2650"/>
        <v>0</v>
      </c>
      <c r="DI864" s="1228">
        <f t="shared" si="2650"/>
        <v>0</v>
      </c>
      <c r="DJ864" s="1227">
        <f t="shared" si="2650"/>
        <v>0</v>
      </c>
      <c r="DK864" s="1226">
        <f t="shared" si="2651"/>
        <v>0</v>
      </c>
      <c r="DL864" s="1230">
        <f t="shared" si="2652"/>
        <v>17</v>
      </c>
      <c r="DM864" s="1180">
        <f t="shared" si="2653"/>
        <v>17</v>
      </c>
      <c r="DN864" s="1180">
        <f t="shared" si="2654"/>
        <v>17</v>
      </c>
      <c r="DO864" s="1180">
        <f t="shared" si="2655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80">SUM(C511)</f>
        <v>5.2185257664709717E-3</v>
      </c>
      <c r="D865" s="1543">
        <f t="shared" si="2680"/>
        <v>1.4910073618488492E-3</v>
      </c>
      <c r="E865" s="1543">
        <f t="shared" si="2680"/>
        <v>8.6975429441182861E-4</v>
      </c>
      <c r="F865" s="1543">
        <f t="shared" si="2680"/>
        <v>1.0437051532941943E-2</v>
      </c>
      <c r="G865" s="1543">
        <f t="shared" si="2680"/>
        <v>1.4910073618488492E-3</v>
      </c>
      <c r="H865" s="1543">
        <f t="shared" si="2680"/>
        <v>2.6092628832354858E-3</v>
      </c>
      <c r="I865" s="1543">
        <f t="shared" si="2680"/>
        <v>1.0437051532941943E-2</v>
      </c>
      <c r="J865" s="1543">
        <f t="shared" si="2680"/>
        <v>1.2524461839530331E-2</v>
      </c>
      <c r="K865" s="1543">
        <f t="shared" si="2680"/>
        <v>0</v>
      </c>
      <c r="L865" s="1543">
        <f t="shared" si="2680"/>
        <v>0</v>
      </c>
      <c r="M865" s="1543">
        <f t="shared" si="2680"/>
        <v>0</v>
      </c>
      <c r="N865" s="1543">
        <f t="shared" si="2680"/>
        <v>0</v>
      </c>
      <c r="O865" s="1543">
        <f t="shared" si="2680"/>
        <v>0</v>
      </c>
      <c r="P865" s="1543">
        <f t="shared" si="2680"/>
        <v>0</v>
      </c>
      <c r="Q865" s="1543">
        <f t="shared" si="2680"/>
        <v>0</v>
      </c>
      <c r="R865" s="1543">
        <f t="shared" si="2680"/>
        <v>0</v>
      </c>
      <c r="S865" s="1542"/>
      <c r="T865" s="1664">
        <f t="shared" ref="T865:AJ865" si="2681">SUM(T511)</f>
        <v>1.7395085888236572E-3</v>
      </c>
      <c r="U865" s="1664">
        <f t="shared" si="2681"/>
        <v>1.5655577299412914E-3</v>
      </c>
      <c r="V865" s="1664">
        <f t="shared" si="2681"/>
        <v>1.4910073618488492E-3</v>
      </c>
      <c r="W865" s="1664">
        <f t="shared" si="2681"/>
        <v>7.8277886497064592E-3</v>
      </c>
      <c r="X865" s="1664">
        <f t="shared" si="2681"/>
        <v>1.2524461839530331E-2</v>
      </c>
      <c r="Y865" s="1664">
        <f t="shared" si="2681"/>
        <v>4.4730220855465474E-3</v>
      </c>
      <c r="Z865" s="1664">
        <f t="shared" si="2681"/>
        <v>1.4910073618488492E-3</v>
      </c>
      <c r="AA865" s="1543">
        <f t="shared" si="2681"/>
        <v>1.5655577299412918E-2</v>
      </c>
      <c r="AB865" s="1543">
        <f t="shared" si="2681"/>
        <v>3.1311154598825837E-2</v>
      </c>
      <c r="AC865" s="1543">
        <f t="shared" si="2681"/>
        <v>0</v>
      </c>
      <c r="AD865" s="1543">
        <f t="shared" si="2681"/>
        <v>0</v>
      </c>
      <c r="AE865" s="1543">
        <f t="shared" si="2681"/>
        <v>0</v>
      </c>
      <c r="AF865" s="1543">
        <f t="shared" si="2681"/>
        <v>0</v>
      </c>
      <c r="AG865" s="1543">
        <f t="shared" si="2681"/>
        <v>0</v>
      </c>
      <c r="AH865" s="1543">
        <f t="shared" si="2681"/>
        <v>0</v>
      </c>
      <c r="AI865" s="1543">
        <f t="shared" si="2681"/>
        <v>0</v>
      </c>
      <c r="AJ865" s="1543">
        <f t="shared" si="2681"/>
        <v>0</v>
      </c>
      <c r="AK865" s="1542"/>
      <c r="AL865" s="1543">
        <f t="shared" ref="AL865:BB865" si="2682">SUM(AL511)</f>
        <v>9.691547852017519E-3</v>
      </c>
      <c r="AM865" s="1543">
        <f t="shared" si="2682"/>
        <v>5.8708414872798431E-3</v>
      </c>
      <c r="AN865" s="1543">
        <f t="shared" si="2682"/>
        <v>4.1748206131767777E-3</v>
      </c>
      <c r="AO865" s="1543">
        <f t="shared" si="2682"/>
        <v>1.0437051532941943E-2</v>
      </c>
      <c r="AP865" s="1543">
        <f t="shared" si="2682"/>
        <v>2.6838132513279288E-2</v>
      </c>
      <c r="AQ865" s="1543">
        <f t="shared" si="2682"/>
        <v>7.8277886497064575E-2</v>
      </c>
      <c r="AR865" s="1543">
        <f t="shared" si="2682"/>
        <v>2.0874103065883887E-2</v>
      </c>
      <c r="AS865" s="1543">
        <f t="shared" si="2682"/>
        <v>1.0437051532941943E-2</v>
      </c>
      <c r="AT865" s="1543">
        <f t="shared" si="2682"/>
        <v>8.9460441710930941E-2</v>
      </c>
      <c r="AU865" s="1543">
        <f t="shared" si="2682"/>
        <v>0</v>
      </c>
      <c r="AV865" s="1543">
        <f t="shared" si="2682"/>
        <v>0</v>
      </c>
      <c r="AW865" s="1543">
        <f t="shared" si="2682"/>
        <v>0</v>
      </c>
      <c r="AX865" s="1543">
        <f t="shared" si="2682"/>
        <v>0</v>
      </c>
      <c r="AY865" s="1543">
        <f t="shared" si="2682"/>
        <v>0</v>
      </c>
      <c r="AZ865" s="1543">
        <f t="shared" si="2682"/>
        <v>0</v>
      </c>
      <c r="BA865" s="1543">
        <f t="shared" si="2682"/>
        <v>0</v>
      </c>
      <c r="BB865" s="1543">
        <f t="shared" si="2682"/>
        <v>0</v>
      </c>
      <c r="BC865" s="1542"/>
      <c r="BD865" s="1543">
        <f t="shared" ref="BD865:BT865" si="2683">SUM(BD511)</f>
        <v>8.9460441710930948E-3</v>
      </c>
      <c r="BE865" s="1543">
        <f t="shared" si="2683"/>
        <v>1.5655577299412918E-2</v>
      </c>
      <c r="BF865" s="1543">
        <f t="shared" si="2683"/>
        <v>2.0874103065883888E-3</v>
      </c>
      <c r="BG865" s="1543">
        <f t="shared" si="2683"/>
        <v>6.7840834964122632E-2</v>
      </c>
      <c r="BH865" s="1543">
        <f t="shared" si="2683"/>
        <v>2.3483365949119372E-2</v>
      </c>
      <c r="BI865" s="1543">
        <f t="shared" si="2683"/>
        <v>6.2622309197651656E-3</v>
      </c>
      <c r="BJ865" s="1543">
        <f t="shared" si="2683"/>
        <v>3.7573385518590997E-2</v>
      </c>
      <c r="BK865" s="1543">
        <f t="shared" si="2683"/>
        <v>1.0437051532941943E-2</v>
      </c>
      <c r="BL865" s="1543">
        <f t="shared" si="2683"/>
        <v>6.2622309197651656E-3</v>
      </c>
      <c r="BM865" s="1543">
        <f t="shared" si="2683"/>
        <v>0</v>
      </c>
      <c r="BN865" s="1543">
        <f t="shared" si="2683"/>
        <v>0</v>
      </c>
      <c r="BO865" s="1543">
        <f t="shared" si="2683"/>
        <v>0</v>
      </c>
      <c r="BP865" s="1543">
        <f t="shared" si="2683"/>
        <v>0</v>
      </c>
      <c r="BQ865" s="1543">
        <f t="shared" si="2683"/>
        <v>0</v>
      </c>
      <c r="BR865" s="1543">
        <f t="shared" si="2683"/>
        <v>0</v>
      </c>
      <c r="BS865" s="1543">
        <f t="shared" si="2683"/>
        <v>0</v>
      </c>
      <c r="BT865" s="1543">
        <f t="shared" si="2683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4"/>
        <v>2.257219478354507E-3</v>
      </c>
      <c r="CA865" s="1220">
        <f t="shared" si="2645"/>
        <v>3.117862061110593E-3</v>
      </c>
      <c r="CB865" s="1220">
        <f t="shared" si="2646"/>
        <v>1.1106762339639054E-2</v>
      </c>
      <c r="CC865" s="1387">
        <f t="shared" si="2647"/>
        <v>7.3804864411518029E-3</v>
      </c>
      <c r="CD865" s="1221">
        <f t="shared" si="2648"/>
        <v>0</v>
      </c>
      <c r="CE865" s="1222">
        <f t="shared" si="2648"/>
        <v>0</v>
      </c>
      <c r="CF865" s="1223">
        <f t="shared" si="2648"/>
        <v>0</v>
      </c>
      <c r="CG865" s="1223">
        <f t="shared" si="2648"/>
        <v>0</v>
      </c>
      <c r="CH865" s="1223">
        <f t="shared" si="2648"/>
        <v>0</v>
      </c>
      <c r="CI865" s="1223">
        <f t="shared" si="2648"/>
        <v>0</v>
      </c>
      <c r="CJ865" s="1223">
        <f t="shared" si="2648"/>
        <v>0</v>
      </c>
      <c r="CK865" s="1224">
        <f t="shared" si="2648"/>
        <v>0</v>
      </c>
      <c r="CL865" s="1224">
        <f t="shared" si="2648"/>
        <v>4.1748206131767777E-3</v>
      </c>
      <c r="CM865" s="1224">
        <f t="shared" si="2648"/>
        <v>5.8708414872798431E-3</v>
      </c>
      <c r="CN865" s="1223">
        <f t="shared" si="2648"/>
        <v>9.691547852017519E-3</v>
      </c>
      <c r="CO865" s="1223">
        <f t="shared" si="2648"/>
        <v>1.0437051532941943E-2</v>
      </c>
      <c r="CP865" s="1223">
        <f t="shared" si="2648"/>
        <v>1.0437051532941943E-2</v>
      </c>
      <c r="CQ865" s="1223">
        <f t="shared" si="2648"/>
        <v>2.0874103065883887E-2</v>
      </c>
      <c r="CR865" s="1223">
        <f t="shared" si="2648"/>
        <v>2.6838132513279288E-2</v>
      </c>
      <c r="CS865" s="1222">
        <f t="shared" si="2648"/>
        <v>7.8277886497064575E-2</v>
      </c>
      <c r="CT865" s="1368">
        <f t="shared" si="2649"/>
        <v>8.9460441710930941E-2</v>
      </c>
      <c r="CU865" s="1226">
        <f t="shared" si="2650"/>
        <v>0</v>
      </c>
      <c r="CV865" s="1227">
        <f t="shared" si="2650"/>
        <v>0</v>
      </c>
      <c r="CW865" s="1228">
        <f t="shared" si="2650"/>
        <v>0</v>
      </c>
      <c r="CX865" s="1228">
        <f t="shared" si="2650"/>
        <v>0</v>
      </c>
      <c r="CY865" s="1228">
        <f t="shared" si="2650"/>
        <v>0</v>
      </c>
      <c r="CZ865" s="1228">
        <f t="shared" si="2650"/>
        <v>0</v>
      </c>
      <c r="DA865" s="1228">
        <f t="shared" si="2650"/>
        <v>0</v>
      </c>
      <c r="DB865" s="1229">
        <f t="shared" si="2650"/>
        <v>0</v>
      </c>
      <c r="DC865" s="1229">
        <f t="shared" si="2650"/>
        <v>2.0874103065883888E-3</v>
      </c>
      <c r="DD865" s="1229">
        <f t="shared" si="2650"/>
        <v>6.2622309197651656E-3</v>
      </c>
      <c r="DE865" s="1228">
        <f t="shared" si="2650"/>
        <v>6.2622309197651656E-3</v>
      </c>
      <c r="DF865" s="1228">
        <f t="shared" si="2650"/>
        <v>8.9460441710930948E-3</v>
      </c>
      <c r="DG865" s="1228">
        <f t="shared" si="2650"/>
        <v>1.0437051532941943E-2</v>
      </c>
      <c r="DH865" s="1228">
        <f t="shared" si="2650"/>
        <v>1.5655577299412918E-2</v>
      </c>
      <c r="DI865" s="1228">
        <f t="shared" si="2650"/>
        <v>2.3483365949119372E-2</v>
      </c>
      <c r="DJ865" s="1227">
        <f t="shared" si="2650"/>
        <v>3.7573385518590997E-2</v>
      </c>
      <c r="DK865" s="1226">
        <f t="shared" si="2651"/>
        <v>6.7840834964122632E-2</v>
      </c>
      <c r="DL865" s="1230">
        <f t="shared" si="2652"/>
        <v>17</v>
      </c>
      <c r="DM865" s="1180">
        <f t="shared" si="2653"/>
        <v>17</v>
      </c>
      <c r="DN865" s="1180">
        <f t="shared" si="2654"/>
        <v>17</v>
      </c>
      <c r="DO865" s="1180">
        <f t="shared" si="2655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4">SUM(C517)</f>
        <v>1.7808219178082191E-2</v>
      </c>
      <c r="D866" s="1543">
        <f t="shared" si="2684"/>
        <v>3.7741123846798991E-3</v>
      </c>
      <c r="E866" s="1543">
        <f t="shared" si="2684"/>
        <v>1.9569471624266148E-3</v>
      </c>
      <c r="F866" s="1543">
        <f t="shared" si="2684"/>
        <v>1.7612524461839529E-2</v>
      </c>
      <c r="G866" s="1543">
        <f t="shared" si="2684"/>
        <v>3.354766564159911E-3</v>
      </c>
      <c r="H866" s="1543">
        <f t="shared" si="2684"/>
        <v>3.9138943248532296E-3</v>
      </c>
      <c r="I866" s="1543">
        <f t="shared" si="2684"/>
        <v>2.3483365949119372E-2</v>
      </c>
      <c r="J866" s="1543">
        <f t="shared" si="2684"/>
        <v>9.8630136986301332E-3</v>
      </c>
      <c r="K866" s="1543">
        <f t="shared" si="2684"/>
        <v>0</v>
      </c>
      <c r="L866" s="1543">
        <f t="shared" si="2684"/>
        <v>0</v>
      </c>
      <c r="M866" s="1543">
        <f t="shared" si="2684"/>
        <v>0</v>
      </c>
      <c r="N866" s="1543">
        <f t="shared" si="2684"/>
        <v>0</v>
      </c>
      <c r="O866" s="1543">
        <f t="shared" si="2684"/>
        <v>0</v>
      </c>
      <c r="P866" s="1543">
        <f t="shared" si="2684"/>
        <v>0</v>
      </c>
      <c r="Q866" s="1543">
        <f t="shared" si="2684"/>
        <v>0</v>
      </c>
      <c r="R866" s="1543">
        <f t="shared" si="2684"/>
        <v>0</v>
      </c>
      <c r="S866" s="1542"/>
      <c r="T866" s="1664">
        <f>SUM(T517)</f>
        <v>9.7847358121330719E-3</v>
      </c>
      <c r="U866" s="1664">
        <f t="shared" ref="U866:AJ866" si="2685">SUM(U517)</f>
        <v>2.4657534246575333E-3</v>
      </c>
      <c r="V866" s="1664">
        <f t="shared" si="2685"/>
        <v>1.0064299692479732E-2</v>
      </c>
      <c r="W866" s="1664">
        <f t="shared" si="2685"/>
        <v>8.8062622309197647E-2</v>
      </c>
      <c r="X866" s="1664">
        <f t="shared" si="2685"/>
        <v>4.2270058708414875E-2</v>
      </c>
      <c r="Y866" s="1664">
        <f t="shared" si="2685"/>
        <v>2.0128599384959464E-2</v>
      </c>
      <c r="Z866" s="1664">
        <f t="shared" si="2685"/>
        <v>3.354766564159911E-3</v>
      </c>
      <c r="AA866" s="1543">
        <f t="shared" si="2685"/>
        <v>3.5225048923679059E-2</v>
      </c>
      <c r="AB866" s="1543">
        <f t="shared" si="2685"/>
        <v>2.6418786692759298E-2</v>
      </c>
      <c r="AC866" s="1543">
        <f t="shared" si="2685"/>
        <v>0</v>
      </c>
      <c r="AD866" s="1543">
        <f t="shared" si="2685"/>
        <v>0</v>
      </c>
      <c r="AE866" s="1543">
        <f t="shared" si="2685"/>
        <v>0</v>
      </c>
      <c r="AF866" s="1543">
        <f t="shared" si="2685"/>
        <v>0</v>
      </c>
      <c r="AG866" s="1543">
        <f t="shared" si="2685"/>
        <v>0</v>
      </c>
      <c r="AH866" s="1543">
        <f t="shared" si="2685"/>
        <v>0</v>
      </c>
      <c r="AI866" s="1543">
        <f t="shared" si="2685"/>
        <v>0</v>
      </c>
      <c r="AJ866" s="1543">
        <f t="shared" si="2685"/>
        <v>0</v>
      </c>
      <c r="AK866" s="1542"/>
      <c r="AL866" s="1543">
        <f>SUM(AL517)</f>
        <v>9.3933463796477493E-3</v>
      </c>
      <c r="AM866" s="1543">
        <f t="shared" ref="AM866:BB866" si="2686">SUM(AM517)</f>
        <v>8.8062622309197647E-3</v>
      </c>
      <c r="AN866" s="1543">
        <f t="shared" si="2686"/>
        <v>2.818003913894325E-2</v>
      </c>
      <c r="AO866" s="1543">
        <f t="shared" si="2686"/>
        <v>7.6320939334637961E-2</v>
      </c>
      <c r="AP866" s="1543">
        <f t="shared" si="2686"/>
        <v>0.10064299692479732</v>
      </c>
      <c r="AQ866" s="1543">
        <f t="shared" si="2686"/>
        <v>8.8062622309197647E-2</v>
      </c>
      <c r="AR866" s="1543">
        <f t="shared" si="2686"/>
        <v>5.8708414872798438E-2</v>
      </c>
      <c r="AS866" s="1543">
        <f t="shared" si="2686"/>
        <v>2.3483365949119372E-2</v>
      </c>
      <c r="AT866" s="1543">
        <f t="shared" si="2686"/>
        <v>0.10064299692479732</v>
      </c>
      <c r="AU866" s="1543">
        <f t="shared" si="2686"/>
        <v>0</v>
      </c>
      <c r="AV866" s="1543">
        <f t="shared" si="2686"/>
        <v>0</v>
      </c>
      <c r="AW866" s="1543">
        <f t="shared" si="2686"/>
        <v>0</v>
      </c>
      <c r="AX866" s="1543">
        <f t="shared" si="2686"/>
        <v>0</v>
      </c>
      <c r="AY866" s="1543">
        <f t="shared" si="2686"/>
        <v>0</v>
      </c>
      <c r="AZ866" s="1543">
        <f t="shared" si="2686"/>
        <v>0</v>
      </c>
      <c r="BA866" s="1543">
        <f t="shared" si="2686"/>
        <v>0</v>
      </c>
      <c r="BB866" s="1543">
        <f t="shared" si="2686"/>
        <v>0</v>
      </c>
      <c r="BC866" s="1542"/>
      <c r="BD866" s="1543">
        <f>SUM(BD517)</f>
        <v>1.6773832820799552E-2</v>
      </c>
      <c r="BE866" s="1543">
        <f t="shared" ref="BE866:BT866" si="2687">SUM(BE517)</f>
        <v>8.8062622309197647E-2</v>
      </c>
      <c r="BF866" s="1543">
        <f t="shared" si="2687"/>
        <v>1.0567514677103719E-2</v>
      </c>
      <c r="BG866" s="1543">
        <f t="shared" si="2687"/>
        <v>8.8062622309197647E-2</v>
      </c>
      <c r="BH866" s="1543">
        <f t="shared" si="2687"/>
        <v>8.8062622309197647E-2</v>
      </c>
      <c r="BI866" s="1543">
        <f t="shared" si="2687"/>
        <v>0.14090019569471623</v>
      </c>
      <c r="BJ866" s="1543">
        <f t="shared" si="2687"/>
        <v>7.0450097847358117E-2</v>
      </c>
      <c r="BK866" s="1543">
        <f t="shared" si="2687"/>
        <v>5.8708414872798438E-2</v>
      </c>
      <c r="BL866" s="1543">
        <f t="shared" si="2687"/>
        <v>1.0567514677103719E-2</v>
      </c>
      <c r="BM866" s="1543">
        <f t="shared" si="2687"/>
        <v>0</v>
      </c>
      <c r="BN866" s="1543">
        <f t="shared" si="2687"/>
        <v>0</v>
      </c>
      <c r="BO866" s="1543">
        <f t="shared" si="2687"/>
        <v>0</v>
      </c>
      <c r="BP866" s="1543">
        <f t="shared" si="2687"/>
        <v>0</v>
      </c>
      <c r="BQ866" s="1543">
        <f t="shared" si="2687"/>
        <v>0</v>
      </c>
      <c r="BR866" s="1543">
        <f t="shared" si="2687"/>
        <v>0</v>
      </c>
      <c r="BS866" s="1543">
        <f t="shared" si="2687"/>
        <v>0</v>
      </c>
      <c r="BT866" s="1543">
        <f t="shared" si="2687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4"/>
        <v>3.954058335663032E-3</v>
      </c>
      <c r="CA866" s="1220">
        <f t="shared" si="2645"/>
        <v>9.9808032802161956E-3</v>
      </c>
      <c r="CB866" s="1220">
        <f t="shared" si="2646"/>
        <v>2.6239865809337435E-2</v>
      </c>
      <c r="CC866" s="1387">
        <f t="shared" si="2647"/>
        <v>2.875034945485043E-2</v>
      </c>
      <c r="CD866" s="1221">
        <f t="shared" si="2648"/>
        <v>0</v>
      </c>
      <c r="CE866" s="1222">
        <f t="shared" si="2648"/>
        <v>0</v>
      </c>
      <c r="CF866" s="1223">
        <f t="shared" si="2648"/>
        <v>0</v>
      </c>
      <c r="CG866" s="1223">
        <f t="shared" si="2648"/>
        <v>0</v>
      </c>
      <c r="CH866" s="1223">
        <f t="shared" si="2648"/>
        <v>0</v>
      </c>
      <c r="CI866" s="1223">
        <f t="shared" si="2648"/>
        <v>0</v>
      </c>
      <c r="CJ866" s="1223">
        <f t="shared" si="2648"/>
        <v>0</v>
      </c>
      <c r="CK866" s="1224">
        <f t="shared" si="2648"/>
        <v>0</v>
      </c>
      <c r="CL866" s="1224">
        <f t="shared" si="2648"/>
        <v>8.8062622309197647E-3</v>
      </c>
      <c r="CM866" s="1224">
        <f t="shared" si="2648"/>
        <v>9.3933463796477493E-3</v>
      </c>
      <c r="CN866" s="1223">
        <f t="shared" si="2648"/>
        <v>2.3483365949119372E-2</v>
      </c>
      <c r="CO866" s="1223">
        <f t="shared" si="2648"/>
        <v>2.818003913894325E-2</v>
      </c>
      <c r="CP866" s="1223">
        <f t="shared" si="2648"/>
        <v>5.8708414872798438E-2</v>
      </c>
      <c r="CQ866" s="1223">
        <f t="shared" si="2648"/>
        <v>7.6320939334637961E-2</v>
      </c>
      <c r="CR866" s="1223">
        <f t="shared" si="2648"/>
        <v>8.8062622309197647E-2</v>
      </c>
      <c r="CS866" s="1222">
        <f t="shared" si="2648"/>
        <v>0.10064299692479732</v>
      </c>
      <c r="CT866" s="1368">
        <f t="shared" si="2649"/>
        <v>0.10064299692479732</v>
      </c>
      <c r="CU866" s="1226">
        <f t="shared" si="2650"/>
        <v>0</v>
      </c>
      <c r="CV866" s="1227">
        <f t="shared" si="2650"/>
        <v>0</v>
      </c>
      <c r="CW866" s="1228">
        <f t="shared" si="2650"/>
        <v>0</v>
      </c>
      <c r="CX866" s="1228">
        <f t="shared" si="2650"/>
        <v>0</v>
      </c>
      <c r="CY866" s="1228">
        <f t="shared" si="2650"/>
        <v>0</v>
      </c>
      <c r="CZ866" s="1228">
        <f t="shared" si="2650"/>
        <v>0</v>
      </c>
      <c r="DA866" s="1228">
        <f t="shared" si="2650"/>
        <v>0</v>
      </c>
      <c r="DB866" s="1229">
        <f t="shared" si="2650"/>
        <v>0</v>
      </c>
      <c r="DC866" s="1229">
        <f t="shared" si="2650"/>
        <v>1.0567514677103719E-2</v>
      </c>
      <c r="DD866" s="1229">
        <f t="shared" si="2650"/>
        <v>1.0567514677103719E-2</v>
      </c>
      <c r="DE866" s="1228">
        <f t="shared" si="2650"/>
        <v>1.6773832820799552E-2</v>
      </c>
      <c r="DF866" s="1228">
        <f t="shared" si="2650"/>
        <v>5.8708414872798438E-2</v>
      </c>
      <c r="DG866" s="1228">
        <f t="shared" si="2650"/>
        <v>7.0450097847358117E-2</v>
      </c>
      <c r="DH866" s="1228">
        <f t="shared" si="2650"/>
        <v>8.8062622309197647E-2</v>
      </c>
      <c r="DI866" s="1228">
        <f t="shared" si="2650"/>
        <v>8.8062622309197647E-2</v>
      </c>
      <c r="DJ866" s="1227">
        <f t="shared" si="2650"/>
        <v>8.8062622309197647E-2</v>
      </c>
      <c r="DK866" s="1226">
        <f t="shared" si="2651"/>
        <v>0.14090019569471623</v>
      </c>
      <c r="DL866" s="1230">
        <f t="shared" si="2652"/>
        <v>17</v>
      </c>
      <c r="DM866" s="1180">
        <f t="shared" si="2653"/>
        <v>17</v>
      </c>
      <c r="DN866" s="1180">
        <f t="shared" si="2654"/>
        <v>17</v>
      </c>
      <c r="DO866" s="1180">
        <f t="shared" si="2655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8">SUM(C523)</f>
        <v>0</v>
      </c>
      <c r="D867" s="1543">
        <f t="shared" si="2688"/>
        <v>0</v>
      </c>
      <c r="E867" s="1543">
        <f t="shared" si="2688"/>
        <v>0</v>
      </c>
      <c r="F867" s="1543">
        <f t="shared" si="2688"/>
        <v>0</v>
      </c>
      <c r="G867" s="1543">
        <f t="shared" si="2688"/>
        <v>0</v>
      </c>
      <c r="H867" s="1543">
        <f t="shared" si="2688"/>
        <v>0</v>
      </c>
      <c r="I867" s="1543">
        <f t="shared" si="2688"/>
        <v>0</v>
      </c>
      <c r="J867" s="1543">
        <f t="shared" si="2688"/>
        <v>0</v>
      </c>
      <c r="K867" s="1543">
        <f t="shared" si="2688"/>
        <v>0</v>
      </c>
      <c r="L867" s="1543">
        <f t="shared" si="2688"/>
        <v>0</v>
      </c>
      <c r="M867" s="1543">
        <f t="shared" si="2688"/>
        <v>0</v>
      </c>
      <c r="N867" s="1543">
        <f t="shared" si="2688"/>
        <v>0</v>
      </c>
      <c r="O867" s="1543">
        <f t="shared" si="2688"/>
        <v>0</v>
      </c>
      <c r="P867" s="1543">
        <f t="shared" si="2688"/>
        <v>0</v>
      </c>
      <c r="Q867" s="1543">
        <f t="shared" si="2688"/>
        <v>0</v>
      </c>
      <c r="R867" s="1543">
        <f t="shared" si="2688"/>
        <v>0</v>
      </c>
      <c r="S867" s="1542"/>
      <c r="T867" s="1664">
        <f t="shared" ref="T867:AJ867" si="2689">SUM(T523)</f>
        <v>0</v>
      </c>
      <c r="U867" s="1664">
        <f t="shared" si="2689"/>
        <v>0</v>
      </c>
      <c r="V867" s="1664">
        <f t="shared" si="2689"/>
        <v>2.3856117789581584E-4</v>
      </c>
      <c r="W867" s="1664">
        <f t="shared" si="2689"/>
        <v>0</v>
      </c>
      <c r="X867" s="1664">
        <f t="shared" si="2689"/>
        <v>0</v>
      </c>
      <c r="Y867" s="1664">
        <f t="shared" si="2689"/>
        <v>0</v>
      </c>
      <c r="Z867" s="1664">
        <f t="shared" si="2689"/>
        <v>2.3856117789581584E-4</v>
      </c>
      <c r="AA867" s="1543">
        <f t="shared" si="2689"/>
        <v>1.6699282452707109E-3</v>
      </c>
      <c r="AB867" s="1543">
        <f t="shared" si="2689"/>
        <v>0</v>
      </c>
      <c r="AC867" s="1543">
        <f t="shared" si="2689"/>
        <v>0</v>
      </c>
      <c r="AD867" s="1543">
        <f t="shared" si="2689"/>
        <v>0</v>
      </c>
      <c r="AE867" s="1543">
        <f t="shared" si="2689"/>
        <v>0</v>
      </c>
      <c r="AF867" s="1543">
        <f t="shared" si="2689"/>
        <v>0</v>
      </c>
      <c r="AG867" s="1543">
        <f t="shared" si="2689"/>
        <v>0</v>
      </c>
      <c r="AH867" s="1543">
        <f t="shared" si="2689"/>
        <v>0</v>
      </c>
      <c r="AI867" s="1543">
        <f t="shared" si="2689"/>
        <v>0</v>
      </c>
      <c r="AJ867" s="1543">
        <f t="shared" si="2689"/>
        <v>0</v>
      </c>
      <c r="AK867" s="1542"/>
      <c r="AL867" s="1543">
        <f t="shared" ref="AL867:BB867" si="2690">SUM(AL523)</f>
        <v>0</v>
      </c>
      <c r="AM867" s="1543">
        <f t="shared" si="2690"/>
        <v>7.3059360730593598E-4</v>
      </c>
      <c r="AN867" s="1543">
        <f t="shared" si="2690"/>
        <v>0</v>
      </c>
      <c r="AO867" s="1543">
        <f t="shared" si="2690"/>
        <v>5.5664274842357039E-4</v>
      </c>
      <c r="AP867" s="1543">
        <f t="shared" si="2690"/>
        <v>0</v>
      </c>
      <c r="AQ867" s="1543">
        <f t="shared" si="2690"/>
        <v>5.4272667971298101E-3</v>
      </c>
      <c r="AR867" s="1543">
        <f t="shared" si="2690"/>
        <v>0</v>
      </c>
      <c r="AS867" s="1543">
        <f t="shared" si="2690"/>
        <v>5.5664274842357039E-4</v>
      </c>
      <c r="AT867" s="1543">
        <f t="shared" si="2690"/>
        <v>0</v>
      </c>
      <c r="AU867" s="1543">
        <f t="shared" si="2690"/>
        <v>0</v>
      </c>
      <c r="AV867" s="1543">
        <f t="shared" si="2690"/>
        <v>0</v>
      </c>
      <c r="AW867" s="1543">
        <f t="shared" si="2690"/>
        <v>0</v>
      </c>
      <c r="AX867" s="1543">
        <f t="shared" si="2690"/>
        <v>0</v>
      </c>
      <c r="AY867" s="1543">
        <f t="shared" si="2690"/>
        <v>0</v>
      </c>
      <c r="AZ867" s="1543">
        <f t="shared" si="2690"/>
        <v>0</v>
      </c>
      <c r="BA867" s="1543">
        <f t="shared" si="2690"/>
        <v>0</v>
      </c>
      <c r="BB867" s="1543">
        <f t="shared" si="2690"/>
        <v>0</v>
      </c>
      <c r="BC867" s="1542"/>
      <c r="BD867" s="1543">
        <f t="shared" ref="BD867:BT867" si="2691">SUM(BD523)</f>
        <v>1.4313670673748952E-3</v>
      </c>
      <c r="BE867" s="1543">
        <f t="shared" si="2691"/>
        <v>2.5048923679060666E-3</v>
      </c>
      <c r="BF867" s="1543">
        <f t="shared" si="2691"/>
        <v>0</v>
      </c>
      <c r="BG867" s="1543">
        <f t="shared" si="2691"/>
        <v>0</v>
      </c>
      <c r="BH867" s="1543">
        <f t="shared" si="2691"/>
        <v>6.2622309197651665E-4</v>
      </c>
      <c r="BI867" s="1543">
        <f t="shared" si="2691"/>
        <v>0</v>
      </c>
      <c r="BJ867" s="1543">
        <f t="shared" si="2691"/>
        <v>0</v>
      </c>
      <c r="BK867" s="1543">
        <f t="shared" si="2691"/>
        <v>8.3496412263535543E-4</v>
      </c>
      <c r="BL867" s="1543">
        <f t="shared" si="2691"/>
        <v>4.1748206131767771E-4</v>
      </c>
      <c r="BM867" s="1543">
        <f t="shared" si="2691"/>
        <v>0</v>
      </c>
      <c r="BN867" s="1543">
        <f t="shared" si="2691"/>
        <v>0</v>
      </c>
      <c r="BO867" s="1543">
        <f t="shared" si="2691"/>
        <v>0</v>
      </c>
      <c r="BP867" s="1543">
        <f t="shared" si="2691"/>
        <v>0</v>
      </c>
      <c r="BQ867" s="1543">
        <f t="shared" si="2691"/>
        <v>0</v>
      </c>
      <c r="BR867" s="1543">
        <f t="shared" si="2691"/>
        <v>0</v>
      </c>
      <c r="BS867" s="1543">
        <f t="shared" si="2691"/>
        <v>0</v>
      </c>
      <c r="BT867" s="1543">
        <f t="shared" si="2691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4"/>
        <v>0</v>
      </c>
      <c r="CA867" s="1220">
        <f t="shared" si="2645"/>
        <v>3.1808157052775439E-5</v>
      </c>
      <c r="CB867" s="1220">
        <f t="shared" si="2646"/>
        <v>1.229252736102051E-4</v>
      </c>
      <c r="CC867" s="1387">
        <f t="shared" si="2647"/>
        <v>2.206690895536297E-4</v>
      </c>
      <c r="CD867" s="1221">
        <f t="shared" si="2648"/>
        <v>0</v>
      </c>
      <c r="CE867" s="1222">
        <f t="shared" si="2648"/>
        <v>0</v>
      </c>
      <c r="CF867" s="1223">
        <f t="shared" si="2648"/>
        <v>0</v>
      </c>
      <c r="CG867" s="1223">
        <f t="shared" si="2648"/>
        <v>0</v>
      </c>
      <c r="CH867" s="1223">
        <f t="shared" si="2648"/>
        <v>0</v>
      </c>
      <c r="CI867" s="1223">
        <f t="shared" si="2648"/>
        <v>0</v>
      </c>
      <c r="CJ867" s="1223">
        <f t="shared" si="2648"/>
        <v>0</v>
      </c>
      <c r="CK867" s="1224">
        <f t="shared" si="2648"/>
        <v>0</v>
      </c>
      <c r="CL867" s="1224">
        <f t="shared" si="2648"/>
        <v>0</v>
      </c>
      <c r="CM867" s="1224">
        <f t="shared" si="2648"/>
        <v>0</v>
      </c>
      <c r="CN867" s="1223">
        <f t="shared" si="2648"/>
        <v>0</v>
      </c>
      <c r="CO867" s="1223">
        <f t="shared" si="2648"/>
        <v>0</v>
      </c>
      <c r="CP867" s="1223">
        <f t="shared" si="2648"/>
        <v>0</v>
      </c>
      <c r="CQ867" s="1223">
        <f t="shared" si="2648"/>
        <v>5.5664274842357039E-4</v>
      </c>
      <c r="CR867" s="1223">
        <f t="shared" si="2648"/>
        <v>5.5664274842357039E-4</v>
      </c>
      <c r="CS867" s="1222">
        <f t="shared" si="2648"/>
        <v>7.3059360730593598E-4</v>
      </c>
      <c r="CT867" s="1368">
        <f t="shared" si="2649"/>
        <v>5.4272667971298101E-3</v>
      </c>
      <c r="CU867" s="1226">
        <f t="shared" si="2650"/>
        <v>0</v>
      </c>
      <c r="CV867" s="1227">
        <f t="shared" si="2650"/>
        <v>0</v>
      </c>
      <c r="CW867" s="1228">
        <f t="shared" si="2650"/>
        <v>0</v>
      </c>
      <c r="CX867" s="1228">
        <f t="shared" si="2650"/>
        <v>0</v>
      </c>
      <c r="CY867" s="1228">
        <f t="shared" si="2650"/>
        <v>0</v>
      </c>
      <c r="CZ867" s="1228">
        <f t="shared" si="2650"/>
        <v>0</v>
      </c>
      <c r="DA867" s="1228">
        <f t="shared" si="2650"/>
        <v>0</v>
      </c>
      <c r="DB867" s="1229">
        <f t="shared" si="2650"/>
        <v>0</v>
      </c>
      <c r="DC867" s="1229">
        <f t="shared" si="2650"/>
        <v>0</v>
      </c>
      <c r="DD867" s="1229">
        <f t="shared" si="2650"/>
        <v>0</v>
      </c>
      <c r="DE867" s="1228">
        <f t="shared" si="2650"/>
        <v>0</v>
      </c>
      <c r="DF867" s="1228">
        <f t="shared" si="2650"/>
        <v>0</v>
      </c>
      <c r="DG867" s="1228">
        <f t="shared" si="2650"/>
        <v>4.1748206131767771E-4</v>
      </c>
      <c r="DH867" s="1228">
        <f t="shared" si="2650"/>
        <v>6.2622309197651665E-4</v>
      </c>
      <c r="DI867" s="1228">
        <f t="shared" si="2650"/>
        <v>8.3496412263535543E-4</v>
      </c>
      <c r="DJ867" s="1227">
        <f t="shared" si="2650"/>
        <v>1.4313670673748952E-3</v>
      </c>
      <c r="DK867" s="1226">
        <f t="shared" si="2651"/>
        <v>2.5048923679060666E-3</v>
      </c>
      <c r="DL867" s="1230">
        <f t="shared" si="2652"/>
        <v>17</v>
      </c>
      <c r="DM867" s="1180">
        <f t="shared" si="2653"/>
        <v>17</v>
      </c>
      <c r="DN867" s="1180">
        <f t="shared" si="2654"/>
        <v>17</v>
      </c>
      <c r="DO867" s="1180">
        <f t="shared" si="2655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2">SUM(C529)</f>
        <v>0</v>
      </c>
      <c r="D868" s="1550">
        <f t="shared" si="2692"/>
        <v>0</v>
      </c>
      <c r="E868" s="1550">
        <f t="shared" si="2692"/>
        <v>0</v>
      </c>
      <c r="F868" s="1550">
        <f t="shared" si="2692"/>
        <v>0</v>
      </c>
      <c r="G868" s="1550">
        <f t="shared" si="2692"/>
        <v>0</v>
      </c>
      <c r="H868" s="1550">
        <f t="shared" si="2692"/>
        <v>0</v>
      </c>
      <c r="I868" s="1550">
        <f t="shared" si="2692"/>
        <v>4.1226353555120681E-3</v>
      </c>
      <c r="J868" s="1550">
        <f t="shared" si="2692"/>
        <v>0</v>
      </c>
      <c r="K868" s="1550">
        <f t="shared" si="2692"/>
        <v>0</v>
      </c>
      <c r="L868" s="1550">
        <f t="shared" si="2692"/>
        <v>0</v>
      </c>
      <c r="M868" s="1550">
        <f t="shared" si="2692"/>
        <v>0</v>
      </c>
      <c r="N868" s="1550">
        <f t="shared" si="2692"/>
        <v>0</v>
      </c>
      <c r="O868" s="1550">
        <f t="shared" si="2692"/>
        <v>0</v>
      </c>
      <c r="P868" s="1550">
        <f t="shared" si="2692"/>
        <v>0</v>
      </c>
      <c r="Q868" s="1550">
        <f t="shared" si="2692"/>
        <v>0</v>
      </c>
      <c r="R868" s="1550">
        <f t="shared" si="2692"/>
        <v>0</v>
      </c>
      <c r="S868" s="1542"/>
      <c r="T868" s="1550">
        <f>SUM(T529)</f>
        <v>0</v>
      </c>
      <c r="U868" s="1550">
        <f t="shared" ref="U868:AJ868" si="2693">SUM(U529)</f>
        <v>0</v>
      </c>
      <c r="V868" s="1550">
        <f t="shared" si="2693"/>
        <v>2.6502655856863295E-3</v>
      </c>
      <c r="W868" s="1550">
        <f t="shared" si="2693"/>
        <v>3.0919765166340508E-3</v>
      </c>
      <c r="X868" s="1550">
        <f t="shared" si="2693"/>
        <v>0</v>
      </c>
      <c r="Y868" s="1550">
        <f t="shared" si="2693"/>
        <v>0</v>
      </c>
      <c r="Z868" s="1550">
        <f t="shared" si="2693"/>
        <v>0</v>
      </c>
      <c r="AA868" s="1550">
        <f t="shared" si="2693"/>
        <v>3.0919765166340508E-3</v>
      </c>
      <c r="AB868" s="1550">
        <f t="shared" si="2693"/>
        <v>1.8551859099804304E-2</v>
      </c>
      <c r="AC868" s="1550">
        <f t="shared" si="2693"/>
        <v>0</v>
      </c>
      <c r="AD868" s="1550">
        <f t="shared" si="2693"/>
        <v>0</v>
      </c>
      <c r="AE868" s="1550">
        <f t="shared" si="2693"/>
        <v>0</v>
      </c>
      <c r="AF868" s="1550">
        <f t="shared" si="2693"/>
        <v>0</v>
      </c>
      <c r="AG868" s="1550">
        <f t="shared" si="2693"/>
        <v>0</v>
      </c>
      <c r="AH868" s="1550">
        <f t="shared" si="2693"/>
        <v>0</v>
      </c>
      <c r="AI868" s="1550">
        <f t="shared" si="2693"/>
        <v>0</v>
      </c>
      <c r="AJ868" s="1550">
        <f t="shared" si="2693"/>
        <v>0</v>
      </c>
      <c r="AK868" s="1542"/>
      <c r="AL868" s="1550">
        <f>SUM(AL529)</f>
        <v>0</v>
      </c>
      <c r="AM868" s="1550">
        <f t="shared" ref="AM868:BB868" si="2694">SUM(AM529)</f>
        <v>0</v>
      </c>
      <c r="AN868" s="1550">
        <f t="shared" si="2694"/>
        <v>0</v>
      </c>
      <c r="AO868" s="1550">
        <f t="shared" si="2694"/>
        <v>0</v>
      </c>
      <c r="AP868" s="1550">
        <f t="shared" si="2694"/>
        <v>0</v>
      </c>
      <c r="AQ868" s="1550">
        <f t="shared" si="2694"/>
        <v>0</v>
      </c>
      <c r="AR868" s="1550">
        <f t="shared" si="2694"/>
        <v>0</v>
      </c>
      <c r="AS868" s="1550">
        <f t="shared" si="2694"/>
        <v>0</v>
      </c>
      <c r="AT868" s="1550">
        <f t="shared" si="2694"/>
        <v>0</v>
      </c>
      <c r="AU868" s="1550">
        <f t="shared" si="2694"/>
        <v>0</v>
      </c>
      <c r="AV868" s="1550">
        <f t="shared" si="2694"/>
        <v>0</v>
      </c>
      <c r="AW868" s="1550">
        <f t="shared" si="2694"/>
        <v>0</v>
      </c>
      <c r="AX868" s="1550">
        <f t="shared" si="2694"/>
        <v>0</v>
      </c>
      <c r="AY868" s="1550">
        <f t="shared" si="2694"/>
        <v>0</v>
      </c>
      <c r="AZ868" s="1550">
        <f t="shared" si="2694"/>
        <v>0</v>
      </c>
      <c r="BA868" s="1550">
        <f t="shared" si="2694"/>
        <v>0</v>
      </c>
      <c r="BB868" s="1550">
        <f t="shared" si="2694"/>
        <v>0</v>
      </c>
      <c r="BC868" s="1542"/>
      <c r="BD868" s="1550">
        <f>SUM(BD529)</f>
        <v>0</v>
      </c>
      <c r="BE868" s="1550">
        <f t="shared" ref="BE868:BT868" si="2695">SUM(BE529)</f>
        <v>0</v>
      </c>
      <c r="BF868" s="1550">
        <f t="shared" si="2695"/>
        <v>0</v>
      </c>
      <c r="BG868" s="1550">
        <f t="shared" si="2695"/>
        <v>0</v>
      </c>
      <c r="BH868" s="1550">
        <f t="shared" si="2695"/>
        <v>0</v>
      </c>
      <c r="BI868" s="1550">
        <f t="shared" si="2695"/>
        <v>0</v>
      </c>
      <c r="BJ868" s="1550">
        <f t="shared" si="2695"/>
        <v>0</v>
      </c>
      <c r="BK868" s="1550">
        <f t="shared" si="2695"/>
        <v>3.4355294629267232E-4</v>
      </c>
      <c r="BL868" s="1550">
        <f t="shared" si="2695"/>
        <v>0</v>
      </c>
      <c r="BM868" s="1550">
        <f t="shared" si="2695"/>
        <v>0</v>
      </c>
      <c r="BN868" s="1550">
        <f t="shared" si="2695"/>
        <v>0</v>
      </c>
      <c r="BO868" s="1550">
        <f t="shared" si="2695"/>
        <v>0</v>
      </c>
      <c r="BP868" s="1550">
        <f t="shared" si="2695"/>
        <v>0</v>
      </c>
      <c r="BQ868" s="1550">
        <f t="shared" si="2695"/>
        <v>0</v>
      </c>
      <c r="BR868" s="1550">
        <f t="shared" si="2695"/>
        <v>0</v>
      </c>
      <c r="BS868" s="1550">
        <f t="shared" si="2695"/>
        <v>0</v>
      </c>
      <c r="BT868" s="1550">
        <f t="shared" si="2695"/>
        <v>0</v>
      </c>
      <c r="BU868" s="1542"/>
      <c r="BV868" s="1550">
        <f>SUM(BV529)</f>
        <v>0</v>
      </c>
      <c r="BW868" s="1550">
        <f t="shared" ref="BW868:BY868" si="2696">SUM(BW529)</f>
        <v>0</v>
      </c>
      <c r="BX868" s="1550">
        <f t="shared" si="2696"/>
        <v>0</v>
      </c>
      <c r="BY868" s="1550">
        <f t="shared" si="2696"/>
        <v>0</v>
      </c>
      <c r="BZ868" s="1220">
        <f t="shared" si="2644"/>
        <v>0</v>
      </c>
      <c r="CA868" s="1220">
        <f t="shared" si="2645"/>
        <v>5.8894790793029533E-4</v>
      </c>
      <c r="CB868" s="1220">
        <f t="shared" si="2646"/>
        <v>0</v>
      </c>
      <c r="CC868" s="1387">
        <f t="shared" si="2647"/>
        <v>0</v>
      </c>
      <c r="CD868" s="1221">
        <f t="shared" si="2648"/>
        <v>0</v>
      </c>
      <c r="CE868" s="1222">
        <f t="shared" si="2648"/>
        <v>0</v>
      </c>
      <c r="CF868" s="1223">
        <f t="shared" si="2648"/>
        <v>0</v>
      </c>
      <c r="CG868" s="1223">
        <f t="shared" si="2648"/>
        <v>0</v>
      </c>
      <c r="CH868" s="1223">
        <f t="shared" si="2648"/>
        <v>0</v>
      </c>
      <c r="CI868" s="1223">
        <f t="shared" si="2648"/>
        <v>0</v>
      </c>
      <c r="CJ868" s="1223">
        <f t="shared" si="2648"/>
        <v>0</v>
      </c>
      <c r="CK868" s="1224">
        <f t="shared" si="2648"/>
        <v>0</v>
      </c>
      <c r="CL868" s="1224">
        <f t="shared" si="2648"/>
        <v>0</v>
      </c>
      <c r="CM868" s="1224">
        <f t="shared" si="2648"/>
        <v>0</v>
      </c>
      <c r="CN868" s="1223">
        <f t="shared" si="2648"/>
        <v>0</v>
      </c>
      <c r="CO868" s="1223">
        <f t="shared" si="2648"/>
        <v>0</v>
      </c>
      <c r="CP868" s="1223">
        <f t="shared" si="2648"/>
        <v>0</v>
      </c>
      <c r="CQ868" s="1223">
        <f t="shared" si="2648"/>
        <v>0</v>
      </c>
      <c r="CR868" s="1223">
        <f t="shared" si="2648"/>
        <v>0</v>
      </c>
      <c r="CS868" s="1222">
        <f t="shared" si="2648"/>
        <v>0</v>
      </c>
      <c r="CT868" s="1368">
        <f t="shared" si="2649"/>
        <v>0</v>
      </c>
      <c r="CU868" s="1226">
        <f t="shared" si="2650"/>
        <v>0</v>
      </c>
      <c r="CV868" s="1227">
        <f t="shared" si="2650"/>
        <v>0</v>
      </c>
      <c r="CW868" s="1228">
        <f t="shared" si="2650"/>
        <v>0</v>
      </c>
      <c r="CX868" s="1228">
        <f t="shared" si="2650"/>
        <v>0</v>
      </c>
      <c r="CY868" s="1228">
        <f t="shared" si="2650"/>
        <v>0</v>
      </c>
      <c r="CZ868" s="1228">
        <f t="shared" si="2650"/>
        <v>0</v>
      </c>
      <c r="DA868" s="1228">
        <f t="shared" si="2650"/>
        <v>0</v>
      </c>
      <c r="DB868" s="1229">
        <f t="shared" si="2650"/>
        <v>0</v>
      </c>
      <c r="DC868" s="1229">
        <f t="shared" si="2650"/>
        <v>0</v>
      </c>
      <c r="DD868" s="1229">
        <f t="shared" si="2650"/>
        <v>0</v>
      </c>
      <c r="DE868" s="1228">
        <f t="shared" si="2650"/>
        <v>0</v>
      </c>
      <c r="DF868" s="1228">
        <f t="shared" si="2650"/>
        <v>0</v>
      </c>
      <c r="DG868" s="1228">
        <f t="shared" si="2650"/>
        <v>0</v>
      </c>
      <c r="DH868" s="1228">
        <f t="shared" si="2650"/>
        <v>0</v>
      </c>
      <c r="DI868" s="1228">
        <f t="shared" si="2650"/>
        <v>0</v>
      </c>
      <c r="DJ868" s="1227">
        <f t="shared" si="2650"/>
        <v>0</v>
      </c>
      <c r="DK868" s="1226">
        <f t="shared" si="2651"/>
        <v>3.4355294629267232E-4</v>
      </c>
      <c r="DL868" s="1230">
        <f t="shared" si="2652"/>
        <v>17</v>
      </c>
      <c r="DM868" s="1180">
        <f t="shared" si="2653"/>
        <v>17</v>
      </c>
      <c r="DN868" s="1180">
        <f t="shared" si="2654"/>
        <v>17</v>
      </c>
      <c r="DO868" s="1180">
        <f t="shared" si="2655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7">SUM(C535)</f>
        <v>0</v>
      </c>
      <c r="D869" s="1550">
        <f t="shared" si="2697"/>
        <v>0</v>
      </c>
      <c r="E869" s="1550">
        <f t="shared" si="2697"/>
        <v>0</v>
      </c>
      <c r="F869" s="1550">
        <f t="shared" si="2697"/>
        <v>0</v>
      </c>
      <c r="G869" s="1550">
        <f t="shared" si="2697"/>
        <v>0</v>
      </c>
      <c r="H869" s="1550">
        <f t="shared" si="2697"/>
        <v>0</v>
      </c>
      <c r="I869" s="1550">
        <f t="shared" si="2697"/>
        <v>5.596868884540117E-3</v>
      </c>
      <c r="J869" s="1550">
        <f t="shared" si="2697"/>
        <v>0</v>
      </c>
      <c r="K869" s="1550">
        <f t="shared" si="2697"/>
        <v>0</v>
      </c>
      <c r="L869" s="1550">
        <f t="shared" si="2697"/>
        <v>0</v>
      </c>
      <c r="M869" s="1550">
        <f t="shared" si="2697"/>
        <v>0</v>
      </c>
      <c r="N869" s="1550">
        <f t="shared" si="2697"/>
        <v>0</v>
      </c>
      <c r="O869" s="1550">
        <f t="shared" si="2697"/>
        <v>0</v>
      </c>
      <c r="P869" s="1550">
        <f t="shared" si="2697"/>
        <v>0</v>
      </c>
      <c r="Q869" s="1550">
        <f t="shared" si="2697"/>
        <v>0</v>
      </c>
      <c r="R869" s="1550">
        <f t="shared" si="2697"/>
        <v>0</v>
      </c>
      <c r="S869" s="1542"/>
      <c r="T869" s="1550">
        <f>SUM(T535)</f>
        <v>0</v>
      </c>
      <c r="U869" s="1550">
        <f t="shared" ref="U869:AJ869" si="2698">SUM(U535)</f>
        <v>0</v>
      </c>
      <c r="V869" s="1550">
        <f t="shared" si="2698"/>
        <v>0</v>
      </c>
      <c r="W869" s="1550">
        <f t="shared" si="2698"/>
        <v>0</v>
      </c>
      <c r="X869" s="1550">
        <f t="shared" si="2698"/>
        <v>1.0074363992172212E-2</v>
      </c>
      <c r="Y869" s="1550">
        <f t="shared" si="2698"/>
        <v>0</v>
      </c>
      <c r="Z869" s="1550">
        <f t="shared" si="2698"/>
        <v>0</v>
      </c>
      <c r="AA869" s="1550">
        <f t="shared" si="2698"/>
        <v>4.197651663405088E-3</v>
      </c>
      <c r="AB869" s="1550">
        <f t="shared" si="2698"/>
        <v>0</v>
      </c>
      <c r="AC869" s="1550">
        <f t="shared" si="2698"/>
        <v>0</v>
      </c>
      <c r="AD869" s="1550">
        <f t="shared" si="2698"/>
        <v>0</v>
      </c>
      <c r="AE869" s="1550">
        <f t="shared" si="2698"/>
        <v>0</v>
      </c>
      <c r="AF869" s="1550">
        <f t="shared" si="2698"/>
        <v>0</v>
      </c>
      <c r="AG869" s="1550">
        <f t="shared" si="2698"/>
        <v>0</v>
      </c>
      <c r="AH869" s="1550">
        <f t="shared" si="2698"/>
        <v>0</v>
      </c>
      <c r="AI869" s="1550">
        <f t="shared" si="2698"/>
        <v>0</v>
      </c>
      <c r="AJ869" s="1550">
        <f t="shared" si="2698"/>
        <v>0</v>
      </c>
      <c r="AK869" s="1542"/>
      <c r="AL869" s="1550">
        <f>SUM(AL535)</f>
        <v>3.1982107911657813E-3</v>
      </c>
      <c r="AM869" s="1550">
        <f t="shared" ref="AM869:BB869" si="2699">SUM(AM535)</f>
        <v>0</v>
      </c>
      <c r="AN869" s="1550">
        <f t="shared" si="2699"/>
        <v>0</v>
      </c>
      <c r="AO869" s="1550">
        <f t="shared" si="2699"/>
        <v>0</v>
      </c>
      <c r="AP869" s="1550">
        <f t="shared" si="2699"/>
        <v>0</v>
      </c>
      <c r="AQ869" s="1550">
        <f t="shared" si="2699"/>
        <v>0</v>
      </c>
      <c r="AR869" s="1550">
        <f t="shared" si="2699"/>
        <v>0</v>
      </c>
      <c r="AS869" s="1550">
        <f t="shared" si="2699"/>
        <v>1.8656229615133726E-3</v>
      </c>
      <c r="AT869" s="1550">
        <f t="shared" si="2699"/>
        <v>4.157674028515515E-2</v>
      </c>
      <c r="AU869" s="1550">
        <f t="shared" si="2699"/>
        <v>0</v>
      </c>
      <c r="AV869" s="1550">
        <f t="shared" si="2699"/>
        <v>0</v>
      </c>
      <c r="AW869" s="1550">
        <f t="shared" si="2699"/>
        <v>0</v>
      </c>
      <c r="AX869" s="1550">
        <f t="shared" si="2699"/>
        <v>0</v>
      </c>
      <c r="AY869" s="1550">
        <f t="shared" si="2699"/>
        <v>0</v>
      </c>
      <c r="AZ869" s="1550">
        <f t="shared" si="2699"/>
        <v>0</v>
      </c>
      <c r="BA869" s="1550">
        <f t="shared" si="2699"/>
        <v>0</v>
      </c>
      <c r="BB869" s="1550">
        <f t="shared" si="2699"/>
        <v>0</v>
      </c>
      <c r="BC869" s="1542"/>
      <c r="BD869" s="1550">
        <f>SUM(BD535)</f>
        <v>0</v>
      </c>
      <c r="BE869" s="1550">
        <f t="shared" ref="BE869:BT869" si="2700">SUM(BE535)</f>
        <v>0</v>
      </c>
      <c r="BF869" s="1550">
        <f t="shared" si="2700"/>
        <v>0</v>
      </c>
      <c r="BG869" s="1550">
        <f t="shared" si="2700"/>
        <v>0</v>
      </c>
      <c r="BH869" s="1550">
        <f t="shared" si="2700"/>
        <v>0</v>
      </c>
      <c r="BI869" s="1550">
        <f t="shared" si="2700"/>
        <v>0</v>
      </c>
      <c r="BJ869" s="1550">
        <f t="shared" si="2700"/>
        <v>0</v>
      </c>
      <c r="BK869" s="1550">
        <f t="shared" si="2700"/>
        <v>2.4253098499673845E-2</v>
      </c>
      <c r="BL869" s="1550">
        <f t="shared" si="2700"/>
        <v>0</v>
      </c>
      <c r="BM869" s="1550">
        <f t="shared" si="2700"/>
        <v>0</v>
      </c>
      <c r="BN869" s="1550">
        <f t="shared" si="2700"/>
        <v>0</v>
      </c>
      <c r="BO869" s="1550">
        <f t="shared" si="2700"/>
        <v>0</v>
      </c>
      <c r="BP869" s="1550">
        <f t="shared" si="2700"/>
        <v>0</v>
      </c>
      <c r="BQ869" s="1550">
        <f t="shared" si="2700"/>
        <v>0</v>
      </c>
      <c r="BR869" s="1550">
        <f t="shared" si="2700"/>
        <v>0</v>
      </c>
      <c r="BS869" s="1550">
        <f t="shared" si="2700"/>
        <v>0</v>
      </c>
      <c r="BT869" s="1550">
        <f t="shared" si="2700"/>
        <v>0</v>
      </c>
      <c r="BU869" s="1542"/>
      <c r="BV869" s="1550">
        <f>SUM(BV535)</f>
        <v>0</v>
      </c>
      <c r="BW869" s="1550">
        <f t="shared" ref="BW869:BY869" si="2701">SUM(BW535)</f>
        <v>0</v>
      </c>
      <c r="BX869" s="1550">
        <f t="shared" si="2701"/>
        <v>0</v>
      </c>
      <c r="BY869" s="1550">
        <f t="shared" si="2701"/>
        <v>0</v>
      </c>
      <c r="BZ869" s="1220">
        <f t="shared" si="2644"/>
        <v>0</v>
      </c>
      <c r="CA869" s="1220">
        <f t="shared" si="2645"/>
        <v>2.7984344422700587E-4</v>
      </c>
      <c r="CB869" s="1220">
        <f t="shared" si="2646"/>
        <v>3.3758891684527678E-4</v>
      </c>
      <c r="CC869" s="1387">
        <f t="shared" si="2647"/>
        <v>0</v>
      </c>
      <c r="CD869" s="1221">
        <f t="shared" si="2648"/>
        <v>0</v>
      </c>
      <c r="CE869" s="1222">
        <f t="shared" si="2648"/>
        <v>0</v>
      </c>
      <c r="CF869" s="1223">
        <f t="shared" si="2648"/>
        <v>0</v>
      </c>
      <c r="CG869" s="1223">
        <f t="shared" si="2648"/>
        <v>0</v>
      </c>
      <c r="CH869" s="1223">
        <f t="shared" si="2648"/>
        <v>0</v>
      </c>
      <c r="CI869" s="1223">
        <f t="shared" si="2648"/>
        <v>0</v>
      </c>
      <c r="CJ869" s="1223">
        <f t="shared" si="2648"/>
        <v>0</v>
      </c>
      <c r="CK869" s="1224">
        <f t="shared" si="2648"/>
        <v>0</v>
      </c>
      <c r="CL869" s="1224">
        <f t="shared" si="2648"/>
        <v>0</v>
      </c>
      <c r="CM869" s="1224">
        <f t="shared" si="2648"/>
        <v>0</v>
      </c>
      <c r="CN869" s="1223">
        <f t="shared" si="2648"/>
        <v>0</v>
      </c>
      <c r="CO869" s="1223">
        <f t="shared" si="2648"/>
        <v>0</v>
      </c>
      <c r="CP869" s="1223">
        <f t="shared" si="2648"/>
        <v>0</v>
      </c>
      <c r="CQ869" s="1223">
        <f t="shared" si="2648"/>
        <v>0</v>
      </c>
      <c r="CR869" s="1223">
        <f t="shared" si="2648"/>
        <v>1.8656229615133726E-3</v>
      </c>
      <c r="CS869" s="1222">
        <f t="shared" si="2648"/>
        <v>3.1982107911657813E-3</v>
      </c>
      <c r="CT869" s="1368">
        <f t="shared" si="2649"/>
        <v>4.157674028515515E-2</v>
      </c>
      <c r="CU869" s="1226">
        <f t="shared" si="2650"/>
        <v>0</v>
      </c>
      <c r="CV869" s="1227">
        <f t="shared" si="2650"/>
        <v>0</v>
      </c>
      <c r="CW869" s="1228">
        <f t="shared" si="2650"/>
        <v>0</v>
      </c>
      <c r="CX869" s="1228">
        <f t="shared" si="2650"/>
        <v>0</v>
      </c>
      <c r="CY869" s="1228">
        <f t="shared" si="2650"/>
        <v>0</v>
      </c>
      <c r="CZ869" s="1228">
        <f t="shared" si="2650"/>
        <v>0</v>
      </c>
      <c r="DA869" s="1228">
        <f t="shared" si="2650"/>
        <v>0</v>
      </c>
      <c r="DB869" s="1229">
        <f t="shared" si="2650"/>
        <v>0</v>
      </c>
      <c r="DC869" s="1229">
        <f t="shared" si="2650"/>
        <v>0</v>
      </c>
      <c r="DD869" s="1229">
        <f t="shared" si="2650"/>
        <v>0</v>
      </c>
      <c r="DE869" s="1228">
        <f t="shared" si="2650"/>
        <v>0</v>
      </c>
      <c r="DF869" s="1228">
        <f t="shared" si="2650"/>
        <v>0</v>
      </c>
      <c r="DG869" s="1228">
        <f t="shared" si="2650"/>
        <v>0</v>
      </c>
      <c r="DH869" s="1228">
        <f t="shared" si="2650"/>
        <v>0</v>
      </c>
      <c r="DI869" s="1228">
        <f t="shared" si="2650"/>
        <v>0</v>
      </c>
      <c r="DJ869" s="1227">
        <f t="shared" si="2650"/>
        <v>0</v>
      </c>
      <c r="DK869" s="1226">
        <f t="shared" si="2651"/>
        <v>2.4253098499673845E-2</v>
      </c>
      <c r="DL869" s="1230">
        <f t="shared" si="2652"/>
        <v>17</v>
      </c>
      <c r="DM869" s="1180">
        <f t="shared" si="2653"/>
        <v>17</v>
      </c>
      <c r="DN869" s="1180">
        <f t="shared" si="2654"/>
        <v>17</v>
      </c>
      <c r="DO869" s="1180">
        <f t="shared" si="2655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2">SUM(C541)</f>
        <v>0</v>
      </c>
      <c r="D870" s="1550">
        <f t="shared" si="2702"/>
        <v>1.3139502376292981E-3</v>
      </c>
      <c r="E870" s="1550">
        <f t="shared" si="2702"/>
        <v>0</v>
      </c>
      <c r="F870" s="1550">
        <f t="shared" si="2702"/>
        <v>5.3652968036529677E-2</v>
      </c>
      <c r="G870" s="1550">
        <f t="shared" si="2702"/>
        <v>0</v>
      </c>
      <c r="H870" s="1550">
        <f t="shared" si="2702"/>
        <v>0</v>
      </c>
      <c r="I870" s="1550">
        <f t="shared" si="2702"/>
        <v>0</v>
      </c>
      <c r="J870" s="1550">
        <f t="shared" si="2702"/>
        <v>0</v>
      </c>
      <c r="K870" s="1550">
        <f t="shared" si="2702"/>
        <v>0</v>
      </c>
      <c r="L870" s="1550">
        <f t="shared" si="2702"/>
        <v>0</v>
      </c>
      <c r="M870" s="1550">
        <f t="shared" si="2702"/>
        <v>0</v>
      </c>
      <c r="N870" s="1550">
        <f t="shared" si="2702"/>
        <v>0</v>
      </c>
      <c r="O870" s="1550">
        <f t="shared" si="2702"/>
        <v>0</v>
      </c>
      <c r="P870" s="1550">
        <f t="shared" si="2702"/>
        <v>0</v>
      </c>
      <c r="Q870" s="1550">
        <f t="shared" si="2702"/>
        <v>0</v>
      </c>
      <c r="R870" s="1550">
        <f t="shared" si="2702"/>
        <v>0</v>
      </c>
      <c r="S870" s="1542"/>
      <c r="T870" s="1550">
        <f>SUM(T541)</f>
        <v>0</v>
      </c>
      <c r="U870" s="1550">
        <f t="shared" ref="U870:AJ870" si="2703">SUM(U541)</f>
        <v>0</v>
      </c>
      <c r="V870" s="1550">
        <f t="shared" si="2703"/>
        <v>3.2848755940732458E-2</v>
      </c>
      <c r="W870" s="1550">
        <f t="shared" si="2703"/>
        <v>4.5988258317025445E-3</v>
      </c>
      <c r="X870" s="1550">
        <f t="shared" si="2703"/>
        <v>3.6790606653620351E-3</v>
      </c>
      <c r="Y870" s="1550">
        <f t="shared" si="2703"/>
        <v>2.6279004752585962E-3</v>
      </c>
      <c r="Z870" s="1550">
        <f t="shared" si="2703"/>
        <v>0</v>
      </c>
      <c r="AA870" s="1550">
        <f t="shared" si="2703"/>
        <v>3.065883887801696E-3</v>
      </c>
      <c r="AB870" s="1550">
        <f t="shared" si="2703"/>
        <v>0</v>
      </c>
      <c r="AC870" s="1550">
        <f t="shared" si="2703"/>
        <v>0</v>
      </c>
      <c r="AD870" s="1550">
        <f t="shared" si="2703"/>
        <v>0</v>
      </c>
      <c r="AE870" s="1550">
        <f t="shared" si="2703"/>
        <v>0</v>
      </c>
      <c r="AF870" s="1550">
        <f t="shared" si="2703"/>
        <v>0</v>
      </c>
      <c r="AG870" s="1550">
        <f t="shared" si="2703"/>
        <v>0</v>
      </c>
      <c r="AH870" s="1550">
        <f t="shared" si="2703"/>
        <v>0</v>
      </c>
      <c r="AI870" s="1550">
        <f t="shared" si="2703"/>
        <v>0</v>
      </c>
      <c r="AJ870" s="1550">
        <f t="shared" si="2703"/>
        <v>0</v>
      </c>
      <c r="AK870" s="1542"/>
      <c r="AL870" s="1550">
        <f>SUM(AL541)</f>
        <v>0</v>
      </c>
      <c r="AM870" s="1550">
        <f t="shared" ref="AM870:BB870" si="2704">SUM(AM541)</f>
        <v>0</v>
      </c>
      <c r="AN870" s="1550">
        <f t="shared" si="2704"/>
        <v>0</v>
      </c>
      <c r="AO870" s="1550">
        <f t="shared" si="2704"/>
        <v>0</v>
      </c>
      <c r="AP870" s="1550">
        <f t="shared" si="2704"/>
        <v>1.0511601901034385E-2</v>
      </c>
      <c r="AQ870" s="1550">
        <f t="shared" si="2704"/>
        <v>4.5988258317025445E-3</v>
      </c>
      <c r="AR870" s="1550">
        <f t="shared" si="2704"/>
        <v>2.3515329419439002E-2</v>
      </c>
      <c r="AS870" s="1550">
        <f t="shared" si="2704"/>
        <v>1.0219612959338987E-3</v>
      </c>
      <c r="AT870" s="1550">
        <f t="shared" si="2704"/>
        <v>0.31534805703103158</v>
      </c>
      <c r="AU870" s="1550">
        <f t="shared" si="2704"/>
        <v>0</v>
      </c>
      <c r="AV870" s="1550">
        <f t="shared" si="2704"/>
        <v>0</v>
      </c>
      <c r="AW870" s="1550">
        <f t="shared" si="2704"/>
        <v>0</v>
      </c>
      <c r="AX870" s="1550">
        <f t="shared" si="2704"/>
        <v>0</v>
      </c>
      <c r="AY870" s="1550">
        <f t="shared" si="2704"/>
        <v>0</v>
      </c>
      <c r="AZ870" s="1550">
        <f t="shared" si="2704"/>
        <v>0</v>
      </c>
      <c r="BA870" s="1550">
        <f t="shared" si="2704"/>
        <v>0</v>
      </c>
      <c r="BB870" s="1550">
        <f t="shared" si="2704"/>
        <v>0</v>
      </c>
      <c r="BC870" s="1542"/>
      <c r="BD870" s="1550">
        <f>SUM(BD541)</f>
        <v>0</v>
      </c>
      <c r="BE870" s="1550">
        <f t="shared" ref="BE870:BT870" si="2705">SUM(BE541)</f>
        <v>4.5988258317025445E-3</v>
      </c>
      <c r="BF870" s="1550">
        <f t="shared" si="2705"/>
        <v>0</v>
      </c>
      <c r="BG870" s="1550">
        <f t="shared" si="2705"/>
        <v>2.2994129158512719E-2</v>
      </c>
      <c r="BH870" s="1550">
        <f t="shared" si="2705"/>
        <v>3.0658838878016962E-2</v>
      </c>
      <c r="BI870" s="1550">
        <f t="shared" si="2705"/>
        <v>1.5942596216568818E-2</v>
      </c>
      <c r="BJ870" s="1550">
        <f t="shared" si="2705"/>
        <v>1.5942596216568818E-2</v>
      </c>
      <c r="BK870" s="1550">
        <f t="shared" si="2705"/>
        <v>3.065883887801696E-3</v>
      </c>
      <c r="BL870" s="1550">
        <f t="shared" si="2705"/>
        <v>3.6790606653620351E-3</v>
      </c>
      <c r="BM870" s="1550">
        <f t="shared" si="2705"/>
        <v>0</v>
      </c>
      <c r="BN870" s="1550">
        <f t="shared" si="2705"/>
        <v>0</v>
      </c>
      <c r="BO870" s="1550">
        <f t="shared" si="2705"/>
        <v>0</v>
      </c>
      <c r="BP870" s="1550">
        <f t="shared" si="2705"/>
        <v>0</v>
      </c>
      <c r="BQ870" s="1550">
        <f t="shared" si="2705"/>
        <v>0</v>
      </c>
      <c r="BR870" s="1550">
        <f t="shared" si="2705"/>
        <v>0</v>
      </c>
      <c r="BS870" s="1550">
        <f t="shared" si="2705"/>
        <v>0</v>
      </c>
      <c r="BT870" s="1550">
        <f t="shared" si="2705"/>
        <v>0</v>
      </c>
      <c r="BU870" s="1542"/>
      <c r="BV870" s="1550">
        <f>SUM(BV541)</f>
        <v>1.532941943900848E-3</v>
      </c>
      <c r="BW870" s="1550">
        <f t="shared" ref="BW870:BY870" si="2706">SUM(BW541)</f>
        <v>3.065883887801696E-3</v>
      </c>
      <c r="BX870" s="1550">
        <f t="shared" si="2706"/>
        <v>6.131767775603392E-3</v>
      </c>
      <c r="BY870" s="1550">
        <f t="shared" si="2706"/>
        <v>3.6790606653620351E-3</v>
      </c>
      <c r="BZ870" s="1220">
        <f t="shared" si="2644"/>
        <v>8.7596682508619966E-5</v>
      </c>
      <c r="CA870" s="1220">
        <f t="shared" si="2645"/>
        <v>9.3144472400832489E-4</v>
      </c>
      <c r="CB870" s="1220">
        <f t="shared" si="2646"/>
        <v>2.6431812298739884E-3</v>
      </c>
      <c r="CC870" s="1387">
        <f t="shared" si="2647"/>
        <v>4.4148727984344429E-3</v>
      </c>
      <c r="CD870" s="1221">
        <f t="shared" si="2648"/>
        <v>0</v>
      </c>
      <c r="CE870" s="1222">
        <f t="shared" si="2648"/>
        <v>0</v>
      </c>
      <c r="CF870" s="1223">
        <f t="shared" si="2648"/>
        <v>0</v>
      </c>
      <c r="CG870" s="1223">
        <f t="shared" si="2648"/>
        <v>0</v>
      </c>
      <c r="CH870" s="1223">
        <f t="shared" si="2648"/>
        <v>0</v>
      </c>
      <c r="CI870" s="1223">
        <f t="shared" si="2648"/>
        <v>0</v>
      </c>
      <c r="CJ870" s="1223">
        <f t="shared" si="2648"/>
        <v>0</v>
      </c>
      <c r="CK870" s="1224">
        <f t="shared" si="2648"/>
        <v>0</v>
      </c>
      <c r="CL870" s="1224">
        <f t="shared" si="2648"/>
        <v>0</v>
      </c>
      <c r="CM870" s="1224">
        <f t="shared" si="2648"/>
        <v>0</v>
      </c>
      <c r="CN870" s="1223">
        <f t="shared" si="2648"/>
        <v>0</v>
      </c>
      <c r="CO870" s="1223">
        <f t="shared" si="2648"/>
        <v>0</v>
      </c>
      <c r="CP870" s="1223">
        <f t="shared" si="2648"/>
        <v>1.0219612959338987E-3</v>
      </c>
      <c r="CQ870" s="1223">
        <f t="shared" si="2648"/>
        <v>4.5988258317025445E-3</v>
      </c>
      <c r="CR870" s="1223">
        <f t="shared" si="2648"/>
        <v>1.0511601901034385E-2</v>
      </c>
      <c r="CS870" s="1222">
        <f t="shared" si="2648"/>
        <v>2.3515329419439002E-2</v>
      </c>
      <c r="CT870" s="1368">
        <f t="shared" si="2649"/>
        <v>0.31534805703103158</v>
      </c>
      <c r="CU870" s="1226">
        <f t="shared" si="2650"/>
        <v>0</v>
      </c>
      <c r="CV870" s="1227">
        <f t="shared" si="2650"/>
        <v>0</v>
      </c>
      <c r="CW870" s="1228">
        <f t="shared" si="2650"/>
        <v>0</v>
      </c>
      <c r="CX870" s="1228">
        <f t="shared" si="2650"/>
        <v>0</v>
      </c>
      <c r="CY870" s="1228">
        <f t="shared" si="2650"/>
        <v>0</v>
      </c>
      <c r="CZ870" s="1228">
        <f t="shared" si="2650"/>
        <v>0</v>
      </c>
      <c r="DA870" s="1228">
        <f t="shared" si="2650"/>
        <v>0</v>
      </c>
      <c r="DB870" s="1229">
        <f t="shared" si="2650"/>
        <v>0</v>
      </c>
      <c r="DC870" s="1229">
        <f t="shared" si="2650"/>
        <v>0</v>
      </c>
      <c r="DD870" s="1229">
        <f t="shared" si="2650"/>
        <v>0</v>
      </c>
      <c r="DE870" s="1228">
        <f t="shared" si="2650"/>
        <v>3.065883887801696E-3</v>
      </c>
      <c r="DF870" s="1228">
        <f t="shared" si="2650"/>
        <v>3.6790606653620351E-3</v>
      </c>
      <c r="DG870" s="1228">
        <f t="shared" si="2650"/>
        <v>4.5988258317025445E-3</v>
      </c>
      <c r="DH870" s="1228">
        <f t="shared" si="2650"/>
        <v>1.5942596216568818E-2</v>
      </c>
      <c r="DI870" s="1228">
        <f t="shared" si="2650"/>
        <v>1.5942596216568818E-2</v>
      </c>
      <c r="DJ870" s="1227">
        <f t="shared" si="2650"/>
        <v>2.2994129158512719E-2</v>
      </c>
      <c r="DK870" s="1226">
        <f t="shared" si="2651"/>
        <v>3.0658838878016962E-2</v>
      </c>
      <c r="DL870" s="1230">
        <f t="shared" si="2652"/>
        <v>17</v>
      </c>
      <c r="DM870" s="1180">
        <f t="shared" si="2653"/>
        <v>17</v>
      </c>
      <c r="DN870" s="1180">
        <f t="shared" si="2654"/>
        <v>17</v>
      </c>
      <c r="DO870" s="1180">
        <f t="shared" si="2655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7">SUM(C547)</f>
        <v>0</v>
      </c>
      <c r="D871" s="1550">
        <f t="shared" si="2707"/>
        <v>0</v>
      </c>
      <c r="E871" s="1550">
        <f t="shared" si="2707"/>
        <v>0</v>
      </c>
      <c r="F871" s="1550">
        <f t="shared" si="2707"/>
        <v>6.3057186344857579E-4</v>
      </c>
      <c r="G871" s="1550">
        <f t="shared" si="2707"/>
        <v>0</v>
      </c>
      <c r="H871" s="1550">
        <f t="shared" si="2707"/>
        <v>0</v>
      </c>
      <c r="I871" s="1550">
        <f t="shared" si="2707"/>
        <v>2.5222874537943031E-3</v>
      </c>
      <c r="J871" s="1550">
        <f t="shared" si="2707"/>
        <v>0</v>
      </c>
      <c r="K871" s="1550">
        <f t="shared" si="2707"/>
        <v>0</v>
      </c>
      <c r="L871" s="1550">
        <f t="shared" si="2707"/>
        <v>0</v>
      </c>
      <c r="M871" s="1550">
        <f t="shared" si="2707"/>
        <v>0</v>
      </c>
      <c r="N871" s="1550">
        <f t="shared" si="2707"/>
        <v>0</v>
      </c>
      <c r="O871" s="1550">
        <f t="shared" si="2707"/>
        <v>0</v>
      </c>
      <c r="P871" s="1550">
        <f t="shared" si="2707"/>
        <v>0</v>
      </c>
      <c r="Q871" s="1550">
        <f t="shared" si="2707"/>
        <v>0</v>
      </c>
      <c r="R871" s="1550">
        <f t="shared" si="2707"/>
        <v>0</v>
      </c>
      <c r="S871" s="1542"/>
      <c r="T871" s="1550">
        <f>SUM(T547)</f>
        <v>0</v>
      </c>
      <c r="U871" s="1550">
        <f t="shared" ref="U871:AJ871" si="2708">SUM(U547)</f>
        <v>0</v>
      </c>
      <c r="V871" s="1550">
        <f t="shared" si="2708"/>
        <v>0</v>
      </c>
      <c r="W871" s="1550">
        <f t="shared" si="2708"/>
        <v>0</v>
      </c>
      <c r="X871" s="1550">
        <f t="shared" si="2708"/>
        <v>0</v>
      </c>
      <c r="Y871" s="1550">
        <f t="shared" si="2708"/>
        <v>0</v>
      </c>
      <c r="Z871" s="1550">
        <f t="shared" si="2708"/>
        <v>0</v>
      </c>
      <c r="AA871" s="1550">
        <f t="shared" si="2708"/>
        <v>0</v>
      </c>
      <c r="AB871" s="1550">
        <f t="shared" si="2708"/>
        <v>0</v>
      </c>
      <c r="AC871" s="1550">
        <f t="shared" si="2708"/>
        <v>0</v>
      </c>
      <c r="AD871" s="1550">
        <f t="shared" si="2708"/>
        <v>0</v>
      </c>
      <c r="AE871" s="1550">
        <f t="shared" si="2708"/>
        <v>0</v>
      </c>
      <c r="AF871" s="1550">
        <f t="shared" si="2708"/>
        <v>0</v>
      </c>
      <c r="AG871" s="1550">
        <f t="shared" si="2708"/>
        <v>0</v>
      </c>
      <c r="AH871" s="1550">
        <f t="shared" si="2708"/>
        <v>0</v>
      </c>
      <c r="AI871" s="1550">
        <f t="shared" si="2708"/>
        <v>0</v>
      </c>
      <c r="AJ871" s="1550">
        <f t="shared" si="2708"/>
        <v>0</v>
      </c>
      <c r="AK871" s="1542"/>
      <c r="AL871" s="1550">
        <f>SUM(AL547)</f>
        <v>0</v>
      </c>
      <c r="AM871" s="1550">
        <f t="shared" ref="AM871:BB871" si="2709">SUM(AM547)</f>
        <v>0</v>
      </c>
      <c r="AN871" s="1550">
        <f t="shared" si="2709"/>
        <v>0</v>
      </c>
      <c r="AO871" s="1550">
        <f t="shared" si="2709"/>
        <v>0</v>
      </c>
      <c r="AP871" s="1550">
        <f t="shared" si="2709"/>
        <v>0</v>
      </c>
      <c r="AQ871" s="1550">
        <f t="shared" si="2709"/>
        <v>0</v>
      </c>
      <c r="AR871" s="1550">
        <f t="shared" si="2709"/>
        <v>0</v>
      </c>
      <c r="AS871" s="1550">
        <f t="shared" si="2709"/>
        <v>3.7834311806914547E-3</v>
      </c>
      <c r="AT871" s="1550">
        <f t="shared" si="2709"/>
        <v>3.2429410120212469E-3</v>
      </c>
      <c r="AU871" s="1550">
        <f t="shared" si="2709"/>
        <v>0</v>
      </c>
      <c r="AV871" s="1550">
        <f t="shared" si="2709"/>
        <v>0</v>
      </c>
      <c r="AW871" s="1550">
        <f t="shared" si="2709"/>
        <v>0</v>
      </c>
      <c r="AX871" s="1550">
        <f t="shared" si="2709"/>
        <v>0</v>
      </c>
      <c r="AY871" s="1550">
        <f t="shared" si="2709"/>
        <v>0</v>
      </c>
      <c r="AZ871" s="1550">
        <f t="shared" si="2709"/>
        <v>0</v>
      </c>
      <c r="BA871" s="1550">
        <f t="shared" si="2709"/>
        <v>0</v>
      </c>
      <c r="BB871" s="1550">
        <f t="shared" si="2709"/>
        <v>0</v>
      </c>
      <c r="BC871" s="1542"/>
      <c r="BD871" s="1550">
        <f>SUM(BD547)</f>
        <v>0</v>
      </c>
      <c r="BE871" s="1550">
        <f t="shared" ref="BE871:BT871" si="2710">SUM(BE547)</f>
        <v>0</v>
      </c>
      <c r="BF871" s="1550">
        <f t="shared" si="2710"/>
        <v>0</v>
      </c>
      <c r="BG871" s="1550">
        <f t="shared" si="2710"/>
        <v>0</v>
      </c>
      <c r="BH871" s="1550">
        <f t="shared" si="2710"/>
        <v>0</v>
      </c>
      <c r="BI871" s="1550">
        <f t="shared" si="2710"/>
        <v>4.5401174168297458E-3</v>
      </c>
      <c r="BJ871" s="1550">
        <f t="shared" si="2710"/>
        <v>0</v>
      </c>
      <c r="BK871" s="1550">
        <f t="shared" si="2710"/>
        <v>4.7292889758643181E-3</v>
      </c>
      <c r="BL871" s="1550">
        <f t="shared" si="2710"/>
        <v>0</v>
      </c>
      <c r="BM871" s="1550">
        <f t="shared" si="2710"/>
        <v>0</v>
      </c>
      <c r="BN871" s="1550">
        <f t="shared" si="2710"/>
        <v>0</v>
      </c>
      <c r="BO871" s="1550">
        <f t="shared" si="2710"/>
        <v>0</v>
      </c>
      <c r="BP871" s="1550">
        <f t="shared" si="2710"/>
        <v>0</v>
      </c>
      <c r="BQ871" s="1550">
        <f t="shared" si="2710"/>
        <v>0</v>
      </c>
      <c r="BR871" s="1550">
        <f t="shared" si="2710"/>
        <v>0</v>
      </c>
      <c r="BS871" s="1550">
        <f t="shared" si="2710"/>
        <v>0</v>
      </c>
      <c r="BT871" s="1550">
        <f t="shared" si="2710"/>
        <v>0</v>
      </c>
      <c r="BU871" s="1542"/>
      <c r="BV871" s="1550">
        <f>SUM(BV547)</f>
        <v>0</v>
      </c>
      <c r="BW871" s="1550">
        <f t="shared" ref="BW871:BY871" si="2711">SUM(BW547)</f>
        <v>0</v>
      </c>
      <c r="BX871" s="1550">
        <f t="shared" si="2711"/>
        <v>3.7834311806914547E-3</v>
      </c>
      <c r="BY871" s="1550">
        <f t="shared" si="2711"/>
        <v>4.5401174168297458E-3</v>
      </c>
      <c r="BZ871" s="1220">
        <f t="shared" si="2644"/>
        <v>4.2038124229905036E-5</v>
      </c>
      <c r="CA871" s="1220">
        <f t="shared" si="2645"/>
        <v>0</v>
      </c>
      <c r="CB871" s="1220">
        <f t="shared" si="2646"/>
        <v>2.1619606746808311E-4</v>
      </c>
      <c r="CC871" s="1387">
        <f t="shared" si="2647"/>
        <v>3.0267449445531638E-4</v>
      </c>
      <c r="CD871" s="1221">
        <f t="shared" si="2648"/>
        <v>0</v>
      </c>
      <c r="CE871" s="1222">
        <f t="shared" si="2648"/>
        <v>0</v>
      </c>
      <c r="CF871" s="1223">
        <f t="shared" si="2648"/>
        <v>0</v>
      </c>
      <c r="CG871" s="1223">
        <f t="shared" si="2648"/>
        <v>0</v>
      </c>
      <c r="CH871" s="1223">
        <f t="shared" si="2648"/>
        <v>0</v>
      </c>
      <c r="CI871" s="1223">
        <f t="shared" si="2648"/>
        <v>0</v>
      </c>
      <c r="CJ871" s="1223">
        <f t="shared" si="2648"/>
        <v>0</v>
      </c>
      <c r="CK871" s="1224">
        <f t="shared" si="2648"/>
        <v>0</v>
      </c>
      <c r="CL871" s="1224">
        <f t="shared" si="2648"/>
        <v>0</v>
      </c>
      <c r="CM871" s="1224">
        <f t="shared" si="2648"/>
        <v>0</v>
      </c>
      <c r="CN871" s="1223">
        <f t="shared" si="2648"/>
        <v>0</v>
      </c>
      <c r="CO871" s="1223">
        <f t="shared" si="2648"/>
        <v>0</v>
      </c>
      <c r="CP871" s="1223">
        <f t="shared" si="2648"/>
        <v>0</v>
      </c>
      <c r="CQ871" s="1223">
        <f t="shared" si="2648"/>
        <v>0</v>
      </c>
      <c r="CR871" s="1223">
        <f t="shared" si="2648"/>
        <v>0</v>
      </c>
      <c r="CS871" s="1222">
        <f t="shared" si="2648"/>
        <v>3.2429410120212469E-3</v>
      </c>
      <c r="CT871" s="1368">
        <f t="shared" si="2649"/>
        <v>3.7834311806914547E-3</v>
      </c>
      <c r="CU871" s="1226">
        <f t="shared" si="2650"/>
        <v>0</v>
      </c>
      <c r="CV871" s="1227">
        <f t="shared" si="2650"/>
        <v>0</v>
      </c>
      <c r="CW871" s="1228">
        <f t="shared" si="2650"/>
        <v>0</v>
      </c>
      <c r="CX871" s="1228">
        <f t="shared" si="2650"/>
        <v>0</v>
      </c>
      <c r="CY871" s="1228">
        <f t="shared" si="2650"/>
        <v>0</v>
      </c>
      <c r="CZ871" s="1228">
        <f t="shared" si="2650"/>
        <v>0</v>
      </c>
      <c r="DA871" s="1228">
        <f t="shared" si="2650"/>
        <v>0</v>
      </c>
      <c r="DB871" s="1229">
        <f t="shared" si="2650"/>
        <v>0</v>
      </c>
      <c r="DC871" s="1229">
        <f t="shared" si="2650"/>
        <v>0</v>
      </c>
      <c r="DD871" s="1229">
        <f t="shared" si="2650"/>
        <v>0</v>
      </c>
      <c r="DE871" s="1228">
        <f t="shared" si="2650"/>
        <v>0</v>
      </c>
      <c r="DF871" s="1228">
        <f t="shared" si="2650"/>
        <v>0</v>
      </c>
      <c r="DG871" s="1228">
        <f t="shared" si="2650"/>
        <v>0</v>
      </c>
      <c r="DH871" s="1228">
        <f t="shared" si="2650"/>
        <v>0</v>
      </c>
      <c r="DI871" s="1228">
        <f t="shared" si="2650"/>
        <v>0</v>
      </c>
      <c r="DJ871" s="1227">
        <f t="shared" si="2650"/>
        <v>4.5401174168297458E-3</v>
      </c>
      <c r="DK871" s="1226">
        <f t="shared" si="2651"/>
        <v>4.7292889758643181E-3</v>
      </c>
      <c r="DL871" s="1230">
        <f t="shared" si="2652"/>
        <v>17</v>
      </c>
      <c r="DM871" s="1180">
        <f t="shared" si="2653"/>
        <v>17</v>
      </c>
      <c r="DN871" s="1180">
        <f t="shared" si="2654"/>
        <v>17</v>
      </c>
      <c r="DO871" s="1180">
        <f t="shared" si="2655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2">SUM(C553)</f>
        <v>0</v>
      </c>
      <c r="D872" s="1550">
        <f t="shared" si="2712"/>
        <v>0</v>
      </c>
      <c r="E872" s="1550">
        <f t="shared" si="2712"/>
        <v>0</v>
      </c>
      <c r="F872" s="1550">
        <f t="shared" si="2712"/>
        <v>0</v>
      </c>
      <c r="G872" s="1550">
        <f t="shared" si="2712"/>
        <v>0</v>
      </c>
      <c r="H872" s="1550">
        <f t="shared" si="2712"/>
        <v>0</v>
      </c>
      <c r="I872" s="1550">
        <f t="shared" si="2712"/>
        <v>0</v>
      </c>
      <c r="J872" s="1550">
        <f t="shared" si="2712"/>
        <v>0</v>
      </c>
      <c r="K872" s="1550">
        <f t="shared" si="2712"/>
        <v>0</v>
      </c>
      <c r="L872" s="1550">
        <f t="shared" si="2712"/>
        <v>0</v>
      </c>
      <c r="M872" s="1550">
        <f t="shared" si="2712"/>
        <v>0</v>
      </c>
      <c r="N872" s="1550">
        <f t="shared" si="2712"/>
        <v>0</v>
      </c>
      <c r="O872" s="1550">
        <f t="shared" si="2712"/>
        <v>0</v>
      </c>
      <c r="P872" s="1550">
        <f t="shared" si="2712"/>
        <v>0</v>
      </c>
      <c r="Q872" s="1550">
        <f t="shared" si="2712"/>
        <v>0</v>
      </c>
      <c r="R872" s="1550">
        <f t="shared" si="2712"/>
        <v>0</v>
      </c>
      <c r="S872" s="1542"/>
      <c r="T872" s="1550">
        <f>SUM(T553)</f>
        <v>0</v>
      </c>
      <c r="U872" s="1550">
        <f t="shared" ref="U872:AJ872" si="2713">SUM(U553)</f>
        <v>0</v>
      </c>
      <c r="V872" s="1550">
        <f t="shared" si="2713"/>
        <v>0</v>
      </c>
      <c r="W872" s="1550">
        <f t="shared" si="2713"/>
        <v>0</v>
      </c>
      <c r="X872" s="1550">
        <f t="shared" si="2713"/>
        <v>0</v>
      </c>
      <c r="Y872" s="1550">
        <f t="shared" si="2713"/>
        <v>0</v>
      </c>
      <c r="Z872" s="1550">
        <f t="shared" si="2713"/>
        <v>0</v>
      </c>
      <c r="AA872" s="1550">
        <f t="shared" si="2713"/>
        <v>0</v>
      </c>
      <c r="AB872" s="1550">
        <f t="shared" si="2713"/>
        <v>0</v>
      </c>
      <c r="AC872" s="1550">
        <f t="shared" si="2713"/>
        <v>0</v>
      </c>
      <c r="AD872" s="1550">
        <f t="shared" si="2713"/>
        <v>0</v>
      </c>
      <c r="AE872" s="1550">
        <f t="shared" si="2713"/>
        <v>0</v>
      </c>
      <c r="AF872" s="1550">
        <f t="shared" si="2713"/>
        <v>0</v>
      </c>
      <c r="AG872" s="1550">
        <f t="shared" si="2713"/>
        <v>0</v>
      </c>
      <c r="AH872" s="1550">
        <f t="shared" si="2713"/>
        <v>0</v>
      </c>
      <c r="AI872" s="1550">
        <f t="shared" si="2713"/>
        <v>0</v>
      </c>
      <c r="AJ872" s="1550">
        <f t="shared" si="2713"/>
        <v>0</v>
      </c>
      <c r="AK872" s="1542"/>
      <c r="AL872" s="1550">
        <f>SUM(AL553)</f>
        <v>0</v>
      </c>
      <c r="AM872" s="1550">
        <f t="shared" ref="AM872:BB872" si="2714">SUM(AM553)</f>
        <v>0</v>
      </c>
      <c r="AN872" s="1550">
        <f t="shared" si="2714"/>
        <v>0</v>
      </c>
      <c r="AO872" s="1550">
        <f t="shared" si="2714"/>
        <v>0</v>
      </c>
      <c r="AP872" s="1550">
        <f t="shared" si="2714"/>
        <v>0</v>
      </c>
      <c r="AQ872" s="1550">
        <f t="shared" si="2714"/>
        <v>0</v>
      </c>
      <c r="AR872" s="1550">
        <f t="shared" si="2714"/>
        <v>0</v>
      </c>
      <c r="AS872" s="1550">
        <f t="shared" si="2714"/>
        <v>0</v>
      </c>
      <c r="AT872" s="1550">
        <f t="shared" si="2714"/>
        <v>0</v>
      </c>
      <c r="AU872" s="1550">
        <f t="shared" si="2714"/>
        <v>0</v>
      </c>
      <c r="AV872" s="1550">
        <f t="shared" si="2714"/>
        <v>0</v>
      </c>
      <c r="AW872" s="1550">
        <f t="shared" si="2714"/>
        <v>0</v>
      </c>
      <c r="AX872" s="1550">
        <f t="shared" si="2714"/>
        <v>0</v>
      </c>
      <c r="AY872" s="1550">
        <f t="shared" si="2714"/>
        <v>0</v>
      </c>
      <c r="AZ872" s="1550">
        <f t="shared" si="2714"/>
        <v>0</v>
      </c>
      <c r="BA872" s="1550">
        <f t="shared" si="2714"/>
        <v>0</v>
      </c>
      <c r="BB872" s="1550">
        <f t="shared" si="2714"/>
        <v>0</v>
      </c>
      <c r="BC872" s="1542"/>
      <c r="BD872" s="1550">
        <f>SUM(BD553)</f>
        <v>0</v>
      </c>
      <c r="BE872" s="1550">
        <f t="shared" ref="BE872:BT872" si="2715">SUM(BE553)</f>
        <v>0</v>
      </c>
      <c r="BF872" s="1550">
        <f t="shared" si="2715"/>
        <v>0</v>
      </c>
      <c r="BG872" s="1550">
        <f t="shared" si="2715"/>
        <v>0</v>
      </c>
      <c r="BH872" s="1550">
        <f t="shared" si="2715"/>
        <v>0</v>
      </c>
      <c r="BI872" s="1550">
        <f t="shared" si="2715"/>
        <v>0</v>
      </c>
      <c r="BJ872" s="1550">
        <f t="shared" si="2715"/>
        <v>0</v>
      </c>
      <c r="BK872" s="1550">
        <f t="shared" si="2715"/>
        <v>0</v>
      </c>
      <c r="BL872" s="1550">
        <f t="shared" si="2715"/>
        <v>0</v>
      </c>
      <c r="BM872" s="1550">
        <f t="shared" si="2715"/>
        <v>0</v>
      </c>
      <c r="BN872" s="1550">
        <f t="shared" si="2715"/>
        <v>0</v>
      </c>
      <c r="BO872" s="1550">
        <f t="shared" si="2715"/>
        <v>0</v>
      </c>
      <c r="BP872" s="1550">
        <f t="shared" si="2715"/>
        <v>0</v>
      </c>
      <c r="BQ872" s="1550">
        <f t="shared" si="2715"/>
        <v>0</v>
      </c>
      <c r="BR872" s="1550">
        <f t="shared" si="2715"/>
        <v>0</v>
      </c>
      <c r="BS872" s="1550">
        <f t="shared" si="2715"/>
        <v>0</v>
      </c>
      <c r="BT872" s="1550">
        <f t="shared" si="2715"/>
        <v>0</v>
      </c>
      <c r="BU872" s="1542"/>
      <c r="BV872" s="1550">
        <f>SUM(BV553)</f>
        <v>0</v>
      </c>
      <c r="BW872" s="1550">
        <f t="shared" ref="BW872:BY872" si="2716">SUM(BW553)</f>
        <v>0</v>
      </c>
      <c r="BX872" s="1550">
        <f t="shared" si="2716"/>
        <v>0</v>
      </c>
      <c r="BY872" s="1550">
        <f t="shared" si="2716"/>
        <v>0</v>
      </c>
      <c r="BZ872" s="1220">
        <f t="shared" si="2644"/>
        <v>0</v>
      </c>
      <c r="CA872" s="1220">
        <f t="shared" si="2645"/>
        <v>0</v>
      </c>
      <c r="CB872" s="1220">
        <f t="shared" si="2646"/>
        <v>0</v>
      </c>
      <c r="CC872" s="1387">
        <f t="shared" si="2647"/>
        <v>0</v>
      </c>
      <c r="CD872" s="1221">
        <f t="shared" si="2648"/>
        <v>0</v>
      </c>
      <c r="CE872" s="1222">
        <f t="shared" si="2648"/>
        <v>0</v>
      </c>
      <c r="CF872" s="1223">
        <f t="shared" si="2648"/>
        <v>0</v>
      </c>
      <c r="CG872" s="1223">
        <f t="shared" si="2648"/>
        <v>0</v>
      </c>
      <c r="CH872" s="1223">
        <f t="shared" si="2648"/>
        <v>0</v>
      </c>
      <c r="CI872" s="1223">
        <f t="shared" si="2648"/>
        <v>0</v>
      </c>
      <c r="CJ872" s="1223">
        <f t="shared" si="2648"/>
        <v>0</v>
      </c>
      <c r="CK872" s="1224">
        <f t="shared" si="2648"/>
        <v>0</v>
      </c>
      <c r="CL872" s="1224">
        <f t="shared" si="2648"/>
        <v>0</v>
      </c>
      <c r="CM872" s="1224">
        <f t="shared" si="2648"/>
        <v>0</v>
      </c>
      <c r="CN872" s="1223">
        <f t="shared" si="2648"/>
        <v>0</v>
      </c>
      <c r="CO872" s="1223">
        <f t="shared" si="2648"/>
        <v>0</v>
      </c>
      <c r="CP872" s="1223">
        <f t="shared" si="2648"/>
        <v>0</v>
      </c>
      <c r="CQ872" s="1223">
        <f t="shared" si="2648"/>
        <v>0</v>
      </c>
      <c r="CR872" s="1223">
        <f t="shared" si="2648"/>
        <v>0</v>
      </c>
      <c r="CS872" s="1222">
        <f t="shared" si="2648"/>
        <v>0</v>
      </c>
      <c r="CT872" s="1368">
        <f t="shared" si="2649"/>
        <v>0</v>
      </c>
      <c r="CU872" s="1226">
        <f t="shared" si="2650"/>
        <v>0</v>
      </c>
      <c r="CV872" s="1227">
        <f t="shared" si="2650"/>
        <v>0</v>
      </c>
      <c r="CW872" s="1228">
        <f t="shared" si="2650"/>
        <v>0</v>
      </c>
      <c r="CX872" s="1228">
        <f t="shared" si="2650"/>
        <v>0</v>
      </c>
      <c r="CY872" s="1228">
        <f t="shared" si="2650"/>
        <v>0</v>
      </c>
      <c r="CZ872" s="1228">
        <f t="shared" si="2650"/>
        <v>0</v>
      </c>
      <c r="DA872" s="1228">
        <f t="shared" si="2650"/>
        <v>0</v>
      </c>
      <c r="DB872" s="1229">
        <f t="shared" si="2650"/>
        <v>0</v>
      </c>
      <c r="DC872" s="1229">
        <f t="shared" si="2650"/>
        <v>0</v>
      </c>
      <c r="DD872" s="1229">
        <f t="shared" si="2650"/>
        <v>0</v>
      </c>
      <c r="DE872" s="1228">
        <f t="shared" si="2650"/>
        <v>0</v>
      </c>
      <c r="DF872" s="1228">
        <f t="shared" si="2650"/>
        <v>0</v>
      </c>
      <c r="DG872" s="1228">
        <f t="shared" si="2650"/>
        <v>0</v>
      </c>
      <c r="DH872" s="1228">
        <f t="shared" si="2650"/>
        <v>0</v>
      </c>
      <c r="DI872" s="1228">
        <f t="shared" si="2650"/>
        <v>0</v>
      </c>
      <c r="DJ872" s="1227">
        <f t="shared" si="2650"/>
        <v>0</v>
      </c>
      <c r="DK872" s="1226">
        <f t="shared" si="2651"/>
        <v>0</v>
      </c>
      <c r="DL872" s="1230">
        <f t="shared" si="2652"/>
        <v>17</v>
      </c>
      <c r="DM872" s="1180">
        <f t="shared" si="2653"/>
        <v>17</v>
      </c>
      <c r="DN872" s="1180">
        <f t="shared" si="2654"/>
        <v>17</v>
      </c>
      <c r="DO872" s="1180">
        <f t="shared" si="2655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7">SUM(C559)</f>
        <v>2.8267014568384428E-4</v>
      </c>
      <c r="D873" s="1550">
        <f t="shared" si="2717"/>
        <v>0</v>
      </c>
      <c r="E873" s="1550">
        <f t="shared" si="2717"/>
        <v>0</v>
      </c>
      <c r="F873" s="1550">
        <f t="shared" si="2717"/>
        <v>2.2613611654707542E-3</v>
      </c>
      <c r="G873" s="1550">
        <f t="shared" si="2717"/>
        <v>0</v>
      </c>
      <c r="H873" s="1550">
        <f t="shared" si="2717"/>
        <v>0</v>
      </c>
      <c r="I873" s="1550">
        <f t="shared" si="2717"/>
        <v>0</v>
      </c>
      <c r="J873" s="1550">
        <f t="shared" si="2717"/>
        <v>6.2622309197651665E-4</v>
      </c>
      <c r="K873" s="1550">
        <f t="shared" si="2717"/>
        <v>0</v>
      </c>
      <c r="L873" s="1550">
        <f t="shared" si="2717"/>
        <v>0</v>
      </c>
      <c r="M873" s="1550">
        <f t="shared" si="2717"/>
        <v>0</v>
      </c>
      <c r="N873" s="1550">
        <f t="shared" si="2717"/>
        <v>0</v>
      </c>
      <c r="O873" s="1550">
        <f t="shared" si="2717"/>
        <v>0</v>
      </c>
      <c r="P873" s="1550">
        <f t="shared" si="2717"/>
        <v>0</v>
      </c>
      <c r="Q873" s="1550">
        <f t="shared" si="2717"/>
        <v>0</v>
      </c>
      <c r="R873" s="1550">
        <f t="shared" si="2717"/>
        <v>0</v>
      </c>
      <c r="S873" s="1542"/>
      <c r="T873" s="1550">
        <f>SUM(T559)</f>
        <v>0</v>
      </c>
      <c r="U873" s="1550">
        <f t="shared" ref="U873:AJ873" si="2718">SUM(U559)</f>
        <v>0</v>
      </c>
      <c r="V873" s="1550">
        <f t="shared" si="2718"/>
        <v>4.4730220855465473E-4</v>
      </c>
      <c r="W873" s="1550">
        <f t="shared" si="2718"/>
        <v>1.6960208741030659E-3</v>
      </c>
      <c r="X873" s="1550">
        <f t="shared" si="2718"/>
        <v>0</v>
      </c>
      <c r="Y873" s="1550">
        <f t="shared" si="2718"/>
        <v>2.9820147236976987E-4</v>
      </c>
      <c r="Z873" s="1550">
        <f t="shared" si="2718"/>
        <v>0</v>
      </c>
      <c r="AA873" s="1550">
        <f t="shared" si="2718"/>
        <v>0</v>
      </c>
      <c r="AB873" s="1550">
        <f t="shared" si="2718"/>
        <v>1.5655577299412914E-3</v>
      </c>
      <c r="AC873" s="1550">
        <f t="shared" si="2718"/>
        <v>0</v>
      </c>
      <c r="AD873" s="1550">
        <f t="shared" si="2718"/>
        <v>0</v>
      </c>
      <c r="AE873" s="1550">
        <f t="shared" si="2718"/>
        <v>0</v>
      </c>
      <c r="AF873" s="1550">
        <f t="shared" si="2718"/>
        <v>0</v>
      </c>
      <c r="AG873" s="1550">
        <f t="shared" si="2718"/>
        <v>0</v>
      </c>
      <c r="AH873" s="1550">
        <f t="shared" si="2718"/>
        <v>0</v>
      </c>
      <c r="AI873" s="1550">
        <f t="shared" si="2718"/>
        <v>0</v>
      </c>
      <c r="AJ873" s="1550">
        <f t="shared" si="2718"/>
        <v>0</v>
      </c>
      <c r="AK873" s="1542"/>
      <c r="AL873" s="1550">
        <f>SUM(AL559)</f>
        <v>7.4550368092442468E-5</v>
      </c>
      <c r="AM873" s="1550">
        <f t="shared" ref="AM873:BB873" si="2719">SUM(AM559)</f>
        <v>0</v>
      </c>
      <c r="AN873" s="1550">
        <f t="shared" si="2719"/>
        <v>0</v>
      </c>
      <c r="AO873" s="1550">
        <f t="shared" si="2719"/>
        <v>0</v>
      </c>
      <c r="AP873" s="1550">
        <f t="shared" si="2719"/>
        <v>8.9460441710930948E-3</v>
      </c>
      <c r="AQ873" s="1550">
        <f t="shared" si="2719"/>
        <v>3.3920417482061318E-3</v>
      </c>
      <c r="AR873" s="1550">
        <f t="shared" si="2719"/>
        <v>1.0437051532941943E-2</v>
      </c>
      <c r="AS873" s="1550">
        <f t="shared" si="2719"/>
        <v>0</v>
      </c>
      <c r="AT873" s="1550">
        <f t="shared" si="2719"/>
        <v>9.691547852017519E-3</v>
      </c>
      <c r="AU873" s="1550">
        <f t="shared" si="2719"/>
        <v>0</v>
      </c>
      <c r="AV873" s="1550">
        <f t="shared" si="2719"/>
        <v>0</v>
      </c>
      <c r="AW873" s="1550">
        <f t="shared" si="2719"/>
        <v>0</v>
      </c>
      <c r="AX873" s="1550">
        <f t="shared" si="2719"/>
        <v>0</v>
      </c>
      <c r="AY873" s="1550">
        <f t="shared" si="2719"/>
        <v>0</v>
      </c>
      <c r="AZ873" s="1550">
        <f t="shared" si="2719"/>
        <v>0</v>
      </c>
      <c r="BA873" s="1550">
        <f t="shared" si="2719"/>
        <v>0</v>
      </c>
      <c r="BB873" s="1550">
        <f t="shared" si="2719"/>
        <v>0</v>
      </c>
      <c r="BC873" s="1542"/>
      <c r="BD873" s="1550">
        <f>SUM(BD559)</f>
        <v>0</v>
      </c>
      <c r="BE873" s="1550">
        <f t="shared" ref="BE873:BT873" si="2720">SUM(BE559)</f>
        <v>0</v>
      </c>
      <c r="BF873" s="1550">
        <f t="shared" si="2720"/>
        <v>0</v>
      </c>
      <c r="BG873" s="1550">
        <f t="shared" si="2720"/>
        <v>0</v>
      </c>
      <c r="BH873" s="1550">
        <f t="shared" si="2720"/>
        <v>0</v>
      </c>
      <c r="BI873" s="1550">
        <f t="shared" si="2720"/>
        <v>6.2622309197651656E-3</v>
      </c>
      <c r="BJ873" s="1550">
        <f t="shared" si="2720"/>
        <v>1.0437051532941944E-3</v>
      </c>
      <c r="BK873" s="1550">
        <f t="shared" si="2720"/>
        <v>0</v>
      </c>
      <c r="BL873" s="1550">
        <f t="shared" si="2720"/>
        <v>0</v>
      </c>
      <c r="BM873" s="1550">
        <f t="shared" si="2720"/>
        <v>0</v>
      </c>
      <c r="BN873" s="1550">
        <f t="shared" si="2720"/>
        <v>0</v>
      </c>
      <c r="BO873" s="1550">
        <f t="shared" si="2720"/>
        <v>0</v>
      </c>
      <c r="BP873" s="1550">
        <f t="shared" si="2720"/>
        <v>0</v>
      </c>
      <c r="BQ873" s="1550">
        <f t="shared" si="2720"/>
        <v>0</v>
      </c>
      <c r="BR873" s="1550">
        <f t="shared" si="2720"/>
        <v>0</v>
      </c>
      <c r="BS873" s="1550">
        <f t="shared" si="2720"/>
        <v>0</v>
      </c>
      <c r="BT873" s="1550">
        <f t="shared" si="2720"/>
        <v>0</v>
      </c>
      <c r="BU873" s="1542"/>
      <c r="BV873" s="1550">
        <f t="shared" ref="BV873" si="2721">SUM(BV559)</f>
        <v>0</v>
      </c>
      <c r="BW873" s="1550">
        <f t="shared" ref="BW873:BY873" si="2722">SUM(BW559)</f>
        <v>5.2185257664709721E-4</v>
      </c>
      <c r="BX873" s="1550">
        <f t="shared" si="2722"/>
        <v>4.5227223309415084E-3</v>
      </c>
      <c r="BY873" s="1550">
        <f t="shared" si="2722"/>
        <v>6.2622309197651656E-3</v>
      </c>
      <c r="BZ873" s="1220">
        <f t="shared" si="2644"/>
        <v>6.0592882510690738E-5</v>
      </c>
      <c r="CA873" s="1220">
        <f t="shared" si="2645"/>
        <v>1.5407076072438105E-4</v>
      </c>
      <c r="CB873" s="1220">
        <f t="shared" si="2646"/>
        <v>1.4736122759606127E-3</v>
      </c>
      <c r="CC873" s="1387">
        <f t="shared" si="2647"/>
        <v>6.9580343552946272E-5</v>
      </c>
      <c r="CD873" s="1221">
        <f t="shared" si="2648"/>
        <v>0</v>
      </c>
      <c r="CE873" s="1222">
        <f t="shared" si="2648"/>
        <v>0</v>
      </c>
      <c r="CF873" s="1223">
        <f t="shared" si="2648"/>
        <v>0</v>
      </c>
      <c r="CG873" s="1223">
        <f t="shared" si="2648"/>
        <v>0</v>
      </c>
      <c r="CH873" s="1223">
        <f t="shared" si="2648"/>
        <v>0</v>
      </c>
      <c r="CI873" s="1223">
        <f t="shared" si="2648"/>
        <v>0</v>
      </c>
      <c r="CJ873" s="1223">
        <f t="shared" si="2648"/>
        <v>0</v>
      </c>
      <c r="CK873" s="1224">
        <f t="shared" si="2648"/>
        <v>0</v>
      </c>
      <c r="CL873" s="1224">
        <f t="shared" si="2648"/>
        <v>0</v>
      </c>
      <c r="CM873" s="1224">
        <f t="shared" si="2648"/>
        <v>0</v>
      </c>
      <c r="CN873" s="1223">
        <f t="shared" si="2648"/>
        <v>0</v>
      </c>
      <c r="CO873" s="1223">
        <f t="shared" si="2648"/>
        <v>0</v>
      </c>
      <c r="CP873" s="1223">
        <f t="shared" si="2648"/>
        <v>7.4550368092442468E-5</v>
      </c>
      <c r="CQ873" s="1223">
        <f t="shared" si="2648"/>
        <v>3.3920417482061318E-3</v>
      </c>
      <c r="CR873" s="1223">
        <f t="shared" si="2648"/>
        <v>8.9460441710930948E-3</v>
      </c>
      <c r="CS873" s="1222">
        <f t="shared" ref="CS873:CS886" si="272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9"/>
        <v>1.0437051532941943E-2</v>
      </c>
      <c r="CU873" s="1226">
        <f t="shared" si="2650"/>
        <v>0</v>
      </c>
      <c r="CV873" s="1227">
        <f t="shared" si="2650"/>
        <v>0</v>
      </c>
      <c r="CW873" s="1228">
        <f t="shared" si="2650"/>
        <v>0</v>
      </c>
      <c r="CX873" s="1228">
        <f t="shared" si="2650"/>
        <v>0</v>
      </c>
      <c r="CY873" s="1228">
        <f t="shared" si="2650"/>
        <v>0</v>
      </c>
      <c r="CZ873" s="1228">
        <f t="shared" si="2650"/>
        <v>0</v>
      </c>
      <c r="DA873" s="1228">
        <f t="shared" si="2650"/>
        <v>0</v>
      </c>
      <c r="DB873" s="1229">
        <f t="shared" si="2650"/>
        <v>0</v>
      </c>
      <c r="DC873" s="1229">
        <f t="shared" si="2650"/>
        <v>0</v>
      </c>
      <c r="DD873" s="1229">
        <f t="shared" si="2650"/>
        <v>0</v>
      </c>
      <c r="DE873" s="1228">
        <f t="shared" si="2650"/>
        <v>0</v>
      </c>
      <c r="DF873" s="1228">
        <f t="shared" si="2650"/>
        <v>0</v>
      </c>
      <c r="DG873" s="1228">
        <f t="shared" si="2650"/>
        <v>0</v>
      </c>
      <c r="DH873" s="1228">
        <f t="shared" si="2650"/>
        <v>0</v>
      </c>
      <c r="DI873" s="1228">
        <f t="shared" si="2650"/>
        <v>0</v>
      </c>
      <c r="DJ873" s="1227">
        <f t="shared" ref="DJ873:DJ886" si="272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51"/>
        <v>6.2622309197651656E-3</v>
      </c>
      <c r="DL873" s="1230">
        <f t="shared" si="2652"/>
        <v>17</v>
      </c>
      <c r="DM873" s="1180">
        <f t="shared" si="2653"/>
        <v>17</v>
      </c>
      <c r="DN873" s="1180">
        <f t="shared" si="2654"/>
        <v>17</v>
      </c>
      <c r="DO873" s="1180">
        <f t="shared" si="2655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5">SUM(C565)</f>
        <v>0</v>
      </c>
      <c r="D874" s="1550">
        <f t="shared" si="2725"/>
        <v>0</v>
      </c>
      <c r="E874" s="1550">
        <f t="shared" si="2725"/>
        <v>0</v>
      </c>
      <c r="F874" s="1550">
        <f t="shared" si="2725"/>
        <v>0</v>
      </c>
      <c r="G874" s="1550">
        <f t="shared" si="2725"/>
        <v>0</v>
      </c>
      <c r="H874" s="1550">
        <f t="shared" si="2725"/>
        <v>0</v>
      </c>
      <c r="I874" s="1550">
        <f t="shared" si="2725"/>
        <v>0</v>
      </c>
      <c r="J874" s="1550">
        <f t="shared" si="2725"/>
        <v>0</v>
      </c>
      <c r="K874" s="1550">
        <f t="shared" si="2725"/>
        <v>0</v>
      </c>
      <c r="L874" s="1550">
        <f t="shared" si="2725"/>
        <v>0</v>
      </c>
      <c r="M874" s="1550">
        <f t="shared" si="2725"/>
        <v>0</v>
      </c>
      <c r="N874" s="1550">
        <f t="shared" si="2725"/>
        <v>0</v>
      </c>
      <c r="O874" s="1550">
        <f t="shared" si="2725"/>
        <v>0</v>
      </c>
      <c r="P874" s="1550">
        <f t="shared" si="2725"/>
        <v>0</v>
      </c>
      <c r="Q874" s="1550">
        <f t="shared" si="2725"/>
        <v>0</v>
      </c>
      <c r="R874" s="1550">
        <f t="shared" si="2725"/>
        <v>0</v>
      </c>
      <c r="S874" s="1542"/>
      <c r="T874" s="1550">
        <f>SUM(T565)</f>
        <v>0</v>
      </c>
      <c r="U874" s="1550">
        <f t="shared" ref="U874:AJ874" si="2726">SUM(U565)</f>
        <v>0</v>
      </c>
      <c r="V874" s="1550">
        <f t="shared" si="2726"/>
        <v>0</v>
      </c>
      <c r="W874" s="1550">
        <f t="shared" si="2726"/>
        <v>4.0704500978473585E-3</v>
      </c>
      <c r="X874" s="1550">
        <f t="shared" si="2726"/>
        <v>0</v>
      </c>
      <c r="Y874" s="1550">
        <f t="shared" si="2726"/>
        <v>3.5784176684372379E-4</v>
      </c>
      <c r="Z874" s="1550">
        <f t="shared" si="2726"/>
        <v>0</v>
      </c>
      <c r="AA874" s="1550">
        <f t="shared" si="2726"/>
        <v>0</v>
      </c>
      <c r="AB874" s="1550">
        <f t="shared" si="2726"/>
        <v>0</v>
      </c>
      <c r="AC874" s="1550">
        <f t="shared" si="2726"/>
        <v>0</v>
      </c>
      <c r="AD874" s="1550">
        <f t="shared" si="2726"/>
        <v>0</v>
      </c>
      <c r="AE874" s="1550">
        <f t="shared" si="2726"/>
        <v>0</v>
      </c>
      <c r="AF874" s="1550">
        <f t="shared" si="2726"/>
        <v>0</v>
      </c>
      <c r="AG874" s="1550">
        <f t="shared" si="2726"/>
        <v>0</v>
      </c>
      <c r="AH874" s="1550">
        <f t="shared" si="2726"/>
        <v>0</v>
      </c>
      <c r="AI874" s="1550">
        <f t="shared" si="2726"/>
        <v>0</v>
      </c>
      <c r="AJ874" s="1550">
        <f t="shared" si="2726"/>
        <v>0</v>
      </c>
      <c r="AK874" s="1542"/>
      <c r="AL874" s="1550">
        <f>SUM(AL565)</f>
        <v>0</v>
      </c>
      <c r="AM874" s="1550">
        <f t="shared" ref="AM874:BB874" si="2727">SUM(AM565)</f>
        <v>0</v>
      </c>
      <c r="AN874" s="1550">
        <f t="shared" si="2727"/>
        <v>0</v>
      </c>
      <c r="AO874" s="1550">
        <f t="shared" si="2727"/>
        <v>0</v>
      </c>
      <c r="AP874" s="1550">
        <f t="shared" si="2727"/>
        <v>3.2205759015935141E-3</v>
      </c>
      <c r="AQ874" s="1550">
        <f t="shared" si="2727"/>
        <v>8.1409001956947169E-3</v>
      </c>
      <c r="AR874" s="1550">
        <f t="shared" si="2727"/>
        <v>3.7573385518590995E-3</v>
      </c>
      <c r="AS874" s="1550">
        <f t="shared" si="2727"/>
        <v>0</v>
      </c>
      <c r="AT874" s="1550">
        <f t="shared" si="2727"/>
        <v>2.3259714844842044E-2</v>
      </c>
      <c r="AU874" s="1550">
        <f t="shared" si="2727"/>
        <v>0</v>
      </c>
      <c r="AV874" s="1550">
        <f t="shared" si="2727"/>
        <v>0</v>
      </c>
      <c r="AW874" s="1550">
        <f t="shared" si="2727"/>
        <v>0</v>
      </c>
      <c r="AX874" s="1550">
        <f t="shared" si="2727"/>
        <v>0</v>
      </c>
      <c r="AY874" s="1550">
        <f t="shared" si="2727"/>
        <v>0</v>
      </c>
      <c r="AZ874" s="1550">
        <f t="shared" si="2727"/>
        <v>0</v>
      </c>
      <c r="BA874" s="1550">
        <f t="shared" si="2727"/>
        <v>0</v>
      </c>
      <c r="BB874" s="1550">
        <f t="shared" si="2727"/>
        <v>0</v>
      </c>
      <c r="BC874" s="1542"/>
      <c r="BD874" s="1550">
        <f>SUM(BD565)</f>
        <v>0</v>
      </c>
      <c r="BE874" s="1550">
        <f t="shared" ref="BE874:BT874" si="2728">SUM(BE565)</f>
        <v>0</v>
      </c>
      <c r="BF874" s="1550">
        <f t="shared" si="2728"/>
        <v>0</v>
      </c>
      <c r="BG874" s="1550">
        <f t="shared" si="2728"/>
        <v>0</v>
      </c>
      <c r="BH874" s="1550">
        <f t="shared" si="2728"/>
        <v>0</v>
      </c>
      <c r="BI874" s="1550">
        <f t="shared" si="2728"/>
        <v>3.7573385518590995E-3</v>
      </c>
      <c r="BJ874" s="1550">
        <f t="shared" si="2728"/>
        <v>5.0097847358121332E-3</v>
      </c>
      <c r="BK874" s="1550">
        <f t="shared" si="2728"/>
        <v>0</v>
      </c>
      <c r="BL874" s="1550">
        <f t="shared" si="2728"/>
        <v>0</v>
      </c>
      <c r="BM874" s="1550">
        <f t="shared" si="2728"/>
        <v>0</v>
      </c>
      <c r="BN874" s="1550">
        <f t="shared" si="2728"/>
        <v>0</v>
      </c>
      <c r="BO874" s="1550">
        <f t="shared" si="2728"/>
        <v>0</v>
      </c>
      <c r="BP874" s="1550">
        <f t="shared" si="2728"/>
        <v>0</v>
      </c>
      <c r="BQ874" s="1550">
        <f t="shared" si="2728"/>
        <v>0</v>
      </c>
      <c r="BR874" s="1550">
        <f t="shared" si="2728"/>
        <v>0</v>
      </c>
      <c r="BS874" s="1550">
        <f t="shared" si="2728"/>
        <v>0</v>
      </c>
      <c r="BT874" s="1550">
        <f t="shared" si="2728"/>
        <v>0</v>
      </c>
      <c r="BU874" s="1542"/>
      <c r="BV874" s="1550">
        <f t="shared" ref="BV874" si="2729">SUM(BV565)</f>
        <v>0</v>
      </c>
      <c r="BW874" s="1550">
        <f t="shared" ref="BW874:BY874" si="2730">SUM(BW565)</f>
        <v>4.1748206131767771E-4</v>
      </c>
      <c r="BX874" s="1550">
        <f t="shared" si="2730"/>
        <v>3.7573385518590995E-3</v>
      </c>
      <c r="BY874" s="1550">
        <f t="shared" si="2730"/>
        <v>3.7573385518590995E-3</v>
      </c>
      <c r="BZ874" s="1220">
        <f t="shared" si="2644"/>
        <v>0</v>
      </c>
      <c r="CA874" s="1220">
        <f t="shared" si="2645"/>
        <v>2.3856117789581613E-5</v>
      </c>
      <c r="CB874" s="1220">
        <f t="shared" si="2646"/>
        <v>1.0079209766098219E-3</v>
      </c>
      <c r="CC874" s="1387">
        <f t="shared" si="2647"/>
        <v>2.5048923679060661E-4</v>
      </c>
      <c r="CD874" s="1221">
        <f t="shared" ref="CD874:CR886" si="27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31"/>
        <v>0</v>
      </c>
      <c r="CF874" s="1223">
        <f t="shared" si="2731"/>
        <v>0</v>
      </c>
      <c r="CG874" s="1223">
        <f t="shared" si="2731"/>
        <v>0</v>
      </c>
      <c r="CH874" s="1223">
        <f t="shared" si="2731"/>
        <v>0</v>
      </c>
      <c r="CI874" s="1223">
        <f t="shared" si="2731"/>
        <v>0</v>
      </c>
      <c r="CJ874" s="1223">
        <f t="shared" si="2731"/>
        <v>0</v>
      </c>
      <c r="CK874" s="1224">
        <f t="shared" si="2731"/>
        <v>0</v>
      </c>
      <c r="CL874" s="1224">
        <f t="shared" si="2731"/>
        <v>0</v>
      </c>
      <c r="CM874" s="1224">
        <f t="shared" si="2731"/>
        <v>0</v>
      </c>
      <c r="CN874" s="1223">
        <f t="shared" si="2731"/>
        <v>0</v>
      </c>
      <c r="CO874" s="1223">
        <f t="shared" si="2731"/>
        <v>0</v>
      </c>
      <c r="CP874" s="1223">
        <f t="shared" si="2731"/>
        <v>0</v>
      </c>
      <c r="CQ874" s="1223">
        <f t="shared" si="2731"/>
        <v>3.2205759015935141E-3</v>
      </c>
      <c r="CR874" s="1223">
        <f t="shared" si="2731"/>
        <v>3.7573385518590995E-3</v>
      </c>
      <c r="CS874" s="1222">
        <f t="shared" si="2723"/>
        <v>8.1409001956947169E-3</v>
      </c>
      <c r="CT874" s="1368">
        <f t="shared" si="2649"/>
        <v>2.3259714844842044E-2</v>
      </c>
      <c r="CU874" s="1226">
        <f t="shared" ref="CU874:DI886" si="27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2"/>
        <v>0</v>
      </c>
      <c r="CW874" s="1228">
        <f t="shared" si="2732"/>
        <v>0</v>
      </c>
      <c r="CX874" s="1228">
        <f t="shared" si="2732"/>
        <v>0</v>
      </c>
      <c r="CY874" s="1228">
        <f t="shared" si="2732"/>
        <v>0</v>
      </c>
      <c r="CZ874" s="1228">
        <f t="shared" si="2732"/>
        <v>0</v>
      </c>
      <c r="DA874" s="1228">
        <f t="shared" si="2732"/>
        <v>0</v>
      </c>
      <c r="DB874" s="1229">
        <f t="shared" si="2732"/>
        <v>0</v>
      </c>
      <c r="DC874" s="1229">
        <f t="shared" si="2732"/>
        <v>0</v>
      </c>
      <c r="DD874" s="1229">
        <f t="shared" si="2732"/>
        <v>0</v>
      </c>
      <c r="DE874" s="1228">
        <f t="shared" si="2732"/>
        <v>0</v>
      </c>
      <c r="DF874" s="1228">
        <f t="shared" si="2732"/>
        <v>0</v>
      </c>
      <c r="DG874" s="1228">
        <f t="shared" si="2732"/>
        <v>0</v>
      </c>
      <c r="DH874" s="1228">
        <f t="shared" si="2732"/>
        <v>0</v>
      </c>
      <c r="DI874" s="1228">
        <f t="shared" si="2732"/>
        <v>0</v>
      </c>
      <c r="DJ874" s="1227">
        <f t="shared" si="2724"/>
        <v>3.7573385518590995E-3</v>
      </c>
      <c r="DK874" s="1226">
        <f t="shared" si="2651"/>
        <v>5.0097847358121332E-3</v>
      </c>
      <c r="DL874" s="1230">
        <f t="shared" si="2652"/>
        <v>17</v>
      </c>
      <c r="DM874" s="1180">
        <f t="shared" si="2653"/>
        <v>17</v>
      </c>
      <c r="DN874" s="1180">
        <f t="shared" si="2654"/>
        <v>17</v>
      </c>
      <c r="DO874" s="1180">
        <f t="shared" si="2655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3">SUM(C571)</f>
        <v>0</v>
      </c>
      <c r="D875" s="1550">
        <f t="shared" si="2733"/>
        <v>0</v>
      </c>
      <c r="E875" s="1550">
        <f t="shared" si="2733"/>
        <v>0</v>
      </c>
      <c r="F875" s="1550">
        <f t="shared" si="2733"/>
        <v>0</v>
      </c>
      <c r="G875" s="1550">
        <f t="shared" si="2733"/>
        <v>0</v>
      </c>
      <c r="H875" s="1550">
        <f t="shared" si="2733"/>
        <v>0</v>
      </c>
      <c r="I875" s="1550">
        <f t="shared" si="2733"/>
        <v>0</v>
      </c>
      <c r="J875" s="1550">
        <f t="shared" si="2733"/>
        <v>0</v>
      </c>
      <c r="K875" s="1550">
        <f t="shared" si="2733"/>
        <v>0</v>
      </c>
      <c r="L875" s="1550">
        <f t="shared" si="2733"/>
        <v>0</v>
      </c>
      <c r="M875" s="1550">
        <f t="shared" si="2733"/>
        <v>0</v>
      </c>
      <c r="N875" s="1550">
        <f t="shared" si="2733"/>
        <v>0</v>
      </c>
      <c r="O875" s="1550">
        <f t="shared" si="2733"/>
        <v>0</v>
      </c>
      <c r="P875" s="1550">
        <f t="shared" si="2733"/>
        <v>0</v>
      </c>
      <c r="Q875" s="1550">
        <f t="shared" si="2733"/>
        <v>0</v>
      </c>
      <c r="R875" s="1550">
        <f t="shared" si="2733"/>
        <v>0</v>
      </c>
      <c r="S875" s="1542"/>
      <c r="T875" s="1550">
        <f>SUM(T571)</f>
        <v>0</v>
      </c>
      <c r="U875" s="1550">
        <f t="shared" ref="U875:AJ875" si="2734">SUM(U571)</f>
        <v>0</v>
      </c>
      <c r="V875" s="1550">
        <f t="shared" si="2734"/>
        <v>0</v>
      </c>
      <c r="W875" s="1550">
        <f t="shared" si="2734"/>
        <v>0</v>
      </c>
      <c r="X875" s="1550">
        <f t="shared" si="2734"/>
        <v>0</v>
      </c>
      <c r="Y875" s="1550">
        <f t="shared" si="2734"/>
        <v>0</v>
      </c>
      <c r="Z875" s="1550">
        <f t="shared" si="2734"/>
        <v>0</v>
      </c>
      <c r="AA875" s="1550">
        <f t="shared" si="2734"/>
        <v>0</v>
      </c>
      <c r="AB875" s="1550">
        <f t="shared" si="2734"/>
        <v>0</v>
      </c>
      <c r="AC875" s="1550">
        <f t="shared" si="2734"/>
        <v>0</v>
      </c>
      <c r="AD875" s="1550">
        <f t="shared" si="2734"/>
        <v>0</v>
      </c>
      <c r="AE875" s="1550">
        <f t="shared" si="2734"/>
        <v>0</v>
      </c>
      <c r="AF875" s="1550">
        <f t="shared" si="2734"/>
        <v>0</v>
      </c>
      <c r="AG875" s="1550">
        <f t="shared" si="2734"/>
        <v>0</v>
      </c>
      <c r="AH875" s="1550">
        <f t="shared" si="2734"/>
        <v>0</v>
      </c>
      <c r="AI875" s="1550">
        <f t="shared" si="2734"/>
        <v>0</v>
      </c>
      <c r="AJ875" s="1550">
        <f t="shared" si="2734"/>
        <v>0</v>
      </c>
      <c r="AK875" s="1542"/>
      <c r="AL875" s="1550">
        <f>SUM(AL571)</f>
        <v>0</v>
      </c>
      <c r="AM875" s="1550">
        <f t="shared" ref="AM875:BB875" si="2735">SUM(AM571)</f>
        <v>0</v>
      </c>
      <c r="AN875" s="1550">
        <f t="shared" si="2735"/>
        <v>0</v>
      </c>
      <c r="AO875" s="1550">
        <f t="shared" si="2735"/>
        <v>0</v>
      </c>
      <c r="AP875" s="1550">
        <f t="shared" si="2735"/>
        <v>5.1887056192339957E-3</v>
      </c>
      <c r="AQ875" s="1550">
        <f t="shared" si="2735"/>
        <v>0</v>
      </c>
      <c r="AR875" s="1550">
        <f t="shared" si="2735"/>
        <v>0</v>
      </c>
      <c r="AS875" s="1550">
        <f t="shared" si="2735"/>
        <v>0</v>
      </c>
      <c r="AT875" s="1550">
        <f t="shared" si="2735"/>
        <v>0</v>
      </c>
      <c r="AU875" s="1550">
        <f t="shared" si="2735"/>
        <v>0</v>
      </c>
      <c r="AV875" s="1550">
        <f t="shared" si="2735"/>
        <v>0</v>
      </c>
      <c r="AW875" s="1550">
        <f t="shared" si="2735"/>
        <v>0</v>
      </c>
      <c r="AX875" s="1550">
        <f t="shared" si="2735"/>
        <v>0</v>
      </c>
      <c r="AY875" s="1550">
        <f t="shared" si="2735"/>
        <v>0</v>
      </c>
      <c r="AZ875" s="1550">
        <f t="shared" si="2735"/>
        <v>0</v>
      </c>
      <c r="BA875" s="1550">
        <f t="shared" si="2735"/>
        <v>0</v>
      </c>
      <c r="BB875" s="1550">
        <f t="shared" si="2735"/>
        <v>0</v>
      </c>
      <c r="BC875" s="1542"/>
      <c r="BD875" s="1550">
        <f>SUM(BD571)</f>
        <v>0</v>
      </c>
      <c r="BE875" s="1550">
        <f t="shared" ref="BE875:BT875" si="2736">SUM(BE571)</f>
        <v>0</v>
      </c>
      <c r="BF875" s="1550">
        <f t="shared" si="2736"/>
        <v>0</v>
      </c>
      <c r="BG875" s="1550">
        <f t="shared" si="2736"/>
        <v>0</v>
      </c>
      <c r="BH875" s="1550">
        <f t="shared" si="2736"/>
        <v>0</v>
      </c>
      <c r="BI875" s="1550">
        <f t="shared" si="2736"/>
        <v>0</v>
      </c>
      <c r="BJ875" s="1550">
        <f t="shared" si="2736"/>
        <v>0</v>
      </c>
      <c r="BK875" s="1550">
        <f t="shared" si="2736"/>
        <v>0</v>
      </c>
      <c r="BL875" s="1550">
        <f t="shared" si="2736"/>
        <v>0</v>
      </c>
      <c r="BM875" s="1550">
        <f t="shared" si="2736"/>
        <v>0</v>
      </c>
      <c r="BN875" s="1550">
        <f t="shared" si="2736"/>
        <v>0</v>
      </c>
      <c r="BO875" s="1550">
        <f t="shared" si="2736"/>
        <v>0</v>
      </c>
      <c r="BP875" s="1550">
        <f t="shared" si="2736"/>
        <v>0</v>
      </c>
      <c r="BQ875" s="1550">
        <f t="shared" si="2736"/>
        <v>0</v>
      </c>
      <c r="BR875" s="1550">
        <f t="shared" si="2736"/>
        <v>0</v>
      </c>
      <c r="BS875" s="1550">
        <f t="shared" si="2736"/>
        <v>0</v>
      </c>
      <c r="BT875" s="1550">
        <f t="shared" si="2736"/>
        <v>0</v>
      </c>
      <c r="BU875" s="1542"/>
      <c r="BV875" s="1550">
        <f t="shared" ref="BV875" si="2737">SUM(BV571)</f>
        <v>0</v>
      </c>
      <c r="BW875" s="1550">
        <f t="shared" ref="BW875:BY875" si="2738">SUM(BW571)</f>
        <v>0</v>
      </c>
      <c r="BX875" s="1550">
        <f t="shared" si="2738"/>
        <v>0</v>
      </c>
      <c r="BY875" s="1550">
        <f t="shared" si="2738"/>
        <v>0</v>
      </c>
      <c r="BZ875" s="1220">
        <f t="shared" si="2644"/>
        <v>0</v>
      </c>
      <c r="CA875" s="1220">
        <f t="shared" si="2645"/>
        <v>0</v>
      </c>
      <c r="CB875" s="1220">
        <f t="shared" si="2646"/>
        <v>0</v>
      </c>
      <c r="CC875" s="1387">
        <f t="shared" si="2647"/>
        <v>0</v>
      </c>
      <c r="CD875" s="1221">
        <f t="shared" si="2731"/>
        <v>0</v>
      </c>
      <c r="CE875" s="1222">
        <f t="shared" si="2731"/>
        <v>0</v>
      </c>
      <c r="CF875" s="1223">
        <f t="shared" si="2731"/>
        <v>0</v>
      </c>
      <c r="CG875" s="1223">
        <f t="shared" si="2731"/>
        <v>0</v>
      </c>
      <c r="CH875" s="1223">
        <f t="shared" si="2731"/>
        <v>0</v>
      </c>
      <c r="CI875" s="1223">
        <f t="shared" si="2731"/>
        <v>0</v>
      </c>
      <c r="CJ875" s="1223">
        <f t="shared" si="2731"/>
        <v>0</v>
      </c>
      <c r="CK875" s="1224">
        <f t="shared" si="2731"/>
        <v>0</v>
      </c>
      <c r="CL875" s="1224">
        <f t="shared" si="2731"/>
        <v>0</v>
      </c>
      <c r="CM875" s="1224">
        <f t="shared" si="2731"/>
        <v>0</v>
      </c>
      <c r="CN875" s="1223">
        <f t="shared" si="2731"/>
        <v>0</v>
      </c>
      <c r="CO875" s="1223">
        <f t="shared" si="2731"/>
        <v>0</v>
      </c>
      <c r="CP875" s="1223">
        <f t="shared" si="2731"/>
        <v>0</v>
      </c>
      <c r="CQ875" s="1223">
        <f t="shared" si="2731"/>
        <v>0</v>
      </c>
      <c r="CR875" s="1223">
        <f t="shared" si="2731"/>
        <v>0</v>
      </c>
      <c r="CS875" s="1222">
        <f t="shared" si="2723"/>
        <v>0</v>
      </c>
      <c r="CT875" s="1368">
        <f t="shared" si="2649"/>
        <v>5.1887056192339957E-3</v>
      </c>
      <c r="CU875" s="1226">
        <f t="shared" si="2732"/>
        <v>0</v>
      </c>
      <c r="CV875" s="1227">
        <f t="shared" si="2732"/>
        <v>0</v>
      </c>
      <c r="CW875" s="1228">
        <f t="shared" si="2732"/>
        <v>0</v>
      </c>
      <c r="CX875" s="1228">
        <f t="shared" si="2732"/>
        <v>0</v>
      </c>
      <c r="CY875" s="1228">
        <f t="shared" si="2732"/>
        <v>0</v>
      </c>
      <c r="CZ875" s="1228">
        <f t="shared" si="2732"/>
        <v>0</v>
      </c>
      <c r="DA875" s="1228">
        <f t="shared" si="2732"/>
        <v>0</v>
      </c>
      <c r="DB875" s="1229">
        <f t="shared" si="2732"/>
        <v>0</v>
      </c>
      <c r="DC875" s="1229">
        <f t="shared" si="2732"/>
        <v>0</v>
      </c>
      <c r="DD875" s="1229">
        <f t="shared" si="2732"/>
        <v>0</v>
      </c>
      <c r="DE875" s="1228">
        <f t="shared" si="2732"/>
        <v>0</v>
      </c>
      <c r="DF875" s="1228">
        <f t="shared" si="2732"/>
        <v>0</v>
      </c>
      <c r="DG875" s="1228">
        <f t="shared" si="2732"/>
        <v>0</v>
      </c>
      <c r="DH875" s="1228">
        <f t="shared" si="2732"/>
        <v>0</v>
      </c>
      <c r="DI875" s="1228">
        <f t="shared" si="2732"/>
        <v>0</v>
      </c>
      <c r="DJ875" s="1227">
        <f t="shared" si="2724"/>
        <v>0</v>
      </c>
      <c r="DK875" s="1226">
        <f t="shared" si="2651"/>
        <v>0</v>
      </c>
      <c r="DL875" s="1230">
        <f t="shared" si="2652"/>
        <v>17</v>
      </c>
      <c r="DM875" s="1180">
        <f t="shared" si="2653"/>
        <v>17</v>
      </c>
      <c r="DN875" s="1180">
        <f t="shared" si="2654"/>
        <v>17</v>
      </c>
      <c r="DO875" s="1180">
        <f t="shared" si="2655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9">SUM(C577)</f>
        <v>0</v>
      </c>
      <c r="D876" s="1550">
        <f t="shared" si="2739"/>
        <v>0</v>
      </c>
      <c r="E876" s="1550">
        <f t="shared" si="2739"/>
        <v>0</v>
      </c>
      <c r="F876" s="1550">
        <f t="shared" si="2739"/>
        <v>0</v>
      </c>
      <c r="G876" s="1550">
        <f t="shared" si="2739"/>
        <v>0</v>
      </c>
      <c r="H876" s="1550">
        <f t="shared" si="2739"/>
        <v>0</v>
      </c>
      <c r="I876" s="1550">
        <f t="shared" si="2739"/>
        <v>0</v>
      </c>
      <c r="J876" s="1550">
        <f t="shared" si="2739"/>
        <v>0</v>
      </c>
      <c r="K876" s="1550">
        <f t="shared" si="2739"/>
        <v>0</v>
      </c>
      <c r="L876" s="1550">
        <f t="shared" si="2739"/>
        <v>0</v>
      </c>
      <c r="M876" s="1550">
        <f t="shared" si="2739"/>
        <v>0</v>
      </c>
      <c r="N876" s="1550">
        <f t="shared" si="2739"/>
        <v>0</v>
      </c>
      <c r="O876" s="1550">
        <f t="shared" si="2739"/>
        <v>0</v>
      </c>
      <c r="P876" s="1550">
        <f t="shared" si="2739"/>
        <v>0</v>
      </c>
      <c r="Q876" s="1550">
        <f t="shared" si="2739"/>
        <v>0</v>
      </c>
      <c r="R876" s="1550">
        <f t="shared" si="2739"/>
        <v>0</v>
      </c>
      <c r="S876" s="1542"/>
      <c r="T876" s="1550">
        <f>SUM(T577)</f>
        <v>0</v>
      </c>
      <c r="U876" s="1550">
        <f t="shared" ref="U876:AJ876" si="2740">SUM(U577)</f>
        <v>0</v>
      </c>
      <c r="V876" s="1550">
        <f t="shared" si="2740"/>
        <v>0</v>
      </c>
      <c r="W876" s="1550">
        <f t="shared" si="2740"/>
        <v>0</v>
      </c>
      <c r="X876" s="1550">
        <f t="shared" si="2740"/>
        <v>0</v>
      </c>
      <c r="Y876" s="1550">
        <f t="shared" si="2740"/>
        <v>0</v>
      </c>
      <c r="Z876" s="1550">
        <f t="shared" si="2740"/>
        <v>0</v>
      </c>
      <c r="AA876" s="1550">
        <f t="shared" si="2740"/>
        <v>0</v>
      </c>
      <c r="AB876" s="1550">
        <f t="shared" si="2740"/>
        <v>0</v>
      </c>
      <c r="AC876" s="1550">
        <f t="shared" si="2740"/>
        <v>0</v>
      </c>
      <c r="AD876" s="1550">
        <f t="shared" si="2740"/>
        <v>0</v>
      </c>
      <c r="AE876" s="1550">
        <f t="shared" si="2740"/>
        <v>0</v>
      </c>
      <c r="AF876" s="1550">
        <f t="shared" si="2740"/>
        <v>0</v>
      </c>
      <c r="AG876" s="1550">
        <f t="shared" si="2740"/>
        <v>0</v>
      </c>
      <c r="AH876" s="1550">
        <f t="shared" si="2740"/>
        <v>0</v>
      </c>
      <c r="AI876" s="1550">
        <f t="shared" si="2740"/>
        <v>0</v>
      </c>
      <c r="AJ876" s="1550">
        <f t="shared" si="2740"/>
        <v>0</v>
      </c>
      <c r="AK876" s="1542"/>
      <c r="AL876" s="1550">
        <f>SUM(AL577)</f>
        <v>0</v>
      </c>
      <c r="AM876" s="1550">
        <f t="shared" ref="AM876:BB876" si="2741">SUM(AM577)</f>
        <v>0</v>
      </c>
      <c r="AN876" s="1550">
        <f t="shared" si="2741"/>
        <v>0</v>
      </c>
      <c r="AO876" s="1550">
        <f t="shared" si="2741"/>
        <v>0</v>
      </c>
      <c r="AP876" s="1550">
        <f t="shared" si="2741"/>
        <v>3.2205759015935141E-3</v>
      </c>
      <c r="AQ876" s="1550">
        <f t="shared" si="2741"/>
        <v>0</v>
      </c>
      <c r="AR876" s="1550">
        <f t="shared" si="2741"/>
        <v>0</v>
      </c>
      <c r="AS876" s="1550">
        <f t="shared" si="2741"/>
        <v>0</v>
      </c>
      <c r="AT876" s="1550">
        <f t="shared" si="2741"/>
        <v>0</v>
      </c>
      <c r="AU876" s="1550">
        <f t="shared" si="2741"/>
        <v>0</v>
      </c>
      <c r="AV876" s="1550">
        <f t="shared" si="2741"/>
        <v>0</v>
      </c>
      <c r="AW876" s="1550">
        <f t="shared" si="2741"/>
        <v>0</v>
      </c>
      <c r="AX876" s="1550">
        <f t="shared" si="2741"/>
        <v>0</v>
      </c>
      <c r="AY876" s="1550">
        <f t="shared" si="2741"/>
        <v>0</v>
      </c>
      <c r="AZ876" s="1550">
        <f t="shared" si="2741"/>
        <v>0</v>
      </c>
      <c r="BA876" s="1550">
        <f t="shared" si="2741"/>
        <v>0</v>
      </c>
      <c r="BB876" s="1550">
        <f t="shared" si="2741"/>
        <v>0</v>
      </c>
      <c r="BC876" s="1542"/>
      <c r="BD876" s="1550">
        <f>SUM(BD577)</f>
        <v>0</v>
      </c>
      <c r="BE876" s="1550">
        <f t="shared" ref="BE876:BT876" si="2742">SUM(BE577)</f>
        <v>0</v>
      </c>
      <c r="BF876" s="1550">
        <f t="shared" si="2742"/>
        <v>0</v>
      </c>
      <c r="BG876" s="1550">
        <f t="shared" si="2742"/>
        <v>0</v>
      </c>
      <c r="BH876" s="1550">
        <f t="shared" si="2742"/>
        <v>0</v>
      </c>
      <c r="BI876" s="1550">
        <f t="shared" si="2742"/>
        <v>0</v>
      </c>
      <c r="BJ876" s="1550">
        <f t="shared" si="2742"/>
        <v>0</v>
      </c>
      <c r="BK876" s="1550">
        <f t="shared" si="2742"/>
        <v>0</v>
      </c>
      <c r="BL876" s="1550">
        <f t="shared" si="2742"/>
        <v>0</v>
      </c>
      <c r="BM876" s="1550">
        <f t="shared" si="2742"/>
        <v>0</v>
      </c>
      <c r="BN876" s="1550">
        <f t="shared" si="2742"/>
        <v>0</v>
      </c>
      <c r="BO876" s="1550">
        <f t="shared" si="2742"/>
        <v>0</v>
      </c>
      <c r="BP876" s="1550">
        <f t="shared" si="2742"/>
        <v>0</v>
      </c>
      <c r="BQ876" s="1550">
        <f t="shared" si="2742"/>
        <v>0</v>
      </c>
      <c r="BR876" s="1550">
        <f t="shared" si="2742"/>
        <v>0</v>
      </c>
      <c r="BS876" s="1550">
        <f t="shared" si="2742"/>
        <v>0</v>
      </c>
      <c r="BT876" s="1550">
        <f t="shared" si="2742"/>
        <v>0</v>
      </c>
      <c r="BU876" s="1542"/>
      <c r="BV876" s="1550">
        <f t="shared" ref="BV876" si="2743">SUM(BV577)</f>
        <v>0</v>
      </c>
      <c r="BW876" s="1550">
        <f t="shared" ref="BW876:BY876" si="2744">SUM(BW577)</f>
        <v>0</v>
      </c>
      <c r="BX876" s="1550">
        <f t="shared" si="2744"/>
        <v>0</v>
      </c>
      <c r="BY876" s="1550">
        <f t="shared" si="2744"/>
        <v>0</v>
      </c>
      <c r="BZ876" s="1220">
        <f t="shared" si="2644"/>
        <v>0</v>
      </c>
      <c r="CA876" s="1220">
        <f t="shared" si="2645"/>
        <v>0</v>
      </c>
      <c r="CB876" s="1220">
        <f t="shared" si="2646"/>
        <v>0</v>
      </c>
      <c r="CC876" s="1387">
        <f t="shared" si="2647"/>
        <v>0</v>
      </c>
      <c r="CD876" s="1221">
        <f t="shared" si="2731"/>
        <v>0</v>
      </c>
      <c r="CE876" s="1222">
        <f t="shared" si="2731"/>
        <v>0</v>
      </c>
      <c r="CF876" s="1223">
        <f t="shared" si="2731"/>
        <v>0</v>
      </c>
      <c r="CG876" s="1223">
        <f t="shared" si="2731"/>
        <v>0</v>
      </c>
      <c r="CH876" s="1223">
        <f t="shared" si="2731"/>
        <v>0</v>
      </c>
      <c r="CI876" s="1223">
        <f t="shared" si="2731"/>
        <v>0</v>
      </c>
      <c r="CJ876" s="1223">
        <f t="shared" si="2731"/>
        <v>0</v>
      </c>
      <c r="CK876" s="1224">
        <f t="shared" si="2731"/>
        <v>0</v>
      </c>
      <c r="CL876" s="1224">
        <f t="shared" si="2731"/>
        <v>0</v>
      </c>
      <c r="CM876" s="1224">
        <f t="shared" si="2731"/>
        <v>0</v>
      </c>
      <c r="CN876" s="1223">
        <f t="shared" si="2731"/>
        <v>0</v>
      </c>
      <c r="CO876" s="1223">
        <f t="shared" si="2731"/>
        <v>0</v>
      </c>
      <c r="CP876" s="1223">
        <f t="shared" si="2731"/>
        <v>0</v>
      </c>
      <c r="CQ876" s="1223">
        <f t="shared" si="2731"/>
        <v>0</v>
      </c>
      <c r="CR876" s="1223">
        <f t="shared" si="2731"/>
        <v>0</v>
      </c>
      <c r="CS876" s="1222">
        <f t="shared" si="2723"/>
        <v>0</v>
      </c>
      <c r="CT876" s="1368">
        <f t="shared" si="2649"/>
        <v>3.2205759015935141E-3</v>
      </c>
      <c r="CU876" s="1226">
        <f t="shared" si="2732"/>
        <v>0</v>
      </c>
      <c r="CV876" s="1227">
        <f t="shared" si="2732"/>
        <v>0</v>
      </c>
      <c r="CW876" s="1228">
        <f t="shared" si="2732"/>
        <v>0</v>
      </c>
      <c r="CX876" s="1228">
        <f t="shared" si="2732"/>
        <v>0</v>
      </c>
      <c r="CY876" s="1228">
        <f t="shared" si="2732"/>
        <v>0</v>
      </c>
      <c r="CZ876" s="1228">
        <f t="shared" si="2732"/>
        <v>0</v>
      </c>
      <c r="DA876" s="1228">
        <f t="shared" si="2732"/>
        <v>0</v>
      </c>
      <c r="DB876" s="1229">
        <f t="shared" si="2732"/>
        <v>0</v>
      </c>
      <c r="DC876" s="1229">
        <f t="shared" si="2732"/>
        <v>0</v>
      </c>
      <c r="DD876" s="1229">
        <f t="shared" si="2732"/>
        <v>0</v>
      </c>
      <c r="DE876" s="1228">
        <f t="shared" si="2732"/>
        <v>0</v>
      </c>
      <c r="DF876" s="1228">
        <f t="shared" si="2732"/>
        <v>0</v>
      </c>
      <c r="DG876" s="1228">
        <f t="shared" si="2732"/>
        <v>0</v>
      </c>
      <c r="DH876" s="1228">
        <f t="shared" si="2732"/>
        <v>0</v>
      </c>
      <c r="DI876" s="1228">
        <f t="shared" si="2732"/>
        <v>0</v>
      </c>
      <c r="DJ876" s="1227">
        <f t="shared" si="2724"/>
        <v>0</v>
      </c>
      <c r="DK876" s="1226">
        <f t="shared" si="2651"/>
        <v>0</v>
      </c>
      <c r="DL876" s="1230">
        <f t="shared" si="2652"/>
        <v>17</v>
      </c>
      <c r="DM876" s="1180">
        <f t="shared" si="2653"/>
        <v>17</v>
      </c>
      <c r="DN876" s="1180">
        <f t="shared" si="2654"/>
        <v>17</v>
      </c>
      <c r="DO876" s="1180">
        <f t="shared" si="2655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5">SUM(C583)</f>
        <v>0</v>
      </c>
      <c r="D877" s="1550">
        <f t="shared" si="2745"/>
        <v>0</v>
      </c>
      <c r="E877" s="1550">
        <f t="shared" si="2745"/>
        <v>0</v>
      </c>
      <c r="F877" s="1550">
        <f t="shared" si="2745"/>
        <v>0</v>
      </c>
      <c r="G877" s="1550">
        <f t="shared" si="2745"/>
        <v>0</v>
      </c>
      <c r="H877" s="1550">
        <f t="shared" si="2745"/>
        <v>0</v>
      </c>
      <c r="I877" s="1550">
        <f t="shared" si="2745"/>
        <v>0</v>
      </c>
      <c r="J877" s="1550">
        <f t="shared" si="2745"/>
        <v>0</v>
      </c>
      <c r="K877" s="1550">
        <f t="shared" si="2745"/>
        <v>0</v>
      </c>
      <c r="L877" s="1550">
        <f t="shared" si="2745"/>
        <v>0</v>
      </c>
      <c r="M877" s="1550">
        <f t="shared" si="2745"/>
        <v>0</v>
      </c>
      <c r="N877" s="1550">
        <f t="shared" si="2745"/>
        <v>0</v>
      </c>
      <c r="O877" s="1550">
        <f t="shared" si="2745"/>
        <v>0</v>
      </c>
      <c r="P877" s="1550">
        <f t="shared" si="2745"/>
        <v>0</v>
      </c>
      <c r="Q877" s="1550">
        <f t="shared" si="2745"/>
        <v>0</v>
      </c>
      <c r="R877" s="1550">
        <f t="shared" si="2745"/>
        <v>0</v>
      </c>
      <c r="S877" s="1542"/>
      <c r="T877" s="1550">
        <f>SUM(T583)</f>
        <v>0</v>
      </c>
      <c r="U877" s="1550">
        <f t="shared" ref="U877:AJ877" si="2746">SUM(U583)</f>
        <v>0</v>
      </c>
      <c r="V877" s="1550">
        <f t="shared" si="2746"/>
        <v>0</v>
      </c>
      <c r="W877" s="1550">
        <f t="shared" si="2746"/>
        <v>0</v>
      </c>
      <c r="X877" s="1550">
        <f t="shared" si="2746"/>
        <v>0</v>
      </c>
      <c r="Y877" s="1550">
        <f t="shared" si="2746"/>
        <v>0</v>
      </c>
      <c r="Z877" s="1550">
        <f t="shared" si="2746"/>
        <v>0</v>
      </c>
      <c r="AA877" s="1550">
        <f t="shared" si="2746"/>
        <v>0</v>
      </c>
      <c r="AB877" s="1550">
        <f t="shared" si="2746"/>
        <v>0</v>
      </c>
      <c r="AC877" s="1550">
        <f t="shared" si="2746"/>
        <v>0</v>
      </c>
      <c r="AD877" s="1550">
        <f t="shared" si="2746"/>
        <v>0</v>
      </c>
      <c r="AE877" s="1550">
        <f t="shared" si="2746"/>
        <v>0</v>
      </c>
      <c r="AF877" s="1550">
        <f t="shared" si="2746"/>
        <v>0</v>
      </c>
      <c r="AG877" s="1550">
        <f t="shared" si="2746"/>
        <v>0</v>
      </c>
      <c r="AH877" s="1550">
        <f t="shared" si="2746"/>
        <v>0</v>
      </c>
      <c r="AI877" s="1550">
        <f t="shared" si="2746"/>
        <v>0</v>
      </c>
      <c r="AJ877" s="1550">
        <f t="shared" si="2746"/>
        <v>0</v>
      </c>
      <c r="AK877" s="1542"/>
      <c r="AL877" s="1550">
        <f>SUM(AL583)</f>
        <v>0</v>
      </c>
      <c r="AM877" s="1550">
        <f t="shared" ref="AM877:BB877" si="2747">SUM(AM583)</f>
        <v>0</v>
      </c>
      <c r="AN877" s="1550">
        <f t="shared" si="2747"/>
        <v>0</v>
      </c>
      <c r="AO877" s="1550">
        <f t="shared" si="2747"/>
        <v>0</v>
      </c>
      <c r="AP877" s="1550">
        <f t="shared" si="2747"/>
        <v>0</v>
      </c>
      <c r="AQ877" s="1550">
        <f t="shared" si="2747"/>
        <v>0</v>
      </c>
      <c r="AR877" s="1550">
        <f t="shared" si="2747"/>
        <v>0</v>
      </c>
      <c r="AS877" s="1550">
        <f t="shared" si="2747"/>
        <v>0</v>
      </c>
      <c r="AT877" s="1550">
        <f t="shared" si="2747"/>
        <v>0</v>
      </c>
      <c r="AU877" s="1550">
        <f t="shared" si="2747"/>
        <v>0</v>
      </c>
      <c r="AV877" s="1550">
        <f t="shared" si="2747"/>
        <v>0</v>
      </c>
      <c r="AW877" s="1550">
        <f t="shared" si="2747"/>
        <v>0</v>
      </c>
      <c r="AX877" s="1550">
        <f t="shared" si="2747"/>
        <v>0</v>
      </c>
      <c r="AY877" s="1550">
        <f t="shared" si="2747"/>
        <v>0</v>
      </c>
      <c r="AZ877" s="1550">
        <f t="shared" si="2747"/>
        <v>0</v>
      </c>
      <c r="BA877" s="1550">
        <f t="shared" si="2747"/>
        <v>0</v>
      </c>
      <c r="BB877" s="1550">
        <f t="shared" si="2747"/>
        <v>0</v>
      </c>
      <c r="BC877" s="1542"/>
      <c r="BD877" s="1550">
        <f>SUM(BD583)</f>
        <v>0</v>
      </c>
      <c r="BE877" s="1550">
        <f t="shared" ref="BE877:BT877" si="2748">SUM(BE583)</f>
        <v>0</v>
      </c>
      <c r="BF877" s="1550">
        <f t="shared" si="2748"/>
        <v>0</v>
      </c>
      <c r="BG877" s="1550">
        <f t="shared" si="2748"/>
        <v>0</v>
      </c>
      <c r="BH877" s="1550">
        <f t="shared" si="2748"/>
        <v>0</v>
      </c>
      <c r="BI877" s="1550">
        <f t="shared" si="2748"/>
        <v>0</v>
      </c>
      <c r="BJ877" s="1550">
        <f t="shared" si="2748"/>
        <v>0</v>
      </c>
      <c r="BK877" s="1550">
        <f t="shared" si="2748"/>
        <v>0</v>
      </c>
      <c r="BL877" s="1550">
        <f t="shared" si="2748"/>
        <v>0</v>
      </c>
      <c r="BM877" s="1550">
        <f t="shared" si="2748"/>
        <v>0</v>
      </c>
      <c r="BN877" s="1550">
        <f t="shared" si="2748"/>
        <v>0</v>
      </c>
      <c r="BO877" s="1550">
        <f t="shared" si="2748"/>
        <v>0</v>
      </c>
      <c r="BP877" s="1550">
        <f t="shared" si="2748"/>
        <v>0</v>
      </c>
      <c r="BQ877" s="1550">
        <f t="shared" si="2748"/>
        <v>0</v>
      </c>
      <c r="BR877" s="1550">
        <f t="shared" si="2748"/>
        <v>0</v>
      </c>
      <c r="BS877" s="1550">
        <f t="shared" si="2748"/>
        <v>0</v>
      </c>
      <c r="BT877" s="1550">
        <f t="shared" si="2748"/>
        <v>0</v>
      </c>
      <c r="BU877" s="1542"/>
      <c r="BV877" s="1550">
        <f t="shared" ref="BV877:BY877" si="2749">SUM(BV583)</f>
        <v>0</v>
      </c>
      <c r="BW877" s="1550">
        <f t="shared" si="2749"/>
        <v>0</v>
      </c>
      <c r="BX877" s="1550">
        <f t="shared" si="2749"/>
        <v>0</v>
      </c>
      <c r="BY877" s="1550">
        <f t="shared" si="2749"/>
        <v>0</v>
      </c>
      <c r="BZ877" s="1220">
        <f t="shared" si="2644"/>
        <v>0</v>
      </c>
      <c r="CA877" s="1220">
        <f t="shared" si="2645"/>
        <v>0</v>
      </c>
      <c r="CB877" s="1220">
        <f t="shared" si="2646"/>
        <v>0</v>
      </c>
      <c r="CC877" s="1387">
        <f t="shared" si="2647"/>
        <v>0</v>
      </c>
      <c r="CD877" s="1221">
        <f t="shared" si="2731"/>
        <v>0</v>
      </c>
      <c r="CE877" s="1222">
        <f t="shared" si="2731"/>
        <v>0</v>
      </c>
      <c r="CF877" s="1223">
        <f t="shared" si="2731"/>
        <v>0</v>
      </c>
      <c r="CG877" s="1223">
        <f t="shared" si="2731"/>
        <v>0</v>
      </c>
      <c r="CH877" s="1223">
        <f t="shared" si="2731"/>
        <v>0</v>
      </c>
      <c r="CI877" s="1223">
        <f t="shared" si="2731"/>
        <v>0</v>
      </c>
      <c r="CJ877" s="1223">
        <f t="shared" si="2731"/>
        <v>0</v>
      </c>
      <c r="CK877" s="1224">
        <f t="shared" si="2731"/>
        <v>0</v>
      </c>
      <c r="CL877" s="1224">
        <f t="shared" si="2731"/>
        <v>0</v>
      </c>
      <c r="CM877" s="1224">
        <f t="shared" si="2731"/>
        <v>0</v>
      </c>
      <c r="CN877" s="1223">
        <f t="shared" si="2731"/>
        <v>0</v>
      </c>
      <c r="CO877" s="1223">
        <f t="shared" si="2731"/>
        <v>0</v>
      </c>
      <c r="CP877" s="1223">
        <f t="shared" si="2731"/>
        <v>0</v>
      </c>
      <c r="CQ877" s="1223">
        <f t="shared" si="2731"/>
        <v>0</v>
      </c>
      <c r="CR877" s="1223">
        <f t="shared" si="2731"/>
        <v>0</v>
      </c>
      <c r="CS877" s="1222">
        <f t="shared" si="2723"/>
        <v>0</v>
      </c>
      <c r="CT877" s="1368">
        <f t="shared" si="2649"/>
        <v>0</v>
      </c>
      <c r="CU877" s="1226">
        <f t="shared" si="2732"/>
        <v>0</v>
      </c>
      <c r="CV877" s="1227">
        <f t="shared" si="2732"/>
        <v>0</v>
      </c>
      <c r="CW877" s="1228">
        <f t="shared" si="2732"/>
        <v>0</v>
      </c>
      <c r="CX877" s="1228">
        <f t="shared" si="2732"/>
        <v>0</v>
      </c>
      <c r="CY877" s="1228">
        <f t="shared" si="2732"/>
        <v>0</v>
      </c>
      <c r="CZ877" s="1228">
        <f t="shared" si="2732"/>
        <v>0</v>
      </c>
      <c r="DA877" s="1228">
        <f t="shared" si="2732"/>
        <v>0</v>
      </c>
      <c r="DB877" s="1229">
        <f t="shared" si="2732"/>
        <v>0</v>
      </c>
      <c r="DC877" s="1229">
        <f t="shared" si="2732"/>
        <v>0</v>
      </c>
      <c r="DD877" s="1229">
        <f t="shared" si="2732"/>
        <v>0</v>
      </c>
      <c r="DE877" s="1228">
        <f t="shared" si="2732"/>
        <v>0</v>
      </c>
      <c r="DF877" s="1228">
        <f t="shared" si="2732"/>
        <v>0</v>
      </c>
      <c r="DG877" s="1228">
        <f t="shared" si="2732"/>
        <v>0</v>
      </c>
      <c r="DH877" s="1228">
        <f t="shared" si="2732"/>
        <v>0</v>
      </c>
      <c r="DI877" s="1228">
        <f t="shared" si="2732"/>
        <v>0</v>
      </c>
      <c r="DJ877" s="1227">
        <f t="shared" si="2724"/>
        <v>0</v>
      </c>
      <c r="DK877" s="1226">
        <f t="shared" si="2651"/>
        <v>0</v>
      </c>
      <c r="DL877" s="1230">
        <f t="shared" si="2652"/>
        <v>17</v>
      </c>
      <c r="DM877" s="1180">
        <f t="shared" si="2653"/>
        <v>17</v>
      </c>
      <c r="DN877" s="1180">
        <f t="shared" si="2654"/>
        <v>17</v>
      </c>
      <c r="DO877" s="1180">
        <f t="shared" si="2655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50">SUM(C589)</f>
        <v>0</v>
      </c>
      <c r="D878" s="1550">
        <f t="shared" si="2750"/>
        <v>0</v>
      </c>
      <c r="E878" s="1550">
        <f t="shared" si="2750"/>
        <v>0</v>
      </c>
      <c r="F878" s="1550">
        <f t="shared" si="2750"/>
        <v>0</v>
      </c>
      <c r="G878" s="1550">
        <f t="shared" si="2750"/>
        <v>0</v>
      </c>
      <c r="H878" s="1550">
        <f t="shared" si="2750"/>
        <v>0</v>
      </c>
      <c r="I878" s="1550">
        <f t="shared" si="2750"/>
        <v>0</v>
      </c>
      <c r="J878" s="1550">
        <f t="shared" si="2750"/>
        <v>0</v>
      </c>
      <c r="K878" s="1550">
        <f t="shared" si="2750"/>
        <v>0</v>
      </c>
      <c r="L878" s="1550">
        <f t="shared" si="2750"/>
        <v>0</v>
      </c>
      <c r="M878" s="1550">
        <f t="shared" si="2750"/>
        <v>0</v>
      </c>
      <c r="N878" s="1550">
        <f t="shared" si="2750"/>
        <v>0</v>
      </c>
      <c r="O878" s="1550">
        <f t="shared" si="2750"/>
        <v>0</v>
      </c>
      <c r="P878" s="1550">
        <f t="shared" si="2750"/>
        <v>0</v>
      </c>
      <c r="Q878" s="1550">
        <f t="shared" si="2750"/>
        <v>0</v>
      </c>
      <c r="R878" s="1550">
        <f t="shared" si="2750"/>
        <v>0</v>
      </c>
      <c r="S878" s="1542"/>
      <c r="T878" s="1550">
        <f>SUM(T589)</f>
        <v>0</v>
      </c>
      <c r="U878" s="1550">
        <f t="shared" ref="U878:AJ878" si="2751">SUM(U589)</f>
        <v>0</v>
      </c>
      <c r="V878" s="1550">
        <f t="shared" si="2751"/>
        <v>0</v>
      </c>
      <c r="W878" s="1550">
        <f t="shared" si="2751"/>
        <v>0</v>
      </c>
      <c r="X878" s="1550">
        <f t="shared" si="2751"/>
        <v>0</v>
      </c>
      <c r="Y878" s="1550">
        <f t="shared" si="2751"/>
        <v>0</v>
      </c>
      <c r="Z878" s="1550">
        <f t="shared" si="2751"/>
        <v>0</v>
      </c>
      <c r="AA878" s="1550">
        <f t="shared" si="2751"/>
        <v>0</v>
      </c>
      <c r="AB878" s="1550">
        <f t="shared" si="2751"/>
        <v>0</v>
      </c>
      <c r="AC878" s="1550">
        <f t="shared" si="2751"/>
        <v>0</v>
      </c>
      <c r="AD878" s="1550">
        <f t="shared" si="2751"/>
        <v>0</v>
      </c>
      <c r="AE878" s="1550">
        <f t="shared" si="2751"/>
        <v>0</v>
      </c>
      <c r="AF878" s="1550">
        <f t="shared" si="2751"/>
        <v>0</v>
      </c>
      <c r="AG878" s="1550">
        <f t="shared" si="2751"/>
        <v>0</v>
      </c>
      <c r="AH878" s="1550">
        <f t="shared" si="2751"/>
        <v>0</v>
      </c>
      <c r="AI878" s="1550">
        <f t="shared" si="2751"/>
        <v>0</v>
      </c>
      <c r="AJ878" s="1550">
        <f t="shared" si="2751"/>
        <v>0</v>
      </c>
      <c r="AK878" s="1542"/>
      <c r="AL878" s="1550">
        <f>SUM(AL589)</f>
        <v>0</v>
      </c>
      <c r="AM878" s="1550">
        <f t="shared" ref="AM878:BB878" si="2752">SUM(AM589)</f>
        <v>0</v>
      </c>
      <c r="AN878" s="1550">
        <f t="shared" si="2752"/>
        <v>0</v>
      </c>
      <c r="AO878" s="1550">
        <f t="shared" si="2752"/>
        <v>0</v>
      </c>
      <c r="AP878" s="1550">
        <f t="shared" si="2752"/>
        <v>0</v>
      </c>
      <c r="AQ878" s="1550">
        <f t="shared" si="2752"/>
        <v>0</v>
      </c>
      <c r="AR878" s="1550">
        <f t="shared" si="2752"/>
        <v>0</v>
      </c>
      <c r="AS878" s="1550">
        <f t="shared" si="2752"/>
        <v>0</v>
      </c>
      <c r="AT878" s="1550">
        <f t="shared" si="2752"/>
        <v>0</v>
      </c>
      <c r="AU878" s="1550">
        <f t="shared" si="2752"/>
        <v>0</v>
      </c>
      <c r="AV878" s="1550">
        <f t="shared" si="2752"/>
        <v>0</v>
      </c>
      <c r="AW878" s="1550">
        <f t="shared" si="2752"/>
        <v>0</v>
      </c>
      <c r="AX878" s="1550">
        <f t="shared" si="2752"/>
        <v>0</v>
      </c>
      <c r="AY878" s="1550">
        <f t="shared" si="2752"/>
        <v>0</v>
      </c>
      <c r="AZ878" s="1550">
        <f t="shared" si="2752"/>
        <v>0</v>
      </c>
      <c r="BA878" s="1550">
        <f t="shared" si="2752"/>
        <v>0</v>
      </c>
      <c r="BB878" s="1550">
        <f t="shared" si="2752"/>
        <v>0</v>
      </c>
      <c r="BC878" s="1542"/>
      <c r="BD878" s="1550">
        <f>SUM(BD589)</f>
        <v>0</v>
      </c>
      <c r="BE878" s="1550">
        <f t="shared" ref="BE878:BT878" si="2753">SUM(BE589)</f>
        <v>0</v>
      </c>
      <c r="BF878" s="1550">
        <f t="shared" si="2753"/>
        <v>0</v>
      </c>
      <c r="BG878" s="1550">
        <f t="shared" si="2753"/>
        <v>0</v>
      </c>
      <c r="BH878" s="1550">
        <f t="shared" si="2753"/>
        <v>0</v>
      </c>
      <c r="BI878" s="1550">
        <f t="shared" si="2753"/>
        <v>0</v>
      </c>
      <c r="BJ878" s="1550">
        <f t="shared" si="2753"/>
        <v>0</v>
      </c>
      <c r="BK878" s="1550">
        <f t="shared" si="2753"/>
        <v>0</v>
      </c>
      <c r="BL878" s="1550">
        <f t="shared" si="2753"/>
        <v>0</v>
      </c>
      <c r="BM878" s="1550">
        <f t="shared" si="2753"/>
        <v>0</v>
      </c>
      <c r="BN878" s="1550">
        <f t="shared" si="2753"/>
        <v>0</v>
      </c>
      <c r="BO878" s="1550">
        <f t="shared" si="2753"/>
        <v>0</v>
      </c>
      <c r="BP878" s="1550">
        <f t="shared" si="2753"/>
        <v>0</v>
      </c>
      <c r="BQ878" s="1550">
        <f t="shared" si="2753"/>
        <v>0</v>
      </c>
      <c r="BR878" s="1550">
        <f t="shared" si="2753"/>
        <v>0</v>
      </c>
      <c r="BS878" s="1550">
        <f t="shared" si="2753"/>
        <v>0</v>
      </c>
      <c r="BT878" s="1550">
        <f t="shared" si="2753"/>
        <v>0</v>
      </c>
      <c r="BU878" s="1542"/>
      <c r="BV878" s="1550">
        <f t="shared" ref="BV878:BY878" si="2754">SUM(BV589)</f>
        <v>0</v>
      </c>
      <c r="BW878" s="1550">
        <f t="shared" si="2754"/>
        <v>0</v>
      </c>
      <c r="BX878" s="1550">
        <f t="shared" si="2754"/>
        <v>0</v>
      </c>
      <c r="BY878" s="1550">
        <f t="shared" si="2754"/>
        <v>0</v>
      </c>
      <c r="BZ878" s="1220">
        <f t="shared" si="2644"/>
        <v>0</v>
      </c>
      <c r="CA878" s="1220">
        <f t="shared" si="2645"/>
        <v>0</v>
      </c>
      <c r="CB878" s="1220">
        <f t="shared" si="2646"/>
        <v>0</v>
      </c>
      <c r="CC878" s="1387">
        <f t="shared" si="2647"/>
        <v>0</v>
      </c>
      <c r="CD878" s="1221">
        <f t="shared" si="2731"/>
        <v>0</v>
      </c>
      <c r="CE878" s="1222">
        <f t="shared" si="2731"/>
        <v>0</v>
      </c>
      <c r="CF878" s="1223">
        <f t="shared" si="2731"/>
        <v>0</v>
      </c>
      <c r="CG878" s="1223">
        <f t="shared" si="2731"/>
        <v>0</v>
      </c>
      <c r="CH878" s="1223">
        <f t="shared" si="2731"/>
        <v>0</v>
      </c>
      <c r="CI878" s="1223">
        <f t="shared" si="2731"/>
        <v>0</v>
      </c>
      <c r="CJ878" s="1223">
        <f t="shared" si="2731"/>
        <v>0</v>
      </c>
      <c r="CK878" s="1224">
        <f t="shared" si="2731"/>
        <v>0</v>
      </c>
      <c r="CL878" s="1224">
        <f t="shared" si="2731"/>
        <v>0</v>
      </c>
      <c r="CM878" s="1224">
        <f t="shared" si="2731"/>
        <v>0</v>
      </c>
      <c r="CN878" s="1223">
        <f t="shared" si="2731"/>
        <v>0</v>
      </c>
      <c r="CO878" s="1223">
        <f t="shared" si="2731"/>
        <v>0</v>
      </c>
      <c r="CP878" s="1223">
        <f t="shared" si="2731"/>
        <v>0</v>
      </c>
      <c r="CQ878" s="1223">
        <f t="shared" si="2731"/>
        <v>0</v>
      </c>
      <c r="CR878" s="1223">
        <f t="shared" si="2731"/>
        <v>0</v>
      </c>
      <c r="CS878" s="1222">
        <f t="shared" si="2723"/>
        <v>0</v>
      </c>
      <c r="CT878" s="1368">
        <f t="shared" si="2649"/>
        <v>0</v>
      </c>
      <c r="CU878" s="1226">
        <f t="shared" si="2732"/>
        <v>0</v>
      </c>
      <c r="CV878" s="1227">
        <f t="shared" si="2732"/>
        <v>0</v>
      </c>
      <c r="CW878" s="1228">
        <f t="shared" si="2732"/>
        <v>0</v>
      </c>
      <c r="CX878" s="1228">
        <f t="shared" si="2732"/>
        <v>0</v>
      </c>
      <c r="CY878" s="1228">
        <f t="shared" si="2732"/>
        <v>0</v>
      </c>
      <c r="CZ878" s="1228">
        <f t="shared" si="2732"/>
        <v>0</v>
      </c>
      <c r="DA878" s="1228">
        <f t="shared" si="2732"/>
        <v>0</v>
      </c>
      <c r="DB878" s="1229">
        <f t="shared" si="2732"/>
        <v>0</v>
      </c>
      <c r="DC878" s="1229">
        <f t="shared" si="2732"/>
        <v>0</v>
      </c>
      <c r="DD878" s="1229">
        <f t="shared" si="2732"/>
        <v>0</v>
      </c>
      <c r="DE878" s="1228">
        <f t="shared" si="2732"/>
        <v>0</v>
      </c>
      <c r="DF878" s="1228">
        <f t="shared" si="2732"/>
        <v>0</v>
      </c>
      <c r="DG878" s="1228">
        <f t="shared" si="2732"/>
        <v>0</v>
      </c>
      <c r="DH878" s="1228">
        <f t="shared" si="2732"/>
        <v>0</v>
      </c>
      <c r="DI878" s="1228">
        <f t="shared" si="2732"/>
        <v>0</v>
      </c>
      <c r="DJ878" s="1227">
        <f t="shared" si="2724"/>
        <v>0</v>
      </c>
      <c r="DK878" s="1226">
        <f t="shared" si="2651"/>
        <v>0</v>
      </c>
      <c r="DL878" s="1230">
        <f t="shared" si="2652"/>
        <v>17</v>
      </c>
      <c r="DM878" s="1180">
        <f t="shared" si="2653"/>
        <v>17</v>
      </c>
      <c r="DN878" s="1180">
        <f t="shared" si="2654"/>
        <v>17</v>
      </c>
      <c r="DO878" s="1180">
        <f t="shared" si="2655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5">SUM(D596)</f>
        <v>4.920324294101203E-4</v>
      </c>
      <c r="E879" s="1543">
        <f t="shared" si="2755"/>
        <v>3.7312459230267451E-3</v>
      </c>
      <c r="F879" s="1543">
        <f t="shared" si="2755"/>
        <v>0</v>
      </c>
      <c r="G879" s="1543">
        <f t="shared" si="2755"/>
        <v>3.1982107911657813E-3</v>
      </c>
      <c r="H879" s="1543">
        <f t="shared" si="2755"/>
        <v>3.7312459230267451E-3</v>
      </c>
      <c r="I879" s="1543">
        <f t="shared" si="2755"/>
        <v>0</v>
      </c>
      <c r="J879" s="1543">
        <f t="shared" si="2755"/>
        <v>0</v>
      </c>
      <c r="K879" s="1543">
        <f t="shared" si="2755"/>
        <v>0</v>
      </c>
      <c r="L879" s="1543">
        <f t="shared" si="2755"/>
        <v>0</v>
      </c>
      <c r="M879" s="1543">
        <f t="shared" si="2755"/>
        <v>0</v>
      </c>
      <c r="N879" s="1543">
        <f t="shared" si="2755"/>
        <v>0</v>
      </c>
      <c r="O879" s="1543">
        <f t="shared" si="2755"/>
        <v>0</v>
      </c>
      <c r="P879" s="1543">
        <f t="shared" si="2755"/>
        <v>0</v>
      </c>
      <c r="Q879" s="1543">
        <f t="shared" si="2755"/>
        <v>0</v>
      </c>
      <c r="R879" s="1543">
        <f t="shared" si="2755"/>
        <v>0</v>
      </c>
      <c r="S879" s="1542"/>
      <c r="T879" s="1664">
        <f>SUM(T596)</f>
        <v>3.587736464448793E-3</v>
      </c>
      <c r="U879" s="1664">
        <f t="shared" ref="U879:AJ879" si="2756">SUM(U596)</f>
        <v>2.5831702544031309E-4</v>
      </c>
      <c r="V879" s="1664">
        <f t="shared" si="2756"/>
        <v>0</v>
      </c>
      <c r="W879" s="1664">
        <f t="shared" si="2756"/>
        <v>0</v>
      </c>
      <c r="X879" s="1664">
        <f t="shared" si="2756"/>
        <v>0</v>
      </c>
      <c r="Y879" s="1664">
        <f t="shared" si="2756"/>
        <v>1.4760972882303606E-3</v>
      </c>
      <c r="Z879" s="1664">
        <f t="shared" si="2756"/>
        <v>6.3964215823315625E-3</v>
      </c>
      <c r="AA879" s="1543">
        <f t="shared" si="2756"/>
        <v>0</v>
      </c>
      <c r="AB879" s="1543">
        <f t="shared" si="2756"/>
        <v>4.6497064579256356E-2</v>
      </c>
      <c r="AC879" s="1543">
        <f t="shared" si="2756"/>
        <v>0</v>
      </c>
      <c r="AD879" s="1543">
        <f t="shared" si="2756"/>
        <v>0</v>
      </c>
      <c r="AE879" s="1543">
        <f t="shared" si="2756"/>
        <v>0</v>
      </c>
      <c r="AF879" s="1543">
        <f t="shared" si="2756"/>
        <v>0</v>
      </c>
      <c r="AG879" s="1543">
        <f t="shared" si="2756"/>
        <v>0</v>
      </c>
      <c r="AH879" s="1543">
        <f t="shared" si="2756"/>
        <v>0</v>
      </c>
      <c r="AI879" s="1543">
        <f t="shared" si="2756"/>
        <v>0</v>
      </c>
      <c r="AJ879" s="1543">
        <f t="shared" si="2756"/>
        <v>0</v>
      </c>
      <c r="AK879" s="1542"/>
      <c r="AL879" s="1543">
        <f>SUM(AL596)</f>
        <v>3.6902432205759015E-4</v>
      </c>
      <c r="AM879" s="1543">
        <f t="shared" ref="AM879:BB879" si="2757">SUM(AM596)</f>
        <v>0</v>
      </c>
      <c r="AN879" s="1543">
        <f t="shared" si="2757"/>
        <v>4.4774951076320939E-3</v>
      </c>
      <c r="AO879" s="1543">
        <f t="shared" si="2757"/>
        <v>0</v>
      </c>
      <c r="AP879" s="1543">
        <f t="shared" si="2757"/>
        <v>2.558568632932625E-2</v>
      </c>
      <c r="AQ879" s="1543">
        <f t="shared" si="2757"/>
        <v>0</v>
      </c>
      <c r="AR879" s="1543">
        <f t="shared" si="2757"/>
        <v>7.4624918460534902E-3</v>
      </c>
      <c r="AS879" s="1543">
        <f t="shared" si="2757"/>
        <v>0</v>
      </c>
      <c r="AT879" s="1543">
        <f t="shared" si="2757"/>
        <v>0</v>
      </c>
      <c r="AU879" s="1543">
        <f t="shared" si="2757"/>
        <v>0</v>
      </c>
      <c r="AV879" s="1543">
        <f t="shared" si="2757"/>
        <v>0</v>
      </c>
      <c r="AW879" s="1543">
        <f t="shared" si="2757"/>
        <v>0</v>
      </c>
      <c r="AX879" s="1543">
        <f t="shared" si="2757"/>
        <v>0</v>
      </c>
      <c r="AY879" s="1543">
        <f t="shared" si="2757"/>
        <v>0</v>
      </c>
      <c r="AZ879" s="1543">
        <f t="shared" si="2757"/>
        <v>0</v>
      </c>
      <c r="BA879" s="1543">
        <f t="shared" si="2757"/>
        <v>0</v>
      </c>
      <c r="BB879" s="1543">
        <f t="shared" si="2757"/>
        <v>0</v>
      </c>
      <c r="BC879" s="1542"/>
      <c r="BD879" s="1543">
        <f>SUM(BD596)</f>
        <v>0</v>
      </c>
      <c r="BE879" s="1543">
        <f t="shared" ref="BE879:BT879" si="2758">SUM(BE596)</f>
        <v>0</v>
      </c>
      <c r="BF879" s="1543">
        <f t="shared" si="2758"/>
        <v>0</v>
      </c>
      <c r="BG879" s="1543">
        <f t="shared" si="2758"/>
        <v>0</v>
      </c>
      <c r="BH879" s="1543">
        <f t="shared" si="2758"/>
        <v>0</v>
      </c>
      <c r="BI879" s="1543">
        <f t="shared" si="2758"/>
        <v>0</v>
      </c>
      <c r="BJ879" s="1543">
        <f t="shared" si="2758"/>
        <v>0</v>
      </c>
      <c r="BK879" s="1543">
        <f t="shared" si="2758"/>
        <v>0</v>
      </c>
      <c r="BL879" s="1543">
        <f t="shared" si="2758"/>
        <v>0</v>
      </c>
      <c r="BM879" s="1543">
        <f t="shared" si="2758"/>
        <v>0</v>
      </c>
      <c r="BN879" s="1543">
        <f t="shared" si="2758"/>
        <v>0</v>
      </c>
      <c r="BO879" s="1543">
        <f t="shared" si="2758"/>
        <v>0</v>
      </c>
      <c r="BP879" s="1543">
        <f t="shared" si="2758"/>
        <v>0</v>
      </c>
      <c r="BQ879" s="1543">
        <f t="shared" si="2758"/>
        <v>0</v>
      </c>
      <c r="BR879" s="1543">
        <f t="shared" si="2758"/>
        <v>0</v>
      </c>
      <c r="BS879" s="1543">
        <f t="shared" si="2758"/>
        <v>0</v>
      </c>
      <c r="BT879" s="1543">
        <f t="shared" si="2758"/>
        <v>0</v>
      </c>
      <c r="BU879" s="1542"/>
      <c r="BV879" s="1543">
        <f t="shared" ref="BV879:BY879" si="2759">SUM(BV596)</f>
        <v>3.7312459230267451E-3</v>
      </c>
      <c r="BW879" s="1543">
        <f t="shared" si="2759"/>
        <v>3.7312459230267451E-3</v>
      </c>
      <c r="BX879" s="1543">
        <f t="shared" si="2759"/>
        <v>3.7312459230267451E-3</v>
      </c>
      <c r="BY879" s="1543">
        <f t="shared" si="2759"/>
        <v>0</v>
      </c>
      <c r="BZ879" s="1220">
        <f t="shared" si="2644"/>
        <v>6.8132823905818029E-4</v>
      </c>
      <c r="CA879" s="1220">
        <f t="shared" si="2645"/>
        <v>7.8123815736340179E-4</v>
      </c>
      <c r="CB879" s="1220">
        <f t="shared" si="2646"/>
        <v>8.2060075171621152E-4</v>
      </c>
      <c r="CC879" s="1387">
        <f t="shared" si="2647"/>
        <v>0</v>
      </c>
      <c r="CD879" s="1221">
        <f t="shared" si="2731"/>
        <v>0</v>
      </c>
      <c r="CE879" s="1222">
        <f t="shared" si="2731"/>
        <v>0</v>
      </c>
      <c r="CF879" s="1223">
        <f t="shared" si="2731"/>
        <v>0</v>
      </c>
      <c r="CG879" s="1223">
        <f t="shared" si="2731"/>
        <v>0</v>
      </c>
      <c r="CH879" s="1223">
        <f t="shared" si="2731"/>
        <v>0</v>
      </c>
      <c r="CI879" s="1223">
        <f t="shared" si="2731"/>
        <v>0</v>
      </c>
      <c r="CJ879" s="1223">
        <f t="shared" si="2731"/>
        <v>0</v>
      </c>
      <c r="CK879" s="1224">
        <f t="shared" si="2731"/>
        <v>0</v>
      </c>
      <c r="CL879" s="1224">
        <f t="shared" si="2731"/>
        <v>0</v>
      </c>
      <c r="CM879" s="1224">
        <f t="shared" si="2731"/>
        <v>0</v>
      </c>
      <c r="CN879" s="1223">
        <f t="shared" si="2731"/>
        <v>0</v>
      </c>
      <c r="CO879" s="1223">
        <f t="shared" si="2731"/>
        <v>0</v>
      </c>
      <c r="CP879" s="1223">
        <f t="shared" si="2731"/>
        <v>0</v>
      </c>
      <c r="CQ879" s="1223">
        <f t="shared" si="2731"/>
        <v>3.6902432205759015E-4</v>
      </c>
      <c r="CR879" s="1223">
        <f t="shared" si="2731"/>
        <v>4.4774951076320939E-3</v>
      </c>
      <c r="CS879" s="1222">
        <f t="shared" si="2723"/>
        <v>7.4624918460534902E-3</v>
      </c>
      <c r="CT879" s="1368">
        <f t="shared" si="2649"/>
        <v>2.558568632932625E-2</v>
      </c>
      <c r="CU879" s="1226">
        <f t="shared" si="2732"/>
        <v>0</v>
      </c>
      <c r="CV879" s="1227">
        <f t="shared" si="2732"/>
        <v>0</v>
      </c>
      <c r="CW879" s="1228">
        <f t="shared" si="2732"/>
        <v>0</v>
      </c>
      <c r="CX879" s="1228">
        <f t="shared" si="2732"/>
        <v>0</v>
      </c>
      <c r="CY879" s="1228">
        <f t="shared" si="2732"/>
        <v>0</v>
      </c>
      <c r="CZ879" s="1228">
        <f t="shared" si="2732"/>
        <v>0</v>
      </c>
      <c r="DA879" s="1228">
        <f t="shared" si="2732"/>
        <v>0</v>
      </c>
      <c r="DB879" s="1229">
        <f t="shared" si="2732"/>
        <v>0</v>
      </c>
      <c r="DC879" s="1229">
        <f t="shared" si="2732"/>
        <v>0</v>
      </c>
      <c r="DD879" s="1229">
        <f t="shared" si="2732"/>
        <v>0</v>
      </c>
      <c r="DE879" s="1228">
        <f t="shared" si="2732"/>
        <v>0</v>
      </c>
      <c r="DF879" s="1228">
        <f t="shared" si="2732"/>
        <v>0</v>
      </c>
      <c r="DG879" s="1228">
        <f t="shared" si="2732"/>
        <v>0</v>
      </c>
      <c r="DH879" s="1228">
        <f t="shared" si="2732"/>
        <v>0</v>
      </c>
      <c r="DI879" s="1228">
        <f t="shared" si="2732"/>
        <v>0</v>
      </c>
      <c r="DJ879" s="1227">
        <f t="shared" si="2724"/>
        <v>0</v>
      </c>
      <c r="DK879" s="1226">
        <f t="shared" si="2651"/>
        <v>0</v>
      </c>
      <c r="DL879" s="1230">
        <f t="shared" si="2652"/>
        <v>17</v>
      </c>
      <c r="DM879" s="1180">
        <f t="shared" si="2653"/>
        <v>17</v>
      </c>
      <c r="DN879" s="1180">
        <f t="shared" si="2654"/>
        <v>17</v>
      </c>
      <c r="DO879" s="1180">
        <f t="shared" si="2655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60">SUM(C602)</f>
        <v>0</v>
      </c>
      <c r="D880" s="1543">
        <f t="shared" si="2760"/>
        <v>0</v>
      </c>
      <c r="E880" s="1543">
        <f t="shared" si="2760"/>
        <v>0</v>
      </c>
      <c r="F880" s="1543">
        <f t="shared" si="2760"/>
        <v>2.4787997390737118E-3</v>
      </c>
      <c r="G880" s="1543">
        <f t="shared" si="2760"/>
        <v>0</v>
      </c>
      <c r="H880" s="1543">
        <f t="shared" si="2760"/>
        <v>0</v>
      </c>
      <c r="I880" s="1543">
        <f t="shared" si="2760"/>
        <v>4.9575994781474236E-3</v>
      </c>
      <c r="J880" s="1543">
        <f t="shared" si="2760"/>
        <v>0</v>
      </c>
      <c r="K880" s="1543">
        <f t="shared" si="2760"/>
        <v>0</v>
      </c>
      <c r="L880" s="1543">
        <f t="shared" si="2760"/>
        <v>0</v>
      </c>
      <c r="M880" s="1543">
        <f t="shared" si="2760"/>
        <v>0</v>
      </c>
      <c r="N880" s="1543">
        <f t="shared" si="2760"/>
        <v>0</v>
      </c>
      <c r="O880" s="1543">
        <f t="shared" si="2760"/>
        <v>0</v>
      </c>
      <c r="P880" s="1543">
        <f t="shared" si="2760"/>
        <v>0</v>
      </c>
      <c r="Q880" s="1543">
        <f t="shared" si="2760"/>
        <v>0</v>
      </c>
      <c r="R880" s="1543">
        <f t="shared" si="2760"/>
        <v>0</v>
      </c>
      <c r="S880" s="1542"/>
      <c r="T880" s="1664">
        <f>SUM(T602)</f>
        <v>0</v>
      </c>
      <c r="U880" s="1664">
        <f t="shared" ref="U880:AJ880" si="2761">SUM(U602)</f>
        <v>0</v>
      </c>
      <c r="V880" s="1664">
        <f t="shared" si="2761"/>
        <v>0</v>
      </c>
      <c r="W880" s="1664">
        <f t="shared" si="2761"/>
        <v>1.8590998043052837E-3</v>
      </c>
      <c r="X880" s="1664">
        <f t="shared" si="2761"/>
        <v>8.923679060665362E-3</v>
      </c>
      <c r="Y880" s="1664">
        <f t="shared" si="2761"/>
        <v>8.4987419625384402E-3</v>
      </c>
      <c r="Z880" s="1664">
        <f t="shared" si="2761"/>
        <v>0</v>
      </c>
      <c r="AA880" s="1543">
        <f t="shared" si="2761"/>
        <v>1.8590998043052837E-3</v>
      </c>
      <c r="AB880" s="1543">
        <f t="shared" si="2761"/>
        <v>7.436399217221135E-3</v>
      </c>
      <c r="AC880" s="1543">
        <f t="shared" si="2761"/>
        <v>0</v>
      </c>
      <c r="AD880" s="1543">
        <f t="shared" si="2761"/>
        <v>0</v>
      </c>
      <c r="AE880" s="1543">
        <f t="shared" si="2761"/>
        <v>0</v>
      </c>
      <c r="AF880" s="1543">
        <f t="shared" si="2761"/>
        <v>0</v>
      </c>
      <c r="AG880" s="1543">
        <f t="shared" si="2761"/>
        <v>0</v>
      </c>
      <c r="AH880" s="1543">
        <f t="shared" si="2761"/>
        <v>0</v>
      </c>
      <c r="AI880" s="1543">
        <f t="shared" si="2761"/>
        <v>0</v>
      </c>
      <c r="AJ880" s="1543">
        <f t="shared" si="2761"/>
        <v>0</v>
      </c>
      <c r="AK880" s="1542"/>
      <c r="AL880" s="1543">
        <f>SUM(AL602)</f>
        <v>0</v>
      </c>
      <c r="AM880" s="1543">
        <f t="shared" ref="AM880:BB880" si="2762">SUM(AM602)</f>
        <v>0</v>
      </c>
      <c r="AN880" s="1543">
        <f t="shared" si="2762"/>
        <v>0</v>
      </c>
      <c r="AO880" s="1543">
        <f t="shared" si="2762"/>
        <v>0</v>
      </c>
      <c r="AP880" s="1543">
        <f t="shared" si="2762"/>
        <v>0</v>
      </c>
      <c r="AQ880" s="1543">
        <f t="shared" si="2762"/>
        <v>1.8590998043052837E-2</v>
      </c>
      <c r="AR880" s="1543">
        <f t="shared" si="2762"/>
        <v>0</v>
      </c>
      <c r="AS880" s="1543">
        <f t="shared" si="2762"/>
        <v>1.487279843444227E-2</v>
      </c>
      <c r="AT880" s="1543">
        <f t="shared" si="2762"/>
        <v>3.187028235951915E-2</v>
      </c>
      <c r="AU880" s="1543">
        <f t="shared" si="2762"/>
        <v>0</v>
      </c>
      <c r="AV880" s="1543">
        <f t="shared" si="2762"/>
        <v>0</v>
      </c>
      <c r="AW880" s="1543">
        <f t="shared" si="2762"/>
        <v>0</v>
      </c>
      <c r="AX880" s="1543">
        <f t="shared" si="2762"/>
        <v>0</v>
      </c>
      <c r="AY880" s="1543">
        <f t="shared" si="2762"/>
        <v>0</v>
      </c>
      <c r="AZ880" s="1543">
        <f t="shared" si="2762"/>
        <v>0</v>
      </c>
      <c r="BA880" s="1543">
        <f t="shared" si="2762"/>
        <v>0</v>
      </c>
      <c r="BB880" s="1543">
        <f t="shared" si="2762"/>
        <v>0</v>
      </c>
      <c r="BC880" s="1542"/>
      <c r="BD880" s="1543">
        <f>SUM(BD602)</f>
        <v>2.1246854906346101E-3</v>
      </c>
      <c r="BE880" s="1543">
        <f t="shared" ref="BE880:BT880" si="2763">SUM(BE602)</f>
        <v>0</v>
      </c>
      <c r="BF880" s="1543">
        <f t="shared" si="2763"/>
        <v>5.8003913894324854E-2</v>
      </c>
      <c r="BG880" s="1543">
        <f t="shared" si="2763"/>
        <v>7.436399217221135E-3</v>
      </c>
      <c r="BH880" s="1543">
        <f t="shared" si="2763"/>
        <v>1.1154598825831702E-2</v>
      </c>
      <c r="BI880" s="1543">
        <f t="shared" si="2763"/>
        <v>3.2224396607958249E-2</v>
      </c>
      <c r="BJ880" s="1543">
        <f t="shared" si="2763"/>
        <v>1.487279843444227E-2</v>
      </c>
      <c r="BK880" s="1543">
        <f t="shared" si="2763"/>
        <v>1.2393998695368558E-2</v>
      </c>
      <c r="BL880" s="1543">
        <f t="shared" si="2763"/>
        <v>1.487279843444227E-3</v>
      </c>
      <c r="BM880" s="1543">
        <f t="shared" si="2763"/>
        <v>0</v>
      </c>
      <c r="BN880" s="1543">
        <f t="shared" si="2763"/>
        <v>0</v>
      </c>
      <c r="BO880" s="1543">
        <f t="shared" si="2763"/>
        <v>0</v>
      </c>
      <c r="BP880" s="1543">
        <f t="shared" si="2763"/>
        <v>0</v>
      </c>
      <c r="BQ880" s="1543">
        <f t="shared" si="2763"/>
        <v>0</v>
      </c>
      <c r="BR880" s="1543">
        <f t="shared" si="2763"/>
        <v>0</v>
      </c>
      <c r="BS880" s="1543">
        <f t="shared" si="2763"/>
        <v>0</v>
      </c>
      <c r="BT880" s="1543">
        <f t="shared" si="2763"/>
        <v>0</v>
      </c>
      <c r="BU880" s="1542"/>
      <c r="BV880" s="1543">
        <f t="shared" ref="BV880:BY880" si="2764">SUM(BV602)</f>
        <v>0</v>
      </c>
      <c r="BW880" s="1543">
        <f t="shared" si="2764"/>
        <v>2.4787997390737118E-3</v>
      </c>
      <c r="BX880" s="1543">
        <f t="shared" si="2764"/>
        <v>1.487279843444227E-2</v>
      </c>
      <c r="BY880" s="1543">
        <f t="shared" si="2764"/>
        <v>1.487279843444227E-2</v>
      </c>
      <c r="BZ880" s="1220">
        <f t="shared" ref="BZ880:BZ885" si="2765">IF(DL880&lt;3,"",(SUM(B880:R880)-MIN(B880:R880)-MAX(B880:R880))/(DL880-2))</f>
        <v>1.6525331593824743E-4</v>
      </c>
      <c r="CA880" s="1220">
        <f t="shared" si="2645"/>
        <v>1.3102227192246761E-3</v>
      </c>
      <c r="CB880" s="1220">
        <f t="shared" si="2646"/>
        <v>2.2309197651663401E-3</v>
      </c>
      <c r="CC880" s="1387">
        <f t="shared" si="2647"/>
        <v>5.4462771409933847E-3</v>
      </c>
      <c r="CD880" s="1221">
        <f t="shared" si="2731"/>
        <v>0</v>
      </c>
      <c r="CE880" s="1222">
        <f t="shared" si="2731"/>
        <v>0</v>
      </c>
      <c r="CF880" s="1223">
        <f t="shared" si="2731"/>
        <v>0</v>
      </c>
      <c r="CG880" s="1223">
        <f t="shared" si="2731"/>
        <v>0</v>
      </c>
      <c r="CH880" s="1223">
        <f t="shared" si="2731"/>
        <v>0</v>
      </c>
      <c r="CI880" s="1223">
        <f t="shared" si="2731"/>
        <v>0</v>
      </c>
      <c r="CJ880" s="1223">
        <f t="shared" si="2731"/>
        <v>0</v>
      </c>
      <c r="CK880" s="1224">
        <f t="shared" si="2731"/>
        <v>0</v>
      </c>
      <c r="CL880" s="1224">
        <f t="shared" si="2731"/>
        <v>0</v>
      </c>
      <c r="CM880" s="1224">
        <f t="shared" si="2731"/>
        <v>0</v>
      </c>
      <c r="CN880" s="1223">
        <f t="shared" si="2731"/>
        <v>0</v>
      </c>
      <c r="CO880" s="1223">
        <f t="shared" si="2731"/>
        <v>0</v>
      </c>
      <c r="CP880" s="1223">
        <f t="shared" si="2731"/>
        <v>0</v>
      </c>
      <c r="CQ880" s="1223">
        <f t="shared" si="2731"/>
        <v>0</v>
      </c>
      <c r="CR880" s="1223">
        <f t="shared" si="2731"/>
        <v>1.487279843444227E-2</v>
      </c>
      <c r="CS880" s="1222">
        <f t="shared" si="2723"/>
        <v>1.8590998043052837E-2</v>
      </c>
      <c r="CT880" s="1368">
        <f t="shared" si="2649"/>
        <v>3.187028235951915E-2</v>
      </c>
      <c r="CU880" s="1226">
        <f t="shared" si="2732"/>
        <v>0</v>
      </c>
      <c r="CV880" s="1227">
        <f t="shared" si="2732"/>
        <v>0</v>
      </c>
      <c r="CW880" s="1228">
        <f t="shared" si="2732"/>
        <v>0</v>
      </c>
      <c r="CX880" s="1228">
        <f t="shared" si="2732"/>
        <v>0</v>
      </c>
      <c r="CY880" s="1228">
        <f t="shared" si="2732"/>
        <v>0</v>
      </c>
      <c r="CZ880" s="1228">
        <f t="shared" si="2732"/>
        <v>0</v>
      </c>
      <c r="DA880" s="1228">
        <f t="shared" si="2732"/>
        <v>0</v>
      </c>
      <c r="DB880" s="1229">
        <f t="shared" si="2732"/>
        <v>0</v>
      </c>
      <c r="DC880" s="1229">
        <f t="shared" si="2732"/>
        <v>0</v>
      </c>
      <c r="DD880" s="1229">
        <f t="shared" si="2732"/>
        <v>1.487279843444227E-3</v>
      </c>
      <c r="DE880" s="1228">
        <f t="shared" si="2732"/>
        <v>2.1246854906346101E-3</v>
      </c>
      <c r="DF880" s="1228">
        <f t="shared" si="2732"/>
        <v>7.436399217221135E-3</v>
      </c>
      <c r="DG880" s="1228">
        <f t="shared" si="2732"/>
        <v>1.1154598825831702E-2</v>
      </c>
      <c r="DH880" s="1228">
        <f t="shared" si="2732"/>
        <v>1.2393998695368558E-2</v>
      </c>
      <c r="DI880" s="1228">
        <f t="shared" si="2732"/>
        <v>1.487279843444227E-2</v>
      </c>
      <c r="DJ880" s="1227">
        <f t="shared" si="2724"/>
        <v>3.2224396607958249E-2</v>
      </c>
      <c r="DK880" s="1226">
        <f t="shared" si="2651"/>
        <v>5.8003913894324854E-2</v>
      </c>
      <c r="DL880" s="1230">
        <f t="shared" si="2652"/>
        <v>17</v>
      </c>
      <c r="DM880" s="1180">
        <f t="shared" si="2653"/>
        <v>17</v>
      </c>
      <c r="DN880" s="1180">
        <f t="shared" si="2654"/>
        <v>17</v>
      </c>
      <c r="DO880" s="1180">
        <f t="shared" si="2655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6">SUM(C608)</f>
        <v>0</v>
      </c>
      <c r="D881" s="1543">
        <f t="shared" si="2766"/>
        <v>0</v>
      </c>
      <c r="E881" s="1543">
        <f t="shared" si="2766"/>
        <v>0</v>
      </c>
      <c r="F881" s="1543">
        <f t="shared" si="2766"/>
        <v>0</v>
      </c>
      <c r="G881" s="1543">
        <f t="shared" si="2766"/>
        <v>0</v>
      </c>
      <c r="H881" s="1543">
        <f t="shared" si="2766"/>
        <v>0</v>
      </c>
      <c r="I881" s="1543">
        <f t="shared" si="2766"/>
        <v>0</v>
      </c>
      <c r="J881" s="1543">
        <f t="shared" si="2766"/>
        <v>0</v>
      </c>
      <c r="K881" s="1543">
        <f t="shared" si="2766"/>
        <v>0</v>
      </c>
      <c r="L881" s="1543">
        <f t="shared" si="2766"/>
        <v>0</v>
      </c>
      <c r="M881" s="1543">
        <f t="shared" si="2766"/>
        <v>0</v>
      </c>
      <c r="N881" s="1543">
        <f t="shared" si="2766"/>
        <v>0</v>
      </c>
      <c r="O881" s="1543">
        <f t="shared" si="2766"/>
        <v>0</v>
      </c>
      <c r="P881" s="1543">
        <f t="shared" si="2766"/>
        <v>0</v>
      </c>
      <c r="Q881" s="1543">
        <f t="shared" si="2766"/>
        <v>0</v>
      </c>
      <c r="R881" s="1543">
        <f t="shared" si="2766"/>
        <v>0</v>
      </c>
      <c r="S881" s="1542"/>
      <c r="T881" s="1664">
        <f>SUM(T608)</f>
        <v>0</v>
      </c>
      <c r="U881" s="1664">
        <f t="shared" ref="U881:AJ881" si="2767">SUM(U608)</f>
        <v>0</v>
      </c>
      <c r="V881" s="1664">
        <f t="shared" si="2767"/>
        <v>0</v>
      </c>
      <c r="W881" s="1664">
        <f t="shared" si="2767"/>
        <v>0</v>
      </c>
      <c r="X881" s="1664">
        <f t="shared" si="2767"/>
        <v>0</v>
      </c>
      <c r="Y881" s="1664">
        <f t="shared" si="2767"/>
        <v>0</v>
      </c>
      <c r="Z881" s="1664">
        <f t="shared" si="2767"/>
        <v>3.4554095610847074E-2</v>
      </c>
      <c r="AA881" s="1543">
        <f t="shared" si="2767"/>
        <v>6.0469667318982382E-3</v>
      </c>
      <c r="AB881" s="1543">
        <f t="shared" si="2767"/>
        <v>0</v>
      </c>
      <c r="AC881" s="1543">
        <f t="shared" si="2767"/>
        <v>0</v>
      </c>
      <c r="AD881" s="1543">
        <f t="shared" si="2767"/>
        <v>0</v>
      </c>
      <c r="AE881" s="1543">
        <f t="shared" si="2767"/>
        <v>0</v>
      </c>
      <c r="AF881" s="1543">
        <f t="shared" si="2767"/>
        <v>0</v>
      </c>
      <c r="AG881" s="1543">
        <f t="shared" si="2767"/>
        <v>0</v>
      </c>
      <c r="AH881" s="1543">
        <f t="shared" si="2767"/>
        <v>0</v>
      </c>
      <c r="AI881" s="1543">
        <f t="shared" si="2767"/>
        <v>0</v>
      </c>
      <c r="AJ881" s="1543">
        <f t="shared" si="2767"/>
        <v>0</v>
      </c>
      <c r="AK881" s="1542"/>
      <c r="AL881" s="1543">
        <f>SUM(AL608)</f>
        <v>0</v>
      </c>
      <c r="AM881" s="1543">
        <f t="shared" ref="AM881:BB881" si="2768">SUM(AM608)</f>
        <v>0</v>
      </c>
      <c r="AN881" s="1543">
        <f t="shared" si="2768"/>
        <v>0</v>
      </c>
      <c r="AO881" s="1543">
        <f t="shared" si="2768"/>
        <v>0</v>
      </c>
      <c r="AP881" s="1543">
        <f t="shared" si="2768"/>
        <v>0</v>
      </c>
      <c r="AQ881" s="1543">
        <f t="shared" si="2768"/>
        <v>0</v>
      </c>
      <c r="AR881" s="1543">
        <f t="shared" si="2768"/>
        <v>1.6125244618395301E-2</v>
      </c>
      <c r="AS881" s="1543">
        <f t="shared" si="2768"/>
        <v>0</v>
      </c>
      <c r="AT881" s="1543">
        <f t="shared" si="2768"/>
        <v>6.9108191221694149E-2</v>
      </c>
      <c r="AU881" s="1543">
        <f t="shared" si="2768"/>
        <v>0</v>
      </c>
      <c r="AV881" s="1543">
        <f t="shared" si="2768"/>
        <v>0</v>
      </c>
      <c r="AW881" s="1543">
        <f t="shared" si="2768"/>
        <v>0</v>
      </c>
      <c r="AX881" s="1543">
        <f t="shared" si="2768"/>
        <v>0</v>
      </c>
      <c r="AY881" s="1543">
        <f t="shared" si="2768"/>
        <v>0</v>
      </c>
      <c r="AZ881" s="1543">
        <f t="shared" si="2768"/>
        <v>0</v>
      </c>
      <c r="BA881" s="1543">
        <f t="shared" si="2768"/>
        <v>0</v>
      </c>
      <c r="BB881" s="1543">
        <f t="shared" si="2768"/>
        <v>0</v>
      </c>
      <c r="BC881" s="1542"/>
      <c r="BD881" s="1543">
        <f>SUM(BD608)</f>
        <v>0</v>
      </c>
      <c r="BE881" s="1543">
        <f t="shared" ref="BE881:BT881" si="2769">SUM(BE608)</f>
        <v>0</v>
      </c>
      <c r="BF881" s="1543">
        <f t="shared" si="2769"/>
        <v>0</v>
      </c>
      <c r="BG881" s="1543">
        <f t="shared" si="2769"/>
        <v>0</v>
      </c>
      <c r="BH881" s="1543">
        <f t="shared" si="2769"/>
        <v>0</v>
      </c>
      <c r="BI881" s="1543">
        <f t="shared" si="2769"/>
        <v>4.8375733855185905E-2</v>
      </c>
      <c r="BJ881" s="1543">
        <f t="shared" si="2769"/>
        <v>5.8050880626223093E-2</v>
      </c>
      <c r="BK881" s="1543">
        <f t="shared" si="2769"/>
        <v>8.0626223091976503E-3</v>
      </c>
      <c r="BL881" s="1543">
        <f t="shared" si="2769"/>
        <v>9.6751467710371828E-3</v>
      </c>
      <c r="BM881" s="1543">
        <f t="shared" si="2769"/>
        <v>0</v>
      </c>
      <c r="BN881" s="1543">
        <f t="shared" si="2769"/>
        <v>0</v>
      </c>
      <c r="BO881" s="1543">
        <f t="shared" si="2769"/>
        <v>0</v>
      </c>
      <c r="BP881" s="1543">
        <f t="shared" si="2769"/>
        <v>0</v>
      </c>
      <c r="BQ881" s="1543">
        <f t="shared" si="2769"/>
        <v>0</v>
      </c>
      <c r="BR881" s="1543">
        <f t="shared" si="2769"/>
        <v>0</v>
      </c>
      <c r="BS881" s="1543">
        <f t="shared" si="2769"/>
        <v>0</v>
      </c>
      <c r="BT881" s="1543">
        <f t="shared" si="2769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5"/>
        <v>0</v>
      </c>
      <c r="CA881" s="1220">
        <f t="shared" si="2645"/>
        <v>4.0313111545988247E-4</v>
      </c>
      <c r="CB881" s="1220">
        <f t="shared" si="2646"/>
        <v>1.0750163078930204E-3</v>
      </c>
      <c r="CC881" s="1387">
        <f t="shared" si="2647"/>
        <v>4.4075668623613819E-3</v>
      </c>
      <c r="CD881" s="1221">
        <f t="shared" si="2731"/>
        <v>0</v>
      </c>
      <c r="CE881" s="1222">
        <f t="shared" si="2731"/>
        <v>0</v>
      </c>
      <c r="CF881" s="1223">
        <f t="shared" si="2731"/>
        <v>0</v>
      </c>
      <c r="CG881" s="1223">
        <f t="shared" si="2731"/>
        <v>0</v>
      </c>
      <c r="CH881" s="1223">
        <f t="shared" si="2731"/>
        <v>0</v>
      </c>
      <c r="CI881" s="1223">
        <f t="shared" si="2731"/>
        <v>0</v>
      </c>
      <c r="CJ881" s="1223">
        <f t="shared" si="2731"/>
        <v>0</v>
      </c>
      <c r="CK881" s="1224">
        <f t="shared" si="2731"/>
        <v>0</v>
      </c>
      <c r="CL881" s="1224">
        <f t="shared" si="2731"/>
        <v>0</v>
      </c>
      <c r="CM881" s="1224">
        <f t="shared" si="2731"/>
        <v>0</v>
      </c>
      <c r="CN881" s="1223">
        <f t="shared" si="2731"/>
        <v>0</v>
      </c>
      <c r="CO881" s="1223">
        <f t="shared" si="2731"/>
        <v>0</v>
      </c>
      <c r="CP881" s="1223">
        <f t="shared" si="2731"/>
        <v>0</v>
      </c>
      <c r="CQ881" s="1223">
        <f t="shared" si="2731"/>
        <v>0</v>
      </c>
      <c r="CR881" s="1223">
        <f t="shared" si="2731"/>
        <v>0</v>
      </c>
      <c r="CS881" s="1222">
        <f t="shared" si="2723"/>
        <v>1.6125244618395301E-2</v>
      </c>
      <c r="CT881" s="1368">
        <f t="shared" si="2649"/>
        <v>6.9108191221694149E-2</v>
      </c>
      <c r="CU881" s="1226">
        <f t="shared" si="2732"/>
        <v>0</v>
      </c>
      <c r="CV881" s="1227">
        <f t="shared" si="2732"/>
        <v>0</v>
      </c>
      <c r="CW881" s="1228">
        <f t="shared" si="2732"/>
        <v>0</v>
      </c>
      <c r="CX881" s="1228">
        <f t="shared" si="2732"/>
        <v>0</v>
      </c>
      <c r="CY881" s="1228">
        <f t="shared" si="2732"/>
        <v>0</v>
      </c>
      <c r="CZ881" s="1228">
        <f t="shared" si="2732"/>
        <v>0</v>
      </c>
      <c r="DA881" s="1228">
        <f t="shared" si="2732"/>
        <v>0</v>
      </c>
      <c r="DB881" s="1229">
        <f t="shared" si="2732"/>
        <v>0</v>
      </c>
      <c r="DC881" s="1229">
        <f t="shared" si="2732"/>
        <v>0</v>
      </c>
      <c r="DD881" s="1229">
        <f t="shared" si="2732"/>
        <v>0</v>
      </c>
      <c r="DE881" s="1228">
        <f t="shared" si="2732"/>
        <v>0</v>
      </c>
      <c r="DF881" s="1228">
        <f t="shared" si="2732"/>
        <v>0</v>
      </c>
      <c r="DG881" s="1228">
        <f t="shared" si="2732"/>
        <v>0</v>
      </c>
      <c r="DH881" s="1228">
        <f t="shared" si="2732"/>
        <v>8.0626223091976503E-3</v>
      </c>
      <c r="DI881" s="1228">
        <f t="shared" si="2732"/>
        <v>9.6751467710371828E-3</v>
      </c>
      <c r="DJ881" s="1227">
        <f t="shared" si="2724"/>
        <v>4.8375733855185905E-2</v>
      </c>
      <c r="DK881" s="1226">
        <f t="shared" si="2651"/>
        <v>5.8050880626223093E-2</v>
      </c>
      <c r="DL881" s="1230">
        <f t="shared" si="2652"/>
        <v>17</v>
      </c>
      <c r="DM881" s="1180">
        <f t="shared" si="2653"/>
        <v>17</v>
      </c>
      <c r="DN881" s="1180">
        <f t="shared" si="2654"/>
        <v>17</v>
      </c>
      <c r="DO881" s="1180">
        <f t="shared" si="2655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70">SUM(C614)</f>
        <v>0</v>
      </c>
      <c r="D882" s="1543">
        <f t="shared" si="2770"/>
        <v>0</v>
      </c>
      <c r="E882" s="1543">
        <f t="shared" si="2770"/>
        <v>0</v>
      </c>
      <c r="F882" s="1543">
        <f t="shared" si="2770"/>
        <v>0</v>
      </c>
      <c r="G882" s="1543">
        <f t="shared" si="2770"/>
        <v>0</v>
      </c>
      <c r="H882" s="1543">
        <f t="shared" si="2770"/>
        <v>0</v>
      </c>
      <c r="I882" s="1543">
        <f t="shared" si="2770"/>
        <v>0</v>
      </c>
      <c r="J882" s="1543">
        <f t="shared" si="2770"/>
        <v>0</v>
      </c>
      <c r="K882" s="1543">
        <f t="shared" si="2770"/>
        <v>0</v>
      </c>
      <c r="L882" s="1543">
        <f t="shared" si="2770"/>
        <v>0</v>
      </c>
      <c r="M882" s="1543">
        <f t="shared" si="2770"/>
        <v>0</v>
      </c>
      <c r="N882" s="1543">
        <f t="shared" si="2770"/>
        <v>0</v>
      </c>
      <c r="O882" s="1543">
        <f t="shared" si="2770"/>
        <v>0</v>
      </c>
      <c r="P882" s="1543">
        <f t="shared" si="2770"/>
        <v>0</v>
      </c>
      <c r="Q882" s="1543">
        <f t="shared" si="2770"/>
        <v>0</v>
      </c>
      <c r="R882" s="1543">
        <f t="shared" si="2770"/>
        <v>0</v>
      </c>
      <c r="S882" s="1542"/>
      <c r="T882" s="1664">
        <f>SUM(T614)</f>
        <v>0</v>
      </c>
      <c r="U882" s="1664">
        <f t="shared" ref="U882:AJ882" si="2771">SUM(U614)</f>
        <v>0</v>
      </c>
      <c r="V882" s="1664">
        <f t="shared" si="2771"/>
        <v>0</v>
      </c>
      <c r="W882" s="1664">
        <f t="shared" si="2771"/>
        <v>0</v>
      </c>
      <c r="X882" s="1664">
        <f t="shared" si="2771"/>
        <v>0</v>
      </c>
      <c r="Y882" s="1664">
        <f t="shared" si="2771"/>
        <v>0</v>
      </c>
      <c r="Z882" s="1664">
        <f t="shared" si="2771"/>
        <v>9.3933463796477493E-3</v>
      </c>
      <c r="AA882" s="1543">
        <f t="shared" si="2771"/>
        <v>0</v>
      </c>
      <c r="AB882" s="1543">
        <f t="shared" si="2771"/>
        <v>0</v>
      </c>
      <c r="AC882" s="1543">
        <f t="shared" si="2771"/>
        <v>0</v>
      </c>
      <c r="AD882" s="1543">
        <f t="shared" si="2771"/>
        <v>0</v>
      </c>
      <c r="AE882" s="1543">
        <f t="shared" si="2771"/>
        <v>0</v>
      </c>
      <c r="AF882" s="1543">
        <f t="shared" si="2771"/>
        <v>0</v>
      </c>
      <c r="AG882" s="1543">
        <f t="shared" si="2771"/>
        <v>0</v>
      </c>
      <c r="AH882" s="1543">
        <f t="shared" si="2771"/>
        <v>0</v>
      </c>
      <c r="AI882" s="1543">
        <f t="shared" si="2771"/>
        <v>0</v>
      </c>
      <c r="AJ882" s="1543">
        <f t="shared" si="2771"/>
        <v>0</v>
      </c>
      <c r="AK882" s="1542"/>
      <c r="AL882" s="1543">
        <f>SUM(AL614)</f>
        <v>0</v>
      </c>
      <c r="AM882" s="1543">
        <f t="shared" ref="AM882:BB882" si="2772">SUM(AM614)</f>
        <v>0</v>
      </c>
      <c r="AN882" s="1543">
        <f t="shared" si="2772"/>
        <v>0</v>
      </c>
      <c r="AO882" s="1543">
        <f t="shared" si="2772"/>
        <v>5.4794520547945206E-3</v>
      </c>
      <c r="AP882" s="1543">
        <f t="shared" si="2772"/>
        <v>7.3268101761252452E-2</v>
      </c>
      <c r="AQ882" s="1543">
        <f t="shared" si="2772"/>
        <v>8.21917808219178E-3</v>
      </c>
      <c r="AR882" s="1543">
        <f t="shared" si="2772"/>
        <v>0</v>
      </c>
      <c r="AS882" s="1543">
        <f t="shared" si="2772"/>
        <v>5.4794520547945206E-3</v>
      </c>
      <c r="AT882" s="1543">
        <f t="shared" si="2772"/>
        <v>0</v>
      </c>
      <c r="AU882" s="1543">
        <f t="shared" si="2772"/>
        <v>0</v>
      </c>
      <c r="AV882" s="1543">
        <f t="shared" si="2772"/>
        <v>0</v>
      </c>
      <c r="AW882" s="1543">
        <f t="shared" si="2772"/>
        <v>0</v>
      </c>
      <c r="AX882" s="1543">
        <f t="shared" si="2772"/>
        <v>0</v>
      </c>
      <c r="AY882" s="1543">
        <f t="shared" si="2772"/>
        <v>0</v>
      </c>
      <c r="AZ882" s="1543">
        <f t="shared" si="2772"/>
        <v>0</v>
      </c>
      <c r="BA882" s="1543">
        <f t="shared" si="2772"/>
        <v>0</v>
      </c>
      <c r="BB882" s="1543">
        <f t="shared" si="2772"/>
        <v>0</v>
      </c>
      <c r="BC882" s="1542"/>
      <c r="BD882" s="1543">
        <f>SUM(BD614)</f>
        <v>0</v>
      </c>
      <c r="BE882" s="1543">
        <f t="shared" ref="BE882:BT882" si="2773">SUM(BE614)</f>
        <v>0</v>
      </c>
      <c r="BF882" s="1543">
        <f t="shared" si="2773"/>
        <v>0</v>
      </c>
      <c r="BG882" s="1543">
        <f t="shared" si="2773"/>
        <v>4.9315068493150684E-3</v>
      </c>
      <c r="BH882" s="1543">
        <f t="shared" si="2773"/>
        <v>4.10958904109589E-3</v>
      </c>
      <c r="BI882" s="1543">
        <f t="shared" si="2773"/>
        <v>0</v>
      </c>
      <c r="BJ882" s="1543">
        <f t="shared" si="2773"/>
        <v>0</v>
      </c>
      <c r="BK882" s="1543">
        <f t="shared" si="2773"/>
        <v>0</v>
      </c>
      <c r="BL882" s="1543">
        <f t="shared" si="2773"/>
        <v>0</v>
      </c>
      <c r="BM882" s="1543">
        <f t="shared" si="2773"/>
        <v>0</v>
      </c>
      <c r="BN882" s="1543">
        <f t="shared" si="2773"/>
        <v>0</v>
      </c>
      <c r="BO882" s="1543">
        <f t="shared" si="2773"/>
        <v>0</v>
      </c>
      <c r="BP882" s="1543">
        <f t="shared" si="2773"/>
        <v>0</v>
      </c>
      <c r="BQ882" s="1543">
        <f t="shared" si="2773"/>
        <v>0</v>
      </c>
      <c r="BR882" s="1543">
        <f t="shared" si="2773"/>
        <v>0</v>
      </c>
      <c r="BS882" s="1543">
        <f t="shared" si="2773"/>
        <v>0</v>
      </c>
      <c r="BT882" s="1543">
        <f t="shared" si="2773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5"/>
        <v>0</v>
      </c>
      <c r="CA882" s="1220">
        <f t="shared" si="2645"/>
        <v>0</v>
      </c>
      <c r="CB882" s="1220">
        <f t="shared" si="2646"/>
        <v>1.2785388127853883E-3</v>
      </c>
      <c r="CC882" s="1387">
        <f t="shared" si="2647"/>
        <v>2.7397260273972606E-4</v>
      </c>
      <c r="CD882" s="1221">
        <f t="shared" si="2731"/>
        <v>0</v>
      </c>
      <c r="CE882" s="1222">
        <f t="shared" si="2731"/>
        <v>0</v>
      </c>
      <c r="CF882" s="1223">
        <f t="shared" si="2731"/>
        <v>0</v>
      </c>
      <c r="CG882" s="1223">
        <f t="shared" si="2731"/>
        <v>0</v>
      </c>
      <c r="CH882" s="1223">
        <f t="shared" si="2731"/>
        <v>0</v>
      </c>
      <c r="CI882" s="1223">
        <f t="shared" si="2731"/>
        <v>0</v>
      </c>
      <c r="CJ882" s="1223">
        <f t="shared" si="2731"/>
        <v>0</v>
      </c>
      <c r="CK882" s="1224">
        <f t="shared" si="2731"/>
        <v>0</v>
      </c>
      <c r="CL882" s="1224">
        <f t="shared" si="2731"/>
        <v>0</v>
      </c>
      <c r="CM882" s="1224">
        <f t="shared" si="2731"/>
        <v>0</v>
      </c>
      <c r="CN882" s="1223">
        <f t="shared" si="2731"/>
        <v>0</v>
      </c>
      <c r="CO882" s="1223">
        <f t="shared" si="2731"/>
        <v>0</v>
      </c>
      <c r="CP882" s="1223">
        <f t="shared" si="2731"/>
        <v>0</v>
      </c>
      <c r="CQ882" s="1223">
        <f t="shared" si="2731"/>
        <v>5.4794520547945206E-3</v>
      </c>
      <c r="CR882" s="1223">
        <f t="shared" si="2731"/>
        <v>5.4794520547945206E-3</v>
      </c>
      <c r="CS882" s="1222">
        <f t="shared" si="2723"/>
        <v>8.21917808219178E-3</v>
      </c>
      <c r="CT882" s="1368">
        <f t="shared" si="2649"/>
        <v>7.3268101761252452E-2</v>
      </c>
      <c r="CU882" s="1226">
        <f t="shared" si="2732"/>
        <v>0</v>
      </c>
      <c r="CV882" s="1227">
        <f t="shared" si="2732"/>
        <v>0</v>
      </c>
      <c r="CW882" s="1228">
        <f t="shared" si="2732"/>
        <v>0</v>
      </c>
      <c r="CX882" s="1228">
        <f t="shared" si="2732"/>
        <v>0</v>
      </c>
      <c r="CY882" s="1228">
        <f t="shared" si="2732"/>
        <v>0</v>
      </c>
      <c r="CZ882" s="1228">
        <f t="shared" si="2732"/>
        <v>0</v>
      </c>
      <c r="DA882" s="1228">
        <f t="shared" si="2732"/>
        <v>0</v>
      </c>
      <c r="DB882" s="1229">
        <f t="shared" si="2732"/>
        <v>0</v>
      </c>
      <c r="DC882" s="1229">
        <f t="shared" si="2732"/>
        <v>0</v>
      </c>
      <c r="DD882" s="1229">
        <f t="shared" si="2732"/>
        <v>0</v>
      </c>
      <c r="DE882" s="1228">
        <f t="shared" si="2732"/>
        <v>0</v>
      </c>
      <c r="DF882" s="1228">
        <f t="shared" si="2732"/>
        <v>0</v>
      </c>
      <c r="DG882" s="1228">
        <f t="shared" si="2732"/>
        <v>0</v>
      </c>
      <c r="DH882" s="1228">
        <f t="shared" si="2732"/>
        <v>0</v>
      </c>
      <c r="DI882" s="1228">
        <f t="shared" si="2732"/>
        <v>0</v>
      </c>
      <c r="DJ882" s="1227">
        <f t="shared" si="2724"/>
        <v>4.10958904109589E-3</v>
      </c>
      <c r="DK882" s="1226">
        <f t="shared" si="2651"/>
        <v>4.9315068493150684E-3</v>
      </c>
      <c r="DL882" s="1230">
        <f t="shared" si="2652"/>
        <v>17</v>
      </c>
      <c r="DM882" s="1180">
        <f t="shared" si="2653"/>
        <v>17</v>
      </c>
      <c r="DN882" s="1180">
        <f t="shared" si="2654"/>
        <v>17</v>
      </c>
      <c r="DO882" s="1180">
        <f t="shared" si="2655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4">SUM(C620)</f>
        <v>0</v>
      </c>
      <c r="D883" s="1543">
        <f t="shared" si="2774"/>
        <v>0</v>
      </c>
      <c r="E883" s="1543">
        <f t="shared" si="2774"/>
        <v>0</v>
      </c>
      <c r="F883" s="1543">
        <f t="shared" si="2774"/>
        <v>7.5538160469667326E-2</v>
      </c>
      <c r="G883" s="1543">
        <f t="shared" si="2774"/>
        <v>0</v>
      </c>
      <c r="H883" s="1543">
        <f t="shared" si="2774"/>
        <v>0</v>
      </c>
      <c r="I883" s="1543">
        <f t="shared" si="2774"/>
        <v>7.5538160469667326E-2</v>
      </c>
      <c r="J883" s="1543">
        <f t="shared" si="2774"/>
        <v>0</v>
      </c>
      <c r="K883" s="1543">
        <f t="shared" si="2774"/>
        <v>0</v>
      </c>
      <c r="L883" s="1543">
        <f t="shared" si="2774"/>
        <v>0</v>
      </c>
      <c r="M883" s="1543">
        <f t="shared" si="2774"/>
        <v>0</v>
      </c>
      <c r="N883" s="1543">
        <f t="shared" si="2774"/>
        <v>0</v>
      </c>
      <c r="O883" s="1543">
        <f t="shared" si="2774"/>
        <v>0</v>
      </c>
      <c r="P883" s="1543">
        <f t="shared" si="2774"/>
        <v>0</v>
      </c>
      <c r="Q883" s="1543">
        <f t="shared" si="2774"/>
        <v>0</v>
      </c>
      <c r="R883" s="1543">
        <f t="shared" si="2774"/>
        <v>0</v>
      </c>
      <c r="S883" s="1542"/>
      <c r="T883" s="1664">
        <f>SUM(T620)</f>
        <v>0</v>
      </c>
      <c r="U883" s="1664">
        <f t="shared" ref="U883:AJ883" si="2775">SUM(U620)</f>
        <v>0</v>
      </c>
      <c r="V883" s="1664">
        <f t="shared" si="2775"/>
        <v>9.7120492032429402E-3</v>
      </c>
      <c r="W883" s="1664">
        <f t="shared" si="2775"/>
        <v>0</v>
      </c>
      <c r="X883" s="1664">
        <f t="shared" si="2775"/>
        <v>0</v>
      </c>
      <c r="Y883" s="1664">
        <f t="shared" si="2775"/>
        <v>2.589879787531451E-2</v>
      </c>
      <c r="Z883" s="1664">
        <f t="shared" si="2775"/>
        <v>0</v>
      </c>
      <c r="AA883" s="1543">
        <f t="shared" si="2775"/>
        <v>0</v>
      </c>
      <c r="AB883" s="1543">
        <f t="shared" si="2775"/>
        <v>0</v>
      </c>
      <c r="AC883" s="1543">
        <f t="shared" si="2775"/>
        <v>0</v>
      </c>
      <c r="AD883" s="1543">
        <f t="shared" si="2775"/>
        <v>0</v>
      </c>
      <c r="AE883" s="1543">
        <f t="shared" si="2775"/>
        <v>0</v>
      </c>
      <c r="AF883" s="1543">
        <f t="shared" si="2775"/>
        <v>0</v>
      </c>
      <c r="AG883" s="1543">
        <f t="shared" si="2775"/>
        <v>0</v>
      </c>
      <c r="AH883" s="1543">
        <f t="shared" si="2775"/>
        <v>0</v>
      </c>
      <c r="AI883" s="1543">
        <f t="shared" si="2775"/>
        <v>0</v>
      </c>
      <c r="AJ883" s="1543">
        <f t="shared" si="2775"/>
        <v>0</v>
      </c>
      <c r="AK883" s="1542"/>
      <c r="AL883" s="1543">
        <f>SUM(AL620)</f>
        <v>0</v>
      </c>
      <c r="AM883" s="1543">
        <f t="shared" ref="AM883:BB883" si="2776">SUM(AM620)</f>
        <v>0</v>
      </c>
      <c r="AN883" s="1543">
        <f t="shared" si="2776"/>
        <v>0</v>
      </c>
      <c r="AO883" s="1543">
        <f t="shared" si="2776"/>
        <v>0</v>
      </c>
      <c r="AP883" s="1543">
        <f t="shared" si="2776"/>
        <v>7.7696393625943522E-2</v>
      </c>
      <c r="AQ883" s="1543">
        <f t="shared" si="2776"/>
        <v>0</v>
      </c>
      <c r="AR883" s="1543">
        <f t="shared" si="2776"/>
        <v>5.6653620352250487E-2</v>
      </c>
      <c r="AS883" s="1543">
        <f t="shared" si="2776"/>
        <v>0</v>
      </c>
      <c r="AT883" s="1543">
        <f t="shared" si="2776"/>
        <v>0</v>
      </c>
      <c r="AU883" s="1543">
        <f t="shared" si="2776"/>
        <v>0</v>
      </c>
      <c r="AV883" s="1543">
        <f t="shared" si="2776"/>
        <v>0</v>
      </c>
      <c r="AW883" s="1543">
        <f t="shared" si="2776"/>
        <v>0</v>
      </c>
      <c r="AX883" s="1543">
        <f t="shared" si="2776"/>
        <v>0</v>
      </c>
      <c r="AY883" s="1543">
        <f t="shared" si="2776"/>
        <v>0</v>
      </c>
      <c r="AZ883" s="1543">
        <f t="shared" si="2776"/>
        <v>0</v>
      </c>
      <c r="BA883" s="1543">
        <f t="shared" si="2776"/>
        <v>0</v>
      </c>
      <c r="BB883" s="1543">
        <f t="shared" si="2776"/>
        <v>0</v>
      </c>
      <c r="BC883" s="1542"/>
      <c r="BD883" s="1543">
        <f>SUM(BD620)</f>
        <v>0</v>
      </c>
      <c r="BE883" s="1543">
        <f t="shared" ref="BE883:BT883" si="2777">SUM(BE620)</f>
        <v>0</v>
      </c>
      <c r="BF883" s="1543">
        <f t="shared" si="2777"/>
        <v>0</v>
      </c>
      <c r="BG883" s="1543">
        <f t="shared" si="2777"/>
        <v>0</v>
      </c>
      <c r="BH883" s="1543">
        <f t="shared" si="2777"/>
        <v>0</v>
      </c>
      <c r="BI883" s="1543">
        <f t="shared" si="2777"/>
        <v>0</v>
      </c>
      <c r="BJ883" s="1543">
        <f t="shared" si="2777"/>
        <v>0</v>
      </c>
      <c r="BK883" s="1543">
        <f t="shared" si="2777"/>
        <v>0</v>
      </c>
      <c r="BL883" s="1543">
        <f t="shared" si="2777"/>
        <v>0</v>
      </c>
      <c r="BM883" s="1543">
        <f t="shared" si="2777"/>
        <v>0</v>
      </c>
      <c r="BN883" s="1543">
        <f t="shared" si="2777"/>
        <v>0</v>
      </c>
      <c r="BO883" s="1543">
        <f t="shared" si="2777"/>
        <v>0</v>
      </c>
      <c r="BP883" s="1543">
        <f t="shared" si="2777"/>
        <v>0</v>
      </c>
      <c r="BQ883" s="1543">
        <f t="shared" si="2777"/>
        <v>0</v>
      </c>
      <c r="BR883" s="1543">
        <f t="shared" si="2777"/>
        <v>0</v>
      </c>
      <c r="BS883" s="1543">
        <f t="shared" si="2777"/>
        <v>0</v>
      </c>
      <c r="BT883" s="1543">
        <f t="shared" si="2777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5"/>
        <v>5.0358773646444885E-3</v>
      </c>
      <c r="CA883" s="1220">
        <f t="shared" si="2645"/>
        <v>6.4746994688286293E-4</v>
      </c>
      <c r="CB883" s="1220">
        <f t="shared" si="2646"/>
        <v>3.7769080234833661E-3</v>
      </c>
      <c r="CC883" s="1387">
        <f t="shared" si="2647"/>
        <v>0</v>
      </c>
      <c r="CD883" s="1221">
        <f t="shared" si="2731"/>
        <v>0</v>
      </c>
      <c r="CE883" s="1222">
        <f t="shared" si="2731"/>
        <v>0</v>
      </c>
      <c r="CF883" s="1223">
        <f t="shared" si="2731"/>
        <v>0</v>
      </c>
      <c r="CG883" s="1223">
        <f t="shared" si="2731"/>
        <v>0</v>
      </c>
      <c r="CH883" s="1223">
        <f t="shared" si="2731"/>
        <v>0</v>
      </c>
      <c r="CI883" s="1223">
        <f t="shared" si="2731"/>
        <v>0</v>
      </c>
      <c r="CJ883" s="1223">
        <f t="shared" si="2731"/>
        <v>0</v>
      </c>
      <c r="CK883" s="1224">
        <f t="shared" si="2731"/>
        <v>0</v>
      </c>
      <c r="CL883" s="1224">
        <f t="shared" si="2731"/>
        <v>0</v>
      </c>
      <c r="CM883" s="1224">
        <f t="shared" si="2731"/>
        <v>0</v>
      </c>
      <c r="CN883" s="1223">
        <f t="shared" si="2731"/>
        <v>0</v>
      </c>
      <c r="CO883" s="1223">
        <f t="shared" si="2731"/>
        <v>0</v>
      </c>
      <c r="CP883" s="1223">
        <f t="shared" si="2731"/>
        <v>0</v>
      </c>
      <c r="CQ883" s="1223">
        <f t="shared" si="2731"/>
        <v>0</v>
      </c>
      <c r="CR883" s="1223">
        <f t="shared" si="2731"/>
        <v>0</v>
      </c>
      <c r="CS883" s="1222">
        <f t="shared" si="2723"/>
        <v>5.6653620352250487E-2</v>
      </c>
      <c r="CT883" s="1368">
        <f t="shared" si="2649"/>
        <v>7.7696393625943522E-2</v>
      </c>
      <c r="CU883" s="1226">
        <f t="shared" si="2732"/>
        <v>0</v>
      </c>
      <c r="CV883" s="1227">
        <f t="shared" si="2732"/>
        <v>0</v>
      </c>
      <c r="CW883" s="1228">
        <f t="shared" si="2732"/>
        <v>0</v>
      </c>
      <c r="CX883" s="1228">
        <f t="shared" si="2732"/>
        <v>0</v>
      </c>
      <c r="CY883" s="1228">
        <f t="shared" si="2732"/>
        <v>0</v>
      </c>
      <c r="CZ883" s="1228">
        <f t="shared" si="2732"/>
        <v>0</v>
      </c>
      <c r="DA883" s="1228">
        <f t="shared" si="2732"/>
        <v>0</v>
      </c>
      <c r="DB883" s="1229">
        <f t="shared" si="2732"/>
        <v>0</v>
      </c>
      <c r="DC883" s="1229">
        <f t="shared" si="2732"/>
        <v>0</v>
      </c>
      <c r="DD883" s="1229">
        <f t="shared" si="2732"/>
        <v>0</v>
      </c>
      <c r="DE883" s="1228">
        <f t="shared" si="2732"/>
        <v>0</v>
      </c>
      <c r="DF883" s="1228">
        <f t="shared" si="2732"/>
        <v>0</v>
      </c>
      <c r="DG883" s="1228">
        <f t="shared" si="2732"/>
        <v>0</v>
      </c>
      <c r="DH883" s="1228">
        <f t="shared" si="2732"/>
        <v>0</v>
      </c>
      <c r="DI883" s="1228">
        <f t="shared" si="2732"/>
        <v>0</v>
      </c>
      <c r="DJ883" s="1227">
        <f t="shared" si="2724"/>
        <v>0</v>
      </c>
      <c r="DK883" s="1226">
        <f t="shared" si="2651"/>
        <v>0</v>
      </c>
      <c r="DL883" s="1230">
        <f t="shared" si="2652"/>
        <v>17</v>
      </c>
      <c r="DM883" s="1180">
        <f t="shared" si="2653"/>
        <v>17</v>
      </c>
      <c r="DN883" s="1180">
        <f t="shared" si="2654"/>
        <v>17</v>
      </c>
      <c r="DO883" s="1180">
        <f t="shared" si="2655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8">SUM(C626)</f>
        <v>0</v>
      </c>
      <c r="D884" s="1543">
        <f t="shared" si="2778"/>
        <v>0</v>
      </c>
      <c r="E884" s="1543">
        <f t="shared" si="2778"/>
        <v>0</v>
      </c>
      <c r="F884" s="1543">
        <f t="shared" si="2778"/>
        <v>0</v>
      </c>
      <c r="G884" s="1543">
        <f t="shared" si="2778"/>
        <v>0</v>
      </c>
      <c r="H884" s="1543">
        <f t="shared" si="2778"/>
        <v>0</v>
      </c>
      <c r="I884" s="1543">
        <f t="shared" si="2778"/>
        <v>0</v>
      </c>
      <c r="J884" s="1543">
        <f t="shared" si="2778"/>
        <v>0</v>
      </c>
      <c r="K884" s="1543">
        <f t="shared" si="2778"/>
        <v>0</v>
      </c>
      <c r="L884" s="1543">
        <f t="shared" si="2778"/>
        <v>0</v>
      </c>
      <c r="M884" s="1543">
        <f t="shared" si="2778"/>
        <v>0</v>
      </c>
      <c r="N884" s="1543">
        <f t="shared" si="2778"/>
        <v>0</v>
      </c>
      <c r="O884" s="1543">
        <f t="shared" si="2778"/>
        <v>0</v>
      </c>
      <c r="P884" s="1543">
        <f t="shared" si="2778"/>
        <v>0</v>
      </c>
      <c r="Q884" s="1543">
        <f t="shared" si="2778"/>
        <v>0</v>
      </c>
      <c r="R884" s="1543">
        <f t="shared" si="2778"/>
        <v>0</v>
      </c>
      <c r="S884" s="1542"/>
      <c r="T884" s="1664">
        <f>SUM(T626)</f>
        <v>0</v>
      </c>
      <c r="U884" s="1664">
        <f t="shared" ref="U884:AJ884" si="2779">SUM(U626)</f>
        <v>0</v>
      </c>
      <c r="V884" s="1664">
        <f t="shared" si="2779"/>
        <v>5.6863293262510483E-3</v>
      </c>
      <c r="W884" s="1664">
        <f t="shared" si="2779"/>
        <v>0</v>
      </c>
      <c r="X884" s="1664">
        <f t="shared" si="2779"/>
        <v>0</v>
      </c>
      <c r="Y884" s="1664">
        <f t="shared" si="2779"/>
        <v>1.8954431087503496E-3</v>
      </c>
      <c r="Z884" s="1664">
        <f t="shared" si="2779"/>
        <v>0</v>
      </c>
      <c r="AA884" s="1543">
        <f t="shared" si="2779"/>
        <v>0</v>
      </c>
      <c r="AB884" s="1543">
        <f t="shared" si="2779"/>
        <v>0</v>
      </c>
      <c r="AC884" s="1543">
        <f t="shared" si="2779"/>
        <v>0</v>
      </c>
      <c r="AD884" s="1543">
        <f t="shared" si="2779"/>
        <v>0</v>
      </c>
      <c r="AE884" s="1543">
        <f t="shared" si="2779"/>
        <v>0</v>
      </c>
      <c r="AF884" s="1543">
        <f t="shared" si="2779"/>
        <v>0</v>
      </c>
      <c r="AG884" s="1543">
        <f t="shared" si="2779"/>
        <v>0</v>
      </c>
      <c r="AH884" s="1543">
        <f t="shared" si="2779"/>
        <v>0</v>
      </c>
      <c r="AI884" s="1543">
        <f t="shared" si="2779"/>
        <v>0</v>
      </c>
      <c r="AJ884" s="1543">
        <f t="shared" si="2779"/>
        <v>0</v>
      </c>
      <c r="AK884" s="1542"/>
      <c r="AL884" s="1543">
        <f>SUM(AL626)</f>
        <v>0</v>
      </c>
      <c r="AM884" s="1543">
        <f t="shared" ref="AM884:BB884" si="2780">SUM(AM626)</f>
        <v>0</v>
      </c>
      <c r="AN884" s="1543">
        <f t="shared" si="2780"/>
        <v>0</v>
      </c>
      <c r="AO884" s="1543">
        <f t="shared" si="2780"/>
        <v>0</v>
      </c>
      <c r="AP884" s="1543">
        <f t="shared" si="2780"/>
        <v>4.5490634610008386E-2</v>
      </c>
      <c r="AQ884" s="1543">
        <f t="shared" si="2780"/>
        <v>3.3170254403131115E-2</v>
      </c>
      <c r="AR884" s="1543">
        <f t="shared" si="2780"/>
        <v>0</v>
      </c>
      <c r="AS884" s="1543">
        <f t="shared" si="2780"/>
        <v>0</v>
      </c>
      <c r="AT884" s="1543">
        <f t="shared" si="2780"/>
        <v>0</v>
      </c>
      <c r="AU884" s="1543">
        <f t="shared" si="2780"/>
        <v>0</v>
      </c>
      <c r="AV884" s="1543">
        <f t="shared" si="2780"/>
        <v>0</v>
      </c>
      <c r="AW884" s="1543">
        <f t="shared" si="2780"/>
        <v>0</v>
      </c>
      <c r="AX884" s="1543">
        <f t="shared" si="2780"/>
        <v>0</v>
      </c>
      <c r="AY884" s="1543">
        <f t="shared" si="2780"/>
        <v>0</v>
      </c>
      <c r="AZ884" s="1543">
        <f t="shared" si="2780"/>
        <v>0</v>
      </c>
      <c r="BA884" s="1543">
        <f t="shared" si="2780"/>
        <v>0</v>
      </c>
      <c r="BB884" s="1543">
        <f t="shared" si="2780"/>
        <v>0</v>
      </c>
      <c r="BC884" s="1542"/>
      <c r="BD884" s="1543">
        <f>SUM(BD626)</f>
        <v>0</v>
      </c>
      <c r="BE884" s="1543">
        <f t="shared" ref="BE884:BT884" si="2781">SUM(BE626)</f>
        <v>0</v>
      </c>
      <c r="BF884" s="1543">
        <f t="shared" si="2781"/>
        <v>0</v>
      </c>
      <c r="BG884" s="1543">
        <f t="shared" si="2781"/>
        <v>6.634050880626223E-2</v>
      </c>
      <c r="BH884" s="1543">
        <f t="shared" si="2781"/>
        <v>0</v>
      </c>
      <c r="BI884" s="1543">
        <f t="shared" si="2781"/>
        <v>5.3072407045009783E-2</v>
      </c>
      <c r="BJ884" s="1543">
        <f t="shared" si="2781"/>
        <v>0</v>
      </c>
      <c r="BK884" s="1543">
        <f t="shared" si="2781"/>
        <v>0</v>
      </c>
      <c r="BL884" s="1543">
        <f t="shared" si="2781"/>
        <v>0</v>
      </c>
      <c r="BM884" s="1543">
        <f t="shared" si="2781"/>
        <v>0</v>
      </c>
      <c r="BN884" s="1543">
        <f t="shared" si="2781"/>
        <v>0</v>
      </c>
      <c r="BO884" s="1543">
        <f t="shared" si="2781"/>
        <v>0</v>
      </c>
      <c r="BP884" s="1543">
        <f t="shared" si="2781"/>
        <v>0</v>
      </c>
      <c r="BQ884" s="1543">
        <f t="shared" si="2781"/>
        <v>0</v>
      </c>
      <c r="BR884" s="1543">
        <f t="shared" si="2781"/>
        <v>0</v>
      </c>
      <c r="BS884" s="1543">
        <f t="shared" si="2781"/>
        <v>0</v>
      </c>
      <c r="BT884" s="1543">
        <f t="shared" si="2781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5"/>
        <v>0</v>
      </c>
      <c r="CA884" s="1220">
        <f t="shared" si="2645"/>
        <v>1.2636287391669E-4</v>
      </c>
      <c r="CB884" s="1220">
        <f t="shared" si="2646"/>
        <v>2.2113502935420743E-3</v>
      </c>
      <c r="CC884" s="1387">
        <f t="shared" si="2647"/>
        <v>3.5381604696673183E-3</v>
      </c>
      <c r="CD884" s="1221">
        <f t="shared" si="2731"/>
        <v>0</v>
      </c>
      <c r="CE884" s="1222">
        <f t="shared" si="2731"/>
        <v>0</v>
      </c>
      <c r="CF884" s="1223">
        <f t="shared" si="2731"/>
        <v>0</v>
      </c>
      <c r="CG884" s="1223">
        <f t="shared" si="2731"/>
        <v>0</v>
      </c>
      <c r="CH884" s="1223">
        <f t="shared" si="2731"/>
        <v>0</v>
      </c>
      <c r="CI884" s="1223">
        <f t="shared" si="2731"/>
        <v>0</v>
      </c>
      <c r="CJ884" s="1223">
        <f t="shared" si="2731"/>
        <v>0</v>
      </c>
      <c r="CK884" s="1224">
        <f t="shared" si="2731"/>
        <v>0</v>
      </c>
      <c r="CL884" s="1224">
        <f t="shared" si="2731"/>
        <v>0</v>
      </c>
      <c r="CM884" s="1224">
        <f t="shared" si="2731"/>
        <v>0</v>
      </c>
      <c r="CN884" s="1223">
        <f t="shared" si="2731"/>
        <v>0</v>
      </c>
      <c r="CO884" s="1223">
        <f t="shared" si="2731"/>
        <v>0</v>
      </c>
      <c r="CP884" s="1223">
        <f t="shared" si="2731"/>
        <v>0</v>
      </c>
      <c r="CQ884" s="1223">
        <f t="shared" si="2731"/>
        <v>0</v>
      </c>
      <c r="CR884" s="1223">
        <f t="shared" si="2731"/>
        <v>0</v>
      </c>
      <c r="CS884" s="1222">
        <f t="shared" si="2723"/>
        <v>3.3170254403131115E-2</v>
      </c>
      <c r="CT884" s="1368">
        <f t="shared" si="2649"/>
        <v>4.5490634610008386E-2</v>
      </c>
      <c r="CU884" s="1226">
        <f t="shared" si="2732"/>
        <v>0</v>
      </c>
      <c r="CV884" s="1227">
        <f t="shared" si="2732"/>
        <v>0</v>
      </c>
      <c r="CW884" s="1228">
        <f t="shared" si="2732"/>
        <v>0</v>
      </c>
      <c r="CX884" s="1228">
        <f t="shared" si="2732"/>
        <v>0</v>
      </c>
      <c r="CY884" s="1228">
        <f t="shared" si="2732"/>
        <v>0</v>
      </c>
      <c r="CZ884" s="1228">
        <f t="shared" si="2732"/>
        <v>0</v>
      </c>
      <c r="DA884" s="1228">
        <f t="shared" si="2732"/>
        <v>0</v>
      </c>
      <c r="DB884" s="1229">
        <f t="shared" si="2732"/>
        <v>0</v>
      </c>
      <c r="DC884" s="1229">
        <f t="shared" si="2732"/>
        <v>0</v>
      </c>
      <c r="DD884" s="1229">
        <f t="shared" si="2732"/>
        <v>0</v>
      </c>
      <c r="DE884" s="1228">
        <f t="shared" si="2732"/>
        <v>0</v>
      </c>
      <c r="DF884" s="1228">
        <f t="shared" si="2732"/>
        <v>0</v>
      </c>
      <c r="DG884" s="1228">
        <f t="shared" si="2732"/>
        <v>0</v>
      </c>
      <c r="DH884" s="1228">
        <f t="shared" si="2732"/>
        <v>0</v>
      </c>
      <c r="DI884" s="1228">
        <f t="shared" si="2732"/>
        <v>0</v>
      </c>
      <c r="DJ884" s="1227">
        <f t="shared" si="2724"/>
        <v>5.3072407045009783E-2</v>
      </c>
      <c r="DK884" s="1226">
        <f t="shared" si="2651"/>
        <v>6.634050880626223E-2</v>
      </c>
      <c r="DL884" s="1230">
        <f t="shared" si="2652"/>
        <v>17</v>
      </c>
      <c r="DM884" s="1180">
        <f t="shared" si="2653"/>
        <v>17</v>
      </c>
      <c r="DN884" s="1180">
        <f t="shared" si="2654"/>
        <v>17</v>
      </c>
      <c r="DO884" s="1180">
        <f t="shared" si="2655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2">SUM(C632)</f>
        <v>0</v>
      </c>
      <c r="D885" s="1543">
        <f t="shared" si="2782"/>
        <v>0</v>
      </c>
      <c r="E885" s="1543">
        <f t="shared" si="2782"/>
        <v>0</v>
      </c>
      <c r="F885" s="1543">
        <f t="shared" si="2782"/>
        <v>0</v>
      </c>
      <c r="G885" s="1543">
        <f t="shared" si="2782"/>
        <v>0</v>
      </c>
      <c r="H885" s="1543">
        <f t="shared" si="2782"/>
        <v>0</v>
      </c>
      <c r="I885" s="1543">
        <f t="shared" si="2782"/>
        <v>0</v>
      </c>
      <c r="J885" s="1543">
        <f t="shared" si="2782"/>
        <v>0</v>
      </c>
      <c r="K885" s="1543">
        <f t="shared" si="2782"/>
        <v>0</v>
      </c>
      <c r="L885" s="1543">
        <f t="shared" si="2782"/>
        <v>0</v>
      </c>
      <c r="M885" s="1543">
        <f t="shared" si="2782"/>
        <v>0</v>
      </c>
      <c r="N885" s="1543">
        <f t="shared" si="2782"/>
        <v>0</v>
      </c>
      <c r="O885" s="1543">
        <f t="shared" si="2782"/>
        <v>0</v>
      </c>
      <c r="P885" s="1543">
        <f t="shared" si="2782"/>
        <v>0</v>
      </c>
      <c r="Q885" s="1543">
        <f t="shared" si="2782"/>
        <v>0</v>
      </c>
      <c r="R885" s="1543">
        <f t="shared" si="2782"/>
        <v>0</v>
      </c>
      <c r="S885" s="1542"/>
      <c r="T885" s="1664">
        <f>SUM(T632)</f>
        <v>0</v>
      </c>
      <c r="U885" s="1664">
        <f t="shared" ref="U885:AJ885" si="2783">SUM(U632)</f>
        <v>0</v>
      </c>
      <c r="V885" s="1664">
        <f t="shared" si="2783"/>
        <v>0</v>
      </c>
      <c r="W885" s="1664">
        <f t="shared" si="2783"/>
        <v>0</v>
      </c>
      <c r="X885" s="1664">
        <f t="shared" si="2783"/>
        <v>0</v>
      </c>
      <c r="Y885" s="1664">
        <f t="shared" si="2783"/>
        <v>0</v>
      </c>
      <c r="Z885" s="1664">
        <f t="shared" si="2783"/>
        <v>0</v>
      </c>
      <c r="AA885" s="1543">
        <f t="shared" si="2783"/>
        <v>0</v>
      </c>
      <c r="AB885" s="1543">
        <f t="shared" si="2783"/>
        <v>0</v>
      </c>
      <c r="AC885" s="1543">
        <f t="shared" si="2783"/>
        <v>0</v>
      </c>
      <c r="AD885" s="1543">
        <f t="shared" si="2783"/>
        <v>0</v>
      </c>
      <c r="AE885" s="1543">
        <f t="shared" si="2783"/>
        <v>0</v>
      </c>
      <c r="AF885" s="1543">
        <f t="shared" si="2783"/>
        <v>0</v>
      </c>
      <c r="AG885" s="1543">
        <f t="shared" si="2783"/>
        <v>0</v>
      </c>
      <c r="AH885" s="1543">
        <f t="shared" si="2783"/>
        <v>0</v>
      </c>
      <c r="AI885" s="1543">
        <f t="shared" si="2783"/>
        <v>0</v>
      </c>
      <c r="AJ885" s="1543">
        <f t="shared" si="2783"/>
        <v>0</v>
      </c>
      <c r="AK885" s="1542"/>
      <c r="AL885" s="1543">
        <f>SUM(AL632)</f>
        <v>0</v>
      </c>
      <c r="AM885" s="1543">
        <f t="shared" ref="AM885:BB885" si="2784">SUM(AM632)</f>
        <v>0</v>
      </c>
      <c r="AN885" s="1543">
        <f t="shared" si="2784"/>
        <v>0</v>
      </c>
      <c r="AO885" s="1543">
        <f t="shared" si="2784"/>
        <v>0</v>
      </c>
      <c r="AP885" s="1543">
        <f t="shared" si="2784"/>
        <v>0</v>
      </c>
      <c r="AQ885" s="1543">
        <f t="shared" si="2784"/>
        <v>0</v>
      </c>
      <c r="AR885" s="1543">
        <f t="shared" si="2784"/>
        <v>0</v>
      </c>
      <c r="AS885" s="1543">
        <f t="shared" si="2784"/>
        <v>0</v>
      </c>
      <c r="AT885" s="1543">
        <f t="shared" si="2784"/>
        <v>0</v>
      </c>
      <c r="AU885" s="1543">
        <f t="shared" si="2784"/>
        <v>0</v>
      </c>
      <c r="AV885" s="1543">
        <f t="shared" si="2784"/>
        <v>0</v>
      </c>
      <c r="AW885" s="1543">
        <f t="shared" si="2784"/>
        <v>0</v>
      </c>
      <c r="AX885" s="1543">
        <f t="shared" si="2784"/>
        <v>0</v>
      </c>
      <c r="AY885" s="1543">
        <f t="shared" si="2784"/>
        <v>0</v>
      </c>
      <c r="AZ885" s="1543">
        <f t="shared" si="2784"/>
        <v>0</v>
      </c>
      <c r="BA885" s="1543">
        <f t="shared" si="2784"/>
        <v>0</v>
      </c>
      <c r="BB885" s="1543">
        <f t="shared" si="2784"/>
        <v>0</v>
      </c>
      <c r="BC885" s="1542"/>
      <c r="BD885" s="1543">
        <f>SUM(BD632)</f>
        <v>0</v>
      </c>
      <c r="BE885" s="1543">
        <f t="shared" ref="BE885:BT885" si="2785">SUM(BE632)</f>
        <v>0</v>
      </c>
      <c r="BF885" s="1543">
        <f t="shared" si="2785"/>
        <v>0</v>
      </c>
      <c r="BG885" s="1543">
        <f t="shared" si="2785"/>
        <v>0</v>
      </c>
      <c r="BH885" s="1543">
        <f t="shared" si="2785"/>
        <v>0</v>
      </c>
      <c r="BI885" s="1543">
        <f t="shared" si="2785"/>
        <v>0</v>
      </c>
      <c r="BJ885" s="1543">
        <f t="shared" si="2785"/>
        <v>0</v>
      </c>
      <c r="BK885" s="1543">
        <f t="shared" si="2785"/>
        <v>0</v>
      </c>
      <c r="BL885" s="1543">
        <f t="shared" si="2785"/>
        <v>0</v>
      </c>
      <c r="BM885" s="1543">
        <f t="shared" si="2785"/>
        <v>0</v>
      </c>
      <c r="BN885" s="1543">
        <f t="shared" si="2785"/>
        <v>0</v>
      </c>
      <c r="BO885" s="1543">
        <f t="shared" si="2785"/>
        <v>0</v>
      </c>
      <c r="BP885" s="1543">
        <f t="shared" si="2785"/>
        <v>0</v>
      </c>
      <c r="BQ885" s="1543">
        <f t="shared" si="2785"/>
        <v>0</v>
      </c>
      <c r="BR885" s="1543">
        <f t="shared" si="2785"/>
        <v>0</v>
      </c>
      <c r="BS885" s="1543">
        <f t="shared" si="2785"/>
        <v>0</v>
      </c>
      <c r="BT885" s="1543">
        <f t="shared" si="2785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5"/>
        <v>0</v>
      </c>
      <c r="CA885" s="1220">
        <f t="shared" si="2645"/>
        <v>0</v>
      </c>
      <c r="CB885" s="1220">
        <f t="shared" si="2646"/>
        <v>0</v>
      </c>
      <c r="CC885" s="1387">
        <f t="shared" si="2647"/>
        <v>0</v>
      </c>
      <c r="CD885" s="1221">
        <f t="shared" si="2731"/>
        <v>0</v>
      </c>
      <c r="CE885" s="1222">
        <f t="shared" si="2731"/>
        <v>0</v>
      </c>
      <c r="CF885" s="1223">
        <f t="shared" si="2731"/>
        <v>0</v>
      </c>
      <c r="CG885" s="1223">
        <f t="shared" si="2731"/>
        <v>0</v>
      </c>
      <c r="CH885" s="1223">
        <f t="shared" si="2731"/>
        <v>0</v>
      </c>
      <c r="CI885" s="1223">
        <f t="shared" si="2731"/>
        <v>0</v>
      </c>
      <c r="CJ885" s="1223">
        <f t="shared" si="2731"/>
        <v>0</v>
      </c>
      <c r="CK885" s="1224">
        <f t="shared" si="2731"/>
        <v>0</v>
      </c>
      <c r="CL885" s="1224">
        <f t="shared" si="2731"/>
        <v>0</v>
      </c>
      <c r="CM885" s="1224">
        <f t="shared" si="2731"/>
        <v>0</v>
      </c>
      <c r="CN885" s="1223">
        <f t="shared" si="2731"/>
        <v>0</v>
      </c>
      <c r="CO885" s="1223">
        <f t="shared" si="2731"/>
        <v>0</v>
      </c>
      <c r="CP885" s="1223">
        <f t="shared" si="2731"/>
        <v>0</v>
      </c>
      <c r="CQ885" s="1223">
        <f t="shared" si="2731"/>
        <v>0</v>
      </c>
      <c r="CR885" s="1223">
        <f t="shared" si="2731"/>
        <v>0</v>
      </c>
      <c r="CS885" s="1222">
        <f t="shared" si="2723"/>
        <v>0</v>
      </c>
      <c r="CT885" s="1368">
        <f t="shared" si="2649"/>
        <v>0</v>
      </c>
      <c r="CU885" s="1226">
        <f t="shared" si="2732"/>
        <v>0</v>
      </c>
      <c r="CV885" s="1227">
        <f t="shared" si="2732"/>
        <v>0</v>
      </c>
      <c r="CW885" s="1228">
        <f t="shared" si="2732"/>
        <v>0</v>
      </c>
      <c r="CX885" s="1228">
        <f t="shared" si="2732"/>
        <v>0</v>
      </c>
      <c r="CY885" s="1228">
        <f t="shared" si="2732"/>
        <v>0</v>
      </c>
      <c r="CZ885" s="1228">
        <f t="shared" si="2732"/>
        <v>0</v>
      </c>
      <c r="DA885" s="1228">
        <f t="shared" si="2732"/>
        <v>0</v>
      </c>
      <c r="DB885" s="1229">
        <f t="shared" si="2732"/>
        <v>0</v>
      </c>
      <c r="DC885" s="1229">
        <f t="shared" si="2732"/>
        <v>0</v>
      </c>
      <c r="DD885" s="1229">
        <f t="shared" si="2732"/>
        <v>0</v>
      </c>
      <c r="DE885" s="1228">
        <f t="shared" si="2732"/>
        <v>0</v>
      </c>
      <c r="DF885" s="1228">
        <f t="shared" si="2732"/>
        <v>0</v>
      </c>
      <c r="DG885" s="1228">
        <f t="shared" si="2732"/>
        <v>0</v>
      </c>
      <c r="DH885" s="1228">
        <f t="shared" si="2732"/>
        <v>0</v>
      </c>
      <c r="DI885" s="1228">
        <f t="shared" si="2732"/>
        <v>0</v>
      </c>
      <c r="DJ885" s="1227">
        <f t="shared" si="2724"/>
        <v>0</v>
      </c>
      <c r="DK885" s="1226">
        <f t="shared" si="2651"/>
        <v>0</v>
      </c>
      <c r="DL885" s="1230">
        <f t="shared" si="2652"/>
        <v>17</v>
      </c>
      <c r="DM885" s="1180">
        <f t="shared" si="2653"/>
        <v>17</v>
      </c>
      <c r="DN885" s="1180">
        <f t="shared" si="2654"/>
        <v>17</v>
      </c>
      <c r="DO885" s="1180">
        <f t="shared" si="2655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6">SUM(C639)</f>
        <v>0</v>
      </c>
      <c r="D886" s="1543">
        <f t="shared" si="2786"/>
        <v>5.1887056192339957E-3</v>
      </c>
      <c r="E886" s="1543">
        <f t="shared" si="2786"/>
        <v>0</v>
      </c>
      <c r="F886" s="1543">
        <f t="shared" si="2786"/>
        <v>9.1998260491411177E-3</v>
      </c>
      <c r="G886" s="1543">
        <f t="shared" si="2786"/>
        <v>0</v>
      </c>
      <c r="H886" s="1543">
        <f t="shared" si="2786"/>
        <v>0</v>
      </c>
      <c r="I886" s="1543">
        <f t="shared" si="2786"/>
        <v>1.4350945857795174E-3</v>
      </c>
      <c r="J886" s="1543">
        <f t="shared" si="2786"/>
        <v>0</v>
      </c>
      <c r="K886" s="1543">
        <f t="shared" si="2786"/>
        <v>0</v>
      </c>
      <c r="L886" s="1543">
        <f t="shared" si="2786"/>
        <v>0</v>
      </c>
      <c r="M886" s="1543">
        <f t="shared" si="2786"/>
        <v>0</v>
      </c>
      <c r="N886" s="1543">
        <f t="shared" si="2786"/>
        <v>0</v>
      </c>
      <c r="O886" s="1543">
        <f t="shared" si="2786"/>
        <v>0</v>
      </c>
      <c r="P886" s="1543">
        <f t="shared" si="2786"/>
        <v>0</v>
      </c>
      <c r="Q886" s="1543">
        <f t="shared" si="2786"/>
        <v>0</v>
      </c>
      <c r="R886" s="1543">
        <f t="shared" si="2786"/>
        <v>0</v>
      </c>
      <c r="S886" s="1542"/>
      <c r="T886" s="1664">
        <f>SUM(T639)</f>
        <v>2.170906718851924E-2</v>
      </c>
      <c r="U886" s="1664">
        <f t="shared" ref="U886:AJ886" si="2787">SUM(U639)</f>
        <v>0</v>
      </c>
      <c r="V886" s="1664">
        <f t="shared" si="2787"/>
        <v>5.1887056192339957E-3</v>
      </c>
      <c r="W886" s="1664">
        <f t="shared" si="2787"/>
        <v>3.8585127201565553E-2</v>
      </c>
      <c r="X886" s="1664">
        <f t="shared" si="2787"/>
        <v>0</v>
      </c>
      <c r="Y886" s="1664">
        <f t="shared" si="2787"/>
        <v>8.2005404901686695E-5</v>
      </c>
      <c r="Z886" s="1664">
        <f t="shared" si="2787"/>
        <v>4.4551299972043615E-2</v>
      </c>
      <c r="AA886" s="1543">
        <f t="shared" si="2787"/>
        <v>0</v>
      </c>
      <c r="AB886" s="1543">
        <f t="shared" si="2787"/>
        <v>0</v>
      </c>
      <c r="AC886" s="1543">
        <f t="shared" si="2787"/>
        <v>0</v>
      </c>
      <c r="AD886" s="1543">
        <f t="shared" si="2787"/>
        <v>0</v>
      </c>
      <c r="AE886" s="1543">
        <f t="shared" si="2787"/>
        <v>0</v>
      </c>
      <c r="AF886" s="1543">
        <f t="shared" si="2787"/>
        <v>0</v>
      </c>
      <c r="AG886" s="1543">
        <f t="shared" si="2787"/>
        <v>0</v>
      </c>
      <c r="AH886" s="1543">
        <f t="shared" si="2787"/>
        <v>0</v>
      </c>
      <c r="AI886" s="1543">
        <f t="shared" si="2787"/>
        <v>0</v>
      </c>
      <c r="AJ886" s="1543">
        <f t="shared" si="2787"/>
        <v>0</v>
      </c>
      <c r="AK886" s="1542"/>
      <c r="AL886" s="1543">
        <f>SUM(AL639)</f>
        <v>1.6401080980337342E-5</v>
      </c>
      <c r="AM886" s="1543">
        <f t="shared" ref="AM886:BB886" si="2788">SUM(AM639)</f>
        <v>0</v>
      </c>
      <c r="AN886" s="1543">
        <f t="shared" si="2788"/>
        <v>0</v>
      </c>
      <c r="AO886" s="1543">
        <f t="shared" si="2788"/>
        <v>1.5264187866927594E-2</v>
      </c>
      <c r="AP886" s="1543">
        <f t="shared" si="2788"/>
        <v>9.7511881464914726E-3</v>
      </c>
      <c r="AQ886" s="1543">
        <f t="shared" si="2788"/>
        <v>0</v>
      </c>
      <c r="AR886" s="1543">
        <f t="shared" si="2788"/>
        <v>4.5988258317025438E-2</v>
      </c>
      <c r="AS886" s="1543">
        <f t="shared" si="2788"/>
        <v>0</v>
      </c>
      <c r="AT886" s="1543">
        <f t="shared" si="2788"/>
        <v>0</v>
      </c>
      <c r="AU886" s="1543">
        <f t="shared" si="2788"/>
        <v>0</v>
      </c>
      <c r="AV886" s="1543">
        <f t="shared" si="2788"/>
        <v>0</v>
      </c>
      <c r="AW886" s="1543">
        <f t="shared" si="2788"/>
        <v>0</v>
      </c>
      <c r="AX886" s="1543">
        <f t="shared" si="2788"/>
        <v>0</v>
      </c>
      <c r="AY886" s="1543">
        <f t="shared" si="2788"/>
        <v>0</v>
      </c>
      <c r="AZ886" s="1543">
        <f t="shared" si="2788"/>
        <v>0</v>
      </c>
      <c r="BA886" s="1543">
        <f t="shared" si="2788"/>
        <v>0</v>
      </c>
      <c r="BB886" s="1543">
        <f t="shared" si="2788"/>
        <v>0</v>
      </c>
      <c r="BC886" s="1542"/>
      <c r="BD886" s="1543">
        <f>SUM(BD639)</f>
        <v>8.2005404901686703E-4</v>
      </c>
      <c r="BE886" s="1543">
        <f t="shared" ref="BE886:BT886" si="2789">SUM(BE639)</f>
        <v>0</v>
      </c>
      <c r="BF886" s="1543">
        <f t="shared" si="2789"/>
        <v>4.5401174168297458E-3</v>
      </c>
      <c r="BG886" s="1543">
        <f t="shared" si="2789"/>
        <v>1.5489236790606655E-2</v>
      </c>
      <c r="BH886" s="1543">
        <f t="shared" si="2789"/>
        <v>0</v>
      </c>
      <c r="BI886" s="1543">
        <f t="shared" si="2789"/>
        <v>4.5923026744944554E-4</v>
      </c>
      <c r="BJ886" s="1543">
        <f t="shared" si="2789"/>
        <v>1.9099804305283759E-3</v>
      </c>
      <c r="BK886" s="1543">
        <f t="shared" si="2789"/>
        <v>0</v>
      </c>
      <c r="BL886" s="1543">
        <f t="shared" si="2789"/>
        <v>0</v>
      </c>
      <c r="BM886" s="1543">
        <f t="shared" si="2789"/>
        <v>0</v>
      </c>
      <c r="BN886" s="1543">
        <f t="shared" si="2789"/>
        <v>0</v>
      </c>
      <c r="BO886" s="1543">
        <f t="shared" si="2789"/>
        <v>0</v>
      </c>
      <c r="BP886" s="1543">
        <f t="shared" si="2789"/>
        <v>0</v>
      </c>
      <c r="BQ886" s="1543">
        <f t="shared" si="2789"/>
        <v>0</v>
      </c>
      <c r="BR886" s="1543">
        <f t="shared" si="2789"/>
        <v>0</v>
      </c>
      <c r="BS886" s="1543">
        <f t="shared" si="2789"/>
        <v>0</v>
      </c>
      <c r="BT886" s="1543">
        <f t="shared" si="2789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4"/>
        <v>4.4158668033423426E-4</v>
      </c>
      <c r="CA886" s="1220">
        <f t="shared" si="2645"/>
        <v>4.370993694281366E-3</v>
      </c>
      <c r="CB886" s="1220">
        <f t="shared" si="2646"/>
        <v>1.6687851396266274E-3</v>
      </c>
      <c r="CC886" s="1387">
        <f t="shared" si="2647"/>
        <v>5.1529214425496234E-4</v>
      </c>
      <c r="CD886" s="1221">
        <f t="shared" si="2731"/>
        <v>0</v>
      </c>
      <c r="CE886" s="1222">
        <f t="shared" si="2731"/>
        <v>0</v>
      </c>
      <c r="CF886" s="1223">
        <f t="shared" si="2731"/>
        <v>0</v>
      </c>
      <c r="CG886" s="1223">
        <f t="shared" si="2731"/>
        <v>0</v>
      </c>
      <c r="CH886" s="1223">
        <f t="shared" si="2731"/>
        <v>0</v>
      </c>
      <c r="CI886" s="1223">
        <f t="shared" si="2731"/>
        <v>0</v>
      </c>
      <c r="CJ886" s="1223">
        <f t="shared" si="2731"/>
        <v>0</v>
      </c>
      <c r="CK886" s="1224">
        <f t="shared" si="2731"/>
        <v>0</v>
      </c>
      <c r="CL886" s="1224">
        <f t="shared" si="2731"/>
        <v>0</v>
      </c>
      <c r="CM886" s="1224">
        <f t="shared" si="2731"/>
        <v>0</v>
      </c>
      <c r="CN886" s="1223">
        <f t="shared" si="2731"/>
        <v>0</v>
      </c>
      <c r="CO886" s="1223">
        <f t="shared" si="2731"/>
        <v>0</v>
      </c>
      <c r="CP886" s="1223">
        <f t="shared" si="2731"/>
        <v>0</v>
      </c>
      <c r="CQ886" s="1223">
        <f t="shared" si="2731"/>
        <v>1.6401080980337342E-5</v>
      </c>
      <c r="CR886" s="1223">
        <f t="shared" si="2731"/>
        <v>9.7511881464914726E-3</v>
      </c>
      <c r="CS886" s="1222">
        <f t="shared" si="2723"/>
        <v>1.5264187866927594E-2</v>
      </c>
      <c r="CT886" s="1368">
        <f t="shared" si="2649"/>
        <v>4.5988258317025438E-2</v>
      </c>
      <c r="CU886" s="1226">
        <f t="shared" si="2732"/>
        <v>0</v>
      </c>
      <c r="CV886" s="1227">
        <f t="shared" si="2732"/>
        <v>0</v>
      </c>
      <c r="CW886" s="1228">
        <f t="shared" si="2732"/>
        <v>0</v>
      </c>
      <c r="CX886" s="1228">
        <f t="shared" si="2732"/>
        <v>0</v>
      </c>
      <c r="CY886" s="1228">
        <f t="shared" si="2732"/>
        <v>0</v>
      </c>
      <c r="CZ886" s="1228">
        <f t="shared" si="2732"/>
        <v>0</v>
      </c>
      <c r="DA886" s="1228">
        <f t="shared" si="2732"/>
        <v>0</v>
      </c>
      <c r="DB886" s="1229">
        <f t="shared" si="2732"/>
        <v>0</v>
      </c>
      <c r="DC886" s="1229">
        <f t="shared" si="2732"/>
        <v>0</v>
      </c>
      <c r="DD886" s="1229">
        <f t="shared" si="2732"/>
        <v>0</v>
      </c>
      <c r="DE886" s="1228">
        <f t="shared" si="2732"/>
        <v>0</v>
      </c>
      <c r="DF886" s="1228">
        <f t="shared" si="2732"/>
        <v>0</v>
      </c>
      <c r="DG886" s="1228">
        <f t="shared" si="2732"/>
        <v>4.5923026744944554E-4</v>
      </c>
      <c r="DH886" s="1228">
        <f t="shared" si="2732"/>
        <v>8.2005404901686703E-4</v>
      </c>
      <c r="DI886" s="1228">
        <f t="shared" si="2732"/>
        <v>1.9099804305283759E-3</v>
      </c>
      <c r="DJ886" s="1227">
        <f t="shared" si="2724"/>
        <v>4.5401174168297458E-3</v>
      </c>
      <c r="DK886" s="1226">
        <f t="shared" si="2651"/>
        <v>1.5489236790606655E-2</v>
      </c>
      <c r="DL886" s="1230">
        <f t="shared" si="2652"/>
        <v>17</v>
      </c>
      <c r="DM886" s="1180">
        <f t="shared" si="2653"/>
        <v>17</v>
      </c>
      <c r="DN886" s="1180">
        <f t="shared" si="2654"/>
        <v>17</v>
      </c>
      <c r="DO886" s="1180">
        <f t="shared" si="2655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90">SUM(B666)</f>
        <v>0</v>
      </c>
      <c r="C888" s="1543">
        <f t="shared" si="2790"/>
        <v>0</v>
      </c>
      <c r="D888" s="1543">
        <f t="shared" si="2790"/>
        <v>0</v>
      </c>
      <c r="E888" s="1543">
        <f t="shared" si="2790"/>
        <v>0</v>
      </c>
      <c r="F888" s="1543">
        <f t="shared" si="2790"/>
        <v>0</v>
      </c>
      <c r="G888" s="1543">
        <f t="shared" si="2790"/>
        <v>0</v>
      </c>
      <c r="H888" s="1543">
        <f t="shared" si="2790"/>
        <v>0</v>
      </c>
      <c r="I888" s="1543">
        <f t="shared" si="2790"/>
        <v>0</v>
      </c>
      <c r="J888" s="1543">
        <f t="shared" si="2790"/>
        <v>0</v>
      </c>
      <c r="K888" s="1543">
        <f t="shared" si="2790"/>
        <v>0</v>
      </c>
      <c r="L888" s="1543">
        <f t="shared" si="2790"/>
        <v>0</v>
      </c>
      <c r="M888" s="1543">
        <f t="shared" si="2790"/>
        <v>0</v>
      </c>
      <c r="N888" s="1543">
        <f t="shared" si="2790"/>
        <v>0</v>
      </c>
      <c r="O888" s="1543">
        <f t="shared" si="2790"/>
        <v>0</v>
      </c>
      <c r="P888" s="1543">
        <f t="shared" si="2790"/>
        <v>0</v>
      </c>
      <c r="Q888" s="1543">
        <f t="shared" si="2790"/>
        <v>0</v>
      </c>
      <c r="R888" s="1543">
        <f t="shared" si="2790"/>
        <v>0</v>
      </c>
      <c r="S888" s="1542"/>
      <c r="T888" s="1664">
        <f t="shared" ref="T888:AJ888" si="2791">SUM(T666)</f>
        <v>0</v>
      </c>
      <c r="U888" s="1664">
        <f t="shared" si="2791"/>
        <v>0</v>
      </c>
      <c r="V888" s="1664">
        <f t="shared" si="2791"/>
        <v>0</v>
      </c>
      <c r="W888" s="1664">
        <f t="shared" si="2791"/>
        <v>0</v>
      </c>
      <c r="X888" s="1664">
        <f t="shared" si="2791"/>
        <v>0</v>
      </c>
      <c r="Y888" s="1664">
        <f t="shared" si="2791"/>
        <v>0</v>
      </c>
      <c r="Z888" s="1664">
        <f t="shared" si="2791"/>
        <v>0</v>
      </c>
      <c r="AA888" s="1543">
        <f t="shared" si="2791"/>
        <v>0</v>
      </c>
      <c r="AB888" s="1543">
        <f t="shared" si="2791"/>
        <v>0</v>
      </c>
      <c r="AC888" s="1543">
        <f t="shared" si="2791"/>
        <v>0</v>
      </c>
      <c r="AD888" s="1543">
        <f t="shared" si="2791"/>
        <v>0</v>
      </c>
      <c r="AE888" s="1543">
        <f t="shared" si="2791"/>
        <v>0</v>
      </c>
      <c r="AF888" s="1543">
        <f t="shared" si="2791"/>
        <v>0</v>
      </c>
      <c r="AG888" s="1543">
        <f t="shared" si="2791"/>
        <v>0</v>
      </c>
      <c r="AH888" s="1543">
        <f t="shared" si="2791"/>
        <v>0</v>
      </c>
      <c r="AI888" s="1543">
        <f t="shared" si="2791"/>
        <v>0</v>
      </c>
      <c r="AJ888" s="1543">
        <f t="shared" si="2791"/>
        <v>0</v>
      </c>
      <c r="AK888" s="1542"/>
      <c r="AL888" s="1543">
        <f t="shared" ref="AL888:BB888" si="2792">SUM(AL666)</f>
        <v>0</v>
      </c>
      <c r="AM888" s="1543">
        <f t="shared" si="2792"/>
        <v>0</v>
      </c>
      <c r="AN888" s="1543">
        <f t="shared" si="2792"/>
        <v>0</v>
      </c>
      <c r="AO888" s="1543">
        <f t="shared" si="2792"/>
        <v>0</v>
      </c>
      <c r="AP888" s="1543">
        <f t="shared" si="2792"/>
        <v>0</v>
      </c>
      <c r="AQ888" s="1543">
        <f t="shared" si="2792"/>
        <v>0</v>
      </c>
      <c r="AR888" s="1543">
        <f t="shared" si="2792"/>
        <v>0</v>
      </c>
      <c r="AS888" s="1543">
        <f t="shared" si="2792"/>
        <v>0</v>
      </c>
      <c r="AT888" s="1543">
        <f t="shared" si="2792"/>
        <v>0</v>
      </c>
      <c r="AU888" s="1543">
        <f t="shared" si="2792"/>
        <v>0</v>
      </c>
      <c r="AV888" s="1543">
        <f t="shared" si="2792"/>
        <v>0</v>
      </c>
      <c r="AW888" s="1543">
        <f t="shared" si="2792"/>
        <v>0</v>
      </c>
      <c r="AX888" s="1543">
        <f t="shared" si="2792"/>
        <v>0</v>
      </c>
      <c r="AY888" s="1543">
        <f t="shared" si="2792"/>
        <v>0</v>
      </c>
      <c r="AZ888" s="1543">
        <f t="shared" si="2792"/>
        <v>0</v>
      </c>
      <c r="BA888" s="1543">
        <f t="shared" si="2792"/>
        <v>0</v>
      </c>
      <c r="BB888" s="1543">
        <f t="shared" si="2792"/>
        <v>0</v>
      </c>
      <c r="BC888" s="1542"/>
      <c r="BD888" s="1543">
        <f t="shared" ref="BD888:BT888" si="2793">SUM(BD666)</f>
        <v>0</v>
      </c>
      <c r="BE888" s="1543">
        <f t="shared" si="2793"/>
        <v>0</v>
      </c>
      <c r="BF888" s="1543">
        <f t="shared" si="2793"/>
        <v>0</v>
      </c>
      <c r="BG888" s="1543">
        <f t="shared" si="2793"/>
        <v>0</v>
      </c>
      <c r="BH888" s="1543">
        <f t="shared" si="2793"/>
        <v>0</v>
      </c>
      <c r="BI888" s="1543">
        <f t="shared" si="2793"/>
        <v>0</v>
      </c>
      <c r="BJ888" s="1543">
        <f t="shared" si="2793"/>
        <v>0</v>
      </c>
      <c r="BK888" s="1543">
        <f t="shared" si="2793"/>
        <v>0</v>
      </c>
      <c r="BL888" s="1543">
        <f t="shared" si="2793"/>
        <v>0</v>
      </c>
      <c r="BM888" s="1543">
        <f t="shared" si="2793"/>
        <v>0</v>
      </c>
      <c r="BN888" s="1543">
        <f t="shared" si="2793"/>
        <v>0</v>
      </c>
      <c r="BO888" s="1543">
        <f t="shared" si="2793"/>
        <v>0</v>
      </c>
      <c r="BP888" s="1543">
        <f t="shared" si="2793"/>
        <v>0</v>
      </c>
      <c r="BQ888" s="1543">
        <f t="shared" si="2793"/>
        <v>0</v>
      </c>
      <c r="BR888" s="1543">
        <f t="shared" si="2793"/>
        <v>0</v>
      </c>
      <c r="BS888" s="1543">
        <f t="shared" si="2793"/>
        <v>0</v>
      </c>
      <c r="BT888" s="1543">
        <f t="shared" si="2793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4">IF(DL888&lt;3,"",(SUM(B888:R888)-MIN(B888:R888)-MAX(B888:R888))/(DL888-2))</f>
        <v>0</v>
      </c>
      <c r="CA888" s="1220">
        <f t="shared" ref="CA888:CA893" si="2795">IF(DM888&lt;3,"",(SUM(T888:AJ888)-MIN(T888:AJ888)-MAX(T888:AJ888))/(DM888-2))</f>
        <v>0</v>
      </c>
      <c r="CB888" s="1220">
        <f t="shared" ref="CB888:CB893" si="2796">IF(DN888&lt;3,"",(SUM(AL888:BB888)-MIN(AL888:BB888)-MAX(AL888:BB888))/(DN888-2))</f>
        <v>0</v>
      </c>
      <c r="CC888" s="1387">
        <f t="shared" ref="CC888:CC893" si="2797">IF(DO888&lt;3,"",(SUM(BD888:BT888)-MIN(BD888:BT888)-MAX(BD888:BT888))/(DO888-2))</f>
        <v>0</v>
      </c>
      <c r="CD888" s="1221">
        <f t="shared" ref="CD888:CS888" si="27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8"/>
        <v>0</v>
      </c>
      <c r="CF888" s="1223">
        <f t="shared" si="2798"/>
        <v>0</v>
      </c>
      <c r="CG888" s="1223">
        <f t="shared" si="2798"/>
        <v>0</v>
      </c>
      <c r="CH888" s="1223">
        <f t="shared" si="2798"/>
        <v>0</v>
      </c>
      <c r="CI888" s="1223">
        <f t="shared" si="2798"/>
        <v>0</v>
      </c>
      <c r="CJ888" s="1223">
        <f t="shared" si="2798"/>
        <v>0</v>
      </c>
      <c r="CK888" s="1224">
        <f t="shared" si="2798"/>
        <v>0</v>
      </c>
      <c r="CL888" s="1224">
        <f t="shared" si="2798"/>
        <v>0</v>
      </c>
      <c r="CM888" s="1224">
        <f t="shared" si="2798"/>
        <v>0</v>
      </c>
      <c r="CN888" s="1223">
        <f t="shared" si="2798"/>
        <v>0</v>
      </c>
      <c r="CO888" s="1223">
        <f t="shared" si="2798"/>
        <v>0</v>
      </c>
      <c r="CP888" s="1223">
        <f t="shared" si="2798"/>
        <v>0</v>
      </c>
      <c r="CQ888" s="1223">
        <f t="shared" si="2798"/>
        <v>0</v>
      </c>
      <c r="CR888" s="1223">
        <f t="shared" si="2798"/>
        <v>0</v>
      </c>
      <c r="CS888" s="1222">
        <f t="shared" si="2798"/>
        <v>0</v>
      </c>
      <c r="CT888" s="1225">
        <f t="shared" ref="CE888:CT893" si="27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8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8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7">COUNT(B888:R888)</f>
        <v>17</v>
      </c>
      <c r="DM888" s="1180">
        <f t="shared" ref="DM888:DM893" si="2818">COUNT(T888:AJ888)</f>
        <v>17</v>
      </c>
      <c r="DN888" s="1180">
        <f t="shared" ref="DN888:DN893" si="2819">COUNT(AL888:BB888)</f>
        <v>17</v>
      </c>
      <c r="DO888" s="1180">
        <f t="shared" ref="DO888:DO893" si="2820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21">SUM(B669)</f>
        <v>0</v>
      </c>
      <c r="C889" s="1543">
        <f t="shared" si="2821"/>
        <v>7.6103500761035017E-2</v>
      </c>
      <c r="D889" s="1543">
        <f t="shared" si="2821"/>
        <v>0</v>
      </c>
      <c r="E889" s="1543">
        <f t="shared" si="2821"/>
        <v>0</v>
      </c>
      <c r="F889" s="1543">
        <f t="shared" si="2821"/>
        <v>0</v>
      </c>
      <c r="G889" s="1543">
        <f t="shared" si="2821"/>
        <v>0</v>
      </c>
      <c r="H889" s="1543">
        <f t="shared" si="2821"/>
        <v>0</v>
      </c>
      <c r="I889" s="1543">
        <f t="shared" si="2821"/>
        <v>0</v>
      </c>
      <c r="J889" s="1543">
        <f t="shared" si="2821"/>
        <v>4.5662100456621009E-2</v>
      </c>
      <c r="K889" s="1543">
        <f t="shared" si="2821"/>
        <v>0</v>
      </c>
      <c r="L889" s="1543">
        <f t="shared" si="2821"/>
        <v>0</v>
      </c>
      <c r="M889" s="1543">
        <f t="shared" si="2821"/>
        <v>0</v>
      </c>
      <c r="N889" s="1543">
        <f t="shared" si="2821"/>
        <v>0</v>
      </c>
      <c r="O889" s="1543">
        <f t="shared" si="2821"/>
        <v>0</v>
      </c>
      <c r="P889" s="1543">
        <f t="shared" si="2821"/>
        <v>0</v>
      </c>
      <c r="Q889" s="1543">
        <f t="shared" si="2821"/>
        <v>0</v>
      </c>
      <c r="R889" s="1543">
        <f t="shared" si="2821"/>
        <v>0</v>
      </c>
      <c r="S889" s="1542"/>
      <c r="T889" s="1664">
        <f t="shared" ref="T889:AJ889" si="2822">SUM(T669)</f>
        <v>0</v>
      </c>
      <c r="U889" s="1664">
        <f t="shared" si="2822"/>
        <v>0</v>
      </c>
      <c r="V889" s="1664">
        <f t="shared" si="2822"/>
        <v>6.5231572080887146E-3</v>
      </c>
      <c r="W889" s="1664">
        <f t="shared" si="2822"/>
        <v>0</v>
      </c>
      <c r="X889" s="1664">
        <f t="shared" si="2822"/>
        <v>0</v>
      </c>
      <c r="Y889" s="1664">
        <f t="shared" si="2822"/>
        <v>0</v>
      </c>
      <c r="Z889" s="1664">
        <f t="shared" si="2822"/>
        <v>0</v>
      </c>
      <c r="AA889" s="1543">
        <f t="shared" si="2822"/>
        <v>0</v>
      </c>
      <c r="AB889" s="1543">
        <f t="shared" si="2822"/>
        <v>0</v>
      </c>
      <c r="AC889" s="1543">
        <f t="shared" si="2822"/>
        <v>0</v>
      </c>
      <c r="AD889" s="1543">
        <f t="shared" si="2822"/>
        <v>0</v>
      </c>
      <c r="AE889" s="1543">
        <f t="shared" si="2822"/>
        <v>0</v>
      </c>
      <c r="AF889" s="1543">
        <f t="shared" si="2822"/>
        <v>0</v>
      </c>
      <c r="AG889" s="1543">
        <f t="shared" si="2822"/>
        <v>0</v>
      </c>
      <c r="AH889" s="1543">
        <f t="shared" si="2822"/>
        <v>0</v>
      </c>
      <c r="AI889" s="1543">
        <f t="shared" si="2822"/>
        <v>0</v>
      </c>
      <c r="AJ889" s="1543">
        <f t="shared" si="2822"/>
        <v>0</v>
      </c>
      <c r="AK889" s="1542"/>
      <c r="AL889" s="1543">
        <f t="shared" ref="AL889:BB889" si="2823">SUM(AL669)</f>
        <v>0</v>
      </c>
      <c r="AM889" s="1543">
        <f t="shared" si="2823"/>
        <v>0</v>
      </c>
      <c r="AN889" s="1543">
        <f t="shared" si="2823"/>
        <v>0</v>
      </c>
      <c r="AO889" s="1543">
        <f t="shared" si="2823"/>
        <v>0</v>
      </c>
      <c r="AP889" s="1543">
        <f t="shared" si="2823"/>
        <v>0</v>
      </c>
      <c r="AQ889" s="1543">
        <f t="shared" si="2823"/>
        <v>0</v>
      </c>
      <c r="AR889" s="1543">
        <f t="shared" si="2823"/>
        <v>0</v>
      </c>
      <c r="AS889" s="1543">
        <f t="shared" si="2823"/>
        <v>0</v>
      </c>
      <c r="AT889" s="1543">
        <f t="shared" si="2823"/>
        <v>0</v>
      </c>
      <c r="AU889" s="1543">
        <f t="shared" si="2823"/>
        <v>0</v>
      </c>
      <c r="AV889" s="1543">
        <f t="shared" si="2823"/>
        <v>0</v>
      </c>
      <c r="AW889" s="1543">
        <f t="shared" si="2823"/>
        <v>0</v>
      </c>
      <c r="AX889" s="1543">
        <f t="shared" si="2823"/>
        <v>0</v>
      </c>
      <c r="AY889" s="1543">
        <f t="shared" si="2823"/>
        <v>0</v>
      </c>
      <c r="AZ889" s="1543">
        <f t="shared" si="2823"/>
        <v>0</v>
      </c>
      <c r="BA889" s="1543">
        <f t="shared" si="2823"/>
        <v>0</v>
      </c>
      <c r="BB889" s="1543">
        <f t="shared" si="2823"/>
        <v>0</v>
      </c>
      <c r="BC889" s="1542"/>
      <c r="BD889" s="1543">
        <f t="shared" ref="BD889:BT889" si="2824">SUM(BD669)</f>
        <v>0</v>
      </c>
      <c r="BE889" s="1543">
        <f t="shared" si="2824"/>
        <v>0</v>
      </c>
      <c r="BF889" s="1543">
        <f t="shared" si="2824"/>
        <v>0</v>
      </c>
      <c r="BG889" s="1543">
        <f t="shared" si="2824"/>
        <v>0</v>
      </c>
      <c r="BH889" s="1543">
        <f t="shared" si="2824"/>
        <v>0</v>
      </c>
      <c r="BI889" s="1543">
        <f t="shared" si="2824"/>
        <v>0</v>
      </c>
      <c r="BJ889" s="1543">
        <f t="shared" si="2824"/>
        <v>0</v>
      </c>
      <c r="BK889" s="1543">
        <f t="shared" si="2824"/>
        <v>0</v>
      </c>
      <c r="BL889" s="1543">
        <f t="shared" si="2824"/>
        <v>0</v>
      </c>
      <c r="BM889" s="1543">
        <f t="shared" si="2824"/>
        <v>0</v>
      </c>
      <c r="BN889" s="1543">
        <f t="shared" si="2824"/>
        <v>0</v>
      </c>
      <c r="BO889" s="1543">
        <f t="shared" si="2824"/>
        <v>0</v>
      </c>
      <c r="BP889" s="1543">
        <f t="shared" si="2824"/>
        <v>0</v>
      </c>
      <c r="BQ889" s="1543">
        <f t="shared" si="2824"/>
        <v>0</v>
      </c>
      <c r="BR889" s="1543">
        <f t="shared" si="2824"/>
        <v>0</v>
      </c>
      <c r="BS889" s="1543">
        <f t="shared" si="2824"/>
        <v>0</v>
      </c>
      <c r="BT889" s="1543">
        <f t="shared" si="2824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4"/>
        <v>3.044140030441401E-3</v>
      </c>
      <c r="CA889" s="1220">
        <f t="shared" si="2795"/>
        <v>0</v>
      </c>
      <c r="CB889" s="1220">
        <f t="shared" si="2796"/>
        <v>0</v>
      </c>
      <c r="CC889" s="1387">
        <f t="shared" si="2797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9"/>
        <v>0</v>
      </c>
      <c r="CF889" s="1223">
        <f t="shared" si="2799"/>
        <v>0</v>
      </c>
      <c r="CG889" s="1223">
        <f t="shared" si="2799"/>
        <v>0</v>
      </c>
      <c r="CH889" s="1223">
        <f t="shared" si="2799"/>
        <v>0</v>
      </c>
      <c r="CI889" s="1223">
        <f t="shared" si="2799"/>
        <v>0</v>
      </c>
      <c r="CJ889" s="1223">
        <f t="shared" si="2799"/>
        <v>0</v>
      </c>
      <c r="CK889" s="1224">
        <f t="shared" si="2799"/>
        <v>0</v>
      </c>
      <c r="CL889" s="1224">
        <f t="shared" si="2799"/>
        <v>0</v>
      </c>
      <c r="CM889" s="1224">
        <f t="shared" si="2799"/>
        <v>0</v>
      </c>
      <c r="CN889" s="1223">
        <f t="shared" si="2799"/>
        <v>0</v>
      </c>
      <c r="CO889" s="1223">
        <f t="shared" si="2799"/>
        <v>0</v>
      </c>
      <c r="CP889" s="1223">
        <f t="shared" si="2799"/>
        <v>0</v>
      </c>
      <c r="CQ889" s="1223">
        <f t="shared" si="2799"/>
        <v>0</v>
      </c>
      <c r="CR889" s="1223">
        <f t="shared" si="2799"/>
        <v>0</v>
      </c>
      <c r="CS889" s="1222">
        <f t="shared" si="2799"/>
        <v>0</v>
      </c>
      <c r="CT889" s="1225">
        <f t="shared" si="2799"/>
        <v>0</v>
      </c>
      <c r="CU889" s="1226">
        <f t="shared" si="2800"/>
        <v>0</v>
      </c>
      <c r="CV889" s="1227">
        <f t="shared" si="2801"/>
        <v>0</v>
      </c>
      <c r="CW889" s="1228">
        <f t="shared" si="2802"/>
        <v>0</v>
      </c>
      <c r="CX889" s="1228">
        <f t="shared" si="2803"/>
        <v>0</v>
      </c>
      <c r="CY889" s="1228">
        <f t="shared" si="2804"/>
        <v>0</v>
      </c>
      <c r="CZ889" s="1228">
        <f t="shared" si="2805"/>
        <v>0</v>
      </c>
      <c r="DA889" s="1228">
        <f t="shared" si="2806"/>
        <v>0</v>
      </c>
      <c r="DB889" s="1229">
        <f t="shared" si="2807"/>
        <v>0</v>
      </c>
      <c r="DC889" s="1229">
        <f t="shared" si="2808"/>
        <v>0</v>
      </c>
      <c r="DD889" s="1229">
        <f t="shared" si="2809"/>
        <v>0</v>
      </c>
      <c r="DE889" s="1228">
        <f t="shared" si="2810"/>
        <v>0</v>
      </c>
      <c r="DF889" s="1228">
        <f t="shared" si="2811"/>
        <v>0</v>
      </c>
      <c r="DG889" s="1228">
        <f t="shared" si="2812"/>
        <v>0</v>
      </c>
      <c r="DH889" s="1228">
        <f t="shared" si="2813"/>
        <v>0</v>
      </c>
      <c r="DI889" s="1228">
        <f t="shared" si="2814"/>
        <v>0</v>
      </c>
      <c r="DJ889" s="1227">
        <f t="shared" si="2815"/>
        <v>0</v>
      </c>
      <c r="DK889" s="1226">
        <f t="shared" si="2816"/>
        <v>0</v>
      </c>
      <c r="DL889" s="1230">
        <f t="shared" si="2817"/>
        <v>17</v>
      </c>
      <c r="DM889" s="1180">
        <f t="shared" si="2818"/>
        <v>17</v>
      </c>
      <c r="DN889" s="1180">
        <f t="shared" si="2819"/>
        <v>17</v>
      </c>
      <c r="DO889" s="1180">
        <f t="shared" si="2820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5">SUM(B672)</f>
        <v>0</v>
      </c>
      <c r="C890" s="1543">
        <f t="shared" si="2825"/>
        <v>0</v>
      </c>
      <c r="D890" s="1543">
        <f t="shared" si="2825"/>
        <v>0</v>
      </c>
      <c r="E890" s="1543">
        <f t="shared" si="2825"/>
        <v>0</v>
      </c>
      <c r="F890" s="1543">
        <f t="shared" si="2825"/>
        <v>0</v>
      </c>
      <c r="G890" s="1543">
        <f t="shared" si="2825"/>
        <v>0</v>
      </c>
      <c r="H890" s="1543">
        <f t="shared" si="2825"/>
        <v>0</v>
      </c>
      <c r="I890" s="1543">
        <f t="shared" si="2825"/>
        <v>0</v>
      </c>
      <c r="J890" s="1543">
        <f t="shared" si="2825"/>
        <v>0</v>
      </c>
      <c r="K890" s="1543">
        <f t="shared" si="2825"/>
        <v>0</v>
      </c>
      <c r="L890" s="1543">
        <f t="shared" si="2825"/>
        <v>0</v>
      </c>
      <c r="M890" s="1543">
        <f t="shared" si="2825"/>
        <v>0</v>
      </c>
      <c r="N890" s="1543">
        <f t="shared" si="2825"/>
        <v>0</v>
      </c>
      <c r="O890" s="1543">
        <f t="shared" si="2825"/>
        <v>0</v>
      </c>
      <c r="P890" s="1543">
        <f t="shared" si="2825"/>
        <v>0</v>
      </c>
      <c r="Q890" s="1543">
        <f t="shared" si="2825"/>
        <v>0</v>
      </c>
      <c r="R890" s="1543">
        <f t="shared" si="2825"/>
        <v>0</v>
      </c>
      <c r="S890" s="1542"/>
      <c r="T890" s="1664">
        <f t="shared" ref="T890:AJ890" si="2826">SUM(T672)</f>
        <v>0</v>
      </c>
      <c r="U890" s="1664">
        <f t="shared" si="2826"/>
        <v>0</v>
      </c>
      <c r="V890" s="1664">
        <f t="shared" si="2826"/>
        <v>0</v>
      </c>
      <c r="W890" s="1664">
        <f t="shared" si="2826"/>
        <v>0</v>
      </c>
      <c r="X890" s="1664">
        <f t="shared" si="2826"/>
        <v>0</v>
      </c>
      <c r="Y890" s="1664">
        <f t="shared" si="2826"/>
        <v>0</v>
      </c>
      <c r="Z890" s="1664">
        <f t="shared" si="2826"/>
        <v>0</v>
      </c>
      <c r="AA890" s="1543">
        <f t="shared" si="2826"/>
        <v>0</v>
      </c>
      <c r="AB890" s="1543">
        <f t="shared" si="2826"/>
        <v>0</v>
      </c>
      <c r="AC890" s="1543">
        <f t="shared" si="2826"/>
        <v>0</v>
      </c>
      <c r="AD890" s="1543">
        <f t="shared" si="2826"/>
        <v>0</v>
      </c>
      <c r="AE890" s="1543">
        <f t="shared" si="2826"/>
        <v>0</v>
      </c>
      <c r="AF890" s="1543">
        <f t="shared" si="2826"/>
        <v>0</v>
      </c>
      <c r="AG890" s="1543">
        <f t="shared" si="2826"/>
        <v>0</v>
      </c>
      <c r="AH890" s="1543">
        <f t="shared" si="2826"/>
        <v>0</v>
      </c>
      <c r="AI890" s="1543">
        <f t="shared" si="2826"/>
        <v>0</v>
      </c>
      <c r="AJ890" s="1543">
        <f t="shared" si="2826"/>
        <v>0</v>
      </c>
      <c r="AK890" s="1542"/>
      <c r="AL890" s="1543">
        <f t="shared" ref="AL890:BB890" si="2827">SUM(AL672)</f>
        <v>0</v>
      </c>
      <c r="AM890" s="1543">
        <f t="shared" si="2827"/>
        <v>0</v>
      </c>
      <c r="AN890" s="1543">
        <f t="shared" si="2827"/>
        <v>0</v>
      </c>
      <c r="AO890" s="1543">
        <f t="shared" si="2827"/>
        <v>0</v>
      </c>
      <c r="AP890" s="1543">
        <f t="shared" si="2827"/>
        <v>0</v>
      </c>
      <c r="AQ890" s="1543">
        <f t="shared" si="2827"/>
        <v>0</v>
      </c>
      <c r="AR890" s="1543">
        <f t="shared" si="2827"/>
        <v>0</v>
      </c>
      <c r="AS890" s="1543">
        <f t="shared" si="2827"/>
        <v>0</v>
      </c>
      <c r="AT890" s="1543">
        <f t="shared" si="2827"/>
        <v>0</v>
      </c>
      <c r="AU890" s="1543">
        <f t="shared" si="2827"/>
        <v>0</v>
      </c>
      <c r="AV890" s="1543">
        <f t="shared" si="2827"/>
        <v>0</v>
      </c>
      <c r="AW890" s="1543">
        <f t="shared" si="2827"/>
        <v>0</v>
      </c>
      <c r="AX890" s="1543">
        <f t="shared" si="2827"/>
        <v>0</v>
      </c>
      <c r="AY890" s="1543">
        <f t="shared" si="2827"/>
        <v>0</v>
      </c>
      <c r="AZ890" s="1543">
        <f t="shared" si="2827"/>
        <v>0</v>
      </c>
      <c r="BA890" s="1543">
        <f t="shared" si="2827"/>
        <v>0</v>
      </c>
      <c r="BB890" s="1543">
        <f t="shared" si="2827"/>
        <v>0</v>
      </c>
      <c r="BC890" s="1542"/>
      <c r="BD890" s="1543">
        <f t="shared" ref="BD890:BT890" si="2828">SUM(BD672)</f>
        <v>0</v>
      </c>
      <c r="BE890" s="1543">
        <f t="shared" si="2828"/>
        <v>0</v>
      </c>
      <c r="BF890" s="1543">
        <f t="shared" si="2828"/>
        <v>0</v>
      </c>
      <c r="BG890" s="1543">
        <f t="shared" si="2828"/>
        <v>0</v>
      </c>
      <c r="BH890" s="1543">
        <f t="shared" si="2828"/>
        <v>0</v>
      </c>
      <c r="BI890" s="1543">
        <f t="shared" si="2828"/>
        <v>0</v>
      </c>
      <c r="BJ890" s="1543">
        <f t="shared" si="2828"/>
        <v>0</v>
      </c>
      <c r="BK890" s="1543">
        <f t="shared" si="2828"/>
        <v>0</v>
      </c>
      <c r="BL890" s="1543">
        <f t="shared" si="2828"/>
        <v>0</v>
      </c>
      <c r="BM890" s="1543">
        <f t="shared" si="2828"/>
        <v>0</v>
      </c>
      <c r="BN890" s="1543">
        <f t="shared" si="2828"/>
        <v>0</v>
      </c>
      <c r="BO890" s="1543">
        <f t="shared" si="2828"/>
        <v>0</v>
      </c>
      <c r="BP890" s="1543">
        <f t="shared" si="2828"/>
        <v>0</v>
      </c>
      <c r="BQ890" s="1543">
        <f t="shared" si="2828"/>
        <v>0</v>
      </c>
      <c r="BR890" s="1543">
        <f t="shared" si="2828"/>
        <v>0</v>
      </c>
      <c r="BS890" s="1543">
        <f t="shared" si="2828"/>
        <v>0</v>
      </c>
      <c r="BT890" s="1543">
        <f t="shared" si="2828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4"/>
        <v>0</v>
      </c>
      <c r="CA890" s="1220">
        <f t="shared" si="2795"/>
        <v>0</v>
      </c>
      <c r="CB890" s="1220">
        <f t="shared" si="2796"/>
        <v>0</v>
      </c>
      <c r="CC890" s="1387">
        <f t="shared" si="2797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9"/>
        <v>0</v>
      </c>
      <c r="CF890" s="1223">
        <f t="shared" si="2799"/>
        <v>0</v>
      </c>
      <c r="CG890" s="1223">
        <f t="shared" si="2799"/>
        <v>0</v>
      </c>
      <c r="CH890" s="1223">
        <f t="shared" si="2799"/>
        <v>0</v>
      </c>
      <c r="CI890" s="1223">
        <f t="shared" si="2799"/>
        <v>0</v>
      </c>
      <c r="CJ890" s="1223">
        <f t="shared" si="2799"/>
        <v>0</v>
      </c>
      <c r="CK890" s="1224">
        <f t="shared" si="2799"/>
        <v>0</v>
      </c>
      <c r="CL890" s="1224">
        <f t="shared" si="2799"/>
        <v>0</v>
      </c>
      <c r="CM890" s="1224">
        <f t="shared" si="2799"/>
        <v>0</v>
      </c>
      <c r="CN890" s="1223">
        <f t="shared" si="2799"/>
        <v>0</v>
      </c>
      <c r="CO890" s="1223">
        <f t="shared" si="2799"/>
        <v>0</v>
      </c>
      <c r="CP890" s="1223">
        <f t="shared" si="2799"/>
        <v>0</v>
      </c>
      <c r="CQ890" s="1223">
        <f t="shared" si="2799"/>
        <v>0</v>
      </c>
      <c r="CR890" s="1223">
        <f t="shared" si="2799"/>
        <v>0</v>
      </c>
      <c r="CS890" s="1222">
        <f t="shared" si="2799"/>
        <v>0</v>
      </c>
      <c r="CT890" s="1225">
        <f t="shared" si="2799"/>
        <v>0</v>
      </c>
      <c r="CU890" s="1226">
        <f t="shared" si="2800"/>
        <v>0</v>
      </c>
      <c r="CV890" s="1227">
        <f t="shared" si="2801"/>
        <v>0</v>
      </c>
      <c r="CW890" s="1228">
        <f t="shared" si="2802"/>
        <v>0</v>
      </c>
      <c r="CX890" s="1228">
        <f t="shared" si="2803"/>
        <v>0</v>
      </c>
      <c r="CY890" s="1228">
        <f t="shared" si="2804"/>
        <v>0</v>
      </c>
      <c r="CZ890" s="1228">
        <f t="shared" si="2805"/>
        <v>0</v>
      </c>
      <c r="DA890" s="1228">
        <f t="shared" si="2806"/>
        <v>0</v>
      </c>
      <c r="DB890" s="1229">
        <f t="shared" si="2807"/>
        <v>0</v>
      </c>
      <c r="DC890" s="1229">
        <f t="shared" si="2808"/>
        <v>0</v>
      </c>
      <c r="DD890" s="1229">
        <f t="shared" si="2809"/>
        <v>0</v>
      </c>
      <c r="DE890" s="1228">
        <f t="shared" si="2810"/>
        <v>0</v>
      </c>
      <c r="DF890" s="1228">
        <f t="shared" si="2811"/>
        <v>0</v>
      </c>
      <c r="DG890" s="1228">
        <f t="shared" si="2812"/>
        <v>0</v>
      </c>
      <c r="DH890" s="1228">
        <f t="shared" si="2813"/>
        <v>0</v>
      </c>
      <c r="DI890" s="1228">
        <f t="shared" si="2814"/>
        <v>0</v>
      </c>
      <c r="DJ890" s="1227">
        <f t="shared" si="2815"/>
        <v>0</v>
      </c>
      <c r="DK890" s="1226">
        <f t="shared" si="2816"/>
        <v>0</v>
      </c>
      <c r="DL890" s="1230">
        <f t="shared" si="2817"/>
        <v>17</v>
      </c>
      <c r="DM890" s="1180">
        <f t="shared" si="2818"/>
        <v>17</v>
      </c>
      <c r="DN890" s="1180">
        <f t="shared" si="2819"/>
        <v>17</v>
      </c>
      <c r="DO890" s="1180">
        <f t="shared" si="2820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9">SUM(B675)</f>
        <v>0</v>
      </c>
      <c r="C891" s="1543">
        <f t="shared" si="2829"/>
        <v>0</v>
      </c>
      <c r="D891" s="1543">
        <f t="shared" si="2829"/>
        <v>0</v>
      </c>
      <c r="E891" s="1543">
        <f t="shared" si="2829"/>
        <v>0</v>
      </c>
      <c r="F891" s="1543">
        <f t="shared" si="2829"/>
        <v>0</v>
      </c>
      <c r="G891" s="1543">
        <f t="shared" si="2829"/>
        <v>0</v>
      </c>
      <c r="H891" s="1543">
        <f t="shared" si="2829"/>
        <v>0</v>
      </c>
      <c r="I891" s="1543">
        <f t="shared" si="2829"/>
        <v>0</v>
      </c>
      <c r="J891" s="1543">
        <f t="shared" si="2829"/>
        <v>0</v>
      </c>
      <c r="K891" s="1543">
        <f t="shared" si="2829"/>
        <v>0</v>
      </c>
      <c r="L891" s="1543">
        <f t="shared" si="2829"/>
        <v>0</v>
      </c>
      <c r="M891" s="1543">
        <f t="shared" si="2829"/>
        <v>0</v>
      </c>
      <c r="N891" s="1543">
        <f t="shared" si="2829"/>
        <v>0</v>
      </c>
      <c r="O891" s="1543">
        <f t="shared" si="2829"/>
        <v>0</v>
      </c>
      <c r="P891" s="1543">
        <f t="shared" si="2829"/>
        <v>0</v>
      </c>
      <c r="Q891" s="1543">
        <f t="shared" si="2829"/>
        <v>0</v>
      </c>
      <c r="R891" s="1543">
        <f t="shared" si="2829"/>
        <v>0</v>
      </c>
      <c r="S891" s="1542"/>
      <c r="T891" s="1664">
        <f t="shared" ref="T891:AJ891" si="2830">SUM(T675)</f>
        <v>0</v>
      </c>
      <c r="U891" s="1664">
        <f t="shared" si="2830"/>
        <v>0</v>
      </c>
      <c r="V891" s="1664">
        <f t="shared" si="2830"/>
        <v>0</v>
      </c>
      <c r="W891" s="1664">
        <f t="shared" si="2830"/>
        <v>0</v>
      </c>
      <c r="X891" s="1664">
        <f t="shared" si="2830"/>
        <v>0</v>
      </c>
      <c r="Y891" s="1664">
        <f t="shared" si="2830"/>
        <v>0</v>
      </c>
      <c r="Z891" s="1664">
        <f t="shared" si="2830"/>
        <v>0</v>
      </c>
      <c r="AA891" s="1543">
        <f t="shared" si="2830"/>
        <v>0</v>
      </c>
      <c r="AB891" s="1543">
        <f t="shared" si="2830"/>
        <v>0</v>
      </c>
      <c r="AC891" s="1543">
        <f t="shared" si="2830"/>
        <v>0</v>
      </c>
      <c r="AD891" s="1543">
        <f t="shared" si="2830"/>
        <v>0</v>
      </c>
      <c r="AE891" s="1543">
        <f t="shared" si="2830"/>
        <v>0</v>
      </c>
      <c r="AF891" s="1543">
        <f t="shared" si="2830"/>
        <v>0</v>
      </c>
      <c r="AG891" s="1543">
        <f t="shared" si="2830"/>
        <v>0</v>
      </c>
      <c r="AH891" s="1543">
        <f t="shared" si="2830"/>
        <v>0</v>
      </c>
      <c r="AI891" s="1543">
        <f t="shared" si="2830"/>
        <v>0</v>
      </c>
      <c r="AJ891" s="1543">
        <f t="shared" si="2830"/>
        <v>0</v>
      </c>
      <c r="AK891" s="1542"/>
      <c r="AL891" s="1543">
        <f t="shared" ref="AL891:BB891" si="2831">SUM(AL675)</f>
        <v>0</v>
      </c>
      <c r="AM891" s="1543">
        <f t="shared" si="2831"/>
        <v>0</v>
      </c>
      <c r="AN891" s="1543">
        <f t="shared" si="2831"/>
        <v>0</v>
      </c>
      <c r="AO891" s="1543">
        <f t="shared" si="2831"/>
        <v>0</v>
      </c>
      <c r="AP891" s="1543">
        <f t="shared" si="2831"/>
        <v>0</v>
      </c>
      <c r="AQ891" s="1543">
        <f t="shared" si="2831"/>
        <v>0</v>
      </c>
      <c r="AR891" s="1543">
        <f t="shared" si="2831"/>
        <v>0</v>
      </c>
      <c r="AS891" s="1543">
        <f t="shared" si="2831"/>
        <v>0</v>
      </c>
      <c r="AT891" s="1543">
        <f t="shared" si="2831"/>
        <v>0</v>
      </c>
      <c r="AU891" s="1543">
        <f t="shared" si="2831"/>
        <v>0</v>
      </c>
      <c r="AV891" s="1543">
        <f t="shared" si="2831"/>
        <v>0</v>
      </c>
      <c r="AW891" s="1543">
        <f t="shared" si="2831"/>
        <v>0</v>
      </c>
      <c r="AX891" s="1543">
        <f t="shared" si="2831"/>
        <v>0</v>
      </c>
      <c r="AY891" s="1543">
        <f t="shared" si="2831"/>
        <v>0</v>
      </c>
      <c r="AZ891" s="1543">
        <f t="shared" si="2831"/>
        <v>0</v>
      </c>
      <c r="BA891" s="1543">
        <f t="shared" si="2831"/>
        <v>0</v>
      </c>
      <c r="BB891" s="1543">
        <f t="shared" si="2831"/>
        <v>0</v>
      </c>
      <c r="BC891" s="1542"/>
      <c r="BD891" s="1543">
        <f t="shared" ref="BD891:BT891" si="2832">SUM(BD675)</f>
        <v>0</v>
      </c>
      <c r="BE891" s="1543">
        <f t="shared" si="2832"/>
        <v>0</v>
      </c>
      <c r="BF891" s="1543">
        <f t="shared" si="2832"/>
        <v>0</v>
      </c>
      <c r="BG891" s="1543">
        <f t="shared" si="2832"/>
        <v>0</v>
      </c>
      <c r="BH891" s="1543">
        <f t="shared" si="2832"/>
        <v>0</v>
      </c>
      <c r="BI891" s="1543">
        <f t="shared" si="2832"/>
        <v>0</v>
      </c>
      <c r="BJ891" s="1543">
        <f t="shared" si="2832"/>
        <v>0</v>
      </c>
      <c r="BK891" s="1543">
        <f t="shared" si="2832"/>
        <v>0</v>
      </c>
      <c r="BL891" s="1543">
        <f t="shared" si="2832"/>
        <v>0</v>
      </c>
      <c r="BM891" s="1543">
        <f t="shared" si="2832"/>
        <v>0</v>
      </c>
      <c r="BN891" s="1543">
        <f t="shared" si="2832"/>
        <v>0</v>
      </c>
      <c r="BO891" s="1543">
        <f t="shared" si="2832"/>
        <v>0</v>
      </c>
      <c r="BP891" s="1543">
        <f t="shared" si="2832"/>
        <v>0</v>
      </c>
      <c r="BQ891" s="1543">
        <f t="shared" si="2832"/>
        <v>0</v>
      </c>
      <c r="BR891" s="1543">
        <f t="shared" si="2832"/>
        <v>0</v>
      </c>
      <c r="BS891" s="1543">
        <f t="shared" si="2832"/>
        <v>0</v>
      </c>
      <c r="BT891" s="1543">
        <f t="shared" si="2832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4"/>
        <v>0</v>
      </c>
      <c r="CA891" s="1220">
        <f t="shared" si="2795"/>
        <v>0</v>
      </c>
      <c r="CB891" s="1220">
        <f t="shared" si="2796"/>
        <v>0</v>
      </c>
      <c r="CC891" s="1387">
        <f t="shared" si="2797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9"/>
        <v>0</v>
      </c>
      <c r="CF891" s="1223">
        <f t="shared" si="2799"/>
        <v>0</v>
      </c>
      <c r="CG891" s="1223">
        <f t="shared" si="2799"/>
        <v>0</v>
      </c>
      <c r="CH891" s="1223">
        <f t="shared" si="2799"/>
        <v>0</v>
      </c>
      <c r="CI891" s="1223">
        <f t="shared" si="2799"/>
        <v>0</v>
      </c>
      <c r="CJ891" s="1223">
        <f t="shared" si="2799"/>
        <v>0</v>
      </c>
      <c r="CK891" s="1224">
        <f t="shared" si="2799"/>
        <v>0</v>
      </c>
      <c r="CL891" s="1224">
        <f t="shared" si="2799"/>
        <v>0</v>
      </c>
      <c r="CM891" s="1224">
        <f t="shared" si="2799"/>
        <v>0</v>
      </c>
      <c r="CN891" s="1223">
        <f t="shared" si="2799"/>
        <v>0</v>
      </c>
      <c r="CO891" s="1223">
        <f t="shared" si="2799"/>
        <v>0</v>
      </c>
      <c r="CP891" s="1223">
        <f t="shared" si="2799"/>
        <v>0</v>
      </c>
      <c r="CQ891" s="1223">
        <f t="shared" si="2799"/>
        <v>0</v>
      </c>
      <c r="CR891" s="1223">
        <f t="shared" si="2799"/>
        <v>0</v>
      </c>
      <c r="CS891" s="1222">
        <f t="shared" si="2799"/>
        <v>0</v>
      </c>
      <c r="CT891" s="1225">
        <f t="shared" si="2799"/>
        <v>0</v>
      </c>
      <c r="CU891" s="1226">
        <f t="shared" si="2800"/>
        <v>0</v>
      </c>
      <c r="CV891" s="1227">
        <f t="shared" si="2801"/>
        <v>0</v>
      </c>
      <c r="CW891" s="1228">
        <f t="shared" si="2802"/>
        <v>0</v>
      </c>
      <c r="CX891" s="1228">
        <f t="shared" si="2803"/>
        <v>0</v>
      </c>
      <c r="CY891" s="1228">
        <f t="shared" si="2804"/>
        <v>0</v>
      </c>
      <c r="CZ891" s="1228">
        <f t="shared" si="2805"/>
        <v>0</v>
      </c>
      <c r="DA891" s="1228">
        <f t="shared" si="2806"/>
        <v>0</v>
      </c>
      <c r="DB891" s="1229">
        <f t="shared" si="2807"/>
        <v>0</v>
      </c>
      <c r="DC891" s="1229">
        <f t="shared" si="2808"/>
        <v>0</v>
      </c>
      <c r="DD891" s="1229">
        <f t="shared" si="2809"/>
        <v>0</v>
      </c>
      <c r="DE891" s="1228">
        <f t="shared" si="2810"/>
        <v>0</v>
      </c>
      <c r="DF891" s="1228">
        <f t="shared" si="2811"/>
        <v>0</v>
      </c>
      <c r="DG891" s="1228">
        <f t="shared" si="2812"/>
        <v>0</v>
      </c>
      <c r="DH891" s="1228">
        <f t="shared" si="2813"/>
        <v>0</v>
      </c>
      <c r="DI891" s="1228">
        <f t="shared" si="2814"/>
        <v>0</v>
      </c>
      <c r="DJ891" s="1227">
        <f t="shared" si="2815"/>
        <v>0</v>
      </c>
      <c r="DK891" s="1226">
        <f t="shared" si="2816"/>
        <v>0</v>
      </c>
      <c r="DL891" s="1230">
        <f t="shared" si="2817"/>
        <v>17</v>
      </c>
      <c r="DM891" s="1180">
        <f t="shared" si="2818"/>
        <v>17</v>
      </c>
      <c r="DN891" s="1180">
        <f t="shared" si="2819"/>
        <v>17</v>
      </c>
      <c r="DO891" s="1180">
        <f t="shared" si="2820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3">SUM(B680)</f>
        <v>0</v>
      </c>
      <c r="C892" s="1543">
        <f t="shared" si="2833"/>
        <v>0</v>
      </c>
      <c r="D892" s="1543">
        <f t="shared" si="2833"/>
        <v>0</v>
      </c>
      <c r="E892" s="1543">
        <f t="shared" si="2833"/>
        <v>0</v>
      </c>
      <c r="F892" s="1543">
        <f t="shared" si="2833"/>
        <v>0</v>
      </c>
      <c r="G892" s="1543">
        <f t="shared" si="2833"/>
        <v>0</v>
      </c>
      <c r="H892" s="1543">
        <f t="shared" si="2833"/>
        <v>0</v>
      </c>
      <c r="I892" s="1543">
        <f t="shared" si="2833"/>
        <v>0</v>
      </c>
      <c r="J892" s="1543">
        <f t="shared" si="2833"/>
        <v>0</v>
      </c>
      <c r="K892" s="1543">
        <f t="shared" si="2833"/>
        <v>0</v>
      </c>
      <c r="L892" s="1543">
        <f t="shared" si="2833"/>
        <v>0</v>
      </c>
      <c r="M892" s="1543">
        <f t="shared" si="2833"/>
        <v>0</v>
      </c>
      <c r="N892" s="1543">
        <f t="shared" si="2833"/>
        <v>0</v>
      </c>
      <c r="O892" s="1543">
        <f t="shared" si="2833"/>
        <v>0</v>
      </c>
      <c r="P892" s="1543">
        <f t="shared" si="2833"/>
        <v>0</v>
      </c>
      <c r="Q892" s="1543">
        <f t="shared" si="2833"/>
        <v>0</v>
      </c>
      <c r="R892" s="1543">
        <f t="shared" si="2833"/>
        <v>0</v>
      </c>
      <c r="S892" s="1542"/>
      <c r="T892" s="1664">
        <f t="shared" ref="T892:AJ892" si="2834">SUM(T680)</f>
        <v>0</v>
      </c>
      <c r="U892" s="1664">
        <f t="shared" si="2834"/>
        <v>0</v>
      </c>
      <c r="V892" s="1664">
        <f t="shared" si="2834"/>
        <v>0</v>
      </c>
      <c r="W892" s="1664">
        <f t="shared" si="2834"/>
        <v>0</v>
      </c>
      <c r="X892" s="1664">
        <f t="shared" si="2834"/>
        <v>0</v>
      </c>
      <c r="Y892" s="1664">
        <f t="shared" si="2834"/>
        <v>0</v>
      </c>
      <c r="Z892" s="1664">
        <f t="shared" si="2834"/>
        <v>0</v>
      </c>
      <c r="AA892" s="1543">
        <f t="shared" si="2834"/>
        <v>0</v>
      </c>
      <c r="AB892" s="1543">
        <f t="shared" si="2834"/>
        <v>0</v>
      </c>
      <c r="AC892" s="1543">
        <f t="shared" si="2834"/>
        <v>0</v>
      </c>
      <c r="AD892" s="1543">
        <f t="shared" si="2834"/>
        <v>0</v>
      </c>
      <c r="AE892" s="1543">
        <f t="shared" si="2834"/>
        <v>0</v>
      </c>
      <c r="AF892" s="1543">
        <f t="shared" si="2834"/>
        <v>0</v>
      </c>
      <c r="AG892" s="1543">
        <f t="shared" si="2834"/>
        <v>0</v>
      </c>
      <c r="AH892" s="1543">
        <f t="shared" si="2834"/>
        <v>0</v>
      </c>
      <c r="AI892" s="1543">
        <f t="shared" si="2834"/>
        <v>0</v>
      </c>
      <c r="AJ892" s="1543">
        <f t="shared" si="2834"/>
        <v>0</v>
      </c>
      <c r="AK892" s="1542"/>
      <c r="AL892" s="1543">
        <f t="shared" ref="AL892:BB892" si="2835">SUM(AL680)</f>
        <v>0</v>
      </c>
      <c r="AM892" s="1543">
        <f t="shared" si="2835"/>
        <v>0</v>
      </c>
      <c r="AN892" s="1543">
        <f t="shared" si="2835"/>
        <v>0</v>
      </c>
      <c r="AO892" s="1543">
        <f t="shared" si="2835"/>
        <v>0</v>
      </c>
      <c r="AP892" s="1543">
        <f t="shared" si="2835"/>
        <v>0</v>
      </c>
      <c r="AQ892" s="1543">
        <f t="shared" si="2835"/>
        <v>0</v>
      </c>
      <c r="AR892" s="1543">
        <f t="shared" si="2835"/>
        <v>0</v>
      </c>
      <c r="AS892" s="1543">
        <f t="shared" si="2835"/>
        <v>0</v>
      </c>
      <c r="AT892" s="1543">
        <f t="shared" si="2835"/>
        <v>0</v>
      </c>
      <c r="AU892" s="1543">
        <f t="shared" si="2835"/>
        <v>0</v>
      </c>
      <c r="AV892" s="1543">
        <f t="shared" si="2835"/>
        <v>0</v>
      </c>
      <c r="AW892" s="1543">
        <f t="shared" si="2835"/>
        <v>0</v>
      </c>
      <c r="AX892" s="1543">
        <f t="shared" si="2835"/>
        <v>0</v>
      </c>
      <c r="AY892" s="1543">
        <f t="shared" si="2835"/>
        <v>0</v>
      </c>
      <c r="AZ892" s="1543">
        <f t="shared" si="2835"/>
        <v>0</v>
      </c>
      <c r="BA892" s="1543">
        <f t="shared" si="2835"/>
        <v>0</v>
      </c>
      <c r="BB892" s="1543">
        <f t="shared" si="2835"/>
        <v>0</v>
      </c>
      <c r="BC892" s="1542"/>
      <c r="BD892" s="1543">
        <f t="shared" ref="BD892:BT892" si="2836">SUM(BD680)</f>
        <v>0</v>
      </c>
      <c r="BE892" s="1543">
        <f t="shared" si="2836"/>
        <v>0</v>
      </c>
      <c r="BF892" s="1543">
        <f t="shared" si="2836"/>
        <v>0</v>
      </c>
      <c r="BG892" s="1543">
        <f t="shared" si="2836"/>
        <v>0</v>
      </c>
      <c r="BH892" s="1543">
        <f t="shared" si="2836"/>
        <v>0</v>
      </c>
      <c r="BI892" s="1543">
        <f t="shared" si="2836"/>
        <v>0</v>
      </c>
      <c r="BJ892" s="1543">
        <f t="shared" si="2836"/>
        <v>0</v>
      </c>
      <c r="BK892" s="1543">
        <f t="shared" si="2836"/>
        <v>0</v>
      </c>
      <c r="BL892" s="1543">
        <f t="shared" si="2836"/>
        <v>0</v>
      </c>
      <c r="BM892" s="1543">
        <f t="shared" si="2836"/>
        <v>0</v>
      </c>
      <c r="BN892" s="1543">
        <f t="shared" si="2836"/>
        <v>0</v>
      </c>
      <c r="BO892" s="1543">
        <f t="shared" si="2836"/>
        <v>0</v>
      </c>
      <c r="BP892" s="1543">
        <f t="shared" si="2836"/>
        <v>0</v>
      </c>
      <c r="BQ892" s="1543">
        <f t="shared" si="2836"/>
        <v>0</v>
      </c>
      <c r="BR892" s="1543">
        <f t="shared" si="2836"/>
        <v>0</v>
      </c>
      <c r="BS892" s="1543">
        <f t="shared" si="2836"/>
        <v>0</v>
      </c>
      <c r="BT892" s="1543">
        <f t="shared" si="2836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4"/>
        <v>0</v>
      </c>
      <c r="CA892" s="1220">
        <f t="shared" si="2795"/>
        <v>0</v>
      </c>
      <c r="CB892" s="1220">
        <f t="shared" si="2796"/>
        <v>0</v>
      </c>
      <c r="CC892" s="1387">
        <f t="shared" si="2797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9"/>
        <v>0</v>
      </c>
      <c r="CF892" s="1223">
        <f t="shared" si="2799"/>
        <v>0</v>
      </c>
      <c r="CG892" s="1223">
        <f t="shared" si="2799"/>
        <v>0</v>
      </c>
      <c r="CH892" s="1223">
        <f t="shared" si="2799"/>
        <v>0</v>
      </c>
      <c r="CI892" s="1223">
        <f t="shared" si="2799"/>
        <v>0</v>
      </c>
      <c r="CJ892" s="1223">
        <f t="shared" si="2799"/>
        <v>0</v>
      </c>
      <c r="CK892" s="1224">
        <f t="shared" si="2799"/>
        <v>0</v>
      </c>
      <c r="CL892" s="1224">
        <f t="shared" si="2799"/>
        <v>0</v>
      </c>
      <c r="CM892" s="1224">
        <f t="shared" si="2799"/>
        <v>0</v>
      </c>
      <c r="CN892" s="1223">
        <f t="shared" si="2799"/>
        <v>0</v>
      </c>
      <c r="CO892" s="1223">
        <f t="shared" si="2799"/>
        <v>0</v>
      </c>
      <c r="CP892" s="1223">
        <f t="shared" si="2799"/>
        <v>0</v>
      </c>
      <c r="CQ892" s="1223">
        <f t="shared" si="2799"/>
        <v>0</v>
      </c>
      <c r="CR892" s="1223">
        <f t="shared" si="2799"/>
        <v>0</v>
      </c>
      <c r="CS892" s="1222">
        <f t="shared" si="2799"/>
        <v>0</v>
      </c>
      <c r="CT892" s="1225">
        <f t="shared" si="2799"/>
        <v>0</v>
      </c>
      <c r="CU892" s="1226">
        <f t="shared" si="2800"/>
        <v>0</v>
      </c>
      <c r="CV892" s="1227">
        <f t="shared" si="2801"/>
        <v>0</v>
      </c>
      <c r="CW892" s="1228">
        <f t="shared" si="2802"/>
        <v>0</v>
      </c>
      <c r="CX892" s="1228">
        <f t="shared" si="2803"/>
        <v>0</v>
      </c>
      <c r="CY892" s="1228">
        <f t="shared" si="2804"/>
        <v>0</v>
      </c>
      <c r="CZ892" s="1228">
        <f t="shared" si="2805"/>
        <v>0</v>
      </c>
      <c r="DA892" s="1228">
        <f t="shared" si="2806"/>
        <v>0</v>
      </c>
      <c r="DB892" s="1229">
        <f t="shared" si="2807"/>
        <v>0</v>
      </c>
      <c r="DC892" s="1229">
        <f t="shared" si="2808"/>
        <v>0</v>
      </c>
      <c r="DD892" s="1229">
        <f t="shared" si="2809"/>
        <v>0</v>
      </c>
      <c r="DE892" s="1228">
        <f t="shared" si="2810"/>
        <v>0</v>
      </c>
      <c r="DF892" s="1228">
        <f t="shared" si="2811"/>
        <v>0</v>
      </c>
      <c r="DG892" s="1228">
        <f t="shared" si="2812"/>
        <v>0</v>
      </c>
      <c r="DH892" s="1228">
        <f t="shared" si="2813"/>
        <v>0</v>
      </c>
      <c r="DI892" s="1228">
        <f t="shared" si="2814"/>
        <v>0</v>
      </c>
      <c r="DJ892" s="1227">
        <f t="shared" si="2815"/>
        <v>0</v>
      </c>
      <c r="DK892" s="1226">
        <f t="shared" si="2816"/>
        <v>0</v>
      </c>
      <c r="DL892" s="1230">
        <f t="shared" si="2817"/>
        <v>17</v>
      </c>
      <c r="DM892" s="1180">
        <f t="shared" si="2818"/>
        <v>17</v>
      </c>
      <c r="DN892" s="1180">
        <f t="shared" si="2819"/>
        <v>17</v>
      </c>
      <c r="DO892" s="1180">
        <f t="shared" si="2820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7">SUM(B685)</f>
        <v>0</v>
      </c>
      <c r="C893" s="1543">
        <f t="shared" si="2837"/>
        <v>0</v>
      </c>
      <c r="D893" s="1543">
        <f t="shared" si="2837"/>
        <v>0</v>
      </c>
      <c r="E893" s="1543">
        <f t="shared" si="2837"/>
        <v>0</v>
      </c>
      <c r="F893" s="1543">
        <f t="shared" si="2837"/>
        <v>0</v>
      </c>
      <c r="G893" s="1543">
        <f t="shared" si="2837"/>
        <v>0</v>
      </c>
      <c r="H893" s="1543">
        <f t="shared" si="2837"/>
        <v>0</v>
      </c>
      <c r="I893" s="1543">
        <f t="shared" si="2837"/>
        <v>0</v>
      </c>
      <c r="J893" s="1543">
        <f t="shared" si="2837"/>
        <v>0</v>
      </c>
      <c r="K893" s="1543">
        <f t="shared" si="2837"/>
        <v>0</v>
      </c>
      <c r="L893" s="1543">
        <f t="shared" si="2837"/>
        <v>0</v>
      </c>
      <c r="M893" s="1543">
        <f t="shared" si="2837"/>
        <v>0</v>
      </c>
      <c r="N893" s="1543">
        <f t="shared" si="2837"/>
        <v>0</v>
      </c>
      <c r="O893" s="1543">
        <f t="shared" si="2837"/>
        <v>0</v>
      </c>
      <c r="P893" s="1543">
        <f t="shared" si="2837"/>
        <v>0</v>
      </c>
      <c r="Q893" s="1543">
        <f t="shared" si="2837"/>
        <v>0</v>
      </c>
      <c r="R893" s="1543">
        <f t="shared" si="2837"/>
        <v>0</v>
      </c>
      <c r="S893" s="1542"/>
      <c r="T893" s="1664">
        <f t="shared" ref="T893:AJ893" si="2838">SUM(T685)</f>
        <v>0</v>
      </c>
      <c r="U893" s="1664">
        <f t="shared" si="2838"/>
        <v>0</v>
      </c>
      <c r="V893" s="1664">
        <f t="shared" si="2838"/>
        <v>0</v>
      </c>
      <c r="W893" s="1664">
        <f t="shared" si="2838"/>
        <v>0</v>
      </c>
      <c r="X893" s="1664">
        <f t="shared" si="2838"/>
        <v>0</v>
      </c>
      <c r="Y893" s="1664">
        <f t="shared" si="2838"/>
        <v>0</v>
      </c>
      <c r="Z893" s="1664">
        <f t="shared" si="2838"/>
        <v>0</v>
      </c>
      <c r="AA893" s="1543">
        <f t="shared" si="2838"/>
        <v>0</v>
      </c>
      <c r="AB893" s="1543">
        <f t="shared" si="2838"/>
        <v>0</v>
      </c>
      <c r="AC893" s="1543">
        <f t="shared" si="2838"/>
        <v>0</v>
      </c>
      <c r="AD893" s="1543">
        <f t="shared" si="2838"/>
        <v>0</v>
      </c>
      <c r="AE893" s="1543">
        <f t="shared" si="2838"/>
        <v>0</v>
      </c>
      <c r="AF893" s="1543">
        <f t="shared" si="2838"/>
        <v>0</v>
      </c>
      <c r="AG893" s="1543">
        <f t="shared" si="2838"/>
        <v>0</v>
      </c>
      <c r="AH893" s="1543">
        <f t="shared" si="2838"/>
        <v>0</v>
      </c>
      <c r="AI893" s="1543">
        <f t="shared" si="2838"/>
        <v>0</v>
      </c>
      <c r="AJ893" s="1543">
        <f t="shared" si="2838"/>
        <v>0</v>
      </c>
      <c r="AK893" s="1542"/>
      <c r="AL893" s="1543">
        <f t="shared" ref="AL893:BB893" si="2839">SUM(AL685)</f>
        <v>0</v>
      </c>
      <c r="AM893" s="1543">
        <f t="shared" si="2839"/>
        <v>0</v>
      </c>
      <c r="AN893" s="1543">
        <f t="shared" si="2839"/>
        <v>0</v>
      </c>
      <c r="AO893" s="1543">
        <f t="shared" si="2839"/>
        <v>0</v>
      </c>
      <c r="AP893" s="1543">
        <f t="shared" si="2839"/>
        <v>0</v>
      </c>
      <c r="AQ893" s="1543">
        <f t="shared" si="2839"/>
        <v>0</v>
      </c>
      <c r="AR893" s="1543">
        <f t="shared" si="2839"/>
        <v>0</v>
      </c>
      <c r="AS893" s="1543">
        <f t="shared" si="2839"/>
        <v>0</v>
      </c>
      <c r="AT893" s="1543">
        <f t="shared" si="2839"/>
        <v>0</v>
      </c>
      <c r="AU893" s="1543">
        <f t="shared" si="2839"/>
        <v>0</v>
      </c>
      <c r="AV893" s="1543">
        <f t="shared" si="2839"/>
        <v>0</v>
      </c>
      <c r="AW893" s="1543">
        <f t="shared" si="2839"/>
        <v>0</v>
      </c>
      <c r="AX893" s="1543">
        <f t="shared" si="2839"/>
        <v>0</v>
      </c>
      <c r="AY893" s="1543">
        <f t="shared" si="2839"/>
        <v>0</v>
      </c>
      <c r="AZ893" s="1543">
        <f t="shared" si="2839"/>
        <v>0</v>
      </c>
      <c r="BA893" s="1543">
        <f t="shared" si="2839"/>
        <v>0</v>
      </c>
      <c r="BB893" s="1543">
        <f t="shared" si="2839"/>
        <v>0</v>
      </c>
      <c r="BC893" s="1542"/>
      <c r="BD893" s="1543">
        <f t="shared" ref="BD893:BT893" si="2840">SUM(BD685)</f>
        <v>0</v>
      </c>
      <c r="BE893" s="1543">
        <f t="shared" si="2840"/>
        <v>0</v>
      </c>
      <c r="BF893" s="1543">
        <f t="shared" si="2840"/>
        <v>0</v>
      </c>
      <c r="BG893" s="1543">
        <f t="shared" si="2840"/>
        <v>0</v>
      </c>
      <c r="BH893" s="1543">
        <f t="shared" si="2840"/>
        <v>0</v>
      </c>
      <c r="BI893" s="1543">
        <f t="shared" si="2840"/>
        <v>0</v>
      </c>
      <c r="BJ893" s="1543">
        <f t="shared" si="2840"/>
        <v>0</v>
      </c>
      <c r="BK893" s="1543">
        <f t="shared" si="2840"/>
        <v>0</v>
      </c>
      <c r="BL893" s="1543">
        <f t="shared" si="2840"/>
        <v>0</v>
      </c>
      <c r="BM893" s="1543">
        <f t="shared" si="2840"/>
        <v>0</v>
      </c>
      <c r="BN893" s="1543">
        <f t="shared" si="2840"/>
        <v>0</v>
      </c>
      <c r="BO893" s="1543">
        <f t="shared" si="2840"/>
        <v>0</v>
      </c>
      <c r="BP893" s="1543">
        <f t="shared" si="2840"/>
        <v>0</v>
      </c>
      <c r="BQ893" s="1543">
        <f t="shared" si="2840"/>
        <v>0</v>
      </c>
      <c r="BR893" s="1543">
        <f t="shared" si="2840"/>
        <v>0</v>
      </c>
      <c r="BS893" s="1543">
        <f t="shared" si="2840"/>
        <v>0</v>
      </c>
      <c r="BT893" s="1543">
        <f t="shared" si="2840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4"/>
        <v>0</v>
      </c>
      <c r="CA893" s="1220">
        <f t="shared" si="2795"/>
        <v>0</v>
      </c>
      <c r="CB893" s="1220">
        <f t="shared" si="2796"/>
        <v>0</v>
      </c>
      <c r="CC893" s="1387">
        <f t="shared" si="2797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9"/>
        <v>0</v>
      </c>
      <c r="CF893" s="1223">
        <f t="shared" si="2799"/>
        <v>0</v>
      </c>
      <c r="CG893" s="1223">
        <f t="shared" si="2799"/>
        <v>0</v>
      </c>
      <c r="CH893" s="1223">
        <f t="shared" si="2799"/>
        <v>0</v>
      </c>
      <c r="CI893" s="1223">
        <f t="shared" si="2799"/>
        <v>0</v>
      </c>
      <c r="CJ893" s="1223">
        <f t="shared" si="2799"/>
        <v>0</v>
      </c>
      <c r="CK893" s="1224">
        <f t="shared" si="2799"/>
        <v>0</v>
      </c>
      <c r="CL893" s="1224">
        <f t="shared" si="2799"/>
        <v>0</v>
      </c>
      <c r="CM893" s="1224">
        <f t="shared" si="2799"/>
        <v>0</v>
      </c>
      <c r="CN893" s="1223">
        <f t="shared" si="2799"/>
        <v>0</v>
      </c>
      <c r="CO893" s="1223">
        <f t="shared" si="2799"/>
        <v>0</v>
      </c>
      <c r="CP893" s="1223">
        <f t="shared" si="2799"/>
        <v>0</v>
      </c>
      <c r="CQ893" s="1223">
        <f t="shared" si="2799"/>
        <v>0</v>
      </c>
      <c r="CR893" s="1223">
        <f t="shared" si="2799"/>
        <v>0</v>
      </c>
      <c r="CS893" s="1222">
        <f t="shared" si="2799"/>
        <v>0</v>
      </c>
      <c r="CT893" s="1225">
        <f t="shared" si="2799"/>
        <v>0</v>
      </c>
      <c r="CU893" s="1226">
        <f t="shared" si="2800"/>
        <v>0</v>
      </c>
      <c r="CV893" s="1227">
        <f t="shared" si="2801"/>
        <v>0</v>
      </c>
      <c r="CW893" s="1228">
        <f t="shared" si="2802"/>
        <v>0</v>
      </c>
      <c r="CX893" s="1228">
        <f t="shared" si="2803"/>
        <v>0</v>
      </c>
      <c r="CY893" s="1228">
        <f t="shared" si="2804"/>
        <v>0</v>
      </c>
      <c r="CZ893" s="1228">
        <f t="shared" si="2805"/>
        <v>0</v>
      </c>
      <c r="DA893" s="1228">
        <f t="shared" si="2806"/>
        <v>0</v>
      </c>
      <c r="DB893" s="1229">
        <f t="shared" si="2807"/>
        <v>0</v>
      </c>
      <c r="DC893" s="1229">
        <f t="shared" si="2808"/>
        <v>0</v>
      </c>
      <c r="DD893" s="1229">
        <f t="shared" si="2809"/>
        <v>0</v>
      </c>
      <c r="DE893" s="1228">
        <f t="shared" si="2810"/>
        <v>0</v>
      </c>
      <c r="DF893" s="1228">
        <f t="shared" si="2811"/>
        <v>0</v>
      </c>
      <c r="DG893" s="1228">
        <f t="shared" si="2812"/>
        <v>0</v>
      </c>
      <c r="DH893" s="1228">
        <f t="shared" si="2813"/>
        <v>0</v>
      </c>
      <c r="DI893" s="1228">
        <f t="shared" si="2814"/>
        <v>0</v>
      </c>
      <c r="DJ893" s="1227">
        <f t="shared" si="2815"/>
        <v>0</v>
      </c>
      <c r="DK893" s="1226">
        <f t="shared" si="2816"/>
        <v>0</v>
      </c>
      <c r="DL893" s="1230">
        <f t="shared" si="2817"/>
        <v>17</v>
      </c>
      <c r="DM893" s="1180">
        <f t="shared" si="2818"/>
        <v>17</v>
      </c>
      <c r="DN893" s="1180">
        <f t="shared" si="2819"/>
        <v>17</v>
      </c>
      <c r="DO893" s="1180">
        <f t="shared" si="2820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41">SUM(B690)</f>
        <v>0</v>
      </c>
      <c r="C895" s="1543">
        <f t="shared" si="2841"/>
        <v>0</v>
      </c>
      <c r="D895" s="1543">
        <f t="shared" si="2841"/>
        <v>0</v>
      </c>
      <c r="E895" s="1543">
        <f t="shared" si="2841"/>
        <v>0</v>
      </c>
      <c r="F895" s="1543">
        <f t="shared" si="2841"/>
        <v>0</v>
      </c>
      <c r="G895" s="1543">
        <f t="shared" si="2841"/>
        <v>0</v>
      </c>
      <c r="H895" s="1543">
        <f t="shared" si="2841"/>
        <v>0</v>
      </c>
      <c r="I895" s="1543">
        <f t="shared" si="2841"/>
        <v>0</v>
      </c>
      <c r="J895" s="1543">
        <f t="shared" si="2841"/>
        <v>0</v>
      </c>
      <c r="K895" s="1543">
        <f t="shared" si="2841"/>
        <v>0</v>
      </c>
      <c r="L895" s="1543">
        <f t="shared" si="2841"/>
        <v>0</v>
      </c>
      <c r="M895" s="1543">
        <f t="shared" si="2841"/>
        <v>0</v>
      </c>
      <c r="N895" s="1543">
        <f t="shared" si="2841"/>
        <v>0</v>
      </c>
      <c r="O895" s="1543">
        <f t="shared" si="2841"/>
        <v>0</v>
      </c>
      <c r="P895" s="1543">
        <f t="shared" si="2841"/>
        <v>0</v>
      </c>
      <c r="Q895" s="1543">
        <f t="shared" si="2841"/>
        <v>0</v>
      </c>
      <c r="R895" s="1543">
        <f t="shared" si="2841"/>
        <v>0</v>
      </c>
      <c r="S895" s="1542"/>
      <c r="T895" s="1664">
        <f t="shared" ref="T895:AJ895" si="2842">SUM(T690)</f>
        <v>0</v>
      </c>
      <c r="U895" s="1664">
        <f t="shared" si="2842"/>
        <v>0</v>
      </c>
      <c r="V895" s="1664">
        <f t="shared" si="2842"/>
        <v>0</v>
      </c>
      <c r="W895" s="1664">
        <f t="shared" si="2842"/>
        <v>0</v>
      </c>
      <c r="X895" s="1664">
        <f t="shared" si="2842"/>
        <v>0</v>
      </c>
      <c r="Y895" s="1664">
        <f t="shared" si="2842"/>
        <v>0</v>
      </c>
      <c r="Z895" s="1664">
        <f t="shared" si="2842"/>
        <v>0</v>
      </c>
      <c r="AA895" s="1543">
        <f t="shared" si="2842"/>
        <v>0</v>
      </c>
      <c r="AB895" s="1543">
        <f t="shared" si="2842"/>
        <v>0</v>
      </c>
      <c r="AC895" s="1543">
        <f t="shared" si="2842"/>
        <v>0</v>
      </c>
      <c r="AD895" s="1543">
        <f t="shared" si="2842"/>
        <v>0</v>
      </c>
      <c r="AE895" s="1543">
        <f t="shared" si="2842"/>
        <v>0</v>
      </c>
      <c r="AF895" s="1543">
        <f t="shared" si="2842"/>
        <v>0</v>
      </c>
      <c r="AG895" s="1543">
        <f t="shared" si="2842"/>
        <v>0</v>
      </c>
      <c r="AH895" s="1543">
        <f t="shared" si="2842"/>
        <v>0</v>
      </c>
      <c r="AI895" s="1543">
        <f t="shared" si="2842"/>
        <v>0</v>
      </c>
      <c r="AJ895" s="1543">
        <f t="shared" si="2842"/>
        <v>0</v>
      </c>
      <c r="AK895" s="1542"/>
      <c r="AL895" s="1543">
        <f t="shared" ref="AL895:BB895" si="2843">SUM(AL690)</f>
        <v>0</v>
      </c>
      <c r="AM895" s="1543">
        <f t="shared" si="2843"/>
        <v>0</v>
      </c>
      <c r="AN895" s="1543">
        <f t="shared" si="2843"/>
        <v>0</v>
      </c>
      <c r="AO895" s="1543">
        <f t="shared" si="2843"/>
        <v>0</v>
      </c>
      <c r="AP895" s="1543">
        <f t="shared" si="2843"/>
        <v>0</v>
      </c>
      <c r="AQ895" s="1543">
        <f t="shared" si="2843"/>
        <v>0</v>
      </c>
      <c r="AR895" s="1543">
        <f t="shared" si="2843"/>
        <v>0</v>
      </c>
      <c r="AS895" s="1543">
        <f t="shared" si="2843"/>
        <v>0</v>
      </c>
      <c r="AT895" s="1543">
        <f t="shared" si="2843"/>
        <v>0</v>
      </c>
      <c r="AU895" s="1543">
        <f t="shared" si="2843"/>
        <v>0</v>
      </c>
      <c r="AV895" s="1543">
        <f t="shared" si="2843"/>
        <v>0</v>
      </c>
      <c r="AW895" s="1543">
        <f t="shared" si="2843"/>
        <v>0</v>
      </c>
      <c r="AX895" s="1543">
        <f t="shared" si="2843"/>
        <v>0</v>
      </c>
      <c r="AY895" s="1543">
        <f t="shared" si="2843"/>
        <v>0</v>
      </c>
      <c r="AZ895" s="1543">
        <f t="shared" si="2843"/>
        <v>0</v>
      </c>
      <c r="BA895" s="1543">
        <f t="shared" si="2843"/>
        <v>0</v>
      </c>
      <c r="BB895" s="1543">
        <f t="shared" si="2843"/>
        <v>0</v>
      </c>
      <c r="BC895" s="1542"/>
      <c r="BD895" s="1543">
        <f t="shared" ref="BD895:BT895" si="2844">SUM(BD690)</f>
        <v>0</v>
      </c>
      <c r="BE895" s="1543">
        <f t="shared" si="2844"/>
        <v>0</v>
      </c>
      <c r="BF895" s="1543">
        <f t="shared" si="2844"/>
        <v>0</v>
      </c>
      <c r="BG895" s="1543">
        <f t="shared" si="2844"/>
        <v>0</v>
      </c>
      <c r="BH895" s="1543">
        <f t="shared" si="2844"/>
        <v>0</v>
      </c>
      <c r="BI895" s="1543">
        <f t="shared" si="2844"/>
        <v>0</v>
      </c>
      <c r="BJ895" s="1543">
        <f t="shared" si="2844"/>
        <v>0</v>
      </c>
      <c r="BK895" s="1543">
        <f t="shared" si="2844"/>
        <v>0</v>
      </c>
      <c r="BL895" s="1543">
        <f t="shared" si="2844"/>
        <v>0</v>
      </c>
      <c r="BM895" s="1543">
        <f t="shared" si="2844"/>
        <v>0</v>
      </c>
      <c r="BN895" s="1543">
        <f t="shared" si="2844"/>
        <v>0</v>
      </c>
      <c r="BO895" s="1543">
        <f t="shared" si="2844"/>
        <v>0</v>
      </c>
      <c r="BP895" s="1543">
        <f t="shared" si="2844"/>
        <v>0</v>
      </c>
      <c r="BQ895" s="1543">
        <f t="shared" si="2844"/>
        <v>0</v>
      </c>
      <c r="BR895" s="1543">
        <f t="shared" si="2844"/>
        <v>0</v>
      </c>
      <c r="BS895" s="1543">
        <f t="shared" si="2844"/>
        <v>0</v>
      </c>
      <c r="BT895" s="1543">
        <f t="shared" si="2844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5"/>
        <v>0</v>
      </c>
      <c r="CF895" s="1223">
        <f t="shared" si="2845"/>
        <v>0</v>
      </c>
      <c r="CG895" s="1223">
        <f t="shared" si="2845"/>
        <v>0</v>
      </c>
      <c r="CH895" s="1223">
        <f t="shared" si="2845"/>
        <v>0</v>
      </c>
      <c r="CI895" s="1223">
        <f t="shared" si="2845"/>
        <v>0</v>
      </c>
      <c r="CJ895" s="1223">
        <f t="shared" si="2845"/>
        <v>0</v>
      </c>
      <c r="CK895" s="1224">
        <f t="shared" si="2845"/>
        <v>0</v>
      </c>
      <c r="CL895" s="1224">
        <f t="shared" si="2845"/>
        <v>0</v>
      </c>
      <c r="CM895" s="1224">
        <f t="shared" si="2845"/>
        <v>0</v>
      </c>
      <c r="CN895" s="1223">
        <f t="shared" si="2845"/>
        <v>0</v>
      </c>
      <c r="CO895" s="1223">
        <f t="shared" si="2845"/>
        <v>0</v>
      </c>
      <c r="CP895" s="1223">
        <f t="shared" si="2845"/>
        <v>0</v>
      </c>
      <c r="CQ895" s="1223">
        <f t="shared" si="2845"/>
        <v>0</v>
      </c>
      <c r="CR895" s="1223">
        <f t="shared" si="2845"/>
        <v>0</v>
      </c>
      <c r="CS895" s="1222">
        <f t="shared" si="2845"/>
        <v>0</v>
      </c>
      <c r="CT895" s="1225">
        <f t="shared" ref="CE895:CT897" si="2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7"/>
        <v>0</v>
      </c>
      <c r="CW895" s="1228">
        <f t="shared" si="2847"/>
        <v>0</v>
      </c>
      <c r="CX895" s="1228">
        <f t="shared" si="2847"/>
        <v>0</v>
      </c>
      <c r="CY895" s="1228">
        <f t="shared" si="2847"/>
        <v>0</v>
      </c>
      <c r="CZ895" s="1228">
        <f t="shared" si="2847"/>
        <v>0</v>
      </c>
      <c r="DA895" s="1228">
        <f t="shared" si="2847"/>
        <v>0</v>
      </c>
      <c r="DB895" s="1229">
        <f t="shared" si="2847"/>
        <v>0</v>
      </c>
      <c r="DC895" s="1229">
        <f t="shared" si="2847"/>
        <v>0</v>
      </c>
      <c r="DD895" s="1229">
        <f t="shared" si="2847"/>
        <v>0</v>
      </c>
      <c r="DE895" s="1228">
        <f t="shared" ref="DE895:DK897" si="2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8"/>
        <v>0</v>
      </c>
      <c r="DG895" s="1228">
        <f t="shared" si="2848"/>
        <v>0</v>
      </c>
      <c r="DH895" s="1228">
        <f t="shared" si="2848"/>
        <v>0</v>
      </c>
      <c r="DI895" s="1228">
        <f t="shared" si="2848"/>
        <v>0</v>
      </c>
      <c r="DJ895" s="1227">
        <f t="shared" si="2848"/>
        <v>0</v>
      </c>
      <c r="DK895" s="1226">
        <f t="shared" si="2848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9">SUM(B695)</f>
        <v>0</v>
      </c>
      <c r="C896" s="1543">
        <f t="shared" si="2849"/>
        <v>0</v>
      </c>
      <c r="D896" s="1543">
        <f t="shared" si="2849"/>
        <v>0</v>
      </c>
      <c r="E896" s="1543">
        <f t="shared" si="2849"/>
        <v>0</v>
      </c>
      <c r="F896" s="1543">
        <f t="shared" si="2849"/>
        <v>0</v>
      </c>
      <c r="G896" s="1543">
        <f t="shared" si="2849"/>
        <v>0</v>
      </c>
      <c r="H896" s="1543">
        <f t="shared" si="2849"/>
        <v>0</v>
      </c>
      <c r="I896" s="1543">
        <f t="shared" si="2849"/>
        <v>0</v>
      </c>
      <c r="J896" s="1543">
        <f t="shared" si="2849"/>
        <v>0</v>
      </c>
      <c r="K896" s="1543">
        <f t="shared" si="2849"/>
        <v>0</v>
      </c>
      <c r="L896" s="1543">
        <f t="shared" si="2849"/>
        <v>0</v>
      </c>
      <c r="M896" s="1543">
        <f t="shared" si="2849"/>
        <v>0</v>
      </c>
      <c r="N896" s="1543">
        <f t="shared" si="2849"/>
        <v>0</v>
      </c>
      <c r="O896" s="1543">
        <f t="shared" si="2849"/>
        <v>0</v>
      </c>
      <c r="P896" s="1543">
        <f t="shared" si="2849"/>
        <v>0</v>
      </c>
      <c r="Q896" s="1543">
        <f t="shared" si="2849"/>
        <v>0</v>
      </c>
      <c r="R896" s="1543">
        <f t="shared" si="2849"/>
        <v>0</v>
      </c>
      <c r="S896" s="1542"/>
      <c r="T896" s="1664">
        <f t="shared" ref="T896:AJ896" si="2850">SUM(T695)</f>
        <v>0</v>
      </c>
      <c r="U896" s="1664">
        <f t="shared" si="2850"/>
        <v>0</v>
      </c>
      <c r="V896" s="1664">
        <f t="shared" si="2850"/>
        <v>0</v>
      </c>
      <c r="W896" s="1664">
        <f t="shared" si="2850"/>
        <v>0</v>
      </c>
      <c r="X896" s="1664">
        <f t="shared" si="2850"/>
        <v>0</v>
      </c>
      <c r="Y896" s="1664">
        <f t="shared" si="2850"/>
        <v>0</v>
      </c>
      <c r="Z896" s="1664">
        <f t="shared" si="2850"/>
        <v>0</v>
      </c>
      <c r="AA896" s="1543">
        <f t="shared" si="2850"/>
        <v>0</v>
      </c>
      <c r="AB896" s="1543">
        <f t="shared" si="2850"/>
        <v>0</v>
      </c>
      <c r="AC896" s="1543">
        <f t="shared" si="2850"/>
        <v>0</v>
      </c>
      <c r="AD896" s="1543">
        <f t="shared" si="2850"/>
        <v>0</v>
      </c>
      <c r="AE896" s="1543">
        <f t="shared" si="2850"/>
        <v>0</v>
      </c>
      <c r="AF896" s="1543">
        <f t="shared" si="2850"/>
        <v>0</v>
      </c>
      <c r="AG896" s="1543">
        <f t="shared" si="2850"/>
        <v>0</v>
      </c>
      <c r="AH896" s="1543">
        <f t="shared" si="2850"/>
        <v>0</v>
      </c>
      <c r="AI896" s="1543">
        <f t="shared" si="2850"/>
        <v>0</v>
      </c>
      <c r="AJ896" s="1543">
        <f t="shared" si="2850"/>
        <v>0</v>
      </c>
      <c r="AK896" s="1542"/>
      <c r="AL896" s="1543">
        <f t="shared" ref="AL896:BB896" si="2851">SUM(AL695)</f>
        <v>0</v>
      </c>
      <c r="AM896" s="1543">
        <f t="shared" si="2851"/>
        <v>0</v>
      </c>
      <c r="AN896" s="1543">
        <f t="shared" si="2851"/>
        <v>0</v>
      </c>
      <c r="AO896" s="1543">
        <f t="shared" si="2851"/>
        <v>0</v>
      </c>
      <c r="AP896" s="1543">
        <f t="shared" si="2851"/>
        <v>0</v>
      </c>
      <c r="AQ896" s="1543">
        <f t="shared" si="2851"/>
        <v>0</v>
      </c>
      <c r="AR896" s="1543">
        <f t="shared" si="2851"/>
        <v>0</v>
      </c>
      <c r="AS896" s="1543">
        <f t="shared" si="2851"/>
        <v>0</v>
      </c>
      <c r="AT896" s="1543">
        <f t="shared" si="2851"/>
        <v>0</v>
      </c>
      <c r="AU896" s="1543">
        <f t="shared" si="2851"/>
        <v>0</v>
      </c>
      <c r="AV896" s="1543">
        <f t="shared" si="2851"/>
        <v>0</v>
      </c>
      <c r="AW896" s="1543">
        <f t="shared" si="2851"/>
        <v>0</v>
      </c>
      <c r="AX896" s="1543">
        <f t="shared" si="2851"/>
        <v>0</v>
      </c>
      <c r="AY896" s="1543">
        <f t="shared" si="2851"/>
        <v>0</v>
      </c>
      <c r="AZ896" s="1543">
        <f t="shared" si="2851"/>
        <v>0</v>
      </c>
      <c r="BA896" s="1543">
        <f t="shared" si="2851"/>
        <v>0</v>
      </c>
      <c r="BB896" s="1543">
        <f t="shared" si="2851"/>
        <v>0</v>
      </c>
      <c r="BC896" s="1542"/>
      <c r="BD896" s="1543">
        <f t="shared" ref="BD896:BT896" si="2852">SUM(BD695)</f>
        <v>0</v>
      </c>
      <c r="BE896" s="1543">
        <f t="shared" si="2852"/>
        <v>0</v>
      </c>
      <c r="BF896" s="1543">
        <f t="shared" si="2852"/>
        <v>0</v>
      </c>
      <c r="BG896" s="1543">
        <f t="shared" si="2852"/>
        <v>0</v>
      </c>
      <c r="BH896" s="1543">
        <f t="shared" si="2852"/>
        <v>0</v>
      </c>
      <c r="BI896" s="1543">
        <f t="shared" si="2852"/>
        <v>0</v>
      </c>
      <c r="BJ896" s="1543">
        <f t="shared" si="2852"/>
        <v>0</v>
      </c>
      <c r="BK896" s="1543">
        <f t="shared" si="2852"/>
        <v>0</v>
      </c>
      <c r="BL896" s="1543">
        <f t="shared" si="2852"/>
        <v>0</v>
      </c>
      <c r="BM896" s="1543">
        <f t="shared" si="2852"/>
        <v>0</v>
      </c>
      <c r="BN896" s="1543">
        <f t="shared" si="2852"/>
        <v>0</v>
      </c>
      <c r="BO896" s="1543">
        <f t="shared" si="2852"/>
        <v>0</v>
      </c>
      <c r="BP896" s="1543">
        <f t="shared" si="2852"/>
        <v>0</v>
      </c>
      <c r="BQ896" s="1543">
        <f t="shared" si="2852"/>
        <v>0</v>
      </c>
      <c r="BR896" s="1543">
        <f t="shared" si="2852"/>
        <v>0</v>
      </c>
      <c r="BS896" s="1543">
        <f t="shared" si="2852"/>
        <v>0</v>
      </c>
      <c r="BT896" s="1543">
        <f t="shared" si="2852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6"/>
        <v>0</v>
      </c>
      <c r="CF896" s="1223">
        <f t="shared" si="2846"/>
        <v>0</v>
      </c>
      <c r="CG896" s="1223">
        <f t="shared" si="2846"/>
        <v>0</v>
      </c>
      <c r="CH896" s="1223">
        <f t="shared" si="2846"/>
        <v>0</v>
      </c>
      <c r="CI896" s="1223">
        <f t="shared" si="2846"/>
        <v>0</v>
      </c>
      <c r="CJ896" s="1223">
        <f t="shared" si="2846"/>
        <v>0</v>
      </c>
      <c r="CK896" s="1224">
        <f t="shared" si="2846"/>
        <v>0</v>
      </c>
      <c r="CL896" s="1224">
        <f t="shared" si="2846"/>
        <v>0</v>
      </c>
      <c r="CM896" s="1224">
        <f t="shared" si="2846"/>
        <v>0</v>
      </c>
      <c r="CN896" s="1223">
        <f t="shared" si="2846"/>
        <v>0</v>
      </c>
      <c r="CO896" s="1223">
        <f t="shared" si="2846"/>
        <v>0</v>
      </c>
      <c r="CP896" s="1223">
        <f t="shared" si="2846"/>
        <v>0</v>
      </c>
      <c r="CQ896" s="1223">
        <f t="shared" si="2846"/>
        <v>0</v>
      </c>
      <c r="CR896" s="1223">
        <f t="shared" si="2846"/>
        <v>0</v>
      </c>
      <c r="CS896" s="1222">
        <f t="shared" si="2846"/>
        <v>0</v>
      </c>
      <c r="CT896" s="1225">
        <f t="shared" si="2846"/>
        <v>0</v>
      </c>
      <c r="CU896" s="1226">
        <f t="shared" si="2847"/>
        <v>0</v>
      </c>
      <c r="CV896" s="1227">
        <f t="shared" si="2847"/>
        <v>0</v>
      </c>
      <c r="CW896" s="1228">
        <f t="shared" si="2847"/>
        <v>0</v>
      </c>
      <c r="CX896" s="1228">
        <f t="shared" si="2847"/>
        <v>0</v>
      </c>
      <c r="CY896" s="1228">
        <f t="shared" si="2847"/>
        <v>0</v>
      </c>
      <c r="CZ896" s="1228">
        <f t="shared" si="2847"/>
        <v>0</v>
      </c>
      <c r="DA896" s="1228">
        <f t="shared" si="2847"/>
        <v>0</v>
      </c>
      <c r="DB896" s="1229">
        <f t="shared" si="2847"/>
        <v>0</v>
      </c>
      <c r="DC896" s="1229">
        <f t="shared" si="2847"/>
        <v>0</v>
      </c>
      <c r="DD896" s="1229">
        <f t="shared" si="2847"/>
        <v>0</v>
      </c>
      <c r="DE896" s="1228">
        <f t="shared" si="2848"/>
        <v>0</v>
      </c>
      <c r="DF896" s="1228">
        <f t="shared" si="2848"/>
        <v>0</v>
      </c>
      <c r="DG896" s="1228">
        <f t="shared" si="2848"/>
        <v>0</v>
      </c>
      <c r="DH896" s="1228">
        <f t="shared" si="2848"/>
        <v>0</v>
      </c>
      <c r="DI896" s="1228">
        <f t="shared" si="2848"/>
        <v>0</v>
      </c>
      <c r="DJ896" s="1227">
        <f t="shared" si="2848"/>
        <v>0</v>
      </c>
      <c r="DK896" s="1226">
        <f t="shared" si="2848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3">SUM(B700)</f>
        <v>0</v>
      </c>
      <c r="C897" s="1543">
        <f t="shared" si="2853"/>
        <v>3.946510110893673E-3</v>
      </c>
      <c r="D897" s="1543">
        <f t="shared" si="2853"/>
        <v>0</v>
      </c>
      <c r="E897" s="1543">
        <f t="shared" si="2853"/>
        <v>0</v>
      </c>
      <c r="F897" s="1543">
        <f t="shared" si="2853"/>
        <v>0</v>
      </c>
      <c r="G897" s="1543">
        <f t="shared" si="2853"/>
        <v>0</v>
      </c>
      <c r="H897" s="1543">
        <f t="shared" si="2853"/>
        <v>0</v>
      </c>
      <c r="I897" s="1543">
        <f t="shared" si="2853"/>
        <v>0</v>
      </c>
      <c r="J897" s="1543">
        <f t="shared" si="2853"/>
        <v>0</v>
      </c>
      <c r="K897" s="1543">
        <f t="shared" si="2853"/>
        <v>0</v>
      </c>
      <c r="L897" s="1543">
        <f t="shared" si="2853"/>
        <v>0</v>
      </c>
      <c r="M897" s="1543">
        <f t="shared" si="2853"/>
        <v>0</v>
      </c>
      <c r="N897" s="1543">
        <f t="shared" si="2853"/>
        <v>0</v>
      </c>
      <c r="O897" s="1543">
        <f t="shared" si="2853"/>
        <v>0</v>
      </c>
      <c r="P897" s="1543">
        <f t="shared" si="2853"/>
        <v>0</v>
      </c>
      <c r="Q897" s="1543">
        <f t="shared" si="2853"/>
        <v>0</v>
      </c>
      <c r="R897" s="1543">
        <f t="shared" si="2853"/>
        <v>0</v>
      </c>
      <c r="S897" s="1542"/>
      <c r="T897" s="1664">
        <f t="shared" ref="T897:AJ897" si="2854">SUM(T700)</f>
        <v>0</v>
      </c>
      <c r="U897" s="1664">
        <f t="shared" si="2854"/>
        <v>0</v>
      </c>
      <c r="V897" s="1664">
        <f t="shared" si="2854"/>
        <v>0</v>
      </c>
      <c r="W897" s="1664">
        <f t="shared" si="2854"/>
        <v>0</v>
      </c>
      <c r="X897" s="1664">
        <f t="shared" si="2854"/>
        <v>0</v>
      </c>
      <c r="Y897" s="1664">
        <f t="shared" si="2854"/>
        <v>0</v>
      </c>
      <c r="Z897" s="1664">
        <f t="shared" si="2854"/>
        <v>0</v>
      </c>
      <c r="AA897" s="1543">
        <f t="shared" si="2854"/>
        <v>0</v>
      </c>
      <c r="AB897" s="1543">
        <f t="shared" si="2854"/>
        <v>0</v>
      </c>
      <c r="AC897" s="1543">
        <f t="shared" si="2854"/>
        <v>0</v>
      </c>
      <c r="AD897" s="1543">
        <f t="shared" si="2854"/>
        <v>0</v>
      </c>
      <c r="AE897" s="1543">
        <f t="shared" si="2854"/>
        <v>0</v>
      </c>
      <c r="AF897" s="1543">
        <f t="shared" si="2854"/>
        <v>0</v>
      </c>
      <c r="AG897" s="1543">
        <f t="shared" si="2854"/>
        <v>0</v>
      </c>
      <c r="AH897" s="1543">
        <f t="shared" si="2854"/>
        <v>0</v>
      </c>
      <c r="AI897" s="1543">
        <f t="shared" si="2854"/>
        <v>0</v>
      </c>
      <c r="AJ897" s="1543">
        <f t="shared" si="2854"/>
        <v>0</v>
      </c>
      <c r="AK897" s="1542"/>
      <c r="AL897" s="1543">
        <f t="shared" ref="AL897:BB897" si="2855">SUM(AL700)</f>
        <v>0</v>
      </c>
      <c r="AM897" s="1543">
        <f t="shared" si="2855"/>
        <v>0</v>
      </c>
      <c r="AN897" s="1543">
        <f t="shared" si="2855"/>
        <v>0</v>
      </c>
      <c r="AO897" s="1543">
        <f t="shared" si="2855"/>
        <v>0</v>
      </c>
      <c r="AP897" s="1543">
        <f t="shared" si="2855"/>
        <v>0</v>
      </c>
      <c r="AQ897" s="1543">
        <f t="shared" si="2855"/>
        <v>0</v>
      </c>
      <c r="AR897" s="1543">
        <f t="shared" si="2855"/>
        <v>0</v>
      </c>
      <c r="AS897" s="1543">
        <f t="shared" si="2855"/>
        <v>0</v>
      </c>
      <c r="AT897" s="1543">
        <f t="shared" si="2855"/>
        <v>0</v>
      </c>
      <c r="AU897" s="1543">
        <f t="shared" si="2855"/>
        <v>0</v>
      </c>
      <c r="AV897" s="1543">
        <f t="shared" si="2855"/>
        <v>0</v>
      </c>
      <c r="AW897" s="1543">
        <f t="shared" si="2855"/>
        <v>0</v>
      </c>
      <c r="AX897" s="1543">
        <f t="shared" si="2855"/>
        <v>0</v>
      </c>
      <c r="AY897" s="1543">
        <f t="shared" si="2855"/>
        <v>0</v>
      </c>
      <c r="AZ897" s="1543">
        <f t="shared" si="2855"/>
        <v>0</v>
      </c>
      <c r="BA897" s="1543">
        <f t="shared" si="2855"/>
        <v>0</v>
      </c>
      <c r="BB897" s="1543">
        <f t="shared" si="2855"/>
        <v>0</v>
      </c>
      <c r="BC897" s="1542"/>
      <c r="BD897" s="1543">
        <f t="shared" ref="BD897:BT897" si="2856">SUM(BD700)</f>
        <v>0</v>
      </c>
      <c r="BE897" s="1543">
        <f t="shared" si="2856"/>
        <v>0</v>
      </c>
      <c r="BF897" s="1543">
        <f t="shared" si="2856"/>
        <v>0</v>
      </c>
      <c r="BG897" s="1543">
        <f t="shared" si="2856"/>
        <v>0</v>
      </c>
      <c r="BH897" s="1543">
        <f t="shared" si="2856"/>
        <v>0</v>
      </c>
      <c r="BI897" s="1543">
        <f t="shared" si="2856"/>
        <v>0</v>
      </c>
      <c r="BJ897" s="1543">
        <f t="shared" si="2856"/>
        <v>0</v>
      </c>
      <c r="BK897" s="1543">
        <f t="shared" si="2856"/>
        <v>0</v>
      </c>
      <c r="BL897" s="1543">
        <f t="shared" si="2856"/>
        <v>0</v>
      </c>
      <c r="BM897" s="1543">
        <f t="shared" si="2856"/>
        <v>0</v>
      </c>
      <c r="BN897" s="1543">
        <f t="shared" si="2856"/>
        <v>0</v>
      </c>
      <c r="BO897" s="1543">
        <f t="shared" si="2856"/>
        <v>0</v>
      </c>
      <c r="BP897" s="1543">
        <f t="shared" si="2856"/>
        <v>0</v>
      </c>
      <c r="BQ897" s="1543">
        <f t="shared" si="2856"/>
        <v>0</v>
      </c>
      <c r="BR897" s="1543">
        <f t="shared" si="2856"/>
        <v>0</v>
      </c>
      <c r="BS897" s="1543">
        <f t="shared" si="2856"/>
        <v>0</v>
      </c>
      <c r="BT897" s="1543">
        <f t="shared" si="2856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6"/>
        <v>0</v>
      </c>
      <c r="CF897" s="1223">
        <f t="shared" si="2846"/>
        <v>0</v>
      </c>
      <c r="CG897" s="1223">
        <f t="shared" si="2846"/>
        <v>0</v>
      </c>
      <c r="CH897" s="1223">
        <f t="shared" si="2846"/>
        <v>0</v>
      </c>
      <c r="CI897" s="1223">
        <f t="shared" si="2846"/>
        <v>0</v>
      </c>
      <c r="CJ897" s="1223">
        <f t="shared" si="2846"/>
        <v>0</v>
      </c>
      <c r="CK897" s="1224">
        <f t="shared" si="2846"/>
        <v>0</v>
      </c>
      <c r="CL897" s="1224">
        <f t="shared" si="2846"/>
        <v>0</v>
      </c>
      <c r="CM897" s="1224">
        <f t="shared" si="2846"/>
        <v>0</v>
      </c>
      <c r="CN897" s="1223">
        <f t="shared" si="2846"/>
        <v>0</v>
      </c>
      <c r="CO897" s="1223">
        <f t="shared" si="2846"/>
        <v>0</v>
      </c>
      <c r="CP897" s="1223">
        <f t="shared" si="2846"/>
        <v>0</v>
      </c>
      <c r="CQ897" s="1223">
        <f t="shared" si="2846"/>
        <v>0</v>
      </c>
      <c r="CR897" s="1223">
        <f t="shared" si="2846"/>
        <v>0</v>
      </c>
      <c r="CS897" s="1222">
        <f t="shared" si="2846"/>
        <v>0</v>
      </c>
      <c r="CT897" s="1225">
        <f t="shared" si="2846"/>
        <v>0</v>
      </c>
      <c r="CU897" s="1226">
        <f t="shared" si="2847"/>
        <v>0</v>
      </c>
      <c r="CV897" s="1227">
        <f t="shared" si="2847"/>
        <v>0</v>
      </c>
      <c r="CW897" s="1228">
        <f t="shared" si="2847"/>
        <v>0</v>
      </c>
      <c r="CX897" s="1228">
        <f t="shared" si="2847"/>
        <v>0</v>
      </c>
      <c r="CY897" s="1228">
        <f t="shared" si="2847"/>
        <v>0</v>
      </c>
      <c r="CZ897" s="1228">
        <f t="shared" si="2847"/>
        <v>0</v>
      </c>
      <c r="DA897" s="1228">
        <f t="shared" si="2847"/>
        <v>0</v>
      </c>
      <c r="DB897" s="1229">
        <f t="shared" si="2847"/>
        <v>0</v>
      </c>
      <c r="DC897" s="1229">
        <f t="shared" si="2847"/>
        <v>0</v>
      </c>
      <c r="DD897" s="1229">
        <f t="shared" si="2847"/>
        <v>0</v>
      </c>
      <c r="DE897" s="1228">
        <f t="shared" si="2848"/>
        <v>0</v>
      </c>
      <c r="DF897" s="1228">
        <f t="shared" si="2848"/>
        <v>0</v>
      </c>
      <c r="DG897" s="1228">
        <f t="shared" si="2848"/>
        <v>0</v>
      </c>
      <c r="DH897" s="1228">
        <f t="shared" si="2848"/>
        <v>0</v>
      </c>
      <c r="DI897" s="1228">
        <f t="shared" si="2848"/>
        <v>0</v>
      </c>
      <c r="DJ897" s="1227">
        <f t="shared" si="2848"/>
        <v>0</v>
      </c>
      <c r="DK897" s="1226">
        <f t="shared" si="2848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7">SUM(B819:B898)</f>
        <v>0.88389758643183303</v>
      </c>
      <c r="C899" s="1543">
        <f t="shared" si="2857"/>
        <v>0.9105348988910632</v>
      </c>
      <c r="D899" s="1543">
        <f t="shared" si="2857"/>
        <v>0.96322430341999821</v>
      </c>
      <c r="E899" s="1543">
        <f t="shared" si="2857"/>
        <v>0.79286149162861497</v>
      </c>
      <c r="F899" s="1543">
        <f t="shared" si="2857"/>
        <v>1.0056751467710372</v>
      </c>
      <c r="G899" s="1543">
        <f t="shared" si="2857"/>
        <v>0.80684745130929081</v>
      </c>
      <c r="H899" s="1543">
        <f t="shared" si="2857"/>
        <v>0.90794781474233532</v>
      </c>
      <c r="I899" s="1543">
        <f t="shared" si="2857"/>
        <v>0.96690584909763</v>
      </c>
      <c r="J899" s="1543">
        <f t="shared" si="2857"/>
        <v>0.95814742335290282</v>
      </c>
      <c r="K899" s="1543">
        <f t="shared" si="2857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8">SUM(T819:T898)</f>
        <v>1.0156273102848443</v>
      </c>
      <c r="U899" s="1664">
        <f t="shared" si="2858"/>
        <v>1.004367906066536</v>
      </c>
      <c r="V899" s="1664">
        <f t="shared" si="2858"/>
        <v>1.073881278538813</v>
      </c>
      <c r="W899" s="1664">
        <f t="shared" si="2858"/>
        <v>1.0317628832354862</v>
      </c>
      <c r="X899" s="1664">
        <f t="shared" si="2858"/>
        <v>1.0006601435094586</v>
      </c>
      <c r="Y899" s="1664">
        <f t="shared" si="2858"/>
        <v>1.0580650451961604</v>
      </c>
      <c r="Z899" s="1664">
        <f t="shared" si="2858"/>
        <v>1.1088789488398099</v>
      </c>
      <c r="AA899" s="1543">
        <f t="shared" si="2858"/>
        <v>1.0089001956947163</v>
      </c>
      <c r="AB899" s="1543">
        <f t="shared" si="2858"/>
        <v>1.0483170254403129</v>
      </c>
      <c r="AC899" s="1543">
        <f t="shared" si="2858"/>
        <v>0</v>
      </c>
      <c r="AD899" s="1543">
        <f t="shared" si="2858"/>
        <v>0</v>
      </c>
      <c r="AE899" s="1543">
        <f t="shared" si="2858"/>
        <v>0</v>
      </c>
      <c r="AF899" s="1543">
        <f t="shared" si="2858"/>
        <v>0</v>
      </c>
      <c r="AG899" s="1543">
        <f t="shared" si="2858"/>
        <v>0</v>
      </c>
      <c r="AH899" s="1543">
        <f t="shared" si="2858"/>
        <v>0</v>
      </c>
      <c r="AI899" s="1543">
        <f t="shared" si="2858"/>
        <v>0</v>
      </c>
      <c r="AJ899" s="1543">
        <f t="shared" si="2858"/>
        <v>0</v>
      </c>
      <c r="AK899" s="1531"/>
      <c r="AL899" s="1543">
        <f t="shared" ref="AL899:AT899" si="2859">SUM(AL819:AL898)</f>
        <v>1.0675348057031031</v>
      </c>
      <c r="AM899" s="1543">
        <f t="shared" si="2859"/>
        <v>1.0794435746901498</v>
      </c>
      <c r="AN899" s="1543">
        <f t="shared" si="2859"/>
        <v>1.1163626875407699</v>
      </c>
      <c r="AO899" s="1543">
        <f t="shared" si="2859"/>
        <v>1.108779299847793</v>
      </c>
      <c r="AP899" s="1543">
        <f t="shared" si="2859"/>
        <v>1.149006429969248</v>
      </c>
      <c r="AQ899" s="1543">
        <f t="shared" si="2859"/>
        <v>1.1356891715590347</v>
      </c>
      <c r="AR899" s="1543">
        <f t="shared" si="2859"/>
        <v>1.1773026744944552</v>
      </c>
      <c r="AS899" s="1543">
        <f t="shared" si="2859"/>
        <v>1.0337586431833008</v>
      </c>
      <c r="AT899" s="1543">
        <f t="shared" si="2859"/>
        <v>1.488520361569285</v>
      </c>
      <c r="AU899" s="1543"/>
      <c r="AV899" s="1543"/>
      <c r="AW899" s="1543">
        <f t="shared" ref="AW899:BB899" si="2860">SUM(AW819:AW898)</f>
        <v>0</v>
      </c>
      <c r="AX899" s="1543">
        <f t="shared" si="2860"/>
        <v>0</v>
      </c>
      <c r="AY899" s="1543">
        <f t="shared" si="2860"/>
        <v>0</v>
      </c>
      <c r="AZ899" s="1543">
        <f t="shared" si="2860"/>
        <v>0</v>
      </c>
      <c r="BA899" s="1543">
        <f t="shared" si="2860"/>
        <v>0</v>
      </c>
      <c r="BB899" s="1543">
        <f t="shared" si="2860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61">SUM(BJ819:BJ898)</f>
        <v>1.2945487279843446</v>
      </c>
      <c r="BK899" s="1543">
        <f t="shared" si="2861"/>
        <v>1.1933215916503588</v>
      </c>
      <c r="BL899" s="1543">
        <f t="shared" si="2861"/>
        <v>1.1338544031311155</v>
      </c>
      <c r="BM899" s="1543">
        <f t="shared" si="2861"/>
        <v>0</v>
      </c>
      <c r="BN899" s="1543">
        <f t="shared" si="2861"/>
        <v>0</v>
      </c>
      <c r="BO899" s="1543">
        <f t="shared" si="2861"/>
        <v>0</v>
      </c>
      <c r="BP899" s="1543">
        <f t="shared" si="2861"/>
        <v>0</v>
      </c>
      <c r="BQ899" s="1543">
        <f t="shared" si="2861"/>
        <v>0</v>
      </c>
      <c r="BR899" s="1543">
        <f t="shared" si="2861"/>
        <v>0</v>
      </c>
      <c r="BS899" s="1543">
        <f t="shared" si="2861"/>
        <v>0</v>
      </c>
      <c r="BT899" s="1543">
        <f t="shared" si="2861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2">SUM(B72)</f>
        <v>0</v>
      </c>
      <c r="C903" s="1532">
        <f t="shared" si="2862"/>
        <v>0</v>
      </c>
      <c r="D903" s="1532">
        <f t="shared" si="2862"/>
        <v>0</v>
      </c>
      <c r="E903" s="1532">
        <f t="shared" si="2862"/>
        <v>0</v>
      </c>
      <c r="F903" s="1532">
        <f t="shared" si="2862"/>
        <v>0</v>
      </c>
      <c r="G903" s="1532">
        <f t="shared" si="2862"/>
        <v>0</v>
      </c>
      <c r="H903" s="1532">
        <f t="shared" si="2862"/>
        <v>0</v>
      </c>
      <c r="I903" s="1532">
        <f t="shared" si="2862"/>
        <v>0</v>
      </c>
      <c r="J903" s="1532">
        <f t="shared" si="2862"/>
        <v>0</v>
      </c>
      <c r="K903" s="1532">
        <f t="shared" si="2862"/>
        <v>0</v>
      </c>
      <c r="L903" s="1532">
        <f t="shared" si="2862"/>
        <v>0</v>
      </c>
      <c r="M903" s="1532">
        <f t="shared" si="2862"/>
        <v>0</v>
      </c>
      <c r="N903" s="1532">
        <f t="shared" si="2862"/>
        <v>0</v>
      </c>
      <c r="O903" s="1532">
        <f t="shared" si="2862"/>
        <v>0</v>
      </c>
      <c r="P903" s="1532">
        <f t="shared" si="2862"/>
        <v>0</v>
      </c>
      <c r="Q903" s="1532">
        <f t="shared" si="2862"/>
        <v>0</v>
      </c>
      <c r="R903" s="1532">
        <f t="shared" si="2862"/>
        <v>0</v>
      </c>
      <c r="S903" s="1531"/>
      <c r="T903" s="1665">
        <f t="shared" ref="T903:AJ903" si="2863">SUM(T72)</f>
        <v>0</v>
      </c>
      <c r="U903" s="1665">
        <f t="shared" si="2863"/>
        <v>0</v>
      </c>
      <c r="V903" s="1665">
        <f t="shared" si="2863"/>
        <v>0</v>
      </c>
      <c r="W903" s="1665">
        <f t="shared" si="2863"/>
        <v>0</v>
      </c>
      <c r="X903" s="1665">
        <f t="shared" si="2863"/>
        <v>0</v>
      </c>
      <c r="Y903" s="1665">
        <f t="shared" si="2863"/>
        <v>0</v>
      </c>
      <c r="Z903" s="1665">
        <f t="shared" si="2863"/>
        <v>0</v>
      </c>
      <c r="AA903" s="1532">
        <f t="shared" si="2863"/>
        <v>0</v>
      </c>
      <c r="AB903" s="1532">
        <f t="shared" si="2863"/>
        <v>0</v>
      </c>
      <c r="AC903" s="1532">
        <f t="shared" si="2863"/>
        <v>0</v>
      </c>
      <c r="AD903" s="1532">
        <f t="shared" si="2863"/>
        <v>0</v>
      </c>
      <c r="AE903" s="1532">
        <f t="shared" si="2863"/>
        <v>0</v>
      </c>
      <c r="AF903" s="1532">
        <f t="shared" si="2863"/>
        <v>0</v>
      </c>
      <c r="AG903" s="1532">
        <f t="shared" si="2863"/>
        <v>0</v>
      </c>
      <c r="AH903" s="1532">
        <f t="shared" si="2863"/>
        <v>0</v>
      </c>
      <c r="AI903" s="1532">
        <f t="shared" si="2863"/>
        <v>0</v>
      </c>
      <c r="AJ903" s="1532">
        <f t="shared" si="2863"/>
        <v>0</v>
      </c>
      <c r="AK903" s="1531"/>
      <c r="AL903" s="1532">
        <f t="shared" ref="AL903:BB903" si="2864">SUM(AL72)</f>
        <v>0</v>
      </c>
      <c r="AM903" s="1532">
        <f t="shared" si="2864"/>
        <v>0</v>
      </c>
      <c r="AN903" s="1532">
        <f t="shared" si="2864"/>
        <v>0</v>
      </c>
      <c r="AO903" s="1532">
        <f t="shared" si="2864"/>
        <v>0</v>
      </c>
      <c r="AP903" s="1532">
        <f t="shared" si="2864"/>
        <v>0</v>
      </c>
      <c r="AQ903" s="1532">
        <f t="shared" si="2864"/>
        <v>0</v>
      </c>
      <c r="AR903" s="1532">
        <f t="shared" si="2864"/>
        <v>0</v>
      </c>
      <c r="AS903" s="1532">
        <f t="shared" si="2864"/>
        <v>0</v>
      </c>
      <c r="AT903" s="1532">
        <f t="shared" si="2864"/>
        <v>0</v>
      </c>
      <c r="AU903" s="1532">
        <f t="shared" si="2864"/>
        <v>0</v>
      </c>
      <c r="AV903" s="1532">
        <f t="shared" si="2864"/>
        <v>0</v>
      </c>
      <c r="AW903" s="1532">
        <f t="shared" si="2864"/>
        <v>0</v>
      </c>
      <c r="AX903" s="1532">
        <f t="shared" si="2864"/>
        <v>0</v>
      </c>
      <c r="AY903" s="1532">
        <f t="shared" si="2864"/>
        <v>0</v>
      </c>
      <c r="AZ903" s="1532">
        <f t="shared" si="2864"/>
        <v>0</v>
      </c>
      <c r="BA903" s="1532">
        <f t="shared" si="2864"/>
        <v>0</v>
      </c>
      <c r="BB903" s="1532">
        <f t="shared" si="2864"/>
        <v>0</v>
      </c>
      <c r="BC903" s="1531"/>
      <c r="BD903" s="1532">
        <f t="shared" ref="BD903:BT903" si="2865">SUM(BD72)</f>
        <v>0</v>
      </c>
      <c r="BE903" s="1532">
        <f t="shared" si="2865"/>
        <v>0</v>
      </c>
      <c r="BF903" s="1532">
        <f t="shared" si="2865"/>
        <v>0</v>
      </c>
      <c r="BG903" s="1532">
        <f t="shared" si="2865"/>
        <v>0</v>
      </c>
      <c r="BH903" s="1532">
        <f t="shared" si="2865"/>
        <v>0</v>
      </c>
      <c r="BI903" s="1532">
        <f t="shared" si="2865"/>
        <v>0</v>
      </c>
      <c r="BJ903" s="1532">
        <f t="shared" si="2865"/>
        <v>0</v>
      </c>
      <c r="BK903" s="1532">
        <f t="shared" si="2865"/>
        <v>0</v>
      </c>
      <c r="BL903" s="1532">
        <f t="shared" si="2865"/>
        <v>0</v>
      </c>
      <c r="BM903" s="1532">
        <f t="shared" si="2865"/>
        <v>0</v>
      </c>
      <c r="BN903" s="1532">
        <f t="shared" si="2865"/>
        <v>0</v>
      </c>
      <c r="BO903" s="1532">
        <f t="shared" si="2865"/>
        <v>0</v>
      </c>
      <c r="BP903" s="1532">
        <f t="shared" si="2865"/>
        <v>0</v>
      </c>
      <c r="BQ903" s="1532">
        <f t="shared" si="2865"/>
        <v>0</v>
      </c>
      <c r="BR903" s="1532">
        <f t="shared" si="2865"/>
        <v>0</v>
      </c>
      <c r="BS903" s="1532">
        <f t="shared" si="2865"/>
        <v>0</v>
      </c>
      <c r="BT903" s="1532">
        <f t="shared" si="2865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6">IF(DL903&lt;3,"",(SUM(B903:R903)-MIN(B903:R903)-MAX(B903:R903))/(DL903-2))</f>
        <v>0</v>
      </c>
      <c r="CA903" s="1236">
        <f t="shared" ref="CA903:CA917" si="2867">IF(DM903&lt;3,"",(SUM(T903:AJ903)-MIN(T903:AJ903)-MAX(T903:AJ903))/(DM903-2))</f>
        <v>0</v>
      </c>
      <c r="CB903" s="1236">
        <f t="shared" ref="CB903:CB917" si="2868">IF(DN903&lt;3,"",(SUM(AL903:BB903)-MIN(AL903:BB903)-MAX(AL903:BB903))/(DN903-2))</f>
        <v>0</v>
      </c>
      <c r="CC903" s="1236">
        <f t="shared" ref="CC903:CC917" si="2869">IF(DO903&lt;3,"",(SUM(BD903:BT903)-MIN(BD903:BT903)-MAX(BD903:BT903))/(DO903-2))</f>
        <v>0</v>
      </c>
      <c r="CD903" s="1204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70"/>
        <v>0</v>
      </c>
      <c r="CF903" s="1206">
        <f t="shared" si="2870"/>
        <v>0</v>
      </c>
      <c r="CG903" s="1206">
        <f t="shared" si="2870"/>
        <v>0</v>
      </c>
      <c r="CH903" s="1206">
        <f t="shared" si="2870"/>
        <v>0</v>
      </c>
      <c r="CI903" s="1206">
        <f t="shared" si="2870"/>
        <v>0</v>
      </c>
      <c r="CJ903" s="1206">
        <f t="shared" si="2870"/>
        <v>0</v>
      </c>
      <c r="CK903" s="1207">
        <f t="shared" si="2870"/>
        <v>0</v>
      </c>
      <c r="CL903" s="1207">
        <f t="shared" si="2870"/>
        <v>0</v>
      </c>
      <c r="CM903" s="1207">
        <f t="shared" si="2870"/>
        <v>0</v>
      </c>
      <c r="CN903" s="1206">
        <f t="shared" si="2870"/>
        <v>0</v>
      </c>
      <c r="CO903" s="1206">
        <f t="shared" si="2870"/>
        <v>0</v>
      </c>
      <c r="CP903" s="1206">
        <f t="shared" si="2870"/>
        <v>0</v>
      </c>
      <c r="CQ903" s="1206">
        <f t="shared" si="2870"/>
        <v>0</v>
      </c>
      <c r="CR903" s="1206">
        <f t="shared" si="2870"/>
        <v>0</v>
      </c>
      <c r="CS903" s="1205">
        <f t="shared" si="2870"/>
        <v>0</v>
      </c>
      <c r="CT903" s="1208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9">COUNT(B903:R903)</f>
        <v>17</v>
      </c>
      <c r="DM903" s="1180">
        <f t="shared" ref="DM903:DM917" si="2890">COUNT(T903:AJ903)</f>
        <v>17</v>
      </c>
      <c r="DN903" s="1180">
        <f t="shared" ref="DN903:DN917" si="2891">COUNT(AL903:BB903)</f>
        <v>17</v>
      </c>
      <c r="DO903" s="1180">
        <f t="shared" ref="DO903:DO917" si="2892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3">SUM(B80)</f>
        <v>0</v>
      </c>
      <c r="C904" s="1532">
        <f t="shared" si="2893"/>
        <v>0</v>
      </c>
      <c r="D904" s="1532">
        <f t="shared" si="2893"/>
        <v>0</v>
      </c>
      <c r="E904" s="1532">
        <f t="shared" si="2893"/>
        <v>0</v>
      </c>
      <c r="F904" s="1532">
        <f t="shared" si="2893"/>
        <v>0</v>
      </c>
      <c r="G904" s="1532">
        <f t="shared" si="2893"/>
        <v>0</v>
      </c>
      <c r="H904" s="1532">
        <f t="shared" si="2893"/>
        <v>0</v>
      </c>
      <c r="I904" s="1532">
        <f t="shared" si="2893"/>
        <v>0</v>
      </c>
      <c r="J904" s="1532">
        <f t="shared" si="2893"/>
        <v>0</v>
      </c>
      <c r="K904" s="1532">
        <f t="shared" si="2893"/>
        <v>0</v>
      </c>
      <c r="L904" s="1532">
        <f t="shared" si="2893"/>
        <v>0</v>
      </c>
      <c r="M904" s="1532">
        <f t="shared" si="2893"/>
        <v>0</v>
      </c>
      <c r="N904" s="1532">
        <f t="shared" si="2893"/>
        <v>0</v>
      </c>
      <c r="O904" s="1532">
        <f t="shared" si="2893"/>
        <v>0</v>
      </c>
      <c r="P904" s="1532">
        <f t="shared" si="2893"/>
        <v>0</v>
      </c>
      <c r="Q904" s="1532">
        <f t="shared" si="2893"/>
        <v>0</v>
      </c>
      <c r="R904" s="1532">
        <f t="shared" si="2893"/>
        <v>0</v>
      </c>
      <c r="S904" s="1531"/>
      <c r="T904" s="1665">
        <f t="shared" ref="T904:AJ904" si="2894">SUM(T80)</f>
        <v>0</v>
      </c>
      <c r="U904" s="1665">
        <f t="shared" si="2894"/>
        <v>0</v>
      </c>
      <c r="V904" s="1665">
        <f t="shared" si="2894"/>
        <v>0</v>
      </c>
      <c r="W904" s="1665">
        <f t="shared" si="2894"/>
        <v>0</v>
      </c>
      <c r="X904" s="1665">
        <f t="shared" si="2894"/>
        <v>0</v>
      </c>
      <c r="Y904" s="1665">
        <f t="shared" si="2894"/>
        <v>0</v>
      </c>
      <c r="Z904" s="1665">
        <f t="shared" si="2894"/>
        <v>0</v>
      </c>
      <c r="AA904" s="1532">
        <f t="shared" si="2894"/>
        <v>0</v>
      </c>
      <c r="AB904" s="1532">
        <f t="shared" si="2894"/>
        <v>0</v>
      </c>
      <c r="AC904" s="1532">
        <f t="shared" si="2894"/>
        <v>0</v>
      </c>
      <c r="AD904" s="1532">
        <f t="shared" si="2894"/>
        <v>0</v>
      </c>
      <c r="AE904" s="1532">
        <f t="shared" si="2894"/>
        <v>0</v>
      </c>
      <c r="AF904" s="1532">
        <f t="shared" si="2894"/>
        <v>0</v>
      </c>
      <c r="AG904" s="1532">
        <f t="shared" si="2894"/>
        <v>0</v>
      </c>
      <c r="AH904" s="1532">
        <f t="shared" si="2894"/>
        <v>0</v>
      </c>
      <c r="AI904" s="1532">
        <f t="shared" si="2894"/>
        <v>0</v>
      </c>
      <c r="AJ904" s="1532">
        <f t="shared" si="2894"/>
        <v>0</v>
      </c>
      <c r="AK904" s="1531"/>
      <c r="AL904" s="1532">
        <f t="shared" ref="AL904:BB904" si="2895">SUM(AL80)</f>
        <v>0</v>
      </c>
      <c r="AM904" s="1532">
        <f t="shared" si="2895"/>
        <v>0</v>
      </c>
      <c r="AN904" s="1532">
        <f t="shared" si="2895"/>
        <v>0</v>
      </c>
      <c r="AO904" s="1532">
        <f t="shared" si="2895"/>
        <v>0</v>
      </c>
      <c r="AP904" s="1532">
        <f t="shared" si="2895"/>
        <v>0</v>
      </c>
      <c r="AQ904" s="1532">
        <f t="shared" si="2895"/>
        <v>0</v>
      </c>
      <c r="AR904" s="1532">
        <f t="shared" si="2895"/>
        <v>0</v>
      </c>
      <c r="AS904" s="1532">
        <f t="shared" si="2895"/>
        <v>0</v>
      </c>
      <c r="AT904" s="1532">
        <f t="shared" si="2895"/>
        <v>0</v>
      </c>
      <c r="AU904" s="1532">
        <f t="shared" si="2895"/>
        <v>0</v>
      </c>
      <c r="AV904" s="1532">
        <f t="shared" si="2895"/>
        <v>0</v>
      </c>
      <c r="AW904" s="1532">
        <f t="shared" si="2895"/>
        <v>0</v>
      </c>
      <c r="AX904" s="1532">
        <f t="shared" si="2895"/>
        <v>0</v>
      </c>
      <c r="AY904" s="1532">
        <f t="shared" si="2895"/>
        <v>0</v>
      </c>
      <c r="AZ904" s="1532">
        <f t="shared" si="2895"/>
        <v>0</v>
      </c>
      <c r="BA904" s="1532">
        <f t="shared" si="2895"/>
        <v>0</v>
      </c>
      <c r="BB904" s="1532">
        <f t="shared" si="2895"/>
        <v>0</v>
      </c>
      <c r="BC904" s="1531"/>
      <c r="BD904" s="1532">
        <f t="shared" ref="BD904:BT904" si="2896">SUM(BD80)</f>
        <v>0</v>
      </c>
      <c r="BE904" s="1532">
        <f t="shared" si="2896"/>
        <v>0</v>
      </c>
      <c r="BF904" s="1532">
        <f t="shared" si="2896"/>
        <v>0</v>
      </c>
      <c r="BG904" s="1532">
        <f t="shared" si="2896"/>
        <v>0</v>
      </c>
      <c r="BH904" s="1532">
        <f t="shared" si="2896"/>
        <v>0</v>
      </c>
      <c r="BI904" s="1532">
        <f t="shared" si="2896"/>
        <v>0</v>
      </c>
      <c r="BJ904" s="1532">
        <f t="shared" si="2896"/>
        <v>0</v>
      </c>
      <c r="BK904" s="1532">
        <f t="shared" si="2896"/>
        <v>0</v>
      </c>
      <c r="BL904" s="1532">
        <f t="shared" si="2896"/>
        <v>0</v>
      </c>
      <c r="BM904" s="1532">
        <f t="shared" si="2896"/>
        <v>0</v>
      </c>
      <c r="BN904" s="1532">
        <f t="shared" si="2896"/>
        <v>0</v>
      </c>
      <c r="BO904" s="1532">
        <f t="shared" si="2896"/>
        <v>0</v>
      </c>
      <c r="BP904" s="1532">
        <f t="shared" si="2896"/>
        <v>0</v>
      </c>
      <c r="BQ904" s="1532">
        <f t="shared" si="2896"/>
        <v>0</v>
      </c>
      <c r="BR904" s="1532">
        <f t="shared" si="2896"/>
        <v>0</v>
      </c>
      <c r="BS904" s="1532">
        <f t="shared" si="2896"/>
        <v>0</v>
      </c>
      <c r="BT904" s="1532">
        <f t="shared" si="2896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6"/>
        <v>0</v>
      </c>
      <c r="CA904" s="1236">
        <f t="shared" si="2867"/>
        <v>0</v>
      </c>
      <c r="CB904" s="1236">
        <f t="shared" si="2868"/>
        <v>0</v>
      </c>
      <c r="CC904" s="1236">
        <f t="shared" si="2869"/>
        <v>0</v>
      </c>
      <c r="CD904" s="1204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71"/>
        <v>0</v>
      </c>
      <c r="CF904" s="1206">
        <f t="shared" si="2871"/>
        <v>0</v>
      </c>
      <c r="CG904" s="1206">
        <f t="shared" si="2871"/>
        <v>0</v>
      </c>
      <c r="CH904" s="1206">
        <f t="shared" si="2871"/>
        <v>0</v>
      </c>
      <c r="CI904" s="1206">
        <f t="shared" si="2871"/>
        <v>0</v>
      </c>
      <c r="CJ904" s="1206">
        <f t="shared" si="2871"/>
        <v>0</v>
      </c>
      <c r="CK904" s="1207">
        <f t="shared" si="2871"/>
        <v>0</v>
      </c>
      <c r="CL904" s="1207">
        <f t="shared" si="2871"/>
        <v>0</v>
      </c>
      <c r="CM904" s="1207">
        <f t="shared" si="2871"/>
        <v>0</v>
      </c>
      <c r="CN904" s="1206">
        <f t="shared" si="2871"/>
        <v>0</v>
      </c>
      <c r="CO904" s="1206">
        <f t="shared" si="2871"/>
        <v>0</v>
      </c>
      <c r="CP904" s="1206">
        <f t="shared" si="2871"/>
        <v>0</v>
      </c>
      <c r="CQ904" s="1206">
        <f t="shared" si="2871"/>
        <v>0</v>
      </c>
      <c r="CR904" s="1206">
        <f t="shared" si="2871"/>
        <v>0</v>
      </c>
      <c r="CS904" s="1205">
        <f t="shared" si="2871"/>
        <v>0</v>
      </c>
      <c r="CT904" s="1208">
        <f t="shared" si="2871"/>
        <v>0</v>
      </c>
      <c r="CU904" s="1242">
        <f t="shared" si="2872"/>
        <v>0</v>
      </c>
      <c r="CV904" s="1243">
        <f t="shared" si="2873"/>
        <v>0</v>
      </c>
      <c r="CW904" s="1244">
        <f t="shared" si="2874"/>
        <v>0</v>
      </c>
      <c r="CX904" s="1244">
        <f t="shared" si="2875"/>
        <v>0</v>
      </c>
      <c r="CY904" s="1244">
        <f t="shared" si="2876"/>
        <v>0</v>
      </c>
      <c r="CZ904" s="1244">
        <f t="shared" si="2877"/>
        <v>0</v>
      </c>
      <c r="DA904" s="1244">
        <f t="shared" si="2878"/>
        <v>0</v>
      </c>
      <c r="DB904" s="1245">
        <f t="shared" si="2879"/>
        <v>0</v>
      </c>
      <c r="DC904" s="1245">
        <f t="shared" si="2880"/>
        <v>0</v>
      </c>
      <c r="DD904" s="1245">
        <f t="shared" si="2881"/>
        <v>0</v>
      </c>
      <c r="DE904" s="1244">
        <f t="shared" si="2882"/>
        <v>0</v>
      </c>
      <c r="DF904" s="1244">
        <f t="shared" si="2883"/>
        <v>0</v>
      </c>
      <c r="DG904" s="1244">
        <f t="shared" si="2884"/>
        <v>0</v>
      </c>
      <c r="DH904" s="1244">
        <f t="shared" si="2885"/>
        <v>0</v>
      </c>
      <c r="DI904" s="1244">
        <f t="shared" si="2886"/>
        <v>0</v>
      </c>
      <c r="DJ904" s="1243">
        <f t="shared" si="2887"/>
        <v>0</v>
      </c>
      <c r="DK904" s="1242">
        <f t="shared" si="2888"/>
        <v>0</v>
      </c>
      <c r="DL904" s="1230">
        <f t="shared" si="2889"/>
        <v>17</v>
      </c>
      <c r="DM904" s="1180">
        <f t="shared" si="2890"/>
        <v>17</v>
      </c>
      <c r="DN904" s="1180">
        <f t="shared" si="2891"/>
        <v>17</v>
      </c>
      <c r="DO904" s="1180">
        <f t="shared" si="2892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8">SUM(B88)</f>
        <v>0</v>
      </c>
      <c r="C905" s="1532">
        <f t="shared" si="2898"/>
        <v>0</v>
      </c>
      <c r="D905" s="1532">
        <f t="shared" si="2898"/>
        <v>0</v>
      </c>
      <c r="E905" s="1532">
        <f t="shared" si="2898"/>
        <v>0</v>
      </c>
      <c r="F905" s="1532">
        <f t="shared" si="2898"/>
        <v>0</v>
      </c>
      <c r="G905" s="1532">
        <f t="shared" si="2898"/>
        <v>0</v>
      </c>
      <c r="H905" s="1532">
        <f t="shared" si="2898"/>
        <v>0</v>
      </c>
      <c r="I905" s="1532">
        <f t="shared" si="2898"/>
        <v>0</v>
      </c>
      <c r="J905" s="1532">
        <f t="shared" si="2898"/>
        <v>0</v>
      </c>
      <c r="K905" s="1532">
        <f t="shared" si="2898"/>
        <v>0</v>
      </c>
      <c r="L905" s="1532">
        <f t="shared" si="2898"/>
        <v>0</v>
      </c>
      <c r="M905" s="1532">
        <f t="shared" si="2898"/>
        <v>0</v>
      </c>
      <c r="N905" s="1532">
        <f t="shared" si="2898"/>
        <v>0</v>
      </c>
      <c r="O905" s="1532">
        <f t="shared" si="2898"/>
        <v>0</v>
      </c>
      <c r="P905" s="1532">
        <f t="shared" si="2898"/>
        <v>0</v>
      </c>
      <c r="Q905" s="1532">
        <f t="shared" si="2898"/>
        <v>0</v>
      </c>
      <c r="R905" s="1532">
        <f t="shared" si="2898"/>
        <v>0</v>
      </c>
      <c r="S905" s="1531"/>
      <c r="T905" s="1665">
        <f t="shared" ref="T905:AJ905" si="2899">SUM(T88)</f>
        <v>0</v>
      </c>
      <c r="U905" s="1665">
        <f t="shared" si="2899"/>
        <v>0</v>
      </c>
      <c r="V905" s="1665">
        <f t="shared" si="2899"/>
        <v>0</v>
      </c>
      <c r="W905" s="1665">
        <f t="shared" si="2899"/>
        <v>0</v>
      </c>
      <c r="X905" s="1665">
        <f t="shared" si="2899"/>
        <v>0</v>
      </c>
      <c r="Y905" s="1665">
        <f t="shared" si="2899"/>
        <v>0</v>
      </c>
      <c r="Z905" s="1665">
        <f t="shared" si="2899"/>
        <v>0</v>
      </c>
      <c r="AA905" s="1532">
        <f t="shared" si="2899"/>
        <v>0</v>
      </c>
      <c r="AB905" s="1532">
        <f t="shared" si="2899"/>
        <v>0</v>
      </c>
      <c r="AC905" s="1532">
        <f t="shared" si="2899"/>
        <v>0</v>
      </c>
      <c r="AD905" s="1532">
        <f t="shared" si="2899"/>
        <v>0</v>
      </c>
      <c r="AE905" s="1532">
        <f t="shared" si="2899"/>
        <v>0</v>
      </c>
      <c r="AF905" s="1532">
        <f t="shared" si="2899"/>
        <v>0</v>
      </c>
      <c r="AG905" s="1532">
        <f t="shared" si="2899"/>
        <v>0</v>
      </c>
      <c r="AH905" s="1532">
        <f t="shared" si="2899"/>
        <v>0</v>
      </c>
      <c r="AI905" s="1532">
        <f t="shared" si="2899"/>
        <v>0</v>
      </c>
      <c r="AJ905" s="1532">
        <f t="shared" si="2899"/>
        <v>0</v>
      </c>
      <c r="AK905" s="1531"/>
      <c r="AL905" s="1532">
        <f t="shared" ref="AL905:BB905" si="2900">SUM(AL88)</f>
        <v>0</v>
      </c>
      <c r="AM905" s="1532">
        <f t="shared" si="2900"/>
        <v>0</v>
      </c>
      <c r="AN905" s="1532">
        <f t="shared" si="2900"/>
        <v>0</v>
      </c>
      <c r="AO905" s="1532">
        <f t="shared" si="2900"/>
        <v>0</v>
      </c>
      <c r="AP905" s="1532">
        <f t="shared" si="2900"/>
        <v>0</v>
      </c>
      <c r="AQ905" s="1532">
        <f t="shared" si="2900"/>
        <v>0</v>
      </c>
      <c r="AR905" s="1532">
        <f t="shared" si="2900"/>
        <v>0</v>
      </c>
      <c r="AS905" s="1532">
        <f t="shared" si="2900"/>
        <v>0</v>
      </c>
      <c r="AT905" s="1532">
        <f t="shared" si="2900"/>
        <v>0</v>
      </c>
      <c r="AU905" s="1532">
        <f t="shared" si="2900"/>
        <v>0</v>
      </c>
      <c r="AV905" s="1532">
        <f t="shared" si="2900"/>
        <v>0</v>
      </c>
      <c r="AW905" s="1532">
        <f t="shared" si="2900"/>
        <v>0</v>
      </c>
      <c r="AX905" s="1532">
        <f t="shared" si="2900"/>
        <v>0</v>
      </c>
      <c r="AY905" s="1532">
        <f t="shared" si="2900"/>
        <v>0</v>
      </c>
      <c r="AZ905" s="1532">
        <f t="shared" si="2900"/>
        <v>0</v>
      </c>
      <c r="BA905" s="1532">
        <f t="shared" si="2900"/>
        <v>0</v>
      </c>
      <c r="BB905" s="1532">
        <f t="shared" si="2900"/>
        <v>0</v>
      </c>
      <c r="BC905" s="1531"/>
      <c r="BD905" s="1532">
        <f t="shared" ref="BD905:BT905" si="2901">SUM(BD88)</f>
        <v>0</v>
      </c>
      <c r="BE905" s="1532">
        <f t="shared" si="2901"/>
        <v>0</v>
      </c>
      <c r="BF905" s="1532">
        <f t="shared" si="2901"/>
        <v>0</v>
      </c>
      <c r="BG905" s="1532">
        <f t="shared" si="2901"/>
        <v>0</v>
      </c>
      <c r="BH905" s="1532">
        <f t="shared" si="2901"/>
        <v>0</v>
      </c>
      <c r="BI905" s="1532">
        <f t="shared" si="2901"/>
        <v>0</v>
      </c>
      <c r="BJ905" s="1532">
        <f t="shared" si="2901"/>
        <v>0</v>
      </c>
      <c r="BK905" s="1532">
        <f t="shared" si="2901"/>
        <v>0</v>
      </c>
      <c r="BL905" s="1532">
        <f t="shared" si="2901"/>
        <v>0</v>
      </c>
      <c r="BM905" s="1532">
        <f t="shared" si="2901"/>
        <v>0</v>
      </c>
      <c r="BN905" s="1532">
        <f t="shared" si="2901"/>
        <v>0</v>
      </c>
      <c r="BO905" s="1532">
        <f t="shared" si="2901"/>
        <v>0</v>
      </c>
      <c r="BP905" s="1532">
        <f t="shared" si="2901"/>
        <v>0</v>
      </c>
      <c r="BQ905" s="1532">
        <f t="shared" si="2901"/>
        <v>0</v>
      </c>
      <c r="BR905" s="1532">
        <f t="shared" si="2901"/>
        <v>0</v>
      </c>
      <c r="BS905" s="1532">
        <f t="shared" si="2901"/>
        <v>0</v>
      </c>
      <c r="BT905" s="1532">
        <f t="shared" si="2901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6"/>
        <v>0</v>
      </c>
      <c r="CA905" s="1236">
        <f t="shared" si="2867"/>
        <v>0</v>
      </c>
      <c r="CB905" s="1236">
        <f t="shared" si="2868"/>
        <v>0</v>
      </c>
      <c r="CC905" s="1236">
        <f t="shared" si="2869"/>
        <v>0</v>
      </c>
      <c r="CD905" s="1204">
        <f t="shared" si="2897"/>
        <v>0</v>
      </c>
      <c r="CE905" s="1205">
        <f t="shared" si="2871"/>
        <v>0</v>
      </c>
      <c r="CF905" s="1206">
        <f t="shared" si="2871"/>
        <v>0</v>
      </c>
      <c r="CG905" s="1206">
        <f t="shared" si="2871"/>
        <v>0</v>
      </c>
      <c r="CH905" s="1206">
        <f t="shared" si="2871"/>
        <v>0</v>
      </c>
      <c r="CI905" s="1206">
        <f t="shared" si="2871"/>
        <v>0</v>
      </c>
      <c r="CJ905" s="1206">
        <f t="shared" si="2871"/>
        <v>0</v>
      </c>
      <c r="CK905" s="1207">
        <f t="shared" si="2871"/>
        <v>0</v>
      </c>
      <c r="CL905" s="1207">
        <f t="shared" si="2871"/>
        <v>0</v>
      </c>
      <c r="CM905" s="1207">
        <f t="shared" si="2871"/>
        <v>0</v>
      </c>
      <c r="CN905" s="1206">
        <f t="shared" si="2871"/>
        <v>0</v>
      </c>
      <c r="CO905" s="1206">
        <f t="shared" si="2871"/>
        <v>0</v>
      </c>
      <c r="CP905" s="1206">
        <f t="shared" si="2871"/>
        <v>0</v>
      </c>
      <c r="CQ905" s="1206">
        <f t="shared" si="2871"/>
        <v>0</v>
      </c>
      <c r="CR905" s="1206">
        <f t="shared" si="2871"/>
        <v>0</v>
      </c>
      <c r="CS905" s="1205">
        <f t="shared" si="2871"/>
        <v>0</v>
      </c>
      <c r="CT905" s="1208">
        <f t="shared" si="2871"/>
        <v>0</v>
      </c>
      <c r="CU905" s="1242">
        <f t="shared" si="2872"/>
        <v>0</v>
      </c>
      <c r="CV905" s="1243">
        <f t="shared" si="2873"/>
        <v>0</v>
      </c>
      <c r="CW905" s="1244">
        <f t="shared" si="2874"/>
        <v>0</v>
      </c>
      <c r="CX905" s="1244">
        <f t="shared" si="2875"/>
        <v>0</v>
      </c>
      <c r="CY905" s="1244">
        <f t="shared" si="2876"/>
        <v>0</v>
      </c>
      <c r="CZ905" s="1244">
        <f t="shared" si="2877"/>
        <v>0</v>
      </c>
      <c r="DA905" s="1244">
        <f t="shared" si="2878"/>
        <v>0</v>
      </c>
      <c r="DB905" s="1245">
        <f t="shared" si="2879"/>
        <v>0</v>
      </c>
      <c r="DC905" s="1245">
        <f t="shared" si="2880"/>
        <v>0</v>
      </c>
      <c r="DD905" s="1245">
        <f t="shared" si="2881"/>
        <v>0</v>
      </c>
      <c r="DE905" s="1244">
        <f t="shared" si="2882"/>
        <v>0</v>
      </c>
      <c r="DF905" s="1244">
        <f t="shared" si="2883"/>
        <v>0</v>
      </c>
      <c r="DG905" s="1244">
        <f t="shared" si="2884"/>
        <v>0</v>
      </c>
      <c r="DH905" s="1244">
        <f t="shared" si="2885"/>
        <v>0</v>
      </c>
      <c r="DI905" s="1244">
        <f t="shared" si="2886"/>
        <v>0</v>
      </c>
      <c r="DJ905" s="1243">
        <f t="shared" si="2887"/>
        <v>0</v>
      </c>
      <c r="DK905" s="1242">
        <f t="shared" si="2888"/>
        <v>0</v>
      </c>
      <c r="DL905" s="1230">
        <f t="shared" si="2889"/>
        <v>17</v>
      </c>
      <c r="DM905" s="1180">
        <f t="shared" si="2890"/>
        <v>17</v>
      </c>
      <c r="DN905" s="1180">
        <f t="shared" si="2891"/>
        <v>17</v>
      </c>
      <c r="DO905" s="1180">
        <f t="shared" si="2892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2">SUM(B99)</f>
        <v>0</v>
      </c>
      <c r="C906" s="1532">
        <f t="shared" si="2902"/>
        <v>0</v>
      </c>
      <c r="D906" s="1532">
        <f t="shared" si="2902"/>
        <v>0</v>
      </c>
      <c r="E906" s="1532">
        <f t="shared" si="2902"/>
        <v>0</v>
      </c>
      <c r="F906" s="1532">
        <f t="shared" si="2902"/>
        <v>0</v>
      </c>
      <c r="G906" s="1532">
        <f t="shared" si="2902"/>
        <v>0</v>
      </c>
      <c r="H906" s="1532">
        <f t="shared" si="2902"/>
        <v>0</v>
      </c>
      <c r="I906" s="1532">
        <f t="shared" si="2902"/>
        <v>0</v>
      </c>
      <c r="J906" s="1532">
        <f t="shared" si="2902"/>
        <v>0</v>
      </c>
      <c r="K906" s="1532">
        <f t="shared" si="2902"/>
        <v>0</v>
      </c>
      <c r="L906" s="1532">
        <f t="shared" si="2902"/>
        <v>0</v>
      </c>
      <c r="M906" s="1532">
        <f t="shared" si="2902"/>
        <v>0</v>
      </c>
      <c r="N906" s="1532">
        <f t="shared" si="2902"/>
        <v>0</v>
      </c>
      <c r="O906" s="1532">
        <f t="shared" si="2902"/>
        <v>0</v>
      </c>
      <c r="P906" s="1532">
        <f t="shared" si="2902"/>
        <v>0</v>
      </c>
      <c r="Q906" s="1532">
        <f t="shared" si="2902"/>
        <v>0</v>
      </c>
      <c r="R906" s="1532">
        <f t="shared" si="2902"/>
        <v>0</v>
      </c>
      <c r="S906" s="1531"/>
      <c r="T906" s="1665">
        <f t="shared" ref="T906:AJ906" si="2903">SUM(T99)</f>
        <v>0</v>
      </c>
      <c r="U906" s="1665">
        <f t="shared" si="2903"/>
        <v>0</v>
      </c>
      <c r="V906" s="1665">
        <f t="shared" si="2903"/>
        <v>0</v>
      </c>
      <c r="W906" s="1665">
        <f t="shared" si="2903"/>
        <v>0</v>
      </c>
      <c r="X906" s="1665">
        <f t="shared" si="2903"/>
        <v>0</v>
      </c>
      <c r="Y906" s="1665">
        <f t="shared" si="2903"/>
        <v>0</v>
      </c>
      <c r="Z906" s="1665">
        <f t="shared" si="2903"/>
        <v>0</v>
      </c>
      <c r="AA906" s="1532">
        <f t="shared" si="2903"/>
        <v>0</v>
      </c>
      <c r="AB906" s="1532">
        <f t="shared" si="2903"/>
        <v>0</v>
      </c>
      <c r="AC906" s="1532">
        <f t="shared" si="2903"/>
        <v>0</v>
      </c>
      <c r="AD906" s="1532">
        <f t="shared" si="2903"/>
        <v>0</v>
      </c>
      <c r="AE906" s="1532">
        <f t="shared" si="2903"/>
        <v>0</v>
      </c>
      <c r="AF906" s="1532">
        <f t="shared" si="2903"/>
        <v>0</v>
      </c>
      <c r="AG906" s="1532">
        <f t="shared" si="2903"/>
        <v>0</v>
      </c>
      <c r="AH906" s="1532">
        <f t="shared" si="2903"/>
        <v>0</v>
      </c>
      <c r="AI906" s="1532">
        <f t="shared" si="2903"/>
        <v>0</v>
      </c>
      <c r="AJ906" s="1532">
        <f t="shared" si="2903"/>
        <v>0</v>
      </c>
      <c r="AK906" s="1531"/>
      <c r="AL906" s="1532">
        <f t="shared" ref="AL906:BB906" si="2904">SUM(AL99)</f>
        <v>0</v>
      </c>
      <c r="AM906" s="1532">
        <f t="shared" si="2904"/>
        <v>0</v>
      </c>
      <c r="AN906" s="1532">
        <f t="shared" si="2904"/>
        <v>0</v>
      </c>
      <c r="AO906" s="1532">
        <f t="shared" si="2904"/>
        <v>0</v>
      </c>
      <c r="AP906" s="1532">
        <f t="shared" si="2904"/>
        <v>0</v>
      </c>
      <c r="AQ906" s="1532">
        <f t="shared" si="2904"/>
        <v>0</v>
      </c>
      <c r="AR906" s="1532">
        <f t="shared" si="2904"/>
        <v>0</v>
      </c>
      <c r="AS906" s="1532">
        <f t="shared" si="2904"/>
        <v>0</v>
      </c>
      <c r="AT906" s="1532">
        <f t="shared" si="2904"/>
        <v>0</v>
      </c>
      <c r="AU906" s="1532">
        <f t="shared" si="2904"/>
        <v>0</v>
      </c>
      <c r="AV906" s="1532">
        <f t="shared" si="2904"/>
        <v>0</v>
      </c>
      <c r="AW906" s="1532">
        <f t="shared" si="2904"/>
        <v>0</v>
      </c>
      <c r="AX906" s="1532">
        <f t="shared" si="2904"/>
        <v>0</v>
      </c>
      <c r="AY906" s="1532">
        <f t="shared" si="2904"/>
        <v>0</v>
      </c>
      <c r="AZ906" s="1532">
        <f t="shared" si="2904"/>
        <v>0</v>
      </c>
      <c r="BA906" s="1532">
        <f t="shared" si="2904"/>
        <v>0</v>
      </c>
      <c r="BB906" s="1532">
        <f t="shared" si="2904"/>
        <v>0</v>
      </c>
      <c r="BC906" s="1531"/>
      <c r="BD906" s="1532">
        <f t="shared" ref="BD906:BT906" si="2905">SUM(BD99)</f>
        <v>0</v>
      </c>
      <c r="BE906" s="1532">
        <f t="shared" si="2905"/>
        <v>0</v>
      </c>
      <c r="BF906" s="1532">
        <f t="shared" si="2905"/>
        <v>0</v>
      </c>
      <c r="BG906" s="1532">
        <f t="shared" si="2905"/>
        <v>0</v>
      </c>
      <c r="BH906" s="1532">
        <f t="shared" si="2905"/>
        <v>0</v>
      </c>
      <c r="BI906" s="1532">
        <f t="shared" si="2905"/>
        <v>0</v>
      </c>
      <c r="BJ906" s="1532">
        <f t="shared" si="2905"/>
        <v>0</v>
      </c>
      <c r="BK906" s="1532">
        <f t="shared" si="2905"/>
        <v>0</v>
      </c>
      <c r="BL906" s="1532">
        <f t="shared" si="2905"/>
        <v>0</v>
      </c>
      <c r="BM906" s="1532">
        <f t="shared" si="2905"/>
        <v>0</v>
      </c>
      <c r="BN906" s="1532">
        <f t="shared" si="2905"/>
        <v>0</v>
      </c>
      <c r="BO906" s="1532">
        <f t="shared" si="2905"/>
        <v>0</v>
      </c>
      <c r="BP906" s="1532">
        <f t="shared" si="2905"/>
        <v>0</v>
      </c>
      <c r="BQ906" s="1532">
        <f t="shared" si="2905"/>
        <v>0</v>
      </c>
      <c r="BR906" s="1532">
        <f t="shared" si="2905"/>
        <v>0</v>
      </c>
      <c r="BS906" s="1532">
        <f t="shared" si="2905"/>
        <v>0</v>
      </c>
      <c r="BT906" s="1532">
        <f t="shared" si="2905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6"/>
        <v>0</v>
      </c>
      <c r="CA906" s="1236">
        <f t="shared" si="2867"/>
        <v>0</v>
      </c>
      <c r="CB906" s="1236">
        <f t="shared" si="2868"/>
        <v>0</v>
      </c>
      <c r="CC906" s="1236">
        <f t="shared" si="2869"/>
        <v>0</v>
      </c>
      <c r="CD906" s="1204">
        <f t="shared" si="2897"/>
        <v>0</v>
      </c>
      <c r="CE906" s="1205">
        <f t="shared" si="2871"/>
        <v>0</v>
      </c>
      <c r="CF906" s="1206">
        <f t="shared" si="2871"/>
        <v>0</v>
      </c>
      <c r="CG906" s="1206">
        <f t="shared" si="2871"/>
        <v>0</v>
      </c>
      <c r="CH906" s="1206">
        <f t="shared" si="2871"/>
        <v>0</v>
      </c>
      <c r="CI906" s="1206">
        <f t="shared" si="2871"/>
        <v>0</v>
      </c>
      <c r="CJ906" s="1206">
        <f t="shared" si="2871"/>
        <v>0</v>
      </c>
      <c r="CK906" s="1207">
        <f t="shared" si="2871"/>
        <v>0</v>
      </c>
      <c r="CL906" s="1207">
        <f t="shared" si="2871"/>
        <v>0</v>
      </c>
      <c r="CM906" s="1207">
        <f t="shared" si="2871"/>
        <v>0</v>
      </c>
      <c r="CN906" s="1206">
        <f t="shared" si="2871"/>
        <v>0</v>
      </c>
      <c r="CO906" s="1206">
        <f t="shared" si="2871"/>
        <v>0</v>
      </c>
      <c r="CP906" s="1206">
        <f t="shared" si="2871"/>
        <v>0</v>
      </c>
      <c r="CQ906" s="1206">
        <f t="shared" si="2871"/>
        <v>0</v>
      </c>
      <c r="CR906" s="1206">
        <f t="shared" si="2871"/>
        <v>0</v>
      </c>
      <c r="CS906" s="1205">
        <f t="shared" si="2871"/>
        <v>0</v>
      </c>
      <c r="CT906" s="1208">
        <f t="shared" si="2871"/>
        <v>0</v>
      </c>
      <c r="CU906" s="1242">
        <f t="shared" si="2872"/>
        <v>0</v>
      </c>
      <c r="CV906" s="1243">
        <f t="shared" si="2873"/>
        <v>0</v>
      </c>
      <c r="CW906" s="1244">
        <f t="shared" si="2874"/>
        <v>0</v>
      </c>
      <c r="CX906" s="1244">
        <f t="shared" si="2875"/>
        <v>0</v>
      </c>
      <c r="CY906" s="1244">
        <f t="shared" si="2876"/>
        <v>0</v>
      </c>
      <c r="CZ906" s="1244">
        <f t="shared" si="2877"/>
        <v>0</v>
      </c>
      <c r="DA906" s="1244">
        <f t="shared" si="2878"/>
        <v>0</v>
      </c>
      <c r="DB906" s="1245">
        <f t="shared" si="2879"/>
        <v>0</v>
      </c>
      <c r="DC906" s="1245">
        <f t="shared" si="2880"/>
        <v>0</v>
      </c>
      <c r="DD906" s="1245">
        <f t="shared" si="2881"/>
        <v>0</v>
      </c>
      <c r="DE906" s="1244">
        <f t="shared" si="2882"/>
        <v>0</v>
      </c>
      <c r="DF906" s="1244">
        <f t="shared" si="2883"/>
        <v>0</v>
      </c>
      <c r="DG906" s="1244">
        <f t="shared" si="2884"/>
        <v>0</v>
      </c>
      <c r="DH906" s="1244">
        <f t="shared" si="2885"/>
        <v>0</v>
      </c>
      <c r="DI906" s="1244">
        <f t="shared" si="2886"/>
        <v>0</v>
      </c>
      <c r="DJ906" s="1243">
        <f t="shared" si="2887"/>
        <v>0</v>
      </c>
      <c r="DK906" s="1242">
        <f t="shared" si="2888"/>
        <v>0</v>
      </c>
      <c r="DL906" s="1230">
        <f t="shared" si="2889"/>
        <v>17</v>
      </c>
      <c r="DM906" s="1180">
        <f t="shared" si="2890"/>
        <v>17</v>
      </c>
      <c r="DN906" s="1180">
        <f t="shared" si="2891"/>
        <v>17</v>
      </c>
      <c r="DO906" s="1180">
        <f t="shared" si="2892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6">SUM(B107)</f>
        <v>0</v>
      </c>
      <c r="C907" s="1532">
        <f t="shared" si="2906"/>
        <v>0</v>
      </c>
      <c r="D907" s="1532">
        <f t="shared" si="2906"/>
        <v>0</v>
      </c>
      <c r="E907" s="1532">
        <f t="shared" si="2906"/>
        <v>0</v>
      </c>
      <c r="F907" s="1532">
        <f t="shared" si="2906"/>
        <v>0</v>
      </c>
      <c r="G907" s="1532">
        <f t="shared" si="2906"/>
        <v>0</v>
      </c>
      <c r="H907" s="1532">
        <f t="shared" si="2906"/>
        <v>0</v>
      </c>
      <c r="I907" s="1532">
        <f t="shared" si="2906"/>
        <v>0</v>
      </c>
      <c r="J907" s="1532">
        <f t="shared" si="2906"/>
        <v>0</v>
      </c>
      <c r="K907" s="1532">
        <f t="shared" si="2906"/>
        <v>0</v>
      </c>
      <c r="L907" s="1532">
        <f t="shared" si="2906"/>
        <v>0</v>
      </c>
      <c r="M907" s="1532">
        <f t="shared" si="2906"/>
        <v>0</v>
      </c>
      <c r="N907" s="1532">
        <f t="shared" si="2906"/>
        <v>0</v>
      </c>
      <c r="O907" s="1532">
        <f t="shared" si="2906"/>
        <v>0</v>
      </c>
      <c r="P907" s="1532">
        <f t="shared" si="2906"/>
        <v>0</v>
      </c>
      <c r="Q907" s="1532">
        <f t="shared" si="2906"/>
        <v>0</v>
      </c>
      <c r="R907" s="1532">
        <f t="shared" si="2906"/>
        <v>0</v>
      </c>
      <c r="S907" s="1531"/>
      <c r="T907" s="1665">
        <f t="shared" ref="T907:AJ907" si="2907">SUM(T107)</f>
        <v>0</v>
      </c>
      <c r="U907" s="1665">
        <f t="shared" si="2907"/>
        <v>0</v>
      </c>
      <c r="V907" s="1665">
        <f t="shared" si="2907"/>
        <v>0</v>
      </c>
      <c r="W907" s="1665">
        <f t="shared" si="2907"/>
        <v>0</v>
      </c>
      <c r="X907" s="1665">
        <f t="shared" si="2907"/>
        <v>0</v>
      </c>
      <c r="Y907" s="1665">
        <f t="shared" si="2907"/>
        <v>0</v>
      </c>
      <c r="Z907" s="1665">
        <f t="shared" si="2907"/>
        <v>0</v>
      </c>
      <c r="AA907" s="1532">
        <f t="shared" si="2907"/>
        <v>0</v>
      </c>
      <c r="AB907" s="1532">
        <f t="shared" si="2907"/>
        <v>0</v>
      </c>
      <c r="AC907" s="1532">
        <f t="shared" si="2907"/>
        <v>0</v>
      </c>
      <c r="AD907" s="1532">
        <f t="shared" si="2907"/>
        <v>0</v>
      </c>
      <c r="AE907" s="1532">
        <f t="shared" si="2907"/>
        <v>0</v>
      </c>
      <c r="AF907" s="1532">
        <f t="shared" si="2907"/>
        <v>0</v>
      </c>
      <c r="AG907" s="1532">
        <f t="shared" si="2907"/>
        <v>0</v>
      </c>
      <c r="AH907" s="1532">
        <f t="shared" si="2907"/>
        <v>0</v>
      </c>
      <c r="AI907" s="1532">
        <f t="shared" si="2907"/>
        <v>0</v>
      </c>
      <c r="AJ907" s="1532">
        <f t="shared" si="2907"/>
        <v>0</v>
      </c>
      <c r="AK907" s="1531"/>
      <c r="AL907" s="1532">
        <f t="shared" ref="AL907:BB907" si="2908">SUM(AL107)</f>
        <v>0</v>
      </c>
      <c r="AM907" s="1532">
        <f t="shared" si="2908"/>
        <v>0</v>
      </c>
      <c r="AN907" s="1532">
        <f t="shared" si="2908"/>
        <v>0</v>
      </c>
      <c r="AO907" s="1532">
        <f t="shared" si="2908"/>
        <v>0</v>
      </c>
      <c r="AP907" s="1532">
        <f t="shared" si="2908"/>
        <v>0</v>
      </c>
      <c r="AQ907" s="1532">
        <f t="shared" si="2908"/>
        <v>0</v>
      </c>
      <c r="AR907" s="1532">
        <f t="shared" si="2908"/>
        <v>0</v>
      </c>
      <c r="AS907" s="1532">
        <f t="shared" si="2908"/>
        <v>0</v>
      </c>
      <c r="AT907" s="1532">
        <f t="shared" si="2908"/>
        <v>0</v>
      </c>
      <c r="AU907" s="1532">
        <f t="shared" si="2908"/>
        <v>0</v>
      </c>
      <c r="AV907" s="1532">
        <f t="shared" si="2908"/>
        <v>0</v>
      </c>
      <c r="AW907" s="1532">
        <f t="shared" si="2908"/>
        <v>0</v>
      </c>
      <c r="AX907" s="1532">
        <f t="shared" si="2908"/>
        <v>0</v>
      </c>
      <c r="AY907" s="1532">
        <f t="shared" si="2908"/>
        <v>0</v>
      </c>
      <c r="AZ907" s="1532">
        <f t="shared" si="2908"/>
        <v>0</v>
      </c>
      <c r="BA907" s="1532">
        <f t="shared" si="2908"/>
        <v>0</v>
      </c>
      <c r="BB907" s="1532">
        <f t="shared" si="2908"/>
        <v>0</v>
      </c>
      <c r="BC907" s="1531"/>
      <c r="BD907" s="1532">
        <f t="shared" ref="BD907:BT907" si="2909">SUM(BD107)</f>
        <v>0</v>
      </c>
      <c r="BE907" s="1532">
        <f t="shared" si="2909"/>
        <v>0</v>
      </c>
      <c r="BF907" s="1532">
        <f t="shared" si="2909"/>
        <v>0</v>
      </c>
      <c r="BG907" s="1532">
        <f t="shared" si="2909"/>
        <v>0</v>
      </c>
      <c r="BH907" s="1532">
        <f t="shared" si="2909"/>
        <v>0</v>
      </c>
      <c r="BI907" s="1532">
        <f t="shared" si="2909"/>
        <v>0</v>
      </c>
      <c r="BJ907" s="1532">
        <f t="shared" si="2909"/>
        <v>0</v>
      </c>
      <c r="BK907" s="1532">
        <f t="shared" si="2909"/>
        <v>0</v>
      </c>
      <c r="BL907" s="1532">
        <f t="shared" si="2909"/>
        <v>0</v>
      </c>
      <c r="BM907" s="1532">
        <f t="shared" si="2909"/>
        <v>0</v>
      </c>
      <c r="BN907" s="1532">
        <f t="shared" si="2909"/>
        <v>0</v>
      </c>
      <c r="BO907" s="1532">
        <f t="shared" si="2909"/>
        <v>0</v>
      </c>
      <c r="BP907" s="1532">
        <f t="shared" si="2909"/>
        <v>0</v>
      </c>
      <c r="BQ907" s="1532">
        <f t="shared" si="2909"/>
        <v>0</v>
      </c>
      <c r="BR907" s="1532">
        <f t="shared" si="2909"/>
        <v>0</v>
      </c>
      <c r="BS907" s="1532">
        <f t="shared" si="2909"/>
        <v>0</v>
      </c>
      <c r="BT907" s="1532">
        <f t="shared" si="2909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6"/>
        <v>0</v>
      </c>
      <c r="CA907" s="1236">
        <f t="shared" si="2867"/>
        <v>0</v>
      </c>
      <c r="CB907" s="1236">
        <f t="shared" si="2868"/>
        <v>0</v>
      </c>
      <c r="CC907" s="1236">
        <f t="shared" si="2869"/>
        <v>0</v>
      </c>
      <c r="CD907" s="1204">
        <f t="shared" si="2897"/>
        <v>0</v>
      </c>
      <c r="CE907" s="1205">
        <f t="shared" si="2871"/>
        <v>0</v>
      </c>
      <c r="CF907" s="1206">
        <f t="shared" si="2871"/>
        <v>0</v>
      </c>
      <c r="CG907" s="1206">
        <f t="shared" si="2871"/>
        <v>0</v>
      </c>
      <c r="CH907" s="1206">
        <f t="shared" si="2871"/>
        <v>0</v>
      </c>
      <c r="CI907" s="1206">
        <f t="shared" si="2871"/>
        <v>0</v>
      </c>
      <c r="CJ907" s="1206">
        <f t="shared" si="2871"/>
        <v>0</v>
      </c>
      <c r="CK907" s="1207">
        <f t="shared" si="2871"/>
        <v>0</v>
      </c>
      <c r="CL907" s="1207">
        <f t="shared" si="2871"/>
        <v>0</v>
      </c>
      <c r="CM907" s="1207">
        <f t="shared" si="2871"/>
        <v>0</v>
      </c>
      <c r="CN907" s="1206">
        <f t="shared" si="2871"/>
        <v>0</v>
      </c>
      <c r="CO907" s="1206">
        <f t="shared" si="2871"/>
        <v>0</v>
      </c>
      <c r="CP907" s="1206">
        <f t="shared" si="2871"/>
        <v>0</v>
      </c>
      <c r="CQ907" s="1206">
        <f t="shared" si="2871"/>
        <v>0</v>
      </c>
      <c r="CR907" s="1206">
        <f t="shared" si="2871"/>
        <v>0</v>
      </c>
      <c r="CS907" s="1205">
        <f t="shared" si="2871"/>
        <v>0</v>
      </c>
      <c r="CT907" s="1208">
        <f t="shared" si="2871"/>
        <v>0</v>
      </c>
      <c r="CU907" s="1242">
        <f t="shared" si="2872"/>
        <v>0</v>
      </c>
      <c r="CV907" s="1243">
        <f t="shared" si="2873"/>
        <v>0</v>
      </c>
      <c r="CW907" s="1244">
        <f t="shared" si="2874"/>
        <v>0</v>
      </c>
      <c r="CX907" s="1244">
        <f t="shared" si="2875"/>
        <v>0</v>
      </c>
      <c r="CY907" s="1244">
        <f t="shared" si="2876"/>
        <v>0</v>
      </c>
      <c r="CZ907" s="1244">
        <f t="shared" si="2877"/>
        <v>0</v>
      </c>
      <c r="DA907" s="1244">
        <f t="shared" si="2878"/>
        <v>0</v>
      </c>
      <c r="DB907" s="1245">
        <f t="shared" si="2879"/>
        <v>0</v>
      </c>
      <c r="DC907" s="1245">
        <f t="shared" si="2880"/>
        <v>0</v>
      </c>
      <c r="DD907" s="1245">
        <f t="shared" si="2881"/>
        <v>0</v>
      </c>
      <c r="DE907" s="1244">
        <f t="shared" si="2882"/>
        <v>0</v>
      </c>
      <c r="DF907" s="1244">
        <f t="shared" si="2883"/>
        <v>0</v>
      </c>
      <c r="DG907" s="1244">
        <f t="shared" si="2884"/>
        <v>0</v>
      </c>
      <c r="DH907" s="1244">
        <f t="shared" si="2885"/>
        <v>0</v>
      </c>
      <c r="DI907" s="1244">
        <f t="shared" si="2886"/>
        <v>0</v>
      </c>
      <c r="DJ907" s="1243">
        <f t="shared" si="2887"/>
        <v>0</v>
      </c>
      <c r="DK907" s="1242">
        <f t="shared" si="2888"/>
        <v>0</v>
      </c>
      <c r="DL907" s="1230">
        <f t="shared" si="2889"/>
        <v>17</v>
      </c>
      <c r="DM907" s="1180">
        <f t="shared" si="2890"/>
        <v>17</v>
      </c>
      <c r="DN907" s="1180">
        <f t="shared" si="2891"/>
        <v>17</v>
      </c>
      <c r="DO907" s="1180">
        <f t="shared" si="2892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10">SUM(B115)</f>
        <v>0</v>
      </c>
      <c r="C908" s="1532">
        <f t="shared" si="2910"/>
        <v>0</v>
      </c>
      <c r="D908" s="1532">
        <f t="shared" si="2910"/>
        <v>0</v>
      </c>
      <c r="E908" s="1532">
        <f t="shared" si="2910"/>
        <v>0</v>
      </c>
      <c r="F908" s="1532">
        <f t="shared" si="2910"/>
        <v>0</v>
      </c>
      <c r="G908" s="1532">
        <f t="shared" si="2910"/>
        <v>0</v>
      </c>
      <c r="H908" s="1532">
        <f t="shared" si="2910"/>
        <v>0</v>
      </c>
      <c r="I908" s="1532">
        <f t="shared" si="2910"/>
        <v>0</v>
      </c>
      <c r="J908" s="1532">
        <f t="shared" si="2910"/>
        <v>0</v>
      </c>
      <c r="K908" s="1532">
        <f t="shared" si="2910"/>
        <v>0</v>
      </c>
      <c r="L908" s="1532">
        <f t="shared" si="2910"/>
        <v>0</v>
      </c>
      <c r="M908" s="1532">
        <f t="shared" si="2910"/>
        <v>0</v>
      </c>
      <c r="N908" s="1532">
        <f t="shared" si="2910"/>
        <v>0</v>
      </c>
      <c r="O908" s="1532">
        <f t="shared" si="2910"/>
        <v>0</v>
      </c>
      <c r="P908" s="1532">
        <f t="shared" si="2910"/>
        <v>0</v>
      </c>
      <c r="Q908" s="1532">
        <f t="shared" si="2910"/>
        <v>0</v>
      </c>
      <c r="R908" s="1532">
        <f t="shared" si="2910"/>
        <v>0</v>
      </c>
      <c r="S908" s="1531"/>
      <c r="T908" s="1665">
        <f t="shared" ref="T908:AJ908" si="2911">SUM(T115)</f>
        <v>0</v>
      </c>
      <c r="U908" s="1665">
        <f t="shared" si="2911"/>
        <v>0</v>
      </c>
      <c r="V908" s="1665">
        <f t="shared" si="2911"/>
        <v>0</v>
      </c>
      <c r="W908" s="1665">
        <f t="shared" si="2911"/>
        <v>0</v>
      </c>
      <c r="X908" s="1665">
        <f t="shared" si="2911"/>
        <v>0</v>
      </c>
      <c r="Y908" s="1665">
        <f t="shared" si="2911"/>
        <v>0</v>
      </c>
      <c r="Z908" s="1665">
        <f t="shared" si="2911"/>
        <v>0</v>
      </c>
      <c r="AA908" s="1532">
        <f t="shared" si="2911"/>
        <v>0</v>
      </c>
      <c r="AB908" s="1532">
        <f t="shared" si="2911"/>
        <v>0</v>
      </c>
      <c r="AC908" s="1532">
        <f t="shared" si="2911"/>
        <v>0</v>
      </c>
      <c r="AD908" s="1532">
        <f t="shared" si="2911"/>
        <v>0</v>
      </c>
      <c r="AE908" s="1532">
        <f t="shared" si="2911"/>
        <v>0</v>
      </c>
      <c r="AF908" s="1532">
        <f t="shared" si="2911"/>
        <v>0</v>
      </c>
      <c r="AG908" s="1532">
        <f t="shared" si="2911"/>
        <v>0</v>
      </c>
      <c r="AH908" s="1532">
        <f t="shared" si="2911"/>
        <v>0</v>
      </c>
      <c r="AI908" s="1532">
        <f t="shared" si="2911"/>
        <v>0</v>
      </c>
      <c r="AJ908" s="1532">
        <f t="shared" si="2911"/>
        <v>0</v>
      </c>
      <c r="AK908" s="1531"/>
      <c r="AL908" s="1532">
        <f t="shared" ref="AL908:BB908" si="2912">SUM(AL115)</f>
        <v>0</v>
      </c>
      <c r="AM908" s="1532">
        <f t="shared" si="2912"/>
        <v>0</v>
      </c>
      <c r="AN908" s="1532">
        <f t="shared" si="2912"/>
        <v>0</v>
      </c>
      <c r="AO908" s="1532">
        <f t="shared" si="2912"/>
        <v>0</v>
      </c>
      <c r="AP908" s="1532">
        <f t="shared" si="2912"/>
        <v>0</v>
      </c>
      <c r="AQ908" s="1532">
        <f t="shared" si="2912"/>
        <v>0</v>
      </c>
      <c r="AR908" s="1532">
        <f t="shared" si="2912"/>
        <v>0</v>
      </c>
      <c r="AS908" s="1532">
        <f t="shared" si="2912"/>
        <v>0</v>
      </c>
      <c r="AT908" s="1532">
        <f t="shared" si="2912"/>
        <v>0</v>
      </c>
      <c r="AU908" s="1532">
        <f t="shared" si="2912"/>
        <v>0</v>
      </c>
      <c r="AV908" s="1532">
        <f t="shared" si="2912"/>
        <v>0</v>
      </c>
      <c r="AW908" s="1532">
        <f t="shared" si="2912"/>
        <v>0</v>
      </c>
      <c r="AX908" s="1532">
        <f t="shared" si="2912"/>
        <v>0</v>
      </c>
      <c r="AY908" s="1532">
        <f t="shared" si="2912"/>
        <v>0</v>
      </c>
      <c r="AZ908" s="1532">
        <f t="shared" si="2912"/>
        <v>0</v>
      </c>
      <c r="BA908" s="1532">
        <f t="shared" si="2912"/>
        <v>0</v>
      </c>
      <c r="BB908" s="1532">
        <f t="shared" si="2912"/>
        <v>0</v>
      </c>
      <c r="BC908" s="1531"/>
      <c r="BD908" s="1532">
        <f t="shared" ref="BD908:BT908" si="2913">SUM(BD115)</f>
        <v>0</v>
      </c>
      <c r="BE908" s="1532">
        <f t="shared" si="2913"/>
        <v>0</v>
      </c>
      <c r="BF908" s="1532">
        <f t="shared" si="2913"/>
        <v>0</v>
      </c>
      <c r="BG908" s="1532">
        <f t="shared" si="2913"/>
        <v>0</v>
      </c>
      <c r="BH908" s="1532">
        <f t="shared" si="2913"/>
        <v>0</v>
      </c>
      <c r="BI908" s="1532">
        <f t="shared" si="2913"/>
        <v>0</v>
      </c>
      <c r="BJ908" s="1532">
        <f t="shared" si="2913"/>
        <v>0</v>
      </c>
      <c r="BK908" s="1532">
        <f t="shared" si="2913"/>
        <v>0</v>
      </c>
      <c r="BL908" s="1532">
        <f t="shared" si="2913"/>
        <v>0</v>
      </c>
      <c r="BM908" s="1532">
        <f t="shared" si="2913"/>
        <v>0</v>
      </c>
      <c r="BN908" s="1532">
        <f t="shared" si="2913"/>
        <v>0</v>
      </c>
      <c r="BO908" s="1532">
        <f t="shared" si="2913"/>
        <v>0</v>
      </c>
      <c r="BP908" s="1532">
        <f t="shared" si="2913"/>
        <v>0</v>
      </c>
      <c r="BQ908" s="1532">
        <f t="shared" si="2913"/>
        <v>0</v>
      </c>
      <c r="BR908" s="1532">
        <f t="shared" si="2913"/>
        <v>0</v>
      </c>
      <c r="BS908" s="1532">
        <f t="shared" si="2913"/>
        <v>0</v>
      </c>
      <c r="BT908" s="1532">
        <f t="shared" si="2913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6"/>
        <v>0</v>
      </c>
      <c r="CA908" s="1236">
        <f t="shared" si="2867"/>
        <v>0</v>
      </c>
      <c r="CB908" s="1236">
        <f t="shared" si="2868"/>
        <v>0</v>
      </c>
      <c r="CC908" s="1236">
        <f t="shared" si="2869"/>
        <v>0</v>
      </c>
      <c r="CD908" s="1204">
        <f t="shared" si="2897"/>
        <v>0</v>
      </c>
      <c r="CE908" s="1205">
        <f t="shared" si="2871"/>
        <v>0</v>
      </c>
      <c r="CF908" s="1206">
        <f t="shared" si="2871"/>
        <v>0</v>
      </c>
      <c r="CG908" s="1206">
        <f t="shared" si="2871"/>
        <v>0</v>
      </c>
      <c r="CH908" s="1206">
        <f t="shared" si="2871"/>
        <v>0</v>
      </c>
      <c r="CI908" s="1206">
        <f t="shared" si="2871"/>
        <v>0</v>
      </c>
      <c r="CJ908" s="1206">
        <f t="shared" si="2871"/>
        <v>0</v>
      </c>
      <c r="CK908" s="1207">
        <f t="shared" si="2871"/>
        <v>0</v>
      </c>
      <c r="CL908" s="1207">
        <f t="shared" si="2871"/>
        <v>0</v>
      </c>
      <c r="CM908" s="1207">
        <f t="shared" si="2871"/>
        <v>0</v>
      </c>
      <c r="CN908" s="1206">
        <f t="shared" si="2871"/>
        <v>0</v>
      </c>
      <c r="CO908" s="1206">
        <f t="shared" si="2871"/>
        <v>0</v>
      </c>
      <c r="CP908" s="1206">
        <f t="shared" si="2871"/>
        <v>0</v>
      </c>
      <c r="CQ908" s="1206">
        <f t="shared" si="2871"/>
        <v>0</v>
      </c>
      <c r="CR908" s="1206">
        <f t="shared" si="2871"/>
        <v>0</v>
      </c>
      <c r="CS908" s="1205">
        <f t="shared" si="2871"/>
        <v>0</v>
      </c>
      <c r="CT908" s="1208">
        <f t="shared" si="2871"/>
        <v>0</v>
      </c>
      <c r="CU908" s="1242">
        <f t="shared" si="2872"/>
        <v>0</v>
      </c>
      <c r="CV908" s="1243">
        <f t="shared" si="2873"/>
        <v>0</v>
      </c>
      <c r="CW908" s="1244">
        <f t="shared" si="2874"/>
        <v>0</v>
      </c>
      <c r="CX908" s="1244">
        <f t="shared" si="2875"/>
        <v>0</v>
      </c>
      <c r="CY908" s="1244">
        <f t="shared" si="2876"/>
        <v>0</v>
      </c>
      <c r="CZ908" s="1244">
        <f t="shared" si="2877"/>
        <v>0</v>
      </c>
      <c r="DA908" s="1244">
        <f t="shared" si="2878"/>
        <v>0</v>
      </c>
      <c r="DB908" s="1245">
        <f t="shared" si="2879"/>
        <v>0</v>
      </c>
      <c r="DC908" s="1245">
        <f t="shared" si="2880"/>
        <v>0</v>
      </c>
      <c r="DD908" s="1245">
        <f t="shared" si="2881"/>
        <v>0</v>
      </c>
      <c r="DE908" s="1244">
        <f t="shared" si="2882"/>
        <v>0</v>
      </c>
      <c r="DF908" s="1244">
        <f t="shared" si="2883"/>
        <v>0</v>
      </c>
      <c r="DG908" s="1244">
        <f t="shared" si="2884"/>
        <v>0</v>
      </c>
      <c r="DH908" s="1244">
        <f t="shared" si="2885"/>
        <v>0</v>
      </c>
      <c r="DI908" s="1244">
        <f t="shared" si="2886"/>
        <v>0</v>
      </c>
      <c r="DJ908" s="1243">
        <f t="shared" si="2887"/>
        <v>0</v>
      </c>
      <c r="DK908" s="1242">
        <f t="shared" si="2888"/>
        <v>0</v>
      </c>
      <c r="DL908" s="1230">
        <f t="shared" si="2889"/>
        <v>17</v>
      </c>
      <c r="DM908" s="1180">
        <f t="shared" si="2890"/>
        <v>17</v>
      </c>
      <c r="DN908" s="1180">
        <f t="shared" si="2891"/>
        <v>17</v>
      </c>
      <c r="DO908" s="1180">
        <f t="shared" si="2892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4">SUM(B126)</f>
        <v>0</v>
      </c>
      <c r="C909" s="1532">
        <f t="shared" si="2914"/>
        <v>0</v>
      </c>
      <c r="D909" s="1532">
        <f t="shared" si="2914"/>
        <v>0</v>
      </c>
      <c r="E909" s="1532">
        <f t="shared" si="2914"/>
        <v>0</v>
      </c>
      <c r="F909" s="1532">
        <f t="shared" si="2914"/>
        <v>0</v>
      </c>
      <c r="G909" s="1532">
        <f t="shared" si="2914"/>
        <v>0</v>
      </c>
      <c r="H909" s="1532">
        <f t="shared" si="2914"/>
        <v>0</v>
      </c>
      <c r="I909" s="1532">
        <f t="shared" si="2914"/>
        <v>0</v>
      </c>
      <c r="J909" s="1532">
        <f t="shared" si="2914"/>
        <v>0</v>
      </c>
      <c r="K909" s="1532">
        <f t="shared" si="2914"/>
        <v>0</v>
      </c>
      <c r="L909" s="1532">
        <f t="shared" si="2914"/>
        <v>0</v>
      </c>
      <c r="M909" s="1532">
        <f t="shared" si="2914"/>
        <v>0</v>
      </c>
      <c r="N909" s="1532">
        <f t="shared" si="2914"/>
        <v>0</v>
      </c>
      <c r="O909" s="1532">
        <f t="shared" si="2914"/>
        <v>0</v>
      </c>
      <c r="P909" s="1532">
        <f t="shared" si="2914"/>
        <v>0</v>
      </c>
      <c r="Q909" s="1532">
        <f t="shared" si="2914"/>
        <v>0</v>
      </c>
      <c r="R909" s="1532">
        <f t="shared" si="2914"/>
        <v>0</v>
      </c>
      <c r="S909" s="1531"/>
      <c r="T909" s="1665">
        <f t="shared" ref="T909:AJ909" si="2915">SUM(T126)</f>
        <v>0</v>
      </c>
      <c r="U909" s="1665">
        <f t="shared" si="2915"/>
        <v>0</v>
      </c>
      <c r="V909" s="1665">
        <f t="shared" si="2915"/>
        <v>0</v>
      </c>
      <c r="W909" s="1665">
        <f t="shared" si="2915"/>
        <v>0</v>
      </c>
      <c r="X909" s="1665">
        <f t="shared" si="2915"/>
        <v>0</v>
      </c>
      <c r="Y909" s="1665">
        <f t="shared" si="2915"/>
        <v>0</v>
      </c>
      <c r="Z909" s="1665">
        <f t="shared" si="2915"/>
        <v>0</v>
      </c>
      <c r="AA909" s="1532">
        <f t="shared" si="2915"/>
        <v>0</v>
      </c>
      <c r="AB909" s="1532">
        <f t="shared" si="2915"/>
        <v>0</v>
      </c>
      <c r="AC909" s="1532">
        <f t="shared" si="2915"/>
        <v>0</v>
      </c>
      <c r="AD909" s="1532">
        <f t="shared" si="2915"/>
        <v>0</v>
      </c>
      <c r="AE909" s="1532">
        <f t="shared" si="2915"/>
        <v>0</v>
      </c>
      <c r="AF909" s="1532">
        <f t="shared" si="2915"/>
        <v>0</v>
      </c>
      <c r="AG909" s="1532">
        <f t="shared" si="2915"/>
        <v>0</v>
      </c>
      <c r="AH909" s="1532">
        <f t="shared" si="2915"/>
        <v>0</v>
      </c>
      <c r="AI909" s="1532">
        <f t="shared" si="2915"/>
        <v>0</v>
      </c>
      <c r="AJ909" s="1532">
        <f t="shared" si="2915"/>
        <v>0</v>
      </c>
      <c r="AK909" s="1531"/>
      <c r="AL909" s="1532">
        <f t="shared" ref="AL909:BB909" si="2916">SUM(AL126)</f>
        <v>0</v>
      </c>
      <c r="AM909" s="1532">
        <f t="shared" si="2916"/>
        <v>0</v>
      </c>
      <c r="AN909" s="1532">
        <f t="shared" si="2916"/>
        <v>0</v>
      </c>
      <c r="AO909" s="1532">
        <f t="shared" si="2916"/>
        <v>0</v>
      </c>
      <c r="AP909" s="1532">
        <f t="shared" si="2916"/>
        <v>0</v>
      </c>
      <c r="AQ909" s="1532">
        <f t="shared" si="2916"/>
        <v>0</v>
      </c>
      <c r="AR909" s="1532">
        <f t="shared" si="2916"/>
        <v>0</v>
      </c>
      <c r="AS909" s="1532">
        <f t="shared" si="2916"/>
        <v>0</v>
      </c>
      <c r="AT909" s="1532">
        <f t="shared" si="2916"/>
        <v>0</v>
      </c>
      <c r="AU909" s="1532">
        <f t="shared" si="2916"/>
        <v>0</v>
      </c>
      <c r="AV909" s="1532">
        <f t="shared" si="2916"/>
        <v>0</v>
      </c>
      <c r="AW909" s="1532">
        <f t="shared" si="2916"/>
        <v>0</v>
      </c>
      <c r="AX909" s="1532">
        <f t="shared" si="2916"/>
        <v>0</v>
      </c>
      <c r="AY909" s="1532">
        <f t="shared" si="2916"/>
        <v>0</v>
      </c>
      <c r="AZ909" s="1532">
        <f t="shared" si="2916"/>
        <v>0</v>
      </c>
      <c r="BA909" s="1532">
        <f t="shared" si="2916"/>
        <v>0</v>
      </c>
      <c r="BB909" s="1532">
        <f t="shared" si="2916"/>
        <v>0</v>
      </c>
      <c r="BC909" s="1531"/>
      <c r="BD909" s="1532">
        <f t="shared" ref="BD909:BT909" si="2917">SUM(BD126)</f>
        <v>0</v>
      </c>
      <c r="BE909" s="1532">
        <f t="shared" si="2917"/>
        <v>0</v>
      </c>
      <c r="BF909" s="1532">
        <f t="shared" si="2917"/>
        <v>0</v>
      </c>
      <c r="BG909" s="1532">
        <f t="shared" si="2917"/>
        <v>0</v>
      </c>
      <c r="BH909" s="1532">
        <f t="shared" si="2917"/>
        <v>0</v>
      </c>
      <c r="BI909" s="1532">
        <f t="shared" si="2917"/>
        <v>0</v>
      </c>
      <c r="BJ909" s="1532">
        <f t="shared" si="2917"/>
        <v>0</v>
      </c>
      <c r="BK909" s="1532">
        <f t="shared" si="2917"/>
        <v>0</v>
      </c>
      <c r="BL909" s="1532">
        <f t="shared" si="2917"/>
        <v>0</v>
      </c>
      <c r="BM909" s="1532">
        <f t="shared" si="2917"/>
        <v>0</v>
      </c>
      <c r="BN909" s="1532">
        <f t="shared" si="2917"/>
        <v>0</v>
      </c>
      <c r="BO909" s="1532">
        <f t="shared" si="2917"/>
        <v>0</v>
      </c>
      <c r="BP909" s="1532">
        <f t="shared" si="2917"/>
        <v>0</v>
      </c>
      <c r="BQ909" s="1532">
        <f t="shared" si="2917"/>
        <v>0</v>
      </c>
      <c r="BR909" s="1532">
        <f t="shared" si="2917"/>
        <v>0</v>
      </c>
      <c r="BS909" s="1532">
        <f t="shared" si="2917"/>
        <v>0</v>
      </c>
      <c r="BT909" s="1532">
        <f t="shared" si="2917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6"/>
        <v>0</v>
      </c>
      <c r="CA909" s="1236">
        <f t="shared" si="2867"/>
        <v>0</v>
      </c>
      <c r="CB909" s="1236">
        <f t="shared" si="2868"/>
        <v>0</v>
      </c>
      <c r="CC909" s="1236">
        <f t="shared" si="2869"/>
        <v>0</v>
      </c>
      <c r="CD909" s="1204">
        <f t="shared" si="2897"/>
        <v>0</v>
      </c>
      <c r="CE909" s="1205">
        <f t="shared" si="2871"/>
        <v>0</v>
      </c>
      <c r="CF909" s="1206">
        <f t="shared" si="2871"/>
        <v>0</v>
      </c>
      <c r="CG909" s="1206">
        <f t="shared" si="2871"/>
        <v>0</v>
      </c>
      <c r="CH909" s="1206">
        <f t="shared" si="2871"/>
        <v>0</v>
      </c>
      <c r="CI909" s="1206">
        <f t="shared" si="2871"/>
        <v>0</v>
      </c>
      <c r="CJ909" s="1206">
        <f t="shared" si="2871"/>
        <v>0</v>
      </c>
      <c r="CK909" s="1207">
        <f t="shared" si="2871"/>
        <v>0</v>
      </c>
      <c r="CL909" s="1207">
        <f t="shared" si="2871"/>
        <v>0</v>
      </c>
      <c r="CM909" s="1207">
        <f t="shared" si="2871"/>
        <v>0</v>
      </c>
      <c r="CN909" s="1206">
        <f t="shared" si="2871"/>
        <v>0</v>
      </c>
      <c r="CO909" s="1206">
        <f t="shared" si="2871"/>
        <v>0</v>
      </c>
      <c r="CP909" s="1206">
        <f t="shared" si="2871"/>
        <v>0</v>
      </c>
      <c r="CQ909" s="1206">
        <f t="shared" si="2871"/>
        <v>0</v>
      </c>
      <c r="CR909" s="1206">
        <f t="shared" si="2871"/>
        <v>0</v>
      </c>
      <c r="CS909" s="1205">
        <f t="shared" si="2871"/>
        <v>0</v>
      </c>
      <c r="CT909" s="1208">
        <f t="shared" si="2871"/>
        <v>0</v>
      </c>
      <c r="CU909" s="1242">
        <f t="shared" si="2872"/>
        <v>0</v>
      </c>
      <c r="CV909" s="1243">
        <f t="shared" si="2873"/>
        <v>0</v>
      </c>
      <c r="CW909" s="1244">
        <f t="shared" si="2874"/>
        <v>0</v>
      </c>
      <c r="CX909" s="1244">
        <f t="shared" si="2875"/>
        <v>0</v>
      </c>
      <c r="CY909" s="1244">
        <f t="shared" si="2876"/>
        <v>0</v>
      </c>
      <c r="CZ909" s="1244">
        <f t="shared" si="2877"/>
        <v>0</v>
      </c>
      <c r="DA909" s="1244">
        <f t="shared" si="2878"/>
        <v>0</v>
      </c>
      <c r="DB909" s="1245">
        <f t="shared" si="2879"/>
        <v>0</v>
      </c>
      <c r="DC909" s="1245">
        <f t="shared" si="2880"/>
        <v>0</v>
      </c>
      <c r="DD909" s="1245">
        <f t="shared" si="2881"/>
        <v>0</v>
      </c>
      <c r="DE909" s="1244">
        <f t="shared" si="2882"/>
        <v>0</v>
      </c>
      <c r="DF909" s="1244">
        <f t="shared" si="2883"/>
        <v>0</v>
      </c>
      <c r="DG909" s="1244">
        <f t="shared" si="2884"/>
        <v>0</v>
      </c>
      <c r="DH909" s="1244">
        <f t="shared" si="2885"/>
        <v>0</v>
      </c>
      <c r="DI909" s="1244">
        <f t="shared" si="2886"/>
        <v>0</v>
      </c>
      <c r="DJ909" s="1243">
        <f t="shared" si="2887"/>
        <v>0</v>
      </c>
      <c r="DK909" s="1242">
        <f t="shared" si="2888"/>
        <v>0</v>
      </c>
      <c r="DL909" s="1230">
        <f t="shared" si="2889"/>
        <v>17</v>
      </c>
      <c r="DM909" s="1180">
        <f t="shared" si="2890"/>
        <v>17</v>
      </c>
      <c r="DN909" s="1180">
        <f t="shared" si="2891"/>
        <v>17</v>
      </c>
      <c r="DO909" s="1180">
        <f t="shared" si="2892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8">SUM(B135)</f>
        <v>0</v>
      </c>
      <c r="C910" s="1532">
        <f t="shared" si="2918"/>
        <v>0</v>
      </c>
      <c r="D910" s="1532">
        <f t="shared" si="2918"/>
        <v>0</v>
      </c>
      <c r="E910" s="1532">
        <f t="shared" si="2918"/>
        <v>0</v>
      </c>
      <c r="F910" s="1532">
        <f t="shared" si="2918"/>
        <v>0</v>
      </c>
      <c r="G910" s="1532">
        <f t="shared" si="2918"/>
        <v>0</v>
      </c>
      <c r="H910" s="1532">
        <f t="shared" si="2918"/>
        <v>0</v>
      </c>
      <c r="I910" s="1532">
        <f t="shared" si="2918"/>
        <v>0</v>
      </c>
      <c r="J910" s="1532">
        <f t="shared" si="2918"/>
        <v>0</v>
      </c>
      <c r="K910" s="1532">
        <f t="shared" si="2918"/>
        <v>0</v>
      </c>
      <c r="L910" s="1532">
        <f t="shared" si="2918"/>
        <v>0</v>
      </c>
      <c r="M910" s="1532">
        <f t="shared" si="2918"/>
        <v>0</v>
      </c>
      <c r="N910" s="1532">
        <f t="shared" si="2918"/>
        <v>0</v>
      </c>
      <c r="O910" s="1532">
        <f t="shared" si="2918"/>
        <v>0</v>
      </c>
      <c r="P910" s="1532">
        <f t="shared" si="2918"/>
        <v>0</v>
      </c>
      <c r="Q910" s="1532">
        <f t="shared" si="2918"/>
        <v>0</v>
      </c>
      <c r="R910" s="1532">
        <f t="shared" si="2918"/>
        <v>0</v>
      </c>
      <c r="S910" s="1531"/>
      <c r="T910" s="1665">
        <f t="shared" ref="T910:AJ910" si="2919">SUM(T135)</f>
        <v>0</v>
      </c>
      <c r="U910" s="1665">
        <f t="shared" si="2919"/>
        <v>0</v>
      </c>
      <c r="V910" s="1665">
        <f t="shared" si="2919"/>
        <v>0</v>
      </c>
      <c r="W910" s="1665">
        <f t="shared" si="2919"/>
        <v>0</v>
      </c>
      <c r="X910" s="1665">
        <f t="shared" si="2919"/>
        <v>0</v>
      </c>
      <c r="Y910" s="1665">
        <f t="shared" si="2919"/>
        <v>0</v>
      </c>
      <c r="Z910" s="1665">
        <f t="shared" si="2919"/>
        <v>0</v>
      </c>
      <c r="AA910" s="1532">
        <f t="shared" si="2919"/>
        <v>0</v>
      </c>
      <c r="AB910" s="1532">
        <f t="shared" si="2919"/>
        <v>0</v>
      </c>
      <c r="AC910" s="1532">
        <f t="shared" si="2919"/>
        <v>0</v>
      </c>
      <c r="AD910" s="1532">
        <f t="shared" si="2919"/>
        <v>0</v>
      </c>
      <c r="AE910" s="1532">
        <f t="shared" si="2919"/>
        <v>0</v>
      </c>
      <c r="AF910" s="1532">
        <f t="shared" si="2919"/>
        <v>0</v>
      </c>
      <c r="AG910" s="1532">
        <f t="shared" si="2919"/>
        <v>0</v>
      </c>
      <c r="AH910" s="1532">
        <f t="shared" si="2919"/>
        <v>0</v>
      </c>
      <c r="AI910" s="1532">
        <f t="shared" si="2919"/>
        <v>0</v>
      </c>
      <c r="AJ910" s="1532">
        <f t="shared" si="2919"/>
        <v>0</v>
      </c>
      <c r="AK910" s="1531"/>
      <c r="AL910" s="1532">
        <f t="shared" ref="AL910:BB910" si="2920">SUM(AL135)</f>
        <v>0</v>
      </c>
      <c r="AM910" s="1532">
        <f t="shared" si="2920"/>
        <v>0</v>
      </c>
      <c r="AN910" s="1532">
        <f t="shared" si="2920"/>
        <v>0</v>
      </c>
      <c r="AO910" s="1532">
        <f t="shared" si="2920"/>
        <v>0</v>
      </c>
      <c r="AP910" s="1532">
        <f t="shared" si="2920"/>
        <v>0</v>
      </c>
      <c r="AQ910" s="1532">
        <f t="shared" si="2920"/>
        <v>0</v>
      </c>
      <c r="AR910" s="1532">
        <f t="shared" si="2920"/>
        <v>0</v>
      </c>
      <c r="AS910" s="1532">
        <f t="shared" si="2920"/>
        <v>0</v>
      </c>
      <c r="AT910" s="1532">
        <f t="shared" si="2920"/>
        <v>0</v>
      </c>
      <c r="AU910" s="1532">
        <f t="shared" si="2920"/>
        <v>0</v>
      </c>
      <c r="AV910" s="1532">
        <f t="shared" si="2920"/>
        <v>0</v>
      </c>
      <c r="AW910" s="1532">
        <f t="shared" si="2920"/>
        <v>0</v>
      </c>
      <c r="AX910" s="1532">
        <f t="shared" si="2920"/>
        <v>0</v>
      </c>
      <c r="AY910" s="1532">
        <f t="shared" si="2920"/>
        <v>0</v>
      </c>
      <c r="AZ910" s="1532">
        <f t="shared" si="2920"/>
        <v>0</v>
      </c>
      <c r="BA910" s="1532">
        <f t="shared" si="2920"/>
        <v>0</v>
      </c>
      <c r="BB910" s="1532">
        <f t="shared" si="2920"/>
        <v>0</v>
      </c>
      <c r="BC910" s="1531"/>
      <c r="BD910" s="1532">
        <f t="shared" ref="BD910:BT910" si="2921">SUM(BD135)</f>
        <v>0</v>
      </c>
      <c r="BE910" s="1532">
        <f t="shared" si="2921"/>
        <v>0</v>
      </c>
      <c r="BF910" s="1532">
        <f t="shared" si="2921"/>
        <v>0</v>
      </c>
      <c r="BG910" s="1532">
        <f t="shared" si="2921"/>
        <v>0</v>
      </c>
      <c r="BH910" s="1532">
        <f t="shared" si="2921"/>
        <v>0</v>
      </c>
      <c r="BI910" s="1532">
        <f t="shared" si="2921"/>
        <v>0</v>
      </c>
      <c r="BJ910" s="1532">
        <f t="shared" si="2921"/>
        <v>0</v>
      </c>
      <c r="BK910" s="1532">
        <f t="shared" si="2921"/>
        <v>0</v>
      </c>
      <c r="BL910" s="1532">
        <f t="shared" si="2921"/>
        <v>0</v>
      </c>
      <c r="BM910" s="1532">
        <f t="shared" si="2921"/>
        <v>0</v>
      </c>
      <c r="BN910" s="1532">
        <f t="shared" si="2921"/>
        <v>0</v>
      </c>
      <c r="BO910" s="1532">
        <f t="shared" si="2921"/>
        <v>0</v>
      </c>
      <c r="BP910" s="1532">
        <f t="shared" si="2921"/>
        <v>0</v>
      </c>
      <c r="BQ910" s="1532">
        <f t="shared" si="2921"/>
        <v>0</v>
      </c>
      <c r="BR910" s="1532">
        <f t="shared" si="2921"/>
        <v>0</v>
      </c>
      <c r="BS910" s="1532">
        <f t="shared" si="2921"/>
        <v>0</v>
      </c>
      <c r="BT910" s="1532">
        <f t="shared" si="2921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6"/>
        <v>0</v>
      </c>
      <c r="CA910" s="1236">
        <f t="shared" si="2867"/>
        <v>0</v>
      </c>
      <c r="CB910" s="1236">
        <f t="shared" si="2868"/>
        <v>0</v>
      </c>
      <c r="CC910" s="1236">
        <f t="shared" si="2869"/>
        <v>0</v>
      </c>
      <c r="CD910" s="1204">
        <f t="shared" si="2897"/>
        <v>0</v>
      </c>
      <c r="CE910" s="1205">
        <f t="shared" si="2871"/>
        <v>0</v>
      </c>
      <c r="CF910" s="1206">
        <f t="shared" si="2871"/>
        <v>0</v>
      </c>
      <c r="CG910" s="1206">
        <f t="shared" si="2871"/>
        <v>0</v>
      </c>
      <c r="CH910" s="1206">
        <f t="shared" si="2871"/>
        <v>0</v>
      </c>
      <c r="CI910" s="1206">
        <f t="shared" si="2871"/>
        <v>0</v>
      </c>
      <c r="CJ910" s="1206">
        <f t="shared" si="2871"/>
        <v>0</v>
      </c>
      <c r="CK910" s="1207">
        <f t="shared" si="2871"/>
        <v>0</v>
      </c>
      <c r="CL910" s="1207">
        <f t="shared" si="2871"/>
        <v>0</v>
      </c>
      <c r="CM910" s="1207">
        <f t="shared" si="2871"/>
        <v>0</v>
      </c>
      <c r="CN910" s="1206">
        <f t="shared" si="2871"/>
        <v>0</v>
      </c>
      <c r="CO910" s="1206">
        <f t="shared" si="2871"/>
        <v>0</v>
      </c>
      <c r="CP910" s="1206">
        <f t="shared" si="2871"/>
        <v>0</v>
      </c>
      <c r="CQ910" s="1206">
        <f t="shared" si="2871"/>
        <v>0</v>
      </c>
      <c r="CR910" s="1206">
        <f t="shared" si="2871"/>
        <v>0</v>
      </c>
      <c r="CS910" s="1205">
        <f t="shared" si="2871"/>
        <v>0</v>
      </c>
      <c r="CT910" s="1208">
        <f t="shared" si="2871"/>
        <v>0</v>
      </c>
      <c r="CU910" s="1242">
        <f t="shared" si="2872"/>
        <v>0</v>
      </c>
      <c r="CV910" s="1243">
        <f t="shared" si="2873"/>
        <v>0</v>
      </c>
      <c r="CW910" s="1244">
        <f t="shared" si="2874"/>
        <v>0</v>
      </c>
      <c r="CX910" s="1244">
        <f t="shared" si="2875"/>
        <v>0</v>
      </c>
      <c r="CY910" s="1244">
        <f t="shared" si="2876"/>
        <v>0</v>
      </c>
      <c r="CZ910" s="1244">
        <f t="shared" si="2877"/>
        <v>0</v>
      </c>
      <c r="DA910" s="1244">
        <f t="shared" si="2878"/>
        <v>0</v>
      </c>
      <c r="DB910" s="1245">
        <f t="shared" si="2879"/>
        <v>0</v>
      </c>
      <c r="DC910" s="1245">
        <f t="shared" si="2880"/>
        <v>0</v>
      </c>
      <c r="DD910" s="1245">
        <f t="shared" si="2881"/>
        <v>0</v>
      </c>
      <c r="DE910" s="1244">
        <f t="shared" si="2882"/>
        <v>0</v>
      </c>
      <c r="DF910" s="1244">
        <f t="shared" si="2883"/>
        <v>0</v>
      </c>
      <c r="DG910" s="1244">
        <f t="shared" si="2884"/>
        <v>0</v>
      </c>
      <c r="DH910" s="1244">
        <f t="shared" si="2885"/>
        <v>0</v>
      </c>
      <c r="DI910" s="1244">
        <f t="shared" si="2886"/>
        <v>0</v>
      </c>
      <c r="DJ910" s="1243">
        <f t="shared" si="2887"/>
        <v>0</v>
      </c>
      <c r="DK910" s="1242">
        <f t="shared" si="2888"/>
        <v>0</v>
      </c>
      <c r="DL910" s="1230">
        <f t="shared" si="2889"/>
        <v>17</v>
      </c>
      <c r="DM910" s="1180">
        <f t="shared" si="2890"/>
        <v>17</v>
      </c>
      <c r="DN910" s="1180">
        <f t="shared" si="2891"/>
        <v>17</v>
      </c>
      <c r="DO910" s="1180">
        <f t="shared" si="2892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2">SUM(B143)</f>
        <v>0</v>
      </c>
      <c r="C911" s="1532">
        <f t="shared" si="2922"/>
        <v>0</v>
      </c>
      <c r="D911" s="1532">
        <f t="shared" si="2922"/>
        <v>0</v>
      </c>
      <c r="E911" s="1532">
        <f t="shared" si="2922"/>
        <v>0</v>
      </c>
      <c r="F911" s="1532">
        <f t="shared" si="2922"/>
        <v>0</v>
      </c>
      <c r="G911" s="1532">
        <f t="shared" si="2922"/>
        <v>0</v>
      </c>
      <c r="H911" s="1532">
        <f t="shared" si="2922"/>
        <v>0</v>
      </c>
      <c r="I911" s="1532">
        <f t="shared" si="2922"/>
        <v>0</v>
      </c>
      <c r="J911" s="1532">
        <f t="shared" si="2922"/>
        <v>0</v>
      </c>
      <c r="K911" s="1532">
        <f t="shared" si="2922"/>
        <v>0</v>
      </c>
      <c r="L911" s="1532">
        <f t="shared" si="2922"/>
        <v>0</v>
      </c>
      <c r="M911" s="1532">
        <f t="shared" si="2922"/>
        <v>0</v>
      </c>
      <c r="N911" s="1532">
        <f t="shared" si="2922"/>
        <v>0</v>
      </c>
      <c r="O911" s="1532">
        <f t="shared" si="2922"/>
        <v>0</v>
      </c>
      <c r="P911" s="1532">
        <f t="shared" si="2922"/>
        <v>0</v>
      </c>
      <c r="Q911" s="1532">
        <f t="shared" si="2922"/>
        <v>0</v>
      </c>
      <c r="R911" s="1532">
        <f t="shared" si="2922"/>
        <v>0</v>
      </c>
      <c r="S911" s="1531"/>
      <c r="T911" s="1665">
        <f t="shared" ref="T911:AJ911" si="2923">SUM(T143)</f>
        <v>0</v>
      </c>
      <c r="U911" s="1665">
        <f t="shared" si="2923"/>
        <v>0</v>
      </c>
      <c r="V911" s="1665">
        <f t="shared" si="2923"/>
        <v>0</v>
      </c>
      <c r="W911" s="1665">
        <f t="shared" si="2923"/>
        <v>0</v>
      </c>
      <c r="X911" s="1665">
        <f t="shared" si="2923"/>
        <v>0</v>
      </c>
      <c r="Y911" s="1665">
        <f t="shared" si="2923"/>
        <v>0</v>
      </c>
      <c r="Z911" s="1665">
        <f t="shared" si="2923"/>
        <v>0</v>
      </c>
      <c r="AA911" s="1532">
        <f t="shared" si="2923"/>
        <v>0</v>
      </c>
      <c r="AB911" s="1532">
        <f t="shared" si="2923"/>
        <v>0</v>
      </c>
      <c r="AC911" s="1532">
        <f t="shared" si="2923"/>
        <v>0</v>
      </c>
      <c r="AD911" s="1532">
        <f t="shared" si="2923"/>
        <v>0</v>
      </c>
      <c r="AE911" s="1532">
        <f t="shared" si="2923"/>
        <v>0</v>
      </c>
      <c r="AF911" s="1532">
        <f t="shared" si="2923"/>
        <v>0</v>
      </c>
      <c r="AG911" s="1532">
        <f t="shared" si="2923"/>
        <v>0</v>
      </c>
      <c r="AH911" s="1532">
        <f t="shared" si="2923"/>
        <v>0</v>
      </c>
      <c r="AI911" s="1532">
        <f t="shared" si="2923"/>
        <v>0</v>
      </c>
      <c r="AJ911" s="1532">
        <f t="shared" si="2923"/>
        <v>0</v>
      </c>
      <c r="AK911" s="1531"/>
      <c r="AL911" s="1532">
        <f t="shared" ref="AL911:BB911" si="2924">SUM(AL143)</f>
        <v>0</v>
      </c>
      <c r="AM911" s="1532">
        <f t="shared" si="2924"/>
        <v>0</v>
      </c>
      <c r="AN911" s="1532">
        <f t="shared" si="2924"/>
        <v>0</v>
      </c>
      <c r="AO911" s="1532">
        <f t="shared" si="2924"/>
        <v>0</v>
      </c>
      <c r="AP911" s="1532">
        <f t="shared" si="2924"/>
        <v>0</v>
      </c>
      <c r="AQ911" s="1532">
        <f t="shared" si="2924"/>
        <v>0</v>
      </c>
      <c r="AR911" s="1532">
        <f t="shared" si="2924"/>
        <v>0</v>
      </c>
      <c r="AS911" s="1532">
        <f t="shared" si="2924"/>
        <v>0</v>
      </c>
      <c r="AT911" s="1532">
        <f t="shared" si="2924"/>
        <v>0</v>
      </c>
      <c r="AU911" s="1532">
        <f t="shared" si="2924"/>
        <v>0</v>
      </c>
      <c r="AV911" s="1532">
        <f t="shared" si="2924"/>
        <v>0</v>
      </c>
      <c r="AW911" s="1532">
        <f t="shared" si="2924"/>
        <v>0</v>
      </c>
      <c r="AX911" s="1532">
        <f t="shared" si="2924"/>
        <v>0</v>
      </c>
      <c r="AY911" s="1532">
        <f t="shared" si="2924"/>
        <v>0</v>
      </c>
      <c r="AZ911" s="1532">
        <f t="shared" si="2924"/>
        <v>0</v>
      </c>
      <c r="BA911" s="1532">
        <f t="shared" si="2924"/>
        <v>0</v>
      </c>
      <c r="BB911" s="1532">
        <f t="shared" si="2924"/>
        <v>0</v>
      </c>
      <c r="BC911" s="1531"/>
      <c r="BD911" s="1532">
        <f t="shared" ref="BD911:BT911" si="2925">SUM(BD143)</f>
        <v>0</v>
      </c>
      <c r="BE911" s="1532">
        <f t="shared" si="2925"/>
        <v>0</v>
      </c>
      <c r="BF911" s="1532">
        <f t="shared" si="2925"/>
        <v>0</v>
      </c>
      <c r="BG911" s="1532">
        <f t="shared" si="2925"/>
        <v>0</v>
      </c>
      <c r="BH911" s="1532">
        <f t="shared" si="2925"/>
        <v>0</v>
      </c>
      <c r="BI911" s="1532">
        <f t="shared" si="2925"/>
        <v>0</v>
      </c>
      <c r="BJ911" s="1532">
        <f t="shared" si="2925"/>
        <v>0</v>
      </c>
      <c r="BK911" s="1532">
        <f t="shared" si="2925"/>
        <v>0</v>
      </c>
      <c r="BL911" s="1532">
        <f t="shared" si="2925"/>
        <v>0</v>
      </c>
      <c r="BM911" s="1532">
        <f t="shared" si="2925"/>
        <v>0</v>
      </c>
      <c r="BN911" s="1532">
        <f t="shared" si="2925"/>
        <v>0</v>
      </c>
      <c r="BO911" s="1532">
        <f t="shared" si="2925"/>
        <v>0</v>
      </c>
      <c r="BP911" s="1532">
        <f t="shared" si="2925"/>
        <v>0</v>
      </c>
      <c r="BQ911" s="1532">
        <f t="shared" si="2925"/>
        <v>0</v>
      </c>
      <c r="BR911" s="1532">
        <f t="shared" si="2925"/>
        <v>0</v>
      </c>
      <c r="BS911" s="1532">
        <f t="shared" si="2925"/>
        <v>0</v>
      </c>
      <c r="BT911" s="1532">
        <f t="shared" si="2925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6"/>
        <v>0</v>
      </c>
      <c r="CA911" s="1236">
        <f t="shared" si="2867"/>
        <v>0</v>
      </c>
      <c r="CB911" s="1236">
        <f t="shared" si="2868"/>
        <v>0</v>
      </c>
      <c r="CC911" s="1236">
        <f t="shared" si="2869"/>
        <v>0</v>
      </c>
      <c r="CD911" s="1204">
        <f t="shared" si="2897"/>
        <v>0</v>
      </c>
      <c r="CE911" s="1205">
        <f t="shared" si="2871"/>
        <v>0</v>
      </c>
      <c r="CF911" s="1206">
        <f t="shared" si="2871"/>
        <v>0</v>
      </c>
      <c r="CG911" s="1206">
        <f t="shared" si="2871"/>
        <v>0</v>
      </c>
      <c r="CH911" s="1206">
        <f t="shared" si="2871"/>
        <v>0</v>
      </c>
      <c r="CI911" s="1206">
        <f t="shared" si="2871"/>
        <v>0</v>
      </c>
      <c r="CJ911" s="1206">
        <f t="shared" si="2871"/>
        <v>0</v>
      </c>
      <c r="CK911" s="1207">
        <f t="shared" si="2871"/>
        <v>0</v>
      </c>
      <c r="CL911" s="1207">
        <f t="shared" si="2871"/>
        <v>0</v>
      </c>
      <c r="CM911" s="1207">
        <f t="shared" si="2871"/>
        <v>0</v>
      </c>
      <c r="CN911" s="1206">
        <f t="shared" si="2871"/>
        <v>0</v>
      </c>
      <c r="CO911" s="1206">
        <f t="shared" si="2871"/>
        <v>0</v>
      </c>
      <c r="CP911" s="1206">
        <f t="shared" si="2871"/>
        <v>0</v>
      </c>
      <c r="CQ911" s="1206">
        <f t="shared" si="2871"/>
        <v>0</v>
      </c>
      <c r="CR911" s="1206">
        <f t="shared" si="2871"/>
        <v>0</v>
      </c>
      <c r="CS911" s="1205">
        <f t="shared" si="2871"/>
        <v>0</v>
      </c>
      <c r="CT911" s="1208">
        <f t="shared" si="2871"/>
        <v>0</v>
      </c>
      <c r="CU911" s="1242">
        <f t="shared" si="2872"/>
        <v>0</v>
      </c>
      <c r="CV911" s="1243">
        <f t="shared" si="2873"/>
        <v>0</v>
      </c>
      <c r="CW911" s="1244">
        <f t="shared" si="2874"/>
        <v>0</v>
      </c>
      <c r="CX911" s="1244">
        <f t="shared" si="2875"/>
        <v>0</v>
      </c>
      <c r="CY911" s="1244">
        <f t="shared" si="2876"/>
        <v>0</v>
      </c>
      <c r="CZ911" s="1244">
        <f t="shared" si="2877"/>
        <v>0</v>
      </c>
      <c r="DA911" s="1244">
        <f t="shared" si="2878"/>
        <v>0</v>
      </c>
      <c r="DB911" s="1245">
        <f t="shared" si="2879"/>
        <v>0</v>
      </c>
      <c r="DC911" s="1245">
        <f t="shared" si="2880"/>
        <v>0</v>
      </c>
      <c r="DD911" s="1245">
        <f t="shared" si="2881"/>
        <v>0</v>
      </c>
      <c r="DE911" s="1244">
        <f t="shared" si="2882"/>
        <v>0</v>
      </c>
      <c r="DF911" s="1244">
        <f t="shared" si="2883"/>
        <v>0</v>
      </c>
      <c r="DG911" s="1244">
        <f t="shared" si="2884"/>
        <v>0</v>
      </c>
      <c r="DH911" s="1244">
        <f t="shared" si="2885"/>
        <v>0</v>
      </c>
      <c r="DI911" s="1244">
        <f t="shared" si="2886"/>
        <v>0</v>
      </c>
      <c r="DJ911" s="1243">
        <f t="shared" si="2887"/>
        <v>0</v>
      </c>
      <c r="DK911" s="1242">
        <f t="shared" si="2888"/>
        <v>0</v>
      </c>
      <c r="DL911" s="1230">
        <f t="shared" si="2889"/>
        <v>17</v>
      </c>
      <c r="DM911" s="1180">
        <f t="shared" si="2890"/>
        <v>17</v>
      </c>
      <c r="DN911" s="1180">
        <f t="shared" si="2891"/>
        <v>17</v>
      </c>
      <c r="DO911" s="1180">
        <f t="shared" si="2892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6">SUM(B154)</f>
        <v>0</v>
      </c>
      <c r="C912" s="1532">
        <f t="shared" si="2926"/>
        <v>0</v>
      </c>
      <c r="D912" s="1532">
        <f t="shared" si="2926"/>
        <v>0</v>
      </c>
      <c r="E912" s="1532">
        <f t="shared" si="2926"/>
        <v>0</v>
      </c>
      <c r="F912" s="1532">
        <f t="shared" si="2926"/>
        <v>0</v>
      </c>
      <c r="G912" s="1532">
        <f t="shared" si="2926"/>
        <v>0</v>
      </c>
      <c r="H912" s="1532">
        <f t="shared" si="2926"/>
        <v>0</v>
      </c>
      <c r="I912" s="1532">
        <f t="shared" si="2926"/>
        <v>0</v>
      </c>
      <c r="J912" s="1532">
        <f t="shared" si="2926"/>
        <v>0</v>
      </c>
      <c r="K912" s="1532">
        <f t="shared" si="2926"/>
        <v>0</v>
      </c>
      <c r="L912" s="1532">
        <f t="shared" si="2926"/>
        <v>0</v>
      </c>
      <c r="M912" s="1532">
        <f t="shared" si="2926"/>
        <v>0</v>
      </c>
      <c r="N912" s="1532">
        <f t="shared" si="2926"/>
        <v>0</v>
      </c>
      <c r="O912" s="1532">
        <f t="shared" si="2926"/>
        <v>0</v>
      </c>
      <c r="P912" s="1532">
        <f t="shared" si="2926"/>
        <v>0</v>
      </c>
      <c r="Q912" s="1532">
        <f t="shared" si="2926"/>
        <v>0</v>
      </c>
      <c r="R912" s="1532">
        <f t="shared" si="2926"/>
        <v>0</v>
      </c>
      <c r="S912" s="1531"/>
      <c r="T912" s="1665">
        <f t="shared" ref="T912:AJ912" si="2927">SUM(T154)</f>
        <v>0</v>
      </c>
      <c r="U912" s="1665">
        <f t="shared" si="2927"/>
        <v>0</v>
      </c>
      <c r="V912" s="1665">
        <f t="shared" si="2927"/>
        <v>0</v>
      </c>
      <c r="W912" s="1665">
        <f t="shared" si="2927"/>
        <v>0</v>
      </c>
      <c r="X912" s="1665">
        <f t="shared" si="2927"/>
        <v>0</v>
      </c>
      <c r="Y912" s="1665">
        <f t="shared" si="2927"/>
        <v>0</v>
      </c>
      <c r="Z912" s="1665">
        <f t="shared" si="2927"/>
        <v>0</v>
      </c>
      <c r="AA912" s="1532">
        <f t="shared" si="2927"/>
        <v>0</v>
      </c>
      <c r="AB912" s="1532">
        <f t="shared" si="2927"/>
        <v>0</v>
      </c>
      <c r="AC912" s="1532">
        <f t="shared" si="2927"/>
        <v>0</v>
      </c>
      <c r="AD912" s="1532">
        <f t="shared" si="2927"/>
        <v>0</v>
      </c>
      <c r="AE912" s="1532">
        <f t="shared" si="2927"/>
        <v>0</v>
      </c>
      <c r="AF912" s="1532">
        <f t="shared" si="2927"/>
        <v>0</v>
      </c>
      <c r="AG912" s="1532">
        <f t="shared" si="2927"/>
        <v>0</v>
      </c>
      <c r="AH912" s="1532">
        <f t="shared" si="2927"/>
        <v>0</v>
      </c>
      <c r="AI912" s="1532">
        <f t="shared" si="2927"/>
        <v>0</v>
      </c>
      <c r="AJ912" s="1532">
        <f t="shared" si="2927"/>
        <v>0</v>
      </c>
      <c r="AK912" s="1531"/>
      <c r="AL912" s="1532">
        <f t="shared" ref="AL912:BB912" si="2928">SUM(AL154)</f>
        <v>0</v>
      </c>
      <c r="AM912" s="1532">
        <f t="shared" si="2928"/>
        <v>0</v>
      </c>
      <c r="AN912" s="1532">
        <f t="shared" si="2928"/>
        <v>0</v>
      </c>
      <c r="AO912" s="1532">
        <f t="shared" si="2928"/>
        <v>0</v>
      </c>
      <c r="AP912" s="1532">
        <f t="shared" si="2928"/>
        <v>0</v>
      </c>
      <c r="AQ912" s="1532">
        <f t="shared" si="2928"/>
        <v>0</v>
      </c>
      <c r="AR912" s="1532">
        <f t="shared" si="2928"/>
        <v>0</v>
      </c>
      <c r="AS912" s="1532">
        <f t="shared" si="2928"/>
        <v>0</v>
      </c>
      <c r="AT912" s="1532">
        <f t="shared" si="2928"/>
        <v>0</v>
      </c>
      <c r="AU912" s="1532">
        <f t="shared" si="2928"/>
        <v>0</v>
      </c>
      <c r="AV912" s="1532">
        <f t="shared" si="2928"/>
        <v>0</v>
      </c>
      <c r="AW912" s="1532">
        <f t="shared" si="2928"/>
        <v>0</v>
      </c>
      <c r="AX912" s="1532">
        <f t="shared" si="2928"/>
        <v>0</v>
      </c>
      <c r="AY912" s="1532">
        <f t="shared" si="2928"/>
        <v>0</v>
      </c>
      <c r="AZ912" s="1532">
        <f t="shared" si="2928"/>
        <v>0</v>
      </c>
      <c r="BA912" s="1532">
        <f t="shared" si="2928"/>
        <v>0</v>
      </c>
      <c r="BB912" s="1532">
        <f t="shared" si="2928"/>
        <v>0</v>
      </c>
      <c r="BC912" s="1531"/>
      <c r="BD912" s="1532">
        <f t="shared" ref="BD912:BT912" si="2929">SUM(BD154)</f>
        <v>0</v>
      </c>
      <c r="BE912" s="1532">
        <f t="shared" si="2929"/>
        <v>0</v>
      </c>
      <c r="BF912" s="1532">
        <f t="shared" si="2929"/>
        <v>0</v>
      </c>
      <c r="BG912" s="1532">
        <f t="shared" si="2929"/>
        <v>0</v>
      </c>
      <c r="BH912" s="1532">
        <f t="shared" si="2929"/>
        <v>0</v>
      </c>
      <c r="BI912" s="1532">
        <f t="shared" si="2929"/>
        <v>0</v>
      </c>
      <c r="BJ912" s="1532">
        <f t="shared" si="2929"/>
        <v>0</v>
      </c>
      <c r="BK912" s="1532">
        <f t="shared" si="2929"/>
        <v>0</v>
      </c>
      <c r="BL912" s="1532">
        <f t="shared" si="2929"/>
        <v>0</v>
      </c>
      <c r="BM912" s="1532">
        <f t="shared" si="2929"/>
        <v>0</v>
      </c>
      <c r="BN912" s="1532">
        <f t="shared" si="2929"/>
        <v>0</v>
      </c>
      <c r="BO912" s="1532">
        <f t="shared" si="2929"/>
        <v>0</v>
      </c>
      <c r="BP912" s="1532">
        <f t="shared" si="2929"/>
        <v>0</v>
      </c>
      <c r="BQ912" s="1532">
        <f t="shared" si="2929"/>
        <v>0</v>
      </c>
      <c r="BR912" s="1532">
        <f t="shared" si="2929"/>
        <v>0</v>
      </c>
      <c r="BS912" s="1532">
        <f t="shared" si="2929"/>
        <v>0</v>
      </c>
      <c r="BT912" s="1532">
        <f t="shared" si="2929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6"/>
        <v>0</v>
      </c>
      <c r="CA912" s="1236">
        <f t="shared" si="2867"/>
        <v>0</v>
      </c>
      <c r="CB912" s="1236">
        <f t="shared" si="2868"/>
        <v>0</v>
      </c>
      <c r="CC912" s="1236">
        <f t="shared" si="2869"/>
        <v>0</v>
      </c>
      <c r="CD912" s="1204">
        <f t="shared" si="2897"/>
        <v>0</v>
      </c>
      <c r="CE912" s="1205">
        <f t="shared" si="2871"/>
        <v>0</v>
      </c>
      <c r="CF912" s="1206">
        <f t="shared" si="2871"/>
        <v>0</v>
      </c>
      <c r="CG912" s="1206">
        <f t="shared" si="2871"/>
        <v>0</v>
      </c>
      <c r="CH912" s="1206">
        <f t="shared" si="2871"/>
        <v>0</v>
      </c>
      <c r="CI912" s="1206">
        <f t="shared" si="2871"/>
        <v>0</v>
      </c>
      <c r="CJ912" s="1206">
        <f t="shared" si="2871"/>
        <v>0</v>
      </c>
      <c r="CK912" s="1207">
        <f t="shared" si="2871"/>
        <v>0</v>
      </c>
      <c r="CL912" s="1207">
        <f t="shared" si="2871"/>
        <v>0</v>
      </c>
      <c r="CM912" s="1207">
        <f t="shared" si="2871"/>
        <v>0</v>
      </c>
      <c r="CN912" s="1206">
        <f t="shared" si="2871"/>
        <v>0</v>
      </c>
      <c r="CO912" s="1206">
        <f t="shared" si="2871"/>
        <v>0</v>
      </c>
      <c r="CP912" s="1206">
        <f t="shared" si="2871"/>
        <v>0</v>
      </c>
      <c r="CQ912" s="1206">
        <f t="shared" si="2871"/>
        <v>0</v>
      </c>
      <c r="CR912" s="1206">
        <f t="shared" si="2871"/>
        <v>0</v>
      </c>
      <c r="CS912" s="1205">
        <f t="shared" si="2871"/>
        <v>0</v>
      </c>
      <c r="CT912" s="1208">
        <f t="shared" si="2871"/>
        <v>0</v>
      </c>
      <c r="CU912" s="1242">
        <f t="shared" si="2872"/>
        <v>0</v>
      </c>
      <c r="CV912" s="1243">
        <f t="shared" si="2873"/>
        <v>0</v>
      </c>
      <c r="CW912" s="1244">
        <f t="shared" si="2874"/>
        <v>0</v>
      </c>
      <c r="CX912" s="1244">
        <f t="shared" si="2875"/>
        <v>0</v>
      </c>
      <c r="CY912" s="1244">
        <f t="shared" si="2876"/>
        <v>0</v>
      </c>
      <c r="CZ912" s="1244">
        <f t="shared" si="2877"/>
        <v>0</v>
      </c>
      <c r="DA912" s="1244">
        <f t="shared" si="2878"/>
        <v>0</v>
      </c>
      <c r="DB912" s="1245">
        <f t="shared" si="2879"/>
        <v>0</v>
      </c>
      <c r="DC912" s="1245">
        <f t="shared" si="2880"/>
        <v>0</v>
      </c>
      <c r="DD912" s="1245">
        <f t="shared" si="2881"/>
        <v>0</v>
      </c>
      <c r="DE912" s="1244">
        <f t="shared" si="2882"/>
        <v>0</v>
      </c>
      <c r="DF912" s="1244">
        <f t="shared" si="2883"/>
        <v>0</v>
      </c>
      <c r="DG912" s="1244">
        <f t="shared" si="2884"/>
        <v>0</v>
      </c>
      <c r="DH912" s="1244">
        <f t="shared" si="2885"/>
        <v>0</v>
      </c>
      <c r="DI912" s="1244">
        <f t="shared" si="2886"/>
        <v>0</v>
      </c>
      <c r="DJ912" s="1243">
        <f t="shared" si="2887"/>
        <v>0</v>
      </c>
      <c r="DK912" s="1242">
        <f t="shared" si="2888"/>
        <v>0</v>
      </c>
      <c r="DL912" s="1230">
        <f t="shared" si="2889"/>
        <v>17</v>
      </c>
      <c r="DM912" s="1180">
        <f t="shared" si="2890"/>
        <v>17</v>
      </c>
      <c r="DN912" s="1180">
        <f t="shared" si="2891"/>
        <v>17</v>
      </c>
      <c r="DO912" s="1180">
        <f t="shared" si="2892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30">SUM(B163)</f>
        <v>0</v>
      </c>
      <c r="C913" s="1532">
        <f t="shared" si="2930"/>
        <v>0</v>
      </c>
      <c r="D913" s="1532">
        <f t="shared" si="2930"/>
        <v>0</v>
      </c>
      <c r="E913" s="1532">
        <f t="shared" si="2930"/>
        <v>0</v>
      </c>
      <c r="F913" s="1532">
        <f t="shared" si="2930"/>
        <v>0</v>
      </c>
      <c r="G913" s="1532">
        <f t="shared" si="2930"/>
        <v>0</v>
      </c>
      <c r="H913" s="1532">
        <f t="shared" si="2930"/>
        <v>0</v>
      </c>
      <c r="I913" s="1532">
        <f t="shared" si="2930"/>
        <v>0</v>
      </c>
      <c r="J913" s="1532">
        <f t="shared" si="2930"/>
        <v>0</v>
      </c>
      <c r="K913" s="1532">
        <f t="shared" si="2930"/>
        <v>0</v>
      </c>
      <c r="L913" s="1532">
        <f t="shared" si="2930"/>
        <v>0</v>
      </c>
      <c r="M913" s="1532">
        <f t="shared" si="2930"/>
        <v>0</v>
      </c>
      <c r="N913" s="1532">
        <f t="shared" si="2930"/>
        <v>0</v>
      </c>
      <c r="O913" s="1532">
        <f t="shared" si="2930"/>
        <v>0</v>
      </c>
      <c r="P913" s="1532">
        <f t="shared" si="2930"/>
        <v>0</v>
      </c>
      <c r="Q913" s="1532">
        <f t="shared" si="2930"/>
        <v>0</v>
      </c>
      <c r="R913" s="1532">
        <f t="shared" si="2930"/>
        <v>0</v>
      </c>
      <c r="S913" s="1531"/>
      <c r="T913" s="1665">
        <f t="shared" ref="T913:AJ913" si="2931">SUM(T163)</f>
        <v>0</v>
      </c>
      <c r="U913" s="1665">
        <f t="shared" si="2931"/>
        <v>0</v>
      </c>
      <c r="V913" s="1665">
        <f t="shared" si="2931"/>
        <v>0</v>
      </c>
      <c r="W913" s="1665">
        <f t="shared" si="2931"/>
        <v>0</v>
      </c>
      <c r="X913" s="1665">
        <f t="shared" si="2931"/>
        <v>0</v>
      </c>
      <c r="Y913" s="1665">
        <f t="shared" si="2931"/>
        <v>0</v>
      </c>
      <c r="Z913" s="1665">
        <f t="shared" si="2931"/>
        <v>0</v>
      </c>
      <c r="AA913" s="1532">
        <f t="shared" si="2931"/>
        <v>0</v>
      </c>
      <c r="AB913" s="1532">
        <f t="shared" si="2931"/>
        <v>0</v>
      </c>
      <c r="AC913" s="1532">
        <f t="shared" si="2931"/>
        <v>0</v>
      </c>
      <c r="AD913" s="1532">
        <f t="shared" si="2931"/>
        <v>0</v>
      </c>
      <c r="AE913" s="1532">
        <f t="shared" si="2931"/>
        <v>0</v>
      </c>
      <c r="AF913" s="1532">
        <f t="shared" si="2931"/>
        <v>0</v>
      </c>
      <c r="AG913" s="1532">
        <f t="shared" si="2931"/>
        <v>0</v>
      </c>
      <c r="AH913" s="1532">
        <f t="shared" si="2931"/>
        <v>0</v>
      </c>
      <c r="AI913" s="1532">
        <f t="shared" si="2931"/>
        <v>0</v>
      </c>
      <c r="AJ913" s="1532">
        <f t="shared" si="2931"/>
        <v>0</v>
      </c>
      <c r="AK913" s="1531"/>
      <c r="AL913" s="1532">
        <f t="shared" ref="AL913:BB913" si="2932">SUM(AL163)</f>
        <v>0</v>
      </c>
      <c r="AM913" s="1532">
        <f t="shared" si="2932"/>
        <v>0</v>
      </c>
      <c r="AN913" s="1532">
        <f t="shared" si="2932"/>
        <v>0</v>
      </c>
      <c r="AO913" s="1532">
        <f t="shared" si="2932"/>
        <v>0</v>
      </c>
      <c r="AP913" s="1532">
        <f t="shared" si="2932"/>
        <v>0</v>
      </c>
      <c r="AQ913" s="1532">
        <f t="shared" si="2932"/>
        <v>0</v>
      </c>
      <c r="AR913" s="1532">
        <f t="shared" si="2932"/>
        <v>0</v>
      </c>
      <c r="AS913" s="1532">
        <f t="shared" si="2932"/>
        <v>0</v>
      </c>
      <c r="AT913" s="1532">
        <f t="shared" si="2932"/>
        <v>0</v>
      </c>
      <c r="AU913" s="1532">
        <f t="shared" si="2932"/>
        <v>0</v>
      </c>
      <c r="AV913" s="1532">
        <f t="shared" si="2932"/>
        <v>0</v>
      </c>
      <c r="AW913" s="1532">
        <f t="shared" si="2932"/>
        <v>0</v>
      </c>
      <c r="AX913" s="1532">
        <f t="shared" si="2932"/>
        <v>0</v>
      </c>
      <c r="AY913" s="1532">
        <f t="shared" si="2932"/>
        <v>0</v>
      </c>
      <c r="AZ913" s="1532">
        <f t="shared" si="2932"/>
        <v>0</v>
      </c>
      <c r="BA913" s="1532">
        <f t="shared" si="2932"/>
        <v>0</v>
      </c>
      <c r="BB913" s="1532">
        <f t="shared" si="2932"/>
        <v>0</v>
      </c>
      <c r="BC913" s="1531"/>
      <c r="BD913" s="1532">
        <f t="shared" ref="BD913:BT913" si="2933">SUM(BD163)</f>
        <v>0</v>
      </c>
      <c r="BE913" s="1532">
        <f t="shared" si="2933"/>
        <v>0</v>
      </c>
      <c r="BF913" s="1532">
        <f t="shared" si="2933"/>
        <v>0</v>
      </c>
      <c r="BG913" s="1532">
        <f t="shared" si="2933"/>
        <v>0</v>
      </c>
      <c r="BH913" s="1532">
        <f t="shared" si="2933"/>
        <v>0</v>
      </c>
      <c r="BI913" s="1532">
        <f t="shared" si="2933"/>
        <v>0</v>
      </c>
      <c r="BJ913" s="1532">
        <f t="shared" si="2933"/>
        <v>0</v>
      </c>
      <c r="BK913" s="1532">
        <f t="shared" si="2933"/>
        <v>0</v>
      </c>
      <c r="BL913" s="1532">
        <f t="shared" si="2933"/>
        <v>0</v>
      </c>
      <c r="BM913" s="1532">
        <f t="shared" si="2933"/>
        <v>0</v>
      </c>
      <c r="BN913" s="1532">
        <f t="shared" si="2933"/>
        <v>0</v>
      </c>
      <c r="BO913" s="1532">
        <f t="shared" si="2933"/>
        <v>0</v>
      </c>
      <c r="BP913" s="1532">
        <f t="shared" si="2933"/>
        <v>0</v>
      </c>
      <c r="BQ913" s="1532">
        <f t="shared" si="2933"/>
        <v>0</v>
      </c>
      <c r="BR913" s="1532">
        <f t="shared" si="2933"/>
        <v>0</v>
      </c>
      <c r="BS913" s="1532">
        <f t="shared" si="2933"/>
        <v>0</v>
      </c>
      <c r="BT913" s="1532">
        <f t="shared" si="2933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6"/>
        <v>0</v>
      </c>
      <c r="CA913" s="1236">
        <f t="shared" si="2867"/>
        <v>0</v>
      </c>
      <c r="CB913" s="1236">
        <f t="shared" si="2868"/>
        <v>0</v>
      </c>
      <c r="CC913" s="1236">
        <f t="shared" si="2869"/>
        <v>0</v>
      </c>
      <c r="CD913" s="1204">
        <f t="shared" si="2897"/>
        <v>0</v>
      </c>
      <c r="CE913" s="1205">
        <f t="shared" si="2871"/>
        <v>0</v>
      </c>
      <c r="CF913" s="1206">
        <f t="shared" si="2871"/>
        <v>0</v>
      </c>
      <c r="CG913" s="1206">
        <f t="shared" si="2871"/>
        <v>0</v>
      </c>
      <c r="CH913" s="1206">
        <f t="shared" si="2871"/>
        <v>0</v>
      </c>
      <c r="CI913" s="1206">
        <f t="shared" si="2871"/>
        <v>0</v>
      </c>
      <c r="CJ913" s="1206">
        <f t="shared" si="2871"/>
        <v>0</v>
      </c>
      <c r="CK913" s="1207">
        <f t="shared" si="2871"/>
        <v>0</v>
      </c>
      <c r="CL913" s="1207">
        <f t="shared" si="2871"/>
        <v>0</v>
      </c>
      <c r="CM913" s="1207">
        <f t="shared" si="2871"/>
        <v>0</v>
      </c>
      <c r="CN913" s="1206">
        <f t="shared" si="2871"/>
        <v>0</v>
      </c>
      <c r="CO913" s="1206">
        <f t="shared" si="2871"/>
        <v>0</v>
      </c>
      <c r="CP913" s="1206">
        <f t="shared" si="2871"/>
        <v>0</v>
      </c>
      <c r="CQ913" s="1206">
        <f t="shared" si="2871"/>
        <v>0</v>
      </c>
      <c r="CR913" s="1206">
        <f t="shared" si="2871"/>
        <v>0</v>
      </c>
      <c r="CS913" s="1205">
        <f t="shared" si="2871"/>
        <v>0</v>
      </c>
      <c r="CT913" s="1208">
        <f t="shared" si="2871"/>
        <v>0</v>
      </c>
      <c r="CU913" s="1242">
        <f t="shared" si="2872"/>
        <v>0</v>
      </c>
      <c r="CV913" s="1243">
        <f t="shared" si="2873"/>
        <v>0</v>
      </c>
      <c r="CW913" s="1244">
        <f t="shared" si="2874"/>
        <v>0</v>
      </c>
      <c r="CX913" s="1244">
        <f t="shared" si="2875"/>
        <v>0</v>
      </c>
      <c r="CY913" s="1244">
        <f t="shared" si="2876"/>
        <v>0</v>
      </c>
      <c r="CZ913" s="1244">
        <f t="shared" si="2877"/>
        <v>0</v>
      </c>
      <c r="DA913" s="1244">
        <f t="shared" si="2878"/>
        <v>0</v>
      </c>
      <c r="DB913" s="1245">
        <f t="shared" si="2879"/>
        <v>0</v>
      </c>
      <c r="DC913" s="1245">
        <f t="shared" si="2880"/>
        <v>0</v>
      </c>
      <c r="DD913" s="1245">
        <f t="shared" si="2881"/>
        <v>0</v>
      </c>
      <c r="DE913" s="1244">
        <f t="shared" si="2882"/>
        <v>0</v>
      </c>
      <c r="DF913" s="1244">
        <f t="shared" si="2883"/>
        <v>0</v>
      </c>
      <c r="DG913" s="1244">
        <f t="shared" si="2884"/>
        <v>0</v>
      </c>
      <c r="DH913" s="1244">
        <f t="shared" si="2885"/>
        <v>0</v>
      </c>
      <c r="DI913" s="1244">
        <f t="shared" si="2886"/>
        <v>0</v>
      </c>
      <c r="DJ913" s="1243">
        <f t="shared" si="2887"/>
        <v>0</v>
      </c>
      <c r="DK913" s="1242">
        <f t="shared" si="2888"/>
        <v>0</v>
      </c>
      <c r="DL913" s="1230">
        <f t="shared" si="2889"/>
        <v>17</v>
      </c>
      <c r="DM913" s="1180">
        <f t="shared" si="2890"/>
        <v>17</v>
      </c>
      <c r="DN913" s="1180">
        <f t="shared" si="2891"/>
        <v>17</v>
      </c>
      <c r="DO913" s="1180">
        <f t="shared" si="2892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4">SUM(B171)</f>
        <v>0</v>
      </c>
      <c r="C914" s="1532">
        <f t="shared" si="2934"/>
        <v>0</v>
      </c>
      <c r="D914" s="1532">
        <f t="shared" si="2934"/>
        <v>0</v>
      </c>
      <c r="E914" s="1532">
        <f t="shared" si="2934"/>
        <v>0</v>
      </c>
      <c r="F914" s="1532">
        <f t="shared" si="2934"/>
        <v>0</v>
      </c>
      <c r="G914" s="1532">
        <f t="shared" si="2934"/>
        <v>0</v>
      </c>
      <c r="H914" s="1532">
        <f t="shared" si="2934"/>
        <v>0</v>
      </c>
      <c r="I914" s="1532">
        <f t="shared" si="2934"/>
        <v>0</v>
      </c>
      <c r="J914" s="1532">
        <f t="shared" si="2934"/>
        <v>0</v>
      </c>
      <c r="K914" s="1532">
        <f t="shared" si="2934"/>
        <v>0</v>
      </c>
      <c r="L914" s="1532">
        <f t="shared" si="2934"/>
        <v>0</v>
      </c>
      <c r="M914" s="1532">
        <f t="shared" si="2934"/>
        <v>0</v>
      </c>
      <c r="N914" s="1532">
        <f t="shared" si="2934"/>
        <v>0</v>
      </c>
      <c r="O914" s="1532">
        <f t="shared" si="2934"/>
        <v>0</v>
      </c>
      <c r="P914" s="1532">
        <f t="shared" si="2934"/>
        <v>0</v>
      </c>
      <c r="Q914" s="1532">
        <f t="shared" si="2934"/>
        <v>0</v>
      </c>
      <c r="R914" s="1532">
        <f t="shared" si="2934"/>
        <v>0</v>
      </c>
      <c r="S914" s="1531"/>
      <c r="T914" s="1665">
        <f t="shared" ref="T914:AJ914" si="2935">SUM(T171)</f>
        <v>0</v>
      </c>
      <c r="U914" s="1665">
        <f t="shared" si="2935"/>
        <v>0</v>
      </c>
      <c r="V914" s="1665">
        <f t="shared" si="2935"/>
        <v>0</v>
      </c>
      <c r="W914" s="1665">
        <f t="shared" si="2935"/>
        <v>0</v>
      </c>
      <c r="X914" s="1665">
        <f t="shared" si="2935"/>
        <v>0</v>
      </c>
      <c r="Y914" s="1665">
        <f t="shared" si="2935"/>
        <v>0</v>
      </c>
      <c r="Z914" s="1665">
        <f t="shared" si="2935"/>
        <v>0</v>
      </c>
      <c r="AA914" s="1532">
        <f t="shared" si="2935"/>
        <v>0</v>
      </c>
      <c r="AB914" s="1532">
        <f t="shared" si="2935"/>
        <v>0</v>
      </c>
      <c r="AC914" s="1532">
        <f t="shared" si="2935"/>
        <v>0</v>
      </c>
      <c r="AD914" s="1532">
        <f t="shared" si="2935"/>
        <v>0</v>
      </c>
      <c r="AE914" s="1532">
        <f t="shared" si="2935"/>
        <v>0</v>
      </c>
      <c r="AF914" s="1532">
        <f t="shared" si="2935"/>
        <v>0</v>
      </c>
      <c r="AG914" s="1532">
        <f t="shared" si="2935"/>
        <v>0</v>
      </c>
      <c r="AH914" s="1532">
        <f t="shared" si="2935"/>
        <v>0</v>
      </c>
      <c r="AI914" s="1532">
        <f t="shared" si="2935"/>
        <v>0</v>
      </c>
      <c r="AJ914" s="1532">
        <f t="shared" si="2935"/>
        <v>0</v>
      </c>
      <c r="AK914" s="1531"/>
      <c r="AL914" s="1532">
        <f t="shared" ref="AL914:BB914" si="2936">SUM(AL171)</f>
        <v>0</v>
      </c>
      <c r="AM914" s="1532">
        <f t="shared" si="2936"/>
        <v>0</v>
      </c>
      <c r="AN914" s="1532">
        <f t="shared" si="2936"/>
        <v>0</v>
      </c>
      <c r="AO914" s="1532">
        <f t="shared" si="2936"/>
        <v>0</v>
      </c>
      <c r="AP914" s="1532">
        <f t="shared" si="2936"/>
        <v>0</v>
      </c>
      <c r="AQ914" s="1532">
        <f t="shared" si="2936"/>
        <v>0</v>
      </c>
      <c r="AR914" s="1532">
        <f t="shared" si="2936"/>
        <v>0</v>
      </c>
      <c r="AS914" s="1532">
        <f t="shared" si="2936"/>
        <v>0</v>
      </c>
      <c r="AT914" s="1532">
        <f t="shared" si="2936"/>
        <v>0</v>
      </c>
      <c r="AU914" s="1532">
        <f t="shared" si="2936"/>
        <v>0</v>
      </c>
      <c r="AV914" s="1532">
        <f t="shared" si="2936"/>
        <v>0</v>
      </c>
      <c r="AW914" s="1532">
        <f t="shared" si="2936"/>
        <v>0</v>
      </c>
      <c r="AX914" s="1532">
        <f t="shared" si="2936"/>
        <v>0</v>
      </c>
      <c r="AY914" s="1532">
        <f t="shared" si="2936"/>
        <v>0</v>
      </c>
      <c r="AZ914" s="1532">
        <f t="shared" si="2936"/>
        <v>0</v>
      </c>
      <c r="BA914" s="1532">
        <f t="shared" si="2936"/>
        <v>0</v>
      </c>
      <c r="BB914" s="1532">
        <f t="shared" si="2936"/>
        <v>0</v>
      </c>
      <c r="BC914" s="1531"/>
      <c r="BD914" s="1532">
        <f t="shared" ref="BD914:BT914" si="2937">SUM(BD171)</f>
        <v>0</v>
      </c>
      <c r="BE914" s="1532">
        <f t="shared" si="2937"/>
        <v>0</v>
      </c>
      <c r="BF914" s="1532">
        <f t="shared" si="2937"/>
        <v>0</v>
      </c>
      <c r="BG914" s="1532">
        <f t="shared" si="2937"/>
        <v>0</v>
      </c>
      <c r="BH914" s="1532">
        <f t="shared" si="2937"/>
        <v>0</v>
      </c>
      <c r="BI914" s="1532">
        <f t="shared" si="2937"/>
        <v>0</v>
      </c>
      <c r="BJ914" s="1532">
        <f t="shared" si="2937"/>
        <v>0</v>
      </c>
      <c r="BK914" s="1532">
        <f t="shared" si="2937"/>
        <v>0</v>
      </c>
      <c r="BL914" s="1532">
        <f t="shared" si="2937"/>
        <v>0</v>
      </c>
      <c r="BM914" s="1532">
        <f t="shared" si="2937"/>
        <v>0</v>
      </c>
      <c r="BN914" s="1532">
        <f t="shared" si="2937"/>
        <v>0</v>
      </c>
      <c r="BO914" s="1532">
        <f t="shared" si="2937"/>
        <v>0</v>
      </c>
      <c r="BP914" s="1532">
        <f t="shared" si="2937"/>
        <v>0</v>
      </c>
      <c r="BQ914" s="1532">
        <f t="shared" si="2937"/>
        <v>0</v>
      </c>
      <c r="BR914" s="1532">
        <f t="shared" si="2937"/>
        <v>0</v>
      </c>
      <c r="BS914" s="1532">
        <f t="shared" si="2937"/>
        <v>0</v>
      </c>
      <c r="BT914" s="1532">
        <f t="shared" si="2937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6"/>
        <v>0</v>
      </c>
      <c r="CA914" s="1236">
        <f t="shared" si="2867"/>
        <v>0</v>
      </c>
      <c r="CB914" s="1236">
        <f t="shared" si="2868"/>
        <v>0</v>
      </c>
      <c r="CC914" s="1236">
        <f t="shared" si="2869"/>
        <v>0</v>
      </c>
      <c r="CD914" s="1204">
        <f t="shared" si="2897"/>
        <v>0</v>
      </c>
      <c r="CE914" s="1205">
        <f t="shared" si="2871"/>
        <v>0</v>
      </c>
      <c r="CF914" s="1206">
        <f t="shared" si="2871"/>
        <v>0</v>
      </c>
      <c r="CG914" s="1206">
        <f t="shared" si="2871"/>
        <v>0</v>
      </c>
      <c r="CH914" s="1206">
        <f t="shared" si="2871"/>
        <v>0</v>
      </c>
      <c r="CI914" s="1206">
        <f t="shared" si="2871"/>
        <v>0</v>
      </c>
      <c r="CJ914" s="1206">
        <f t="shared" si="2871"/>
        <v>0</v>
      </c>
      <c r="CK914" s="1207">
        <f t="shared" si="2871"/>
        <v>0</v>
      </c>
      <c r="CL914" s="1207">
        <f t="shared" si="2871"/>
        <v>0</v>
      </c>
      <c r="CM914" s="1207">
        <f t="shared" si="2871"/>
        <v>0</v>
      </c>
      <c r="CN914" s="1206">
        <f t="shared" si="2871"/>
        <v>0</v>
      </c>
      <c r="CO914" s="1206">
        <f t="shared" si="2871"/>
        <v>0</v>
      </c>
      <c r="CP914" s="1206">
        <f t="shared" si="2871"/>
        <v>0</v>
      </c>
      <c r="CQ914" s="1206">
        <f t="shared" si="2871"/>
        <v>0</v>
      </c>
      <c r="CR914" s="1206">
        <f t="shared" si="2871"/>
        <v>0</v>
      </c>
      <c r="CS914" s="1205">
        <f t="shared" si="2871"/>
        <v>0</v>
      </c>
      <c r="CT914" s="1208">
        <f t="shared" si="2871"/>
        <v>0</v>
      </c>
      <c r="CU914" s="1242">
        <f t="shared" si="2872"/>
        <v>0</v>
      </c>
      <c r="CV914" s="1243">
        <f t="shared" si="2873"/>
        <v>0</v>
      </c>
      <c r="CW914" s="1244">
        <f t="shared" si="2874"/>
        <v>0</v>
      </c>
      <c r="CX914" s="1244">
        <f t="shared" si="2875"/>
        <v>0</v>
      </c>
      <c r="CY914" s="1244">
        <f t="shared" si="2876"/>
        <v>0</v>
      </c>
      <c r="CZ914" s="1244">
        <f t="shared" si="2877"/>
        <v>0</v>
      </c>
      <c r="DA914" s="1244">
        <f t="shared" si="2878"/>
        <v>0</v>
      </c>
      <c r="DB914" s="1245">
        <f t="shared" si="2879"/>
        <v>0</v>
      </c>
      <c r="DC914" s="1245">
        <f t="shared" si="2880"/>
        <v>0</v>
      </c>
      <c r="DD914" s="1245">
        <f t="shared" si="2881"/>
        <v>0</v>
      </c>
      <c r="DE914" s="1244">
        <f t="shared" si="2882"/>
        <v>0</v>
      </c>
      <c r="DF914" s="1244">
        <f t="shared" si="2883"/>
        <v>0</v>
      </c>
      <c r="DG914" s="1244">
        <f t="shared" si="2884"/>
        <v>0</v>
      </c>
      <c r="DH914" s="1244">
        <f t="shared" si="2885"/>
        <v>0</v>
      </c>
      <c r="DI914" s="1244">
        <f t="shared" si="2886"/>
        <v>0</v>
      </c>
      <c r="DJ914" s="1243">
        <f t="shared" si="2887"/>
        <v>0</v>
      </c>
      <c r="DK914" s="1242">
        <f t="shared" si="2888"/>
        <v>0</v>
      </c>
      <c r="DL914" s="1230">
        <f t="shared" si="2889"/>
        <v>17</v>
      </c>
      <c r="DM914" s="1180">
        <f t="shared" si="2890"/>
        <v>17</v>
      </c>
      <c r="DN914" s="1180">
        <f t="shared" si="2891"/>
        <v>17</v>
      </c>
      <c r="DO914" s="1180">
        <f t="shared" si="2892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8">SUM(B219)</f>
        <v>0</v>
      </c>
      <c r="C915" s="1716">
        <f t="shared" si="2938"/>
        <v>0</v>
      </c>
      <c r="D915" s="1716">
        <f t="shared" si="2938"/>
        <v>0</v>
      </c>
      <c r="E915" s="1716">
        <f t="shared" si="2938"/>
        <v>0</v>
      </c>
      <c r="F915" s="1716">
        <f t="shared" si="2938"/>
        <v>0</v>
      </c>
      <c r="G915" s="1716">
        <f t="shared" si="2938"/>
        <v>0</v>
      </c>
      <c r="H915" s="1716">
        <f t="shared" si="2938"/>
        <v>0</v>
      </c>
      <c r="I915" s="1716">
        <f t="shared" si="2938"/>
        <v>0</v>
      </c>
      <c r="J915" s="1716">
        <f t="shared" si="2938"/>
        <v>0</v>
      </c>
      <c r="K915" s="1716">
        <f t="shared" si="2938"/>
        <v>0</v>
      </c>
      <c r="L915" s="1716">
        <f t="shared" si="2938"/>
        <v>0</v>
      </c>
      <c r="M915" s="1716">
        <f t="shared" si="2938"/>
        <v>0</v>
      </c>
      <c r="N915" s="1716">
        <f t="shared" si="2938"/>
        <v>0</v>
      </c>
      <c r="O915" s="1716">
        <f t="shared" si="2938"/>
        <v>0</v>
      </c>
      <c r="P915" s="1716">
        <f t="shared" si="2938"/>
        <v>0</v>
      </c>
      <c r="Q915" s="1716">
        <f t="shared" si="2938"/>
        <v>0</v>
      </c>
      <c r="R915" s="1716">
        <f t="shared" si="2938"/>
        <v>0</v>
      </c>
      <c r="S915" s="1531"/>
      <c r="T915" s="1716">
        <f t="shared" ref="T915:AJ915" si="2939">SUM(T219)</f>
        <v>0</v>
      </c>
      <c r="U915" s="1716">
        <f t="shared" si="2939"/>
        <v>0</v>
      </c>
      <c r="V915" s="1716">
        <f t="shared" si="2939"/>
        <v>0</v>
      </c>
      <c r="W915" s="1716">
        <f t="shared" si="2939"/>
        <v>0</v>
      </c>
      <c r="X915" s="1716">
        <f t="shared" si="2939"/>
        <v>0</v>
      </c>
      <c r="Y915" s="1716">
        <f t="shared" si="2939"/>
        <v>0</v>
      </c>
      <c r="Z915" s="1716">
        <f t="shared" si="2939"/>
        <v>0</v>
      </c>
      <c r="AA915" s="1716">
        <f t="shared" si="2939"/>
        <v>0</v>
      </c>
      <c r="AB915" s="1716">
        <f t="shared" si="2939"/>
        <v>0</v>
      </c>
      <c r="AC915" s="1716">
        <f t="shared" si="2939"/>
        <v>0</v>
      </c>
      <c r="AD915" s="1716">
        <f t="shared" si="2939"/>
        <v>0</v>
      </c>
      <c r="AE915" s="1716">
        <f t="shared" si="2939"/>
        <v>0</v>
      </c>
      <c r="AF915" s="1716">
        <f t="shared" si="2939"/>
        <v>0</v>
      </c>
      <c r="AG915" s="1716">
        <f t="shared" si="2939"/>
        <v>0</v>
      </c>
      <c r="AH915" s="1716">
        <f t="shared" si="2939"/>
        <v>0</v>
      </c>
      <c r="AI915" s="1716">
        <f t="shared" si="2939"/>
        <v>0</v>
      </c>
      <c r="AJ915" s="1716">
        <f t="shared" si="2939"/>
        <v>0</v>
      </c>
      <c r="AK915" s="1531"/>
      <c r="AL915" s="1716">
        <f t="shared" ref="AL915:BB915" si="2940">SUM(AL219)</f>
        <v>0</v>
      </c>
      <c r="AM915" s="1716">
        <f t="shared" si="2940"/>
        <v>0</v>
      </c>
      <c r="AN915" s="1716">
        <f t="shared" si="2940"/>
        <v>0</v>
      </c>
      <c r="AO915" s="1716">
        <f t="shared" si="2940"/>
        <v>0</v>
      </c>
      <c r="AP915" s="1716">
        <f t="shared" si="2940"/>
        <v>0</v>
      </c>
      <c r="AQ915" s="1716">
        <f t="shared" si="2940"/>
        <v>750</v>
      </c>
      <c r="AR915" s="1716">
        <f t="shared" si="2940"/>
        <v>0</v>
      </c>
      <c r="AS915" s="1716">
        <f t="shared" si="2940"/>
        <v>0</v>
      </c>
      <c r="AT915" s="1716">
        <f t="shared" si="2940"/>
        <v>0</v>
      </c>
      <c r="AU915" s="1716">
        <f t="shared" si="2940"/>
        <v>0</v>
      </c>
      <c r="AV915" s="1716">
        <f t="shared" si="2940"/>
        <v>0</v>
      </c>
      <c r="AW915" s="1716">
        <f t="shared" si="2940"/>
        <v>0</v>
      </c>
      <c r="AX915" s="1716">
        <f t="shared" si="2940"/>
        <v>0</v>
      </c>
      <c r="AY915" s="1716">
        <f t="shared" si="2940"/>
        <v>0</v>
      </c>
      <c r="AZ915" s="1716">
        <f t="shared" si="2940"/>
        <v>0</v>
      </c>
      <c r="BA915" s="1716">
        <f t="shared" si="2940"/>
        <v>0</v>
      </c>
      <c r="BB915" s="1716">
        <f t="shared" si="2940"/>
        <v>0</v>
      </c>
      <c r="BC915" s="1531"/>
      <c r="BD915" s="1716">
        <f t="shared" ref="BD915:BT915" si="2941">SUM(BD219)</f>
        <v>0</v>
      </c>
      <c r="BE915" s="1716">
        <f t="shared" si="2941"/>
        <v>0</v>
      </c>
      <c r="BF915" s="1716">
        <f t="shared" si="2941"/>
        <v>0</v>
      </c>
      <c r="BG915" s="1716">
        <f t="shared" si="2941"/>
        <v>4200</v>
      </c>
      <c r="BH915" s="1716">
        <f t="shared" si="2941"/>
        <v>0</v>
      </c>
      <c r="BI915" s="1716">
        <f t="shared" si="2941"/>
        <v>4250</v>
      </c>
      <c r="BJ915" s="1716">
        <f t="shared" si="2941"/>
        <v>0</v>
      </c>
      <c r="BK915" s="1716">
        <f t="shared" si="2941"/>
        <v>0</v>
      </c>
      <c r="BL915" s="1716">
        <f t="shared" si="2941"/>
        <v>0</v>
      </c>
      <c r="BM915" s="1716">
        <f t="shared" si="2941"/>
        <v>0</v>
      </c>
      <c r="BN915" s="1716">
        <f t="shared" si="2941"/>
        <v>0</v>
      </c>
      <c r="BO915" s="1716">
        <f t="shared" si="2941"/>
        <v>0</v>
      </c>
      <c r="BP915" s="1716">
        <f t="shared" si="2941"/>
        <v>0</v>
      </c>
      <c r="BQ915" s="1716">
        <f t="shared" si="2941"/>
        <v>0</v>
      </c>
      <c r="BR915" s="1716">
        <f t="shared" si="2941"/>
        <v>0</v>
      </c>
      <c r="BS915" s="1716">
        <f t="shared" si="2941"/>
        <v>0</v>
      </c>
      <c r="BT915" s="1716">
        <f t="shared" si="2941"/>
        <v>0</v>
      </c>
      <c r="BU915" s="1531"/>
      <c r="BV915" s="1716">
        <f t="shared" ref="BV915:BY915" si="2942">SUM(BV219)</f>
        <v>0</v>
      </c>
      <c r="BW915" s="1716">
        <f t="shared" si="2942"/>
        <v>0</v>
      </c>
      <c r="BX915" s="1716">
        <f t="shared" si="2942"/>
        <v>0</v>
      </c>
      <c r="BY915" s="1716">
        <f t="shared" si="2942"/>
        <v>0</v>
      </c>
      <c r="BZ915" s="1236">
        <f t="shared" si="2866"/>
        <v>0</v>
      </c>
      <c r="CA915" s="1236">
        <f t="shared" si="2867"/>
        <v>0</v>
      </c>
      <c r="CB915" s="1236">
        <f t="shared" si="2868"/>
        <v>0</v>
      </c>
      <c r="CC915" s="1236">
        <f t="shared" si="2869"/>
        <v>280</v>
      </c>
      <c r="CD915" s="1204">
        <f t="shared" si="2897"/>
        <v>0</v>
      </c>
      <c r="CE915" s="1205">
        <f t="shared" si="2871"/>
        <v>0</v>
      </c>
      <c r="CF915" s="1206">
        <f t="shared" si="2871"/>
        <v>0</v>
      </c>
      <c r="CG915" s="1206">
        <f t="shared" si="2871"/>
        <v>0</v>
      </c>
      <c r="CH915" s="1206">
        <f t="shared" si="2871"/>
        <v>0</v>
      </c>
      <c r="CI915" s="1206">
        <f t="shared" si="2871"/>
        <v>0</v>
      </c>
      <c r="CJ915" s="1206">
        <f t="shared" si="2871"/>
        <v>0</v>
      </c>
      <c r="CK915" s="1207">
        <f t="shared" si="2871"/>
        <v>0</v>
      </c>
      <c r="CL915" s="1207">
        <f t="shared" si="2871"/>
        <v>0</v>
      </c>
      <c r="CM915" s="1207">
        <f t="shared" si="2871"/>
        <v>0</v>
      </c>
      <c r="CN915" s="1206">
        <f t="shared" si="2871"/>
        <v>0</v>
      </c>
      <c r="CO915" s="1206">
        <f t="shared" si="2871"/>
        <v>0</v>
      </c>
      <c r="CP915" s="1206">
        <f t="shared" si="2871"/>
        <v>0</v>
      </c>
      <c r="CQ915" s="1206">
        <f t="shared" si="2871"/>
        <v>0</v>
      </c>
      <c r="CR915" s="1206">
        <f t="shared" si="2871"/>
        <v>0</v>
      </c>
      <c r="CS915" s="1205">
        <f t="shared" si="2871"/>
        <v>0</v>
      </c>
      <c r="CT915" s="1208">
        <f t="shared" si="2871"/>
        <v>750</v>
      </c>
      <c r="CU915" s="1242">
        <f t="shared" si="2872"/>
        <v>0</v>
      </c>
      <c r="CV915" s="1243">
        <f t="shared" si="2873"/>
        <v>0</v>
      </c>
      <c r="CW915" s="1244">
        <f t="shared" si="2874"/>
        <v>0</v>
      </c>
      <c r="CX915" s="1244">
        <f t="shared" si="2875"/>
        <v>0</v>
      </c>
      <c r="CY915" s="1244">
        <f t="shared" si="2876"/>
        <v>0</v>
      </c>
      <c r="CZ915" s="1244">
        <f t="shared" si="2877"/>
        <v>0</v>
      </c>
      <c r="DA915" s="1244">
        <f t="shared" si="2878"/>
        <v>0</v>
      </c>
      <c r="DB915" s="1245">
        <f t="shared" si="2879"/>
        <v>0</v>
      </c>
      <c r="DC915" s="1245">
        <f t="shared" si="2880"/>
        <v>0</v>
      </c>
      <c r="DD915" s="1245">
        <f t="shared" si="2881"/>
        <v>0</v>
      </c>
      <c r="DE915" s="1244">
        <f t="shared" si="2882"/>
        <v>0</v>
      </c>
      <c r="DF915" s="1244">
        <f t="shared" si="2883"/>
        <v>0</v>
      </c>
      <c r="DG915" s="1244">
        <f t="shared" si="2884"/>
        <v>0</v>
      </c>
      <c r="DH915" s="1244">
        <f t="shared" si="2885"/>
        <v>0</v>
      </c>
      <c r="DI915" s="1244">
        <f t="shared" si="2886"/>
        <v>0</v>
      </c>
      <c r="DJ915" s="1243">
        <f t="shared" si="2887"/>
        <v>4200</v>
      </c>
      <c r="DK915" s="1242">
        <f t="shared" si="2888"/>
        <v>4250</v>
      </c>
      <c r="DL915" s="1230">
        <f t="shared" si="2889"/>
        <v>17</v>
      </c>
      <c r="DM915" s="1180">
        <f t="shared" si="2890"/>
        <v>17</v>
      </c>
      <c r="DN915" s="1180">
        <f t="shared" si="2891"/>
        <v>17</v>
      </c>
      <c r="DO915" s="1180">
        <f t="shared" si="2892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3">SUM(B222)</f>
        <v>0</v>
      </c>
      <c r="C916" s="1716">
        <f t="shared" si="2943"/>
        <v>0</v>
      </c>
      <c r="D916" s="1716">
        <f t="shared" si="2943"/>
        <v>300</v>
      </c>
      <c r="E916" s="1716">
        <f t="shared" si="2943"/>
        <v>0</v>
      </c>
      <c r="F916" s="1716">
        <f t="shared" si="2943"/>
        <v>0</v>
      </c>
      <c r="G916" s="1716">
        <f t="shared" si="2943"/>
        <v>0</v>
      </c>
      <c r="H916" s="1716">
        <f t="shared" si="2943"/>
        <v>0</v>
      </c>
      <c r="I916" s="1716">
        <f t="shared" si="2943"/>
        <v>0</v>
      </c>
      <c r="J916" s="1716">
        <f t="shared" si="2943"/>
        <v>0</v>
      </c>
      <c r="K916" s="1716">
        <f t="shared" si="2943"/>
        <v>0</v>
      </c>
      <c r="L916" s="1716">
        <f t="shared" si="2943"/>
        <v>0</v>
      </c>
      <c r="M916" s="1716">
        <f t="shared" si="2943"/>
        <v>0</v>
      </c>
      <c r="N916" s="1716">
        <f t="shared" si="2943"/>
        <v>0</v>
      </c>
      <c r="O916" s="1716">
        <f t="shared" si="2943"/>
        <v>0</v>
      </c>
      <c r="P916" s="1716">
        <f t="shared" si="2943"/>
        <v>0</v>
      </c>
      <c r="Q916" s="1716">
        <f t="shared" si="2943"/>
        <v>0</v>
      </c>
      <c r="R916" s="1716">
        <f t="shared" si="2943"/>
        <v>0</v>
      </c>
      <c r="S916" s="1531"/>
      <c r="T916" s="1716">
        <f t="shared" ref="T916:AJ916" si="2944">SUM(T222)</f>
        <v>0</v>
      </c>
      <c r="U916" s="1716">
        <f t="shared" si="2944"/>
        <v>0</v>
      </c>
      <c r="V916" s="1716">
        <f t="shared" si="2944"/>
        <v>400</v>
      </c>
      <c r="W916" s="1716">
        <f t="shared" si="2944"/>
        <v>0</v>
      </c>
      <c r="X916" s="1716">
        <f t="shared" si="2944"/>
        <v>0</v>
      </c>
      <c r="Y916" s="1716">
        <f t="shared" si="2944"/>
        <v>0</v>
      </c>
      <c r="Z916" s="1716">
        <f t="shared" si="2944"/>
        <v>0</v>
      </c>
      <c r="AA916" s="1716">
        <f t="shared" si="2944"/>
        <v>0</v>
      </c>
      <c r="AB916" s="1716">
        <f t="shared" si="2944"/>
        <v>0</v>
      </c>
      <c r="AC916" s="1716">
        <f t="shared" si="2944"/>
        <v>0</v>
      </c>
      <c r="AD916" s="1716">
        <f t="shared" si="2944"/>
        <v>0</v>
      </c>
      <c r="AE916" s="1716">
        <f t="shared" si="2944"/>
        <v>0</v>
      </c>
      <c r="AF916" s="1716">
        <f t="shared" si="2944"/>
        <v>0</v>
      </c>
      <c r="AG916" s="1716">
        <f t="shared" si="2944"/>
        <v>0</v>
      </c>
      <c r="AH916" s="1716">
        <f t="shared" si="2944"/>
        <v>0</v>
      </c>
      <c r="AI916" s="1716">
        <f t="shared" si="2944"/>
        <v>0</v>
      </c>
      <c r="AJ916" s="1716">
        <f t="shared" si="2944"/>
        <v>0</v>
      </c>
      <c r="AK916" s="1531"/>
      <c r="AL916" s="1716">
        <f t="shared" ref="AL916:BB916" si="2945">SUM(AL222)</f>
        <v>450</v>
      </c>
      <c r="AM916" s="1716">
        <f t="shared" si="2945"/>
        <v>1080</v>
      </c>
      <c r="AN916" s="1716">
        <f t="shared" si="2945"/>
        <v>600</v>
      </c>
      <c r="AO916" s="1716">
        <f t="shared" si="2945"/>
        <v>0</v>
      </c>
      <c r="AP916" s="1716">
        <f t="shared" si="2945"/>
        <v>0</v>
      </c>
      <c r="AQ916" s="1716">
        <f t="shared" si="2945"/>
        <v>0</v>
      </c>
      <c r="AR916" s="1716">
        <f t="shared" si="2945"/>
        <v>0</v>
      </c>
      <c r="AS916" s="1716">
        <f t="shared" si="2945"/>
        <v>0</v>
      </c>
      <c r="AT916" s="1716">
        <f t="shared" si="2945"/>
        <v>0</v>
      </c>
      <c r="AU916" s="1716">
        <f t="shared" si="2945"/>
        <v>0</v>
      </c>
      <c r="AV916" s="1716">
        <f t="shared" si="2945"/>
        <v>0</v>
      </c>
      <c r="AW916" s="1716">
        <f t="shared" si="2945"/>
        <v>0</v>
      </c>
      <c r="AX916" s="1716">
        <f t="shared" si="2945"/>
        <v>0</v>
      </c>
      <c r="AY916" s="1716">
        <f t="shared" si="2945"/>
        <v>0</v>
      </c>
      <c r="AZ916" s="1716">
        <f t="shared" si="2945"/>
        <v>0</v>
      </c>
      <c r="BA916" s="1716">
        <f t="shared" si="2945"/>
        <v>0</v>
      </c>
      <c r="BB916" s="1716">
        <f t="shared" si="2945"/>
        <v>0</v>
      </c>
      <c r="BC916" s="1531"/>
      <c r="BD916" s="1716">
        <f t="shared" ref="BD916:BT916" si="2946">SUM(BD222)</f>
        <v>0</v>
      </c>
      <c r="BE916" s="1716">
        <f t="shared" si="2946"/>
        <v>0</v>
      </c>
      <c r="BF916" s="1716">
        <f t="shared" si="2946"/>
        <v>1200</v>
      </c>
      <c r="BG916" s="1716">
        <f t="shared" si="2946"/>
        <v>0</v>
      </c>
      <c r="BH916" s="1716">
        <f t="shared" si="2946"/>
        <v>0</v>
      </c>
      <c r="BI916" s="1716">
        <f t="shared" si="2946"/>
        <v>0</v>
      </c>
      <c r="BJ916" s="1716">
        <f t="shared" si="2946"/>
        <v>0</v>
      </c>
      <c r="BK916" s="1716">
        <f t="shared" si="2946"/>
        <v>650</v>
      </c>
      <c r="BL916" s="1716">
        <f t="shared" si="2946"/>
        <v>0</v>
      </c>
      <c r="BM916" s="1716">
        <f t="shared" si="2946"/>
        <v>0</v>
      </c>
      <c r="BN916" s="1716">
        <f t="shared" si="2946"/>
        <v>0</v>
      </c>
      <c r="BO916" s="1716">
        <f t="shared" si="2946"/>
        <v>0</v>
      </c>
      <c r="BP916" s="1716">
        <f t="shared" si="2946"/>
        <v>0</v>
      </c>
      <c r="BQ916" s="1716">
        <f t="shared" si="2946"/>
        <v>0</v>
      </c>
      <c r="BR916" s="1716">
        <f t="shared" si="2946"/>
        <v>0</v>
      </c>
      <c r="BS916" s="1716">
        <f t="shared" si="2946"/>
        <v>0</v>
      </c>
      <c r="BT916" s="1716">
        <f t="shared" si="2946"/>
        <v>0</v>
      </c>
      <c r="BU916" s="1531"/>
      <c r="BV916" s="1716">
        <f t="shared" ref="BV916:BY916" si="2947">SUM(BV222)</f>
        <v>0</v>
      </c>
      <c r="BW916" s="1716">
        <f t="shared" si="2947"/>
        <v>0</v>
      </c>
      <c r="BX916" s="1716">
        <f t="shared" si="2947"/>
        <v>450</v>
      </c>
      <c r="BY916" s="1716">
        <f t="shared" si="2947"/>
        <v>975</v>
      </c>
      <c r="BZ916" s="1236">
        <f t="shared" si="2866"/>
        <v>0</v>
      </c>
      <c r="CA916" s="1236">
        <f t="shared" si="2867"/>
        <v>0</v>
      </c>
      <c r="CB916" s="1236">
        <f t="shared" si="2868"/>
        <v>70</v>
      </c>
      <c r="CC916" s="1236">
        <f t="shared" si="2869"/>
        <v>43.333333333333336</v>
      </c>
      <c r="CD916" s="1204">
        <f t="shared" si="2897"/>
        <v>0</v>
      </c>
      <c r="CE916" s="1205">
        <f t="shared" si="2871"/>
        <v>0</v>
      </c>
      <c r="CF916" s="1206">
        <f t="shared" si="2871"/>
        <v>0</v>
      </c>
      <c r="CG916" s="1206">
        <f t="shared" si="2871"/>
        <v>0</v>
      </c>
      <c r="CH916" s="1206">
        <f t="shared" si="2871"/>
        <v>0</v>
      </c>
      <c r="CI916" s="1206">
        <f t="shared" si="2871"/>
        <v>0</v>
      </c>
      <c r="CJ916" s="1206">
        <f t="shared" si="2871"/>
        <v>0</v>
      </c>
      <c r="CK916" s="1207">
        <f t="shared" si="2871"/>
        <v>0</v>
      </c>
      <c r="CL916" s="1207">
        <f t="shared" si="2871"/>
        <v>0</v>
      </c>
      <c r="CM916" s="1207">
        <f t="shared" si="2871"/>
        <v>0</v>
      </c>
      <c r="CN916" s="1206">
        <f t="shared" si="2871"/>
        <v>0</v>
      </c>
      <c r="CO916" s="1206">
        <f t="shared" si="2871"/>
        <v>0</v>
      </c>
      <c r="CP916" s="1206">
        <f t="shared" si="2871"/>
        <v>0</v>
      </c>
      <c r="CQ916" s="1206">
        <f t="shared" si="2871"/>
        <v>0</v>
      </c>
      <c r="CR916" s="1206">
        <f t="shared" si="2871"/>
        <v>450</v>
      </c>
      <c r="CS916" s="1205">
        <f t="shared" si="2871"/>
        <v>600</v>
      </c>
      <c r="CT916" s="1208">
        <f t="shared" si="2871"/>
        <v>1080</v>
      </c>
      <c r="CU916" s="1242">
        <f t="shared" si="2872"/>
        <v>0</v>
      </c>
      <c r="CV916" s="1243">
        <f t="shared" si="2873"/>
        <v>0</v>
      </c>
      <c r="CW916" s="1244">
        <f t="shared" si="2874"/>
        <v>0</v>
      </c>
      <c r="CX916" s="1244">
        <f t="shared" si="2875"/>
        <v>0</v>
      </c>
      <c r="CY916" s="1244">
        <f t="shared" si="2876"/>
        <v>0</v>
      </c>
      <c r="CZ916" s="1244">
        <f t="shared" si="2877"/>
        <v>0</v>
      </c>
      <c r="DA916" s="1244">
        <f t="shared" si="2878"/>
        <v>0</v>
      </c>
      <c r="DB916" s="1245">
        <f t="shared" si="2879"/>
        <v>0</v>
      </c>
      <c r="DC916" s="1245">
        <f t="shared" si="2880"/>
        <v>0</v>
      </c>
      <c r="DD916" s="1245">
        <f t="shared" si="2881"/>
        <v>0</v>
      </c>
      <c r="DE916" s="1244">
        <f t="shared" si="2882"/>
        <v>0</v>
      </c>
      <c r="DF916" s="1244">
        <f t="shared" si="2883"/>
        <v>0</v>
      </c>
      <c r="DG916" s="1244">
        <f t="shared" si="2884"/>
        <v>0</v>
      </c>
      <c r="DH916" s="1244">
        <f t="shared" si="2885"/>
        <v>0</v>
      </c>
      <c r="DI916" s="1244">
        <f t="shared" si="2886"/>
        <v>0</v>
      </c>
      <c r="DJ916" s="1243">
        <f t="shared" si="2887"/>
        <v>650</v>
      </c>
      <c r="DK916" s="1242">
        <f t="shared" si="2888"/>
        <v>1200</v>
      </c>
      <c r="DL916" s="1230">
        <f t="shared" si="2889"/>
        <v>17</v>
      </c>
      <c r="DM916" s="1180">
        <f t="shared" si="2890"/>
        <v>17</v>
      </c>
      <c r="DN916" s="1180">
        <f t="shared" si="2891"/>
        <v>17</v>
      </c>
      <c r="DO916" s="1180">
        <f t="shared" si="2892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8">SUM(B225)</f>
        <v>0</v>
      </c>
      <c r="C917" s="1716">
        <f t="shared" si="2948"/>
        <v>35</v>
      </c>
      <c r="D917" s="1716">
        <f t="shared" si="2948"/>
        <v>0</v>
      </c>
      <c r="E917" s="1716">
        <f t="shared" si="2948"/>
        <v>108</v>
      </c>
      <c r="F917" s="1716">
        <f t="shared" si="2948"/>
        <v>0</v>
      </c>
      <c r="G917" s="1716">
        <f t="shared" si="2948"/>
        <v>75</v>
      </c>
      <c r="H917" s="1716">
        <f t="shared" si="2948"/>
        <v>0</v>
      </c>
      <c r="I917" s="1716">
        <f t="shared" si="2948"/>
        <v>0</v>
      </c>
      <c r="J917" s="1716">
        <f t="shared" si="2948"/>
        <v>0</v>
      </c>
      <c r="K917" s="1716">
        <f t="shared" si="2948"/>
        <v>0</v>
      </c>
      <c r="L917" s="1716">
        <f t="shared" si="2948"/>
        <v>0</v>
      </c>
      <c r="M917" s="1716">
        <f t="shared" si="2948"/>
        <v>0</v>
      </c>
      <c r="N917" s="1716">
        <f t="shared" si="2948"/>
        <v>0</v>
      </c>
      <c r="O917" s="1716">
        <f t="shared" si="2948"/>
        <v>0</v>
      </c>
      <c r="P917" s="1716">
        <f t="shared" si="2948"/>
        <v>0</v>
      </c>
      <c r="Q917" s="1716">
        <f t="shared" si="2948"/>
        <v>0</v>
      </c>
      <c r="R917" s="1716">
        <f t="shared" si="2948"/>
        <v>0</v>
      </c>
      <c r="S917" s="1531"/>
      <c r="T917" s="1716">
        <f t="shared" ref="T917:AJ917" si="2949">SUM(T225)</f>
        <v>100</v>
      </c>
      <c r="U917" s="1716">
        <f t="shared" si="2949"/>
        <v>0</v>
      </c>
      <c r="V917" s="1716">
        <f t="shared" si="2949"/>
        <v>0</v>
      </c>
      <c r="W917" s="1716">
        <f t="shared" si="2949"/>
        <v>0</v>
      </c>
      <c r="X917" s="1716">
        <f t="shared" si="2949"/>
        <v>0</v>
      </c>
      <c r="Y917" s="1716">
        <f t="shared" si="2949"/>
        <v>0</v>
      </c>
      <c r="Z917" s="1716">
        <f t="shared" si="2949"/>
        <v>80</v>
      </c>
      <c r="AA917" s="1716">
        <f t="shared" si="2949"/>
        <v>0</v>
      </c>
      <c r="AB917" s="1716">
        <f t="shared" si="2949"/>
        <v>60</v>
      </c>
      <c r="AC917" s="1716">
        <f t="shared" si="2949"/>
        <v>0</v>
      </c>
      <c r="AD917" s="1716">
        <f t="shared" si="2949"/>
        <v>0</v>
      </c>
      <c r="AE917" s="1716">
        <f t="shared" si="2949"/>
        <v>0</v>
      </c>
      <c r="AF917" s="1716">
        <f t="shared" si="2949"/>
        <v>0</v>
      </c>
      <c r="AG917" s="1716">
        <f t="shared" si="2949"/>
        <v>0</v>
      </c>
      <c r="AH917" s="1716">
        <f t="shared" si="2949"/>
        <v>0</v>
      </c>
      <c r="AI917" s="1716">
        <f t="shared" si="2949"/>
        <v>0</v>
      </c>
      <c r="AJ917" s="1716">
        <f t="shared" si="2949"/>
        <v>0</v>
      </c>
      <c r="AK917" s="1531"/>
      <c r="AL917" s="1716">
        <f t="shared" ref="AL917:BB917" si="2950">SUM(AL225)</f>
        <v>40</v>
      </c>
      <c r="AM917" s="1716">
        <f t="shared" si="2950"/>
        <v>90</v>
      </c>
      <c r="AN917" s="1716">
        <f t="shared" si="2950"/>
        <v>0</v>
      </c>
      <c r="AO917" s="1716">
        <f t="shared" si="2950"/>
        <v>0</v>
      </c>
      <c r="AP917" s="1716">
        <f t="shared" si="2950"/>
        <v>0</v>
      </c>
      <c r="AQ917" s="1716">
        <f t="shared" si="2950"/>
        <v>0</v>
      </c>
      <c r="AR917" s="1716">
        <f t="shared" si="2950"/>
        <v>0</v>
      </c>
      <c r="AS917" s="1716">
        <f t="shared" si="2950"/>
        <v>0</v>
      </c>
      <c r="AT917" s="1716">
        <f t="shared" si="2950"/>
        <v>150</v>
      </c>
      <c r="AU917" s="1716">
        <f t="shared" si="2950"/>
        <v>0</v>
      </c>
      <c r="AV917" s="1716">
        <f t="shared" si="2950"/>
        <v>0</v>
      </c>
      <c r="AW917" s="1716">
        <f t="shared" si="2950"/>
        <v>0</v>
      </c>
      <c r="AX917" s="1716">
        <f t="shared" si="2950"/>
        <v>0</v>
      </c>
      <c r="AY917" s="1716">
        <f t="shared" si="2950"/>
        <v>0</v>
      </c>
      <c r="AZ917" s="1716">
        <f t="shared" si="2950"/>
        <v>0</v>
      </c>
      <c r="BA917" s="1716">
        <f t="shared" si="2950"/>
        <v>0</v>
      </c>
      <c r="BB917" s="1716">
        <f t="shared" si="2950"/>
        <v>0</v>
      </c>
      <c r="BC917" s="1531"/>
      <c r="BD917" s="1716">
        <f t="shared" ref="BD917:BT917" si="2951">SUM(BD225)</f>
        <v>0</v>
      </c>
      <c r="BE917" s="1716">
        <f t="shared" si="2951"/>
        <v>0</v>
      </c>
      <c r="BF917" s="1716">
        <f t="shared" si="2951"/>
        <v>0</v>
      </c>
      <c r="BG917" s="1716">
        <f t="shared" si="2951"/>
        <v>0</v>
      </c>
      <c r="BH917" s="1716">
        <f t="shared" si="2951"/>
        <v>0</v>
      </c>
      <c r="BI917" s="1716">
        <f t="shared" si="2951"/>
        <v>0</v>
      </c>
      <c r="BJ917" s="1716">
        <f t="shared" si="2951"/>
        <v>0</v>
      </c>
      <c r="BK917" s="1716">
        <f t="shared" si="2951"/>
        <v>0</v>
      </c>
      <c r="BL917" s="1716">
        <f t="shared" si="2951"/>
        <v>0</v>
      </c>
      <c r="BM917" s="1716">
        <f t="shared" si="2951"/>
        <v>0</v>
      </c>
      <c r="BN917" s="1716">
        <f t="shared" si="2951"/>
        <v>0</v>
      </c>
      <c r="BO917" s="1716">
        <f t="shared" si="2951"/>
        <v>0</v>
      </c>
      <c r="BP917" s="1716">
        <f t="shared" si="2951"/>
        <v>0</v>
      </c>
      <c r="BQ917" s="1716">
        <f t="shared" si="2951"/>
        <v>0</v>
      </c>
      <c r="BR917" s="1716">
        <f t="shared" si="2951"/>
        <v>0</v>
      </c>
      <c r="BS917" s="1716">
        <f t="shared" si="2951"/>
        <v>0</v>
      </c>
      <c r="BT917" s="1716">
        <f t="shared" si="2951"/>
        <v>0</v>
      </c>
      <c r="BU917" s="1531"/>
      <c r="BV917" s="1716">
        <f t="shared" ref="BV917:BY917" si="2952">SUM(BV225)</f>
        <v>25</v>
      </c>
      <c r="BW917" s="1716">
        <f t="shared" si="2952"/>
        <v>50</v>
      </c>
      <c r="BX917" s="1716">
        <f t="shared" si="2952"/>
        <v>90</v>
      </c>
      <c r="BY917" s="1716">
        <f t="shared" si="2952"/>
        <v>0</v>
      </c>
      <c r="BZ917" s="1236">
        <f t="shared" si="2866"/>
        <v>7.333333333333333</v>
      </c>
      <c r="CA917" s="1236">
        <f t="shared" si="2867"/>
        <v>9.3333333333333339</v>
      </c>
      <c r="CB917" s="1236">
        <f t="shared" si="2868"/>
        <v>8.6666666666666661</v>
      </c>
      <c r="CC917" s="1236">
        <f t="shared" si="2869"/>
        <v>0</v>
      </c>
      <c r="CD917" s="1204">
        <f t="shared" si="2897"/>
        <v>0</v>
      </c>
      <c r="CE917" s="1205">
        <f t="shared" si="2871"/>
        <v>0</v>
      </c>
      <c r="CF917" s="1206">
        <f t="shared" si="2871"/>
        <v>0</v>
      </c>
      <c r="CG917" s="1206">
        <f t="shared" si="2871"/>
        <v>0</v>
      </c>
      <c r="CH917" s="1206">
        <f t="shared" si="2871"/>
        <v>0</v>
      </c>
      <c r="CI917" s="1206">
        <f t="shared" si="2871"/>
        <v>0</v>
      </c>
      <c r="CJ917" s="1206">
        <f t="shared" si="2871"/>
        <v>0</v>
      </c>
      <c r="CK917" s="1207">
        <f t="shared" si="2871"/>
        <v>0</v>
      </c>
      <c r="CL917" s="1207">
        <f t="shared" si="2871"/>
        <v>0</v>
      </c>
      <c r="CM917" s="1207">
        <f t="shared" si="2871"/>
        <v>0</v>
      </c>
      <c r="CN917" s="1206">
        <f t="shared" si="2871"/>
        <v>0</v>
      </c>
      <c r="CO917" s="1206">
        <f t="shared" si="2871"/>
        <v>0</v>
      </c>
      <c r="CP917" s="1206">
        <f t="shared" si="2871"/>
        <v>0</v>
      </c>
      <c r="CQ917" s="1206">
        <f t="shared" si="2871"/>
        <v>0</v>
      </c>
      <c r="CR917" s="1206">
        <f t="shared" si="2871"/>
        <v>40</v>
      </c>
      <c r="CS917" s="1205">
        <f t="shared" si="2871"/>
        <v>90</v>
      </c>
      <c r="CT917" s="1208">
        <f t="shared" si="2871"/>
        <v>150</v>
      </c>
      <c r="CU917" s="1242">
        <f t="shared" si="2872"/>
        <v>0</v>
      </c>
      <c r="CV917" s="1243">
        <f t="shared" si="2873"/>
        <v>0</v>
      </c>
      <c r="CW917" s="1244">
        <f t="shared" si="2874"/>
        <v>0</v>
      </c>
      <c r="CX917" s="1244">
        <f t="shared" si="2875"/>
        <v>0</v>
      </c>
      <c r="CY917" s="1244">
        <f t="shared" si="2876"/>
        <v>0</v>
      </c>
      <c r="CZ917" s="1244">
        <f t="shared" si="2877"/>
        <v>0</v>
      </c>
      <c r="DA917" s="1244">
        <f t="shared" si="2878"/>
        <v>0</v>
      </c>
      <c r="DB917" s="1245">
        <f t="shared" si="2879"/>
        <v>0</v>
      </c>
      <c r="DC917" s="1245">
        <f t="shared" si="2880"/>
        <v>0</v>
      </c>
      <c r="DD917" s="1245">
        <f t="shared" si="2881"/>
        <v>0</v>
      </c>
      <c r="DE917" s="1244">
        <f t="shared" si="2882"/>
        <v>0</v>
      </c>
      <c r="DF917" s="1244">
        <f t="shared" si="2883"/>
        <v>0</v>
      </c>
      <c r="DG917" s="1244">
        <f t="shared" si="2884"/>
        <v>0</v>
      </c>
      <c r="DH917" s="1244">
        <f t="shared" si="2885"/>
        <v>0</v>
      </c>
      <c r="DI917" s="1244">
        <f t="shared" si="2886"/>
        <v>0</v>
      </c>
      <c r="DJ917" s="1243">
        <f t="shared" si="2887"/>
        <v>0</v>
      </c>
      <c r="DK917" s="1242">
        <f t="shared" si="2888"/>
        <v>0</v>
      </c>
      <c r="DL917" s="1230">
        <f t="shared" si="2889"/>
        <v>17</v>
      </c>
      <c r="DM917" s="1180">
        <f t="shared" si="2890"/>
        <v>17</v>
      </c>
      <c r="DN917" s="1180">
        <f t="shared" si="2891"/>
        <v>17</v>
      </c>
      <c r="DO917" s="1180">
        <f t="shared" si="2892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3">SUM(B186)</f>
        <v>0</v>
      </c>
      <c r="C919" s="1716">
        <f t="shared" si="2953"/>
        <v>0</v>
      </c>
      <c r="D919" s="1716">
        <f t="shared" si="2953"/>
        <v>0</v>
      </c>
      <c r="E919" s="1716">
        <f t="shared" si="2953"/>
        <v>0</v>
      </c>
      <c r="F919" s="1716">
        <f t="shared" si="2953"/>
        <v>0</v>
      </c>
      <c r="G919" s="1716">
        <f t="shared" si="2953"/>
        <v>0</v>
      </c>
      <c r="H919" s="1716">
        <f t="shared" si="2953"/>
        <v>0</v>
      </c>
      <c r="I919" s="1716">
        <f t="shared" si="2953"/>
        <v>0</v>
      </c>
      <c r="J919" s="1716">
        <f t="shared" si="2953"/>
        <v>0</v>
      </c>
      <c r="K919" s="1716">
        <f t="shared" si="2953"/>
        <v>0</v>
      </c>
      <c r="L919" s="1716">
        <f t="shared" si="2953"/>
        <v>0</v>
      </c>
      <c r="M919" s="1716">
        <f t="shared" si="2953"/>
        <v>0</v>
      </c>
      <c r="N919" s="1716">
        <f t="shared" si="2953"/>
        <v>0</v>
      </c>
      <c r="O919" s="1716">
        <f t="shared" si="2953"/>
        <v>0</v>
      </c>
      <c r="P919" s="1716">
        <f t="shared" si="2953"/>
        <v>0</v>
      </c>
      <c r="Q919" s="1716">
        <f t="shared" si="2953"/>
        <v>0</v>
      </c>
      <c r="R919" s="1716">
        <f t="shared" si="2953"/>
        <v>0</v>
      </c>
      <c r="S919" s="1531"/>
      <c r="T919" s="1716">
        <f t="shared" ref="T919:AJ919" si="2954">SUM(T186)</f>
        <v>0</v>
      </c>
      <c r="U919" s="1716">
        <f t="shared" si="2954"/>
        <v>0</v>
      </c>
      <c r="V919" s="1716">
        <f t="shared" si="2954"/>
        <v>0</v>
      </c>
      <c r="W919" s="1716">
        <f t="shared" si="2954"/>
        <v>0</v>
      </c>
      <c r="X919" s="1716">
        <f t="shared" si="2954"/>
        <v>0</v>
      </c>
      <c r="Y919" s="1716">
        <f t="shared" si="2954"/>
        <v>0</v>
      </c>
      <c r="Z919" s="1716">
        <f t="shared" si="2954"/>
        <v>0</v>
      </c>
      <c r="AA919" s="1716">
        <f t="shared" si="2954"/>
        <v>0</v>
      </c>
      <c r="AB919" s="1716">
        <f t="shared" si="2954"/>
        <v>0</v>
      </c>
      <c r="AC919" s="1716">
        <f t="shared" si="2954"/>
        <v>0</v>
      </c>
      <c r="AD919" s="1716">
        <f t="shared" si="2954"/>
        <v>0</v>
      </c>
      <c r="AE919" s="1716">
        <f t="shared" si="2954"/>
        <v>0</v>
      </c>
      <c r="AF919" s="1716">
        <f t="shared" si="2954"/>
        <v>0</v>
      </c>
      <c r="AG919" s="1716">
        <f t="shared" si="2954"/>
        <v>0</v>
      </c>
      <c r="AH919" s="1716">
        <f t="shared" si="2954"/>
        <v>0</v>
      </c>
      <c r="AI919" s="1716">
        <f t="shared" si="2954"/>
        <v>0</v>
      </c>
      <c r="AJ919" s="1716">
        <f t="shared" si="2954"/>
        <v>0</v>
      </c>
      <c r="AK919" s="1531"/>
      <c r="AL919" s="1716">
        <f t="shared" ref="AL919:BB919" si="2955">SUM(AL186)</f>
        <v>0</v>
      </c>
      <c r="AM919" s="1716">
        <f t="shared" si="2955"/>
        <v>1620</v>
      </c>
      <c r="AN919" s="1716">
        <f t="shared" si="2955"/>
        <v>1800</v>
      </c>
      <c r="AO919" s="1716">
        <f t="shared" si="2955"/>
        <v>0</v>
      </c>
      <c r="AP919" s="1716">
        <f t="shared" si="2955"/>
        <v>0</v>
      </c>
      <c r="AQ919" s="1716">
        <f t="shared" si="2955"/>
        <v>0</v>
      </c>
      <c r="AR919" s="1716">
        <f t="shared" si="2955"/>
        <v>0</v>
      </c>
      <c r="AS919" s="1716">
        <f t="shared" si="2955"/>
        <v>7500</v>
      </c>
      <c r="AT919" s="1716">
        <f t="shared" si="2955"/>
        <v>0</v>
      </c>
      <c r="AU919" s="1716">
        <f t="shared" si="2955"/>
        <v>0</v>
      </c>
      <c r="AV919" s="1716">
        <f t="shared" si="2955"/>
        <v>0</v>
      </c>
      <c r="AW919" s="1716">
        <f t="shared" si="2955"/>
        <v>0</v>
      </c>
      <c r="AX919" s="1716">
        <f t="shared" si="2955"/>
        <v>0</v>
      </c>
      <c r="AY919" s="1716">
        <f t="shared" si="2955"/>
        <v>0</v>
      </c>
      <c r="AZ919" s="1716">
        <f t="shared" si="2955"/>
        <v>0</v>
      </c>
      <c r="BA919" s="1716">
        <f t="shared" si="2955"/>
        <v>0</v>
      </c>
      <c r="BB919" s="1716">
        <f t="shared" si="2955"/>
        <v>0</v>
      </c>
      <c r="BC919" s="1531"/>
      <c r="BD919" s="1716">
        <f t="shared" ref="BD919:BT919" si="2956">SUM(BD186)</f>
        <v>600</v>
      </c>
      <c r="BE919" s="1716">
        <f t="shared" si="2956"/>
        <v>1500</v>
      </c>
      <c r="BF919" s="1716">
        <f t="shared" si="2956"/>
        <v>1200</v>
      </c>
      <c r="BG919" s="1716">
        <f t="shared" si="2956"/>
        <v>1280</v>
      </c>
      <c r="BH919" s="1716">
        <f t="shared" si="2956"/>
        <v>0</v>
      </c>
      <c r="BI919" s="1716">
        <f t="shared" si="2956"/>
        <v>0</v>
      </c>
      <c r="BJ919" s="1716">
        <f t="shared" si="2956"/>
        <v>0</v>
      </c>
      <c r="BK919" s="1716">
        <f t="shared" si="2956"/>
        <v>3200</v>
      </c>
      <c r="BL919" s="1716">
        <f t="shared" si="2956"/>
        <v>0</v>
      </c>
      <c r="BM919" s="1716">
        <f t="shared" si="2956"/>
        <v>0</v>
      </c>
      <c r="BN919" s="1716">
        <f t="shared" si="2956"/>
        <v>0</v>
      </c>
      <c r="BO919" s="1716">
        <f t="shared" si="2956"/>
        <v>0</v>
      </c>
      <c r="BP919" s="1716">
        <f t="shared" si="2956"/>
        <v>0</v>
      </c>
      <c r="BQ919" s="1716">
        <f t="shared" si="2956"/>
        <v>0</v>
      </c>
      <c r="BR919" s="1716">
        <f t="shared" si="2956"/>
        <v>0</v>
      </c>
      <c r="BS919" s="1716">
        <f t="shared" si="2956"/>
        <v>0</v>
      </c>
      <c r="BT919" s="1716">
        <f t="shared" si="2956"/>
        <v>0</v>
      </c>
      <c r="BU919" s="1531"/>
      <c r="BV919" s="1716">
        <f t="shared" ref="BV919:BY919" si="2957">SUM(BV186)</f>
        <v>0</v>
      </c>
      <c r="BW919" s="1716">
        <f t="shared" si="2957"/>
        <v>0</v>
      </c>
      <c r="BX919" s="1716">
        <f t="shared" si="2957"/>
        <v>900</v>
      </c>
      <c r="BY919" s="1716">
        <f t="shared" si="2957"/>
        <v>1200</v>
      </c>
      <c r="BZ919" s="1236">
        <f t="shared" ref="BZ919:BZ928" si="2958">IF(DL919&lt;3,"",(SUM(B919:R919)-MIN(B919:R919)-MAX(B919:R919))/(DL919-2))</f>
        <v>0</v>
      </c>
      <c r="CA919" s="1236">
        <f t="shared" ref="CA919:CA928" si="2959">IF(DM919&lt;3,"",(SUM(T919:AJ919)-MIN(T919:AJ919)-MAX(T919:AJ919))/(DM919-2))</f>
        <v>0</v>
      </c>
      <c r="CB919" s="1236">
        <f t="shared" ref="CB919:CB928" si="2960">IF(DN919&lt;3,"",(SUM(AL919:BB919)-MIN(AL919:BB919)-MAX(AL919:BB919))/(DN919-2))</f>
        <v>228</v>
      </c>
      <c r="CC919" s="1236">
        <f t="shared" ref="CC919:CC928" si="2961">IF(DO919&lt;3,"",(SUM(BD919:BT919)-MIN(BD919:BT919)-MAX(BD919:BT919))/(DO919-2))</f>
        <v>305.33333333333331</v>
      </c>
      <c r="CD919" s="1204">
        <f t="shared" ref="CD919:CS919" si="29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2"/>
        <v>0</v>
      </c>
      <c r="CF919" s="1206">
        <f t="shared" si="2962"/>
        <v>0</v>
      </c>
      <c r="CG919" s="1206">
        <f t="shared" si="2962"/>
        <v>0</v>
      </c>
      <c r="CH919" s="1206">
        <f t="shared" si="2962"/>
        <v>0</v>
      </c>
      <c r="CI919" s="1206">
        <f t="shared" si="2962"/>
        <v>0</v>
      </c>
      <c r="CJ919" s="1206">
        <f t="shared" si="2962"/>
        <v>0</v>
      </c>
      <c r="CK919" s="1207">
        <f t="shared" si="2962"/>
        <v>0</v>
      </c>
      <c r="CL919" s="1207">
        <f t="shared" si="2962"/>
        <v>0</v>
      </c>
      <c r="CM919" s="1207">
        <f t="shared" si="2962"/>
        <v>0</v>
      </c>
      <c r="CN919" s="1206">
        <f t="shared" si="2962"/>
        <v>0</v>
      </c>
      <c r="CO919" s="1206">
        <f t="shared" si="2962"/>
        <v>0</v>
      </c>
      <c r="CP919" s="1206">
        <f t="shared" si="2962"/>
        <v>0</v>
      </c>
      <c r="CQ919" s="1206">
        <f t="shared" si="2962"/>
        <v>0</v>
      </c>
      <c r="CR919" s="1206">
        <f t="shared" si="2962"/>
        <v>1620</v>
      </c>
      <c r="CS919" s="1205">
        <f t="shared" si="2962"/>
        <v>1800</v>
      </c>
      <c r="CT919" s="1208">
        <f t="shared" ref="CE919:CT928" si="29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81">COUNT(B919:R919)</f>
        <v>17</v>
      </c>
      <c r="DM919" s="1180">
        <f t="shared" ref="DM919:DM928" si="2982">COUNT(T919:AJ919)</f>
        <v>17</v>
      </c>
      <c r="DN919" s="1180">
        <f t="shared" ref="DN919:DN928" si="2983">COUNT(AL919:BB919)</f>
        <v>17</v>
      </c>
      <c r="DO919" s="1180">
        <f t="shared" ref="DO919:DO928" si="2984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5">SUM(B189)</f>
        <v>0</v>
      </c>
      <c r="C920" s="1716">
        <f t="shared" si="2985"/>
        <v>0</v>
      </c>
      <c r="D920" s="1716">
        <f t="shared" si="2985"/>
        <v>0</v>
      </c>
      <c r="E920" s="1716">
        <f t="shared" si="2985"/>
        <v>0</v>
      </c>
      <c r="F920" s="1716">
        <f t="shared" si="2985"/>
        <v>0</v>
      </c>
      <c r="G920" s="1716">
        <f t="shared" si="2985"/>
        <v>0</v>
      </c>
      <c r="H920" s="1716">
        <f t="shared" si="2985"/>
        <v>0</v>
      </c>
      <c r="I920" s="1716">
        <f t="shared" si="2985"/>
        <v>0</v>
      </c>
      <c r="J920" s="1716">
        <f t="shared" si="2985"/>
        <v>0</v>
      </c>
      <c r="K920" s="1716">
        <f t="shared" si="2985"/>
        <v>0</v>
      </c>
      <c r="L920" s="1716">
        <f t="shared" si="2985"/>
        <v>0</v>
      </c>
      <c r="M920" s="1716">
        <f t="shared" si="2985"/>
        <v>0</v>
      </c>
      <c r="N920" s="1716">
        <f t="shared" si="2985"/>
        <v>0</v>
      </c>
      <c r="O920" s="1716">
        <f t="shared" si="2985"/>
        <v>0</v>
      </c>
      <c r="P920" s="1716">
        <f t="shared" si="2985"/>
        <v>0</v>
      </c>
      <c r="Q920" s="1716">
        <f t="shared" si="2985"/>
        <v>0</v>
      </c>
      <c r="R920" s="1716">
        <f t="shared" si="2985"/>
        <v>0</v>
      </c>
      <c r="S920" s="1531"/>
      <c r="T920" s="1716">
        <f t="shared" ref="T920:AJ920" si="2986">SUM(T189)</f>
        <v>0</v>
      </c>
      <c r="U920" s="1716">
        <f t="shared" si="2986"/>
        <v>0</v>
      </c>
      <c r="V920" s="1716">
        <f t="shared" si="2986"/>
        <v>0</v>
      </c>
      <c r="W920" s="1716">
        <f t="shared" si="2986"/>
        <v>0</v>
      </c>
      <c r="X920" s="1716">
        <f t="shared" si="2986"/>
        <v>0</v>
      </c>
      <c r="Y920" s="1716">
        <f t="shared" si="2986"/>
        <v>0</v>
      </c>
      <c r="Z920" s="1716">
        <f t="shared" si="2986"/>
        <v>0</v>
      </c>
      <c r="AA920" s="1716">
        <f t="shared" si="2986"/>
        <v>0</v>
      </c>
      <c r="AB920" s="1716">
        <f t="shared" si="2986"/>
        <v>0</v>
      </c>
      <c r="AC920" s="1716">
        <f t="shared" si="2986"/>
        <v>0</v>
      </c>
      <c r="AD920" s="1716">
        <f t="shared" si="2986"/>
        <v>0</v>
      </c>
      <c r="AE920" s="1716">
        <f t="shared" si="2986"/>
        <v>0</v>
      </c>
      <c r="AF920" s="1716">
        <f t="shared" si="2986"/>
        <v>0</v>
      </c>
      <c r="AG920" s="1716">
        <f t="shared" si="2986"/>
        <v>0</v>
      </c>
      <c r="AH920" s="1716">
        <f t="shared" si="2986"/>
        <v>0</v>
      </c>
      <c r="AI920" s="1716">
        <f t="shared" si="2986"/>
        <v>0</v>
      </c>
      <c r="AJ920" s="1716">
        <f t="shared" si="2986"/>
        <v>0</v>
      </c>
      <c r="AK920" s="1531"/>
      <c r="AL920" s="1716">
        <f t="shared" ref="AL920:BB920" si="2987">SUM(AL189)</f>
        <v>0</v>
      </c>
      <c r="AM920" s="1716">
        <f t="shared" si="2987"/>
        <v>0</v>
      </c>
      <c r="AN920" s="1716">
        <f t="shared" si="2987"/>
        <v>0</v>
      </c>
      <c r="AO920" s="1716">
        <f t="shared" si="2987"/>
        <v>0</v>
      </c>
      <c r="AP920" s="1716">
        <f t="shared" si="2987"/>
        <v>0</v>
      </c>
      <c r="AQ920" s="1716">
        <f t="shared" si="2987"/>
        <v>0</v>
      </c>
      <c r="AR920" s="1716">
        <f t="shared" si="2987"/>
        <v>0</v>
      </c>
      <c r="AS920" s="1716">
        <f t="shared" si="2987"/>
        <v>0</v>
      </c>
      <c r="AT920" s="1716">
        <f t="shared" si="2987"/>
        <v>0</v>
      </c>
      <c r="AU920" s="1716">
        <f t="shared" si="2987"/>
        <v>0</v>
      </c>
      <c r="AV920" s="1716">
        <f t="shared" si="2987"/>
        <v>0</v>
      </c>
      <c r="AW920" s="1716">
        <f t="shared" si="2987"/>
        <v>0</v>
      </c>
      <c r="AX920" s="1716">
        <f t="shared" si="2987"/>
        <v>0</v>
      </c>
      <c r="AY920" s="1716">
        <f t="shared" si="2987"/>
        <v>0</v>
      </c>
      <c r="AZ920" s="1716">
        <f t="shared" si="2987"/>
        <v>0</v>
      </c>
      <c r="BA920" s="1716">
        <f t="shared" si="2987"/>
        <v>0</v>
      </c>
      <c r="BB920" s="1716">
        <f t="shared" si="2987"/>
        <v>0</v>
      </c>
      <c r="BC920" s="1531"/>
      <c r="BD920" s="1716">
        <f t="shared" ref="BD920:BT920" si="2988">SUM(BD189)</f>
        <v>0</v>
      </c>
      <c r="BE920" s="1716">
        <f t="shared" si="2988"/>
        <v>0</v>
      </c>
      <c r="BF920" s="1716">
        <f t="shared" si="2988"/>
        <v>0</v>
      </c>
      <c r="BG920" s="1716">
        <f t="shared" si="2988"/>
        <v>0</v>
      </c>
      <c r="BH920" s="1716">
        <f t="shared" si="2988"/>
        <v>0</v>
      </c>
      <c r="BI920" s="1716">
        <f t="shared" si="2988"/>
        <v>0</v>
      </c>
      <c r="BJ920" s="1716">
        <f t="shared" si="2988"/>
        <v>0</v>
      </c>
      <c r="BK920" s="1716">
        <f t="shared" si="2988"/>
        <v>0</v>
      </c>
      <c r="BL920" s="1716">
        <f t="shared" si="2988"/>
        <v>0</v>
      </c>
      <c r="BM920" s="1716">
        <f t="shared" si="2988"/>
        <v>0</v>
      </c>
      <c r="BN920" s="1716">
        <f t="shared" si="2988"/>
        <v>0</v>
      </c>
      <c r="BO920" s="1716">
        <f t="shared" si="2988"/>
        <v>0</v>
      </c>
      <c r="BP920" s="1716">
        <f t="shared" si="2988"/>
        <v>0</v>
      </c>
      <c r="BQ920" s="1716">
        <f t="shared" si="2988"/>
        <v>0</v>
      </c>
      <c r="BR920" s="1716">
        <f t="shared" si="2988"/>
        <v>0</v>
      </c>
      <c r="BS920" s="1716">
        <f t="shared" si="2988"/>
        <v>0</v>
      </c>
      <c r="BT920" s="1716">
        <f t="shared" si="2988"/>
        <v>0</v>
      </c>
      <c r="BU920" s="1531"/>
      <c r="BV920" s="1716">
        <f t="shared" ref="BV920:BY920" si="2989">SUM(BV189)</f>
        <v>0</v>
      </c>
      <c r="BW920" s="1716">
        <f t="shared" si="2989"/>
        <v>0</v>
      </c>
      <c r="BX920" s="1716">
        <f t="shared" si="2989"/>
        <v>0</v>
      </c>
      <c r="BY920" s="1716">
        <f t="shared" si="2989"/>
        <v>0</v>
      </c>
      <c r="BZ920" s="1236">
        <f t="shared" si="2958"/>
        <v>0</v>
      </c>
      <c r="CA920" s="1236">
        <f t="shared" si="2959"/>
        <v>0</v>
      </c>
      <c r="CB920" s="1236">
        <f t="shared" si="2960"/>
        <v>0</v>
      </c>
      <c r="CC920" s="1236">
        <f t="shared" si="2961"/>
        <v>0</v>
      </c>
      <c r="CD920" s="1204">
        <f t="shared" ref="CD920:CD928" si="29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3"/>
        <v>0</v>
      </c>
      <c r="CF920" s="1206">
        <f t="shared" si="2963"/>
        <v>0</v>
      </c>
      <c r="CG920" s="1206">
        <f t="shared" si="2963"/>
        <v>0</v>
      </c>
      <c r="CH920" s="1206">
        <f t="shared" si="2963"/>
        <v>0</v>
      </c>
      <c r="CI920" s="1206">
        <f t="shared" si="2963"/>
        <v>0</v>
      </c>
      <c r="CJ920" s="1206">
        <f t="shared" si="2963"/>
        <v>0</v>
      </c>
      <c r="CK920" s="1207">
        <f t="shared" si="2963"/>
        <v>0</v>
      </c>
      <c r="CL920" s="1207">
        <f t="shared" si="2963"/>
        <v>0</v>
      </c>
      <c r="CM920" s="1207">
        <f t="shared" si="2963"/>
        <v>0</v>
      </c>
      <c r="CN920" s="1206">
        <f t="shared" si="2963"/>
        <v>0</v>
      </c>
      <c r="CO920" s="1206">
        <f t="shared" si="2963"/>
        <v>0</v>
      </c>
      <c r="CP920" s="1206">
        <f t="shared" si="2963"/>
        <v>0</v>
      </c>
      <c r="CQ920" s="1206">
        <f t="shared" si="2963"/>
        <v>0</v>
      </c>
      <c r="CR920" s="1206">
        <f t="shared" si="2963"/>
        <v>0</v>
      </c>
      <c r="CS920" s="1205">
        <f t="shared" si="2963"/>
        <v>0</v>
      </c>
      <c r="CT920" s="1208">
        <f t="shared" si="2963"/>
        <v>0</v>
      </c>
      <c r="CU920" s="1242">
        <f t="shared" si="2964"/>
        <v>0</v>
      </c>
      <c r="CV920" s="1243">
        <f t="shared" si="2965"/>
        <v>0</v>
      </c>
      <c r="CW920" s="1244">
        <f t="shared" si="2966"/>
        <v>0</v>
      </c>
      <c r="CX920" s="1244">
        <f t="shared" si="2967"/>
        <v>0</v>
      </c>
      <c r="CY920" s="1244">
        <f t="shared" si="2968"/>
        <v>0</v>
      </c>
      <c r="CZ920" s="1244">
        <f t="shared" si="2969"/>
        <v>0</v>
      </c>
      <c r="DA920" s="1244">
        <f t="shared" si="2970"/>
        <v>0</v>
      </c>
      <c r="DB920" s="1245">
        <f t="shared" si="2971"/>
        <v>0</v>
      </c>
      <c r="DC920" s="1245">
        <f t="shared" si="2972"/>
        <v>0</v>
      </c>
      <c r="DD920" s="1245">
        <f t="shared" si="2973"/>
        <v>0</v>
      </c>
      <c r="DE920" s="1244">
        <f t="shared" si="2974"/>
        <v>0</v>
      </c>
      <c r="DF920" s="1244">
        <f t="shared" si="2975"/>
        <v>0</v>
      </c>
      <c r="DG920" s="1244">
        <f t="shared" si="2976"/>
        <v>0</v>
      </c>
      <c r="DH920" s="1244">
        <f t="shared" si="2977"/>
        <v>0</v>
      </c>
      <c r="DI920" s="1244">
        <f t="shared" si="2978"/>
        <v>0</v>
      </c>
      <c r="DJ920" s="1243">
        <f t="shared" si="2979"/>
        <v>0</v>
      </c>
      <c r="DK920" s="1242">
        <f t="shared" si="2980"/>
        <v>0</v>
      </c>
      <c r="DL920" s="1230">
        <f t="shared" si="2981"/>
        <v>17</v>
      </c>
      <c r="DM920" s="1180">
        <f t="shared" si="2982"/>
        <v>17</v>
      </c>
      <c r="DN920" s="1180">
        <f t="shared" si="2983"/>
        <v>17</v>
      </c>
      <c r="DO920" s="1180">
        <f t="shared" si="2984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91">SUM(B193)</f>
        <v>0</v>
      </c>
      <c r="C921" s="1716">
        <f t="shared" si="2991"/>
        <v>0</v>
      </c>
      <c r="D921" s="1716">
        <f t="shared" si="2991"/>
        <v>0</v>
      </c>
      <c r="E921" s="1716">
        <f t="shared" si="2991"/>
        <v>0</v>
      </c>
      <c r="F921" s="1716">
        <f t="shared" si="2991"/>
        <v>0</v>
      </c>
      <c r="G921" s="1716">
        <f t="shared" si="2991"/>
        <v>0</v>
      </c>
      <c r="H921" s="1716">
        <f t="shared" si="2991"/>
        <v>0</v>
      </c>
      <c r="I921" s="1716">
        <f t="shared" si="2991"/>
        <v>0</v>
      </c>
      <c r="J921" s="1716">
        <f t="shared" si="2991"/>
        <v>0</v>
      </c>
      <c r="K921" s="1716">
        <f t="shared" si="2991"/>
        <v>0</v>
      </c>
      <c r="L921" s="1716">
        <f t="shared" si="2991"/>
        <v>0</v>
      </c>
      <c r="M921" s="1716">
        <f t="shared" si="2991"/>
        <v>0</v>
      </c>
      <c r="N921" s="1716">
        <f t="shared" si="2991"/>
        <v>0</v>
      </c>
      <c r="O921" s="1716">
        <f t="shared" si="2991"/>
        <v>0</v>
      </c>
      <c r="P921" s="1716">
        <f t="shared" si="2991"/>
        <v>0</v>
      </c>
      <c r="Q921" s="1716">
        <f t="shared" si="2991"/>
        <v>0</v>
      </c>
      <c r="R921" s="1716">
        <f t="shared" si="2991"/>
        <v>0</v>
      </c>
      <c r="S921" s="1531"/>
      <c r="T921" s="1716">
        <f t="shared" ref="T921:AJ921" si="2992">SUM(T193)</f>
        <v>0</v>
      </c>
      <c r="U921" s="1716">
        <f t="shared" si="2992"/>
        <v>0</v>
      </c>
      <c r="V921" s="1716">
        <f t="shared" si="2992"/>
        <v>0</v>
      </c>
      <c r="W921" s="1716">
        <f t="shared" si="2992"/>
        <v>0</v>
      </c>
      <c r="X921" s="1716">
        <f t="shared" si="2992"/>
        <v>0</v>
      </c>
      <c r="Y921" s="1716">
        <f t="shared" si="2992"/>
        <v>0</v>
      </c>
      <c r="Z921" s="1716">
        <f t="shared" si="2992"/>
        <v>0</v>
      </c>
      <c r="AA921" s="1716">
        <f t="shared" si="2992"/>
        <v>0</v>
      </c>
      <c r="AB921" s="1716">
        <f t="shared" si="2992"/>
        <v>0</v>
      </c>
      <c r="AC921" s="1716">
        <f t="shared" si="2992"/>
        <v>0</v>
      </c>
      <c r="AD921" s="1716">
        <f t="shared" si="2992"/>
        <v>0</v>
      </c>
      <c r="AE921" s="1716">
        <f t="shared" si="2992"/>
        <v>0</v>
      </c>
      <c r="AF921" s="1716">
        <f t="shared" si="2992"/>
        <v>0</v>
      </c>
      <c r="AG921" s="1716">
        <f t="shared" si="2992"/>
        <v>0</v>
      </c>
      <c r="AH921" s="1716">
        <f t="shared" si="2992"/>
        <v>0</v>
      </c>
      <c r="AI921" s="1716">
        <f t="shared" si="2992"/>
        <v>0</v>
      </c>
      <c r="AJ921" s="1716">
        <f t="shared" si="2992"/>
        <v>0</v>
      </c>
      <c r="AK921" s="1531"/>
      <c r="AL921" s="1716">
        <f t="shared" ref="AL921:BB921" si="2993">SUM(AL193)</f>
        <v>0</v>
      </c>
      <c r="AM921" s="1716">
        <f t="shared" si="2993"/>
        <v>0</v>
      </c>
      <c r="AN921" s="1716">
        <f t="shared" si="2993"/>
        <v>0</v>
      </c>
      <c r="AO921" s="1716">
        <f t="shared" si="2993"/>
        <v>0</v>
      </c>
      <c r="AP921" s="1716">
        <f t="shared" si="2993"/>
        <v>0</v>
      </c>
      <c r="AQ921" s="1716">
        <f t="shared" si="2993"/>
        <v>0</v>
      </c>
      <c r="AR921" s="1716">
        <f t="shared" si="2993"/>
        <v>0</v>
      </c>
      <c r="AS921" s="1716">
        <f t="shared" si="2993"/>
        <v>0</v>
      </c>
      <c r="AT921" s="1716">
        <f t="shared" si="2993"/>
        <v>0</v>
      </c>
      <c r="AU921" s="1716">
        <f t="shared" si="2993"/>
        <v>0</v>
      </c>
      <c r="AV921" s="1716">
        <f t="shared" si="2993"/>
        <v>0</v>
      </c>
      <c r="AW921" s="1716">
        <f t="shared" si="2993"/>
        <v>0</v>
      </c>
      <c r="AX921" s="1716">
        <f t="shared" si="2993"/>
        <v>0</v>
      </c>
      <c r="AY921" s="1716">
        <f t="shared" si="2993"/>
        <v>0</v>
      </c>
      <c r="AZ921" s="1716">
        <f t="shared" si="2993"/>
        <v>0</v>
      </c>
      <c r="BA921" s="1716">
        <f t="shared" si="2993"/>
        <v>0</v>
      </c>
      <c r="BB921" s="1716">
        <f t="shared" si="2993"/>
        <v>0</v>
      </c>
      <c r="BC921" s="1531"/>
      <c r="BD921" s="1716">
        <f t="shared" ref="BD921:BT921" si="2994">SUM(BD193)</f>
        <v>0</v>
      </c>
      <c r="BE921" s="1716">
        <f t="shared" si="2994"/>
        <v>0</v>
      </c>
      <c r="BF921" s="1716">
        <f t="shared" si="2994"/>
        <v>0</v>
      </c>
      <c r="BG921" s="1716">
        <f t="shared" si="2994"/>
        <v>0</v>
      </c>
      <c r="BH921" s="1716">
        <f t="shared" si="2994"/>
        <v>1351</v>
      </c>
      <c r="BI921" s="1716">
        <f t="shared" si="2994"/>
        <v>0</v>
      </c>
      <c r="BJ921" s="1716">
        <f t="shared" si="2994"/>
        <v>0</v>
      </c>
      <c r="BK921" s="1716">
        <f t="shared" si="2994"/>
        <v>0</v>
      </c>
      <c r="BL921" s="1716">
        <f t="shared" si="2994"/>
        <v>0</v>
      </c>
      <c r="BM921" s="1716">
        <f t="shared" si="2994"/>
        <v>0</v>
      </c>
      <c r="BN921" s="1716">
        <f t="shared" si="2994"/>
        <v>0</v>
      </c>
      <c r="BO921" s="1716">
        <f t="shared" si="2994"/>
        <v>0</v>
      </c>
      <c r="BP921" s="1716">
        <f t="shared" si="2994"/>
        <v>0</v>
      </c>
      <c r="BQ921" s="1716">
        <f t="shared" si="2994"/>
        <v>0</v>
      </c>
      <c r="BR921" s="1716">
        <f t="shared" si="2994"/>
        <v>0</v>
      </c>
      <c r="BS921" s="1716">
        <f t="shared" si="2994"/>
        <v>0</v>
      </c>
      <c r="BT921" s="1716">
        <f t="shared" si="2994"/>
        <v>0</v>
      </c>
      <c r="BU921" s="1531"/>
      <c r="BV921" s="1716">
        <f t="shared" ref="BV921:BY921" si="2995">SUM(BV193)</f>
        <v>0</v>
      </c>
      <c r="BW921" s="1716">
        <f t="shared" si="2995"/>
        <v>0</v>
      </c>
      <c r="BX921" s="1716">
        <f t="shared" si="2995"/>
        <v>0</v>
      </c>
      <c r="BY921" s="1716">
        <f t="shared" si="2995"/>
        <v>0</v>
      </c>
      <c r="BZ921" s="1236">
        <f t="shared" si="2958"/>
        <v>0</v>
      </c>
      <c r="CA921" s="1236">
        <f t="shared" si="2959"/>
        <v>0</v>
      </c>
      <c r="CB921" s="1236">
        <f t="shared" si="2960"/>
        <v>0</v>
      </c>
      <c r="CC921" s="1236">
        <f t="shared" si="2961"/>
        <v>0</v>
      </c>
      <c r="CD921" s="1204">
        <f t="shared" si="2990"/>
        <v>0</v>
      </c>
      <c r="CE921" s="1205">
        <f t="shared" si="2963"/>
        <v>0</v>
      </c>
      <c r="CF921" s="1206">
        <f t="shared" si="2963"/>
        <v>0</v>
      </c>
      <c r="CG921" s="1206">
        <f t="shared" si="2963"/>
        <v>0</v>
      </c>
      <c r="CH921" s="1206">
        <f t="shared" si="2963"/>
        <v>0</v>
      </c>
      <c r="CI921" s="1206">
        <f t="shared" si="2963"/>
        <v>0</v>
      </c>
      <c r="CJ921" s="1206">
        <f t="shared" si="2963"/>
        <v>0</v>
      </c>
      <c r="CK921" s="1207">
        <f t="shared" si="2963"/>
        <v>0</v>
      </c>
      <c r="CL921" s="1207">
        <f t="shared" si="2963"/>
        <v>0</v>
      </c>
      <c r="CM921" s="1207">
        <f t="shared" si="2963"/>
        <v>0</v>
      </c>
      <c r="CN921" s="1206">
        <f t="shared" si="2963"/>
        <v>0</v>
      </c>
      <c r="CO921" s="1206">
        <f t="shared" si="2963"/>
        <v>0</v>
      </c>
      <c r="CP921" s="1206">
        <f t="shared" si="2963"/>
        <v>0</v>
      </c>
      <c r="CQ921" s="1206">
        <f t="shared" si="2963"/>
        <v>0</v>
      </c>
      <c r="CR921" s="1206">
        <f t="shared" si="2963"/>
        <v>0</v>
      </c>
      <c r="CS921" s="1205">
        <f t="shared" si="2963"/>
        <v>0</v>
      </c>
      <c r="CT921" s="1208">
        <f t="shared" si="2963"/>
        <v>0</v>
      </c>
      <c r="CU921" s="1242">
        <f t="shared" si="2964"/>
        <v>0</v>
      </c>
      <c r="CV921" s="1243">
        <f t="shared" si="2965"/>
        <v>0</v>
      </c>
      <c r="CW921" s="1244">
        <f t="shared" si="2966"/>
        <v>0</v>
      </c>
      <c r="CX921" s="1244">
        <f t="shared" si="2967"/>
        <v>0</v>
      </c>
      <c r="CY921" s="1244">
        <f t="shared" si="2968"/>
        <v>0</v>
      </c>
      <c r="CZ921" s="1244">
        <f t="shared" si="2969"/>
        <v>0</v>
      </c>
      <c r="DA921" s="1244">
        <f t="shared" si="2970"/>
        <v>0</v>
      </c>
      <c r="DB921" s="1245">
        <f t="shared" si="2971"/>
        <v>0</v>
      </c>
      <c r="DC921" s="1245">
        <f t="shared" si="2972"/>
        <v>0</v>
      </c>
      <c r="DD921" s="1245">
        <f t="shared" si="2973"/>
        <v>0</v>
      </c>
      <c r="DE921" s="1244">
        <f t="shared" si="2974"/>
        <v>0</v>
      </c>
      <c r="DF921" s="1244">
        <f t="shared" si="2975"/>
        <v>0</v>
      </c>
      <c r="DG921" s="1244">
        <f t="shared" si="2976"/>
        <v>0</v>
      </c>
      <c r="DH921" s="1244">
        <f t="shared" si="2977"/>
        <v>0</v>
      </c>
      <c r="DI921" s="1244">
        <f t="shared" si="2978"/>
        <v>0</v>
      </c>
      <c r="DJ921" s="1243">
        <f t="shared" si="2979"/>
        <v>0</v>
      </c>
      <c r="DK921" s="1242">
        <f t="shared" si="2980"/>
        <v>1351</v>
      </c>
      <c r="DL921" s="1230">
        <f t="shared" si="2981"/>
        <v>17</v>
      </c>
      <c r="DM921" s="1180">
        <f t="shared" si="2982"/>
        <v>17</v>
      </c>
      <c r="DN921" s="1180">
        <f t="shared" si="2983"/>
        <v>17</v>
      </c>
      <c r="DO921" s="1180">
        <f t="shared" si="2984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6">SUM(B196)</f>
        <v>0</v>
      </c>
      <c r="C922" s="1716">
        <f t="shared" si="2996"/>
        <v>0</v>
      </c>
      <c r="D922" s="1716">
        <f t="shared" si="2996"/>
        <v>0</v>
      </c>
      <c r="E922" s="1716">
        <f t="shared" si="2996"/>
        <v>0</v>
      </c>
      <c r="F922" s="1716">
        <f t="shared" si="2996"/>
        <v>0</v>
      </c>
      <c r="G922" s="1716">
        <f t="shared" si="2996"/>
        <v>0</v>
      </c>
      <c r="H922" s="1716">
        <f t="shared" si="2996"/>
        <v>0</v>
      </c>
      <c r="I922" s="1716">
        <f t="shared" si="2996"/>
        <v>0</v>
      </c>
      <c r="J922" s="1716">
        <f t="shared" si="2996"/>
        <v>0</v>
      </c>
      <c r="K922" s="1716">
        <f t="shared" si="2996"/>
        <v>0</v>
      </c>
      <c r="L922" s="1716">
        <f t="shared" si="2996"/>
        <v>0</v>
      </c>
      <c r="M922" s="1716">
        <f t="shared" si="2996"/>
        <v>0</v>
      </c>
      <c r="N922" s="1716">
        <f t="shared" si="2996"/>
        <v>0</v>
      </c>
      <c r="O922" s="1716">
        <f t="shared" si="2996"/>
        <v>0</v>
      </c>
      <c r="P922" s="1716">
        <f t="shared" si="2996"/>
        <v>0</v>
      </c>
      <c r="Q922" s="1716">
        <f t="shared" si="2996"/>
        <v>0</v>
      </c>
      <c r="R922" s="1716">
        <f t="shared" si="2996"/>
        <v>0</v>
      </c>
      <c r="S922" s="1531"/>
      <c r="T922" s="1716">
        <f t="shared" ref="T922:AJ922" si="2997">SUM(T196)</f>
        <v>0</v>
      </c>
      <c r="U922" s="1716">
        <f t="shared" si="2997"/>
        <v>0</v>
      </c>
      <c r="V922" s="1716">
        <f t="shared" si="2997"/>
        <v>0</v>
      </c>
      <c r="W922" s="1716">
        <f t="shared" si="2997"/>
        <v>0</v>
      </c>
      <c r="X922" s="1716">
        <f t="shared" si="2997"/>
        <v>0</v>
      </c>
      <c r="Y922" s="1716">
        <f t="shared" si="2997"/>
        <v>0</v>
      </c>
      <c r="Z922" s="1716">
        <f t="shared" si="2997"/>
        <v>0</v>
      </c>
      <c r="AA922" s="1716">
        <f t="shared" si="2997"/>
        <v>0</v>
      </c>
      <c r="AB922" s="1716">
        <f t="shared" si="2997"/>
        <v>0</v>
      </c>
      <c r="AC922" s="1716">
        <f t="shared" si="2997"/>
        <v>0</v>
      </c>
      <c r="AD922" s="1716">
        <f t="shared" si="2997"/>
        <v>0</v>
      </c>
      <c r="AE922" s="1716">
        <f t="shared" si="2997"/>
        <v>0</v>
      </c>
      <c r="AF922" s="1716">
        <f t="shared" si="2997"/>
        <v>0</v>
      </c>
      <c r="AG922" s="1716">
        <f t="shared" si="2997"/>
        <v>0</v>
      </c>
      <c r="AH922" s="1716">
        <f t="shared" si="2997"/>
        <v>0</v>
      </c>
      <c r="AI922" s="1716">
        <f t="shared" si="2997"/>
        <v>0</v>
      </c>
      <c r="AJ922" s="1716">
        <f t="shared" si="2997"/>
        <v>0</v>
      </c>
      <c r="AK922" s="1531"/>
      <c r="AL922" s="1716">
        <f t="shared" ref="AL922:BB922" si="2998">SUM(AL196)</f>
        <v>0</v>
      </c>
      <c r="AM922" s="1716">
        <f t="shared" si="2998"/>
        <v>0</v>
      </c>
      <c r="AN922" s="1716">
        <f t="shared" si="2998"/>
        <v>0</v>
      </c>
      <c r="AO922" s="1716">
        <f t="shared" si="2998"/>
        <v>0</v>
      </c>
      <c r="AP922" s="1716">
        <f t="shared" si="2998"/>
        <v>0</v>
      </c>
      <c r="AQ922" s="1716">
        <f t="shared" si="2998"/>
        <v>0</v>
      </c>
      <c r="AR922" s="1716">
        <f t="shared" si="2998"/>
        <v>0</v>
      </c>
      <c r="AS922" s="1716">
        <f t="shared" si="2998"/>
        <v>0</v>
      </c>
      <c r="AT922" s="1716">
        <f t="shared" si="2998"/>
        <v>0</v>
      </c>
      <c r="AU922" s="1716">
        <f t="shared" si="2998"/>
        <v>0</v>
      </c>
      <c r="AV922" s="1716">
        <f t="shared" si="2998"/>
        <v>0</v>
      </c>
      <c r="AW922" s="1716">
        <f t="shared" si="2998"/>
        <v>0</v>
      </c>
      <c r="AX922" s="1716">
        <f t="shared" si="2998"/>
        <v>0</v>
      </c>
      <c r="AY922" s="1716">
        <f t="shared" si="2998"/>
        <v>0</v>
      </c>
      <c r="AZ922" s="1716">
        <f t="shared" si="2998"/>
        <v>0</v>
      </c>
      <c r="BA922" s="1716">
        <f t="shared" si="2998"/>
        <v>0</v>
      </c>
      <c r="BB922" s="1716">
        <f t="shared" si="2998"/>
        <v>0</v>
      </c>
      <c r="BC922" s="1531"/>
      <c r="BD922" s="1716">
        <f t="shared" ref="BD922:BT922" si="2999">SUM(BD196)</f>
        <v>0</v>
      </c>
      <c r="BE922" s="1716">
        <f t="shared" si="2999"/>
        <v>0</v>
      </c>
      <c r="BF922" s="1716">
        <f t="shared" si="2999"/>
        <v>0</v>
      </c>
      <c r="BG922" s="1716">
        <f t="shared" si="2999"/>
        <v>0</v>
      </c>
      <c r="BH922" s="1716">
        <f t="shared" si="2999"/>
        <v>0</v>
      </c>
      <c r="BI922" s="1716">
        <f t="shared" si="2999"/>
        <v>0</v>
      </c>
      <c r="BJ922" s="1716">
        <f t="shared" si="2999"/>
        <v>0</v>
      </c>
      <c r="BK922" s="1716">
        <f t="shared" si="2999"/>
        <v>0</v>
      </c>
      <c r="BL922" s="1716">
        <f t="shared" si="2999"/>
        <v>0</v>
      </c>
      <c r="BM922" s="1716">
        <f t="shared" si="2999"/>
        <v>0</v>
      </c>
      <c r="BN922" s="1716">
        <f t="shared" si="2999"/>
        <v>0</v>
      </c>
      <c r="BO922" s="1716">
        <f t="shared" si="2999"/>
        <v>0</v>
      </c>
      <c r="BP922" s="1716">
        <f t="shared" si="2999"/>
        <v>0</v>
      </c>
      <c r="BQ922" s="1716">
        <f t="shared" si="2999"/>
        <v>0</v>
      </c>
      <c r="BR922" s="1716">
        <f t="shared" si="2999"/>
        <v>0</v>
      </c>
      <c r="BS922" s="1716">
        <f t="shared" si="2999"/>
        <v>0</v>
      </c>
      <c r="BT922" s="1716">
        <f t="shared" si="2999"/>
        <v>0</v>
      </c>
      <c r="BU922" s="1531"/>
      <c r="BV922" s="1716">
        <f t="shared" ref="BV922:BY922" si="3000">SUM(BV196)</f>
        <v>0</v>
      </c>
      <c r="BW922" s="1716">
        <f t="shared" si="3000"/>
        <v>0</v>
      </c>
      <c r="BX922" s="1716">
        <f t="shared" si="3000"/>
        <v>0</v>
      </c>
      <c r="BY922" s="1716">
        <f t="shared" si="3000"/>
        <v>0</v>
      </c>
      <c r="BZ922" s="1236">
        <f t="shared" si="2958"/>
        <v>0</v>
      </c>
      <c r="CA922" s="1236">
        <f t="shared" si="2959"/>
        <v>0</v>
      </c>
      <c r="CB922" s="1236">
        <f t="shared" si="2960"/>
        <v>0</v>
      </c>
      <c r="CC922" s="1236">
        <f t="shared" si="2961"/>
        <v>0</v>
      </c>
      <c r="CD922" s="1204">
        <f t="shared" si="2990"/>
        <v>0</v>
      </c>
      <c r="CE922" s="1205">
        <f t="shared" si="2963"/>
        <v>0</v>
      </c>
      <c r="CF922" s="1206">
        <f t="shared" si="2963"/>
        <v>0</v>
      </c>
      <c r="CG922" s="1206">
        <f t="shared" si="2963"/>
        <v>0</v>
      </c>
      <c r="CH922" s="1206">
        <f t="shared" si="2963"/>
        <v>0</v>
      </c>
      <c r="CI922" s="1206">
        <f t="shared" si="2963"/>
        <v>0</v>
      </c>
      <c r="CJ922" s="1206">
        <f t="shared" si="2963"/>
        <v>0</v>
      </c>
      <c r="CK922" s="1207">
        <f t="shared" si="2963"/>
        <v>0</v>
      </c>
      <c r="CL922" s="1207">
        <f t="shared" si="2963"/>
        <v>0</v>
      </c>
      <c r="CM922" s="1207">
        <f t="shared" si="2963"/>
        <v>0</v>
      </c>
      <c r="CN922" s="1206">
        <f t="shared" si="2963"/>
        <v>0</v>
      </c>
      <c r="CO922" s="1206">
        <f t="shared" si="2963"/>
        <v>0</v>
      </c>
      <c r="CP922" s="1206">
        <f t="shared" si="2963"/>
        <v>0</v>
      </c>
      <c r="CQ922" s="1206">
        <f t="shared" si="2963"/>
        <v>0</v>
      </c>
      <c r="CR922" s="1206">
        <f t="shared" si="2963"/>
        <v>0</v>
      </c>
      <c r="CS922" s="1205">
        <f t="shared" si="2963"/>
        <v>0</v>
      </c>
      <c r="CT922" s="1208">
        <f t="shared" si="2963"/>
        <v>0</v>
      </c>
      <c r="CU922" s="1242">
        <f t="shared" si="2964"/>
        <v>0</v>
      </c>
      <c r="CV922" s="1243">
        <f t="shared" si="2965"/>
        <v>0</v>
      </c>
      <c r="CW922" s="1244">
        <f t="shared" si="2966"/>
        <v>0</v>
      </c>
      <c r="CX922" s="1244">
        <f t="shared" si="2967"/>
        <v>0</v>
      </c>
      <c r="CY922" s="1244">
        <f t="shared" si="2968"/>
        <v>0</v>
      </c>
      <c r="CZ922" s="1244">
        <f t="shared" si="2969"/>
        <v>0</v>
      </c>
      <c r="DA922" s="1244">
        <f t="shared" si="2970"/>
        <v>0</v>
      </c>
      <c r="DB922" s="1245">
        <f t="shared" si="2971"/>
        <v>0</v>
      </c>
      <c r="DC922" s="1245">
        <f t="shared" si="2972"/>
        <v>0</v>
      </c>
      <c r="DD922" s="1245">
        <f t="shared" si="2973"/>
        <v>0</v>
      </c>
      <c r="DE922" s="1244">
        <f t="shared" si="2974"/>
        <v>0</v>
      </c>
      <c r="DF922" s="1244">
        <f t="shared" si="2975"/>
        <v>0</v>
      </c>
      <c r="DG922" s="1244">
        <f t="shared" si="2976"/>
        <v>0</v>
      </c>
      <c r="DH922" s="1244">
        <f t="shared" si="2977"/>
        <v>0</v>
      </c>
      <c r="DI922" s="1244">
        <f t="shared" si="2978"/>
        <v>0</v>
      </c>
      <c r="DJ922" s="1243">
        <f t="shared" si="2979"/>
        <v>0</v>
      </c>
      <c r="DK922" s="1242">
        <f t="shared" si="2980"/>
        <v>0</v>
      </c>
      <c r="DL922" s="1230">
        <f t="shared" si="2981"/>
        <v>17</v>
      </c>
      <c r="DM922" s="1180">
        <f t="shared" si="2982"/>
        <v>17</v>
      </c>
      <c r="DN922" s="1180">
        <f t="shared" si="2983"/>
        <v>17</v>
      </c>
      <c r="DO922" s="1180">
        <f t="shared" si="2984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3001">SUM(B199)</f>
        <v>0</v>
      </c>
      <c r="C923" s="1716">
        <f t="shared" si="3001"/>
        <v>0</v>
      </c>
      <c r="D923" s="1716">
        <f t="shared" si="3001"/>
        <v>0</v>
      </c>
      <c r="E923" s="1716">
        <f t="shared" si="3001"/>
        <v>0</v>
      </c>
      <c r="F923" s="1716">
        <f t="shared" si="3001"/>
        <v>0</v>
      </c>
      <c r="G923" s="1716">
        <f t="shared" si="3001"/>
        <v>0</v>
      </c>
      <c r="H923" s="1716">
        <f t="shared" si="3001"/>
        <v>0</v>
      </c>
      <c r="I923" s="1716">
        <f t="shared" si="3001"/>
        <v>0</v>
      </c>
      <c r="J923" s="1716">
        <f t="shared" si="3001"/>
        <v>0</v>
      </c>
      <c r="K923" s="1716">
        <f t="shared" si="3001"/>
        <v>0</v>
      </c>
      <c r="L923" s="1716">
        <f t="shared" si="3001"/>
        <v>0</v>
      </c>
      <c r="M923" s="1716">
        <f t="shared" si="3001"/>
        <v>0</v>
      </c>
      <c r="N923" s="1716">
        <f t="shared" si="3001"/>
        <v>0</v>
      </c>
      <c r="O923" s="1716">
        <f t="shared" si="3001"/>
        <v>0</v>
      </c>
      <c r="P923" s="1716">
        <f t="shared" si="3001"/>
        <v>0</v>
      </c>
      <c r="Q923" s="1716">
        <f t="shared" si="3001"/>
        <v>0</v>
      </c>
      <c r="R923" s="1716">
        <f t="shared" si="3001"/>
        <v>0</v>
      </c>
      <c r="S923" s="1531"/>
      <c r="T923" s="1716">
        <f t="shared" ref="T923:AJ923" si="3002">SUM(T199)</f>
        <v>0</v>
      </c>
      <c r="U923" s="1716">
        <f t="shared" si="3002"/>
        <v>0</v>
      </c>
      <c r="V923" s="1716">
        <f t="shared" si="3002"/>
        <v>0</v>
      </c>
      <c r="W923" s="1716">
        <f t="shared" si="3002"/>
        <v>0</v>
      </c>
      <c r="X923" s="1716">
        <f t="shared" si="3002"/>
        <v>0</v>
      </c>
      <c r="Y923" s="1716">
        <f t="shared" si="3002"/>
        <v>0</v>
      </c>
      <c r="Z923" s="1716">
        <f t="shared" si="3002"/>
        <v>0</v>
      </c>
      <c r="AA923" s="1716">
        <f t="shared" si="3002"/>
        <v>0</v>
      </c>
      <c r="AB923" s="1716">
        <f t="shared" si="3002"/>
        <v>0</v>
      </c>
      <c r="AC923" s="1716">
        <f t="shared" si="3002"/>
        <v>0</v>
      </c>
      <c r="AD923" s="1716">
        <f t="shared" si="3002"/>
        <v>0</v>
      </c>
      <c r="AE923" s="1716">
        <f t="shared" si="3002"/>
        <v>0</v>
      </c>
      <c r="AF923" s="1716">
        <f t="shared" si="3002"/>
        <v>0</v>
      </c>
      <c r="AG923" s="1716">
        <f t="shared" si="3002"/>
        <v>0</v>
      </c>
      <c r="AH923" s="1716">
        <f t="shared" si="3002"/>
        <v>0</v>
      </c>
      <c r="AI923" s="1716">
        <f t="shared" si="3002"/>
        <v>0</v>
      </c>
      <c r="AJ923" s="1716">
        <f t="shared" si="3002"/>
        <v>0</v>
      </c>
      <c r="AK923" s="1531"/>
      <c r="AL923" s="1716">
        <f t="shared" ref="AL923:BB923" si="3003">SUM(AL199)</f>
        <v>0</v>
      </c>
      <c r="AM923" s="1716">
        <f t="shared" si="3003"/>
        <v>0</v>
      </c>
      <c r="AN923" s="1716">
        <f t="shared" si="3003"/>
        <v>0</v>
      </c>
      <c r="AO923" s="1716">
        <f t="shared" si="3003"/>
        <v>0</v>
      </c>
      <c r="AP923" s="1716">
        <f t="shared" si="3003"/>
        <v>0</v>
      </c>
      <c r="AQ923" s="1716">
        <f t="shared" si="3003"/>
        <v>0</v>
      </c>
      <c r="AR923" s="1716">
        <f t="shared" si="3003"/>
        <v>0</v>
      </c>
      <c r="AS923" s="1716">
        <f t="shared" si="3003"/>
        <v>0</v>
      </c>
      <c r="AT923" s="1716">
        <f t="shared" si="3003"/>
        <v>0</v>
      </c>
      <c r="AU923" s="1716">
        <f t="shared" si="3003"/>
        <v>0</v>
      </c>
      <c r="AV923" s="1716">
        <f t="shared" si="3003"/>
        <v>0</v>
      </c>
      <c r="AW923" s="1716">
        <f t="shared" si="3003"/>
        <v>0</v>
      </c>
      <c r="AX923" s="1716">
        <f t="shared" si="3003"/>
        <v>0</v>
      </c>
      <c r="AY923" s="1716">
        <f t="shared" si="3003"/>
        <v>0</v>
      </c>
      <c r="AZ923" s="1716">
        <f t="shared" si="3003"/>
        <v>0</v>
      </c>
      <c r="BA923" s="1716">
        <f t="shared" si="3003"/>
        <v>0</v>
      </c>
      <c r="BB923" s="1716">
        <f t="shared" si="3003"/>
        <v>0</v>
      </c>
      <c r="BC923" s="1531"/>
      <c r="BD923" s="1716">
        <f t="shared" ref="BD923:BT923" si="3004">SUM(BD199)</f>
        <v>0</v>
      </c>
      <c r="BE923" s="1716">
        <f t="shared" si="3004"/>
        <v>2500</v>
      </c>
      <c r="BF923" s="1716">
        <f t="shared" si="3004"/>
        <v>0</v>
      </c>
      <c r="BG923" s="1716">
        <f t="shared" si="3004"/>
        <v>0</v>
      </c>
      <c r="BH923" s="1716">
        <f t="shared" si="3004"/>
        <v>0</v>
      </c>
      <c r="BI923" s="1716">
        <f t="shared" si="3004"/>
        <v>7000</v>
      </c>
      <c r="BJ923" s="1716">
        <f t="shared" si="3004"/>
        <v>0</v>
      </c>
      <c r="BK923" s="1716">
        <f t="shared" si="3004"/>
        <v>0</v>
      </c>
      <c r="BL923" s="1716">
        <f t="shared" si="3004"/>
        <v>0</v>
      </c>
      <c r="BM923" s="1716">
        <f t="shared" si="3004"/>
        <v>0</v>
      </c>
      <c r="BN923" s="1716">
        <f t="shared" si="3004"/>
        <v>0</v>
      </c>
      <c r="BO923" s="1716">
        <f t="shared" si="3004"/>
        <v>0</v>
      </c>
      <c r="BP923" s="1716">
        <f t="shared" si="3004"/>
        <v>0</v>
      </c>
      <c r="BQ923" s="1716">
        <f t="shared" si="3004"/>
        <v>0</v>
      </c>
      <c r="BR923" s="1716">
        <f t="shared" si="3004"/>
        <v>0</v>
      </c>
      <c r="BS923" s="1716">
        <f t="shared" si="3004"/>
        <v>0</v>
      </c>
      <c r="BT923" s="1716">
        <f t="shared" si="3004"/>
        <v>0</v>
      </c>
      <c r="BU923" s="1531"/>
      <c r="BV923" s="1716">
        <f t="shared" ref="BV923:BY923" si="3005">SUM(BV199)</f>
        <v>0</v>
      </c>
      <c r="BW923" s="1716">
        <f t="shared" si="3005"/>
        <v>0</v>
      </c>
      <c r="BX923" s="1716">
        <f t="shared" si="3005"/>
        <v>0</v>
      </c>
      <c r="BY923" s="1716">
        <f t="shared" si="3005"/>
        <v>0</v>
      </c>
      <c r="BZ923" s="1236">
        <f t="shared" si="2958"/>
        <v>0</v>
      </c>
      <c r="CA923" s="1236">
        <f t="shared" si="2959"/>
        <v>0</v>
      </c>
      <c r="CB923" s="1236">
        <f t="shared" si="2960"/>
        <v>0</v>
      </c>
      <c r="CC923" s="1236">
        <f t="shared" si="2961"/>
        <v>166.66666666666666</v>
      </c>
      <c r="CD923" s="1204">
        <f t="shared" si="2990"/>
        <v>0</v>
      </c>
      <c r="CE923" s="1205">
        <f t="shared" si="2963"/>
        <v>0</v>
      </c>
      <c r="CF923" s="1206">
        <f t="shared" si="2963"/>
        <v>0</v>
      </c>
      <c r="CG923" s="1206">
        <f t="shared" si="2963"/>
        <v>0</v>
      </c>
      <c r="CH923" s="1206">
        <f t="shared" si="2963"/>
        <v>0</v>
      </c>
      <c r="CI923" s="1206">
        <f t="shared" si="2963"/>
        <v>0</v>
      </c>
      <c r="CJ923" s="1206">
        <f t="shared" si="2963"/>
        <v>0</v>
      </c>
      <c r="CK923" s="1207">
        <f t="shared" si="2963"/>
        <v>0</v>
      </c>
      <c r="CL923" s="1207">
        <f t="shared" si="2963"/>
        <v>0</v>
      </c>
      <c r="CM923" s="1207">
        <f t="shared" si="2963"/>
        <v>0</v>
      </c>
      <c r="CN923" s="1206">
        <f t="shared" si="2963"/>
        <v>0</v>
      </c>
      <c r="CO923" s="1206">
        <f t="shared" si="2963"/>
        <v>0</v>
      </c>
      <c r="CP923" s="1206">
        <f t="shared" si="2963"/>
        <v>0</v>
      </c>
      <c r="CQ923" s="1206">
        <f t="shared" si="2963"/>
        <v>0</v>
      </c>
      <c r="CR923" s="1206">
        <f t="shared" si="2963"/>
        <v>0</v>
      </c>
      <c r="CS923" s="1205">
        <f t="shared" si="2963"/>
        <v>0</v>
      </c>
      <c r="CT923" s="1208">
        <f t="shared" si="2963"/>
        <v>0</v>
      </c>
      <c r="CU923" s="1242">
        <f t="shared" si="2964"/>
        <v>0</v>
      </c>
      <c r="CV923" s="1243">
        <f t="shared" si="2965"/>
        <v>0</v>
      </c>
      <c r="CW923" s="1244">
        <f t="shared" si="2966"/>
        <v>0</v>
      </c>
      <c r="CX923" s="1244">
        <f t="shared" si="2967"/>
        <v>0</v>
      </c>
      <c r="CY923" s="1244">
        <f t="shared" si="2968"/>
        <v>0</v>
      </c>
      <c r="CZ923" s="1244">
        <f t="shared" si="2969"/>
        <v>0</v>
      </c>
      <c r="DA923" s="1244">
        <f t="shared" si="2970"/>
        <v>0</v>
      </c>
      <c r="DB923" s="1245">
        <f t="shared" si="2971"/>
        <v>0</v>
      </c>
      <c r="DC923" s="1245">
        <f t="shared" si="2972"/>
        <v>0</v>
      </c>
      <c r="DD923" s="1245">
        <f t="shared" si="2973"/>
        <v>0</v>
      </c>
      <c r="DE923" s="1244">
        <f t="shared" si="2974"/>
        <v>0</v>
      </c>
      <c r="DF923" s="1244">
        <f t="shared" si="2975"/>
        <v>0</v>
      </c>
      <c r="DG923" s="1244">
        <f t="shared" si="2976"/>
        <v>0</v>
      </c>
      <c r="DH923" s="1244">
        <f t="shared" si="2977"/>
        <v>0</v>
      </c>
      <c r="DI923" s="1244">
        <f t="shared" si="2978"/>
        <v>0</v>
      </c>
      <c r="DJ923" s="1243">
        <f t="shared" si="2979"/>
        <v>2500</v>
      </c>
      <c r="DK923" s="1242">
        <f t="shared" si="2980"/>
        <v>7000</v>
      </c>
      <c r="DL923" s="1230">
        <f t="shared" si="2981"/>
        <v>17</v>
      </c>
      <c r="DM923" s="1180">
        <f t="shared" si="2982"/>
        <v>17</v>
      </c>
      <c r="DN923" s="1180">
        <f t="shared" si="2983"/>
        <v>17</v>
      </c>
      <c r="DO923" s="1180">
        <f t="shared" si="2984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6">SUM(B203)</f>
        <v>0</v>
      </c>
      <c r="C924" s="1716">
        <f t="shared" si="3006"/>
        <v>0</v>
      </c>
      <c r="D924" s="1716">
        <f t="shared" si="3006"/>
        <v>0</v>
      </c>
      <c r="E924" s="1716">
        <f t="shared" si="3006"/>
        <v>0</v>
      </c>
      <c r="F924" s="1716">
        <f t="shared" si="3006"/>
        <v>0</v>
      </c>
      <c r="G924" s="1716">
        <f t="shared" si="3006"/>
        <v>0</v>
      </c>
      <c r="H924" s="1716">
        <f t="shared" si="3006"/>
        <v>0</v>
      </c>
      <c r="I924" s="1716">
        <f t="shared" si="3006"/>
        <v>0</v>
      </c>
      <c r="J924" s="1716">
        <f t="shared" si="3006"/>
        <v>0</v>
      </c>
      <c r="K924" s="1716">
        <f t="shared" si="3006"/>
        <v>0</v>
      </c>
      <c r="L924" s="1716">
        <f t="shared" si="3006"/>
        <v>0</v>
      </c>
      <c r="M924" s="1716">
        <f t="shared" si="3006"/>
        <v>0</v>
      </c>
      <c r="N924" s="1716">
        <f t="shared" si="3006"/>
        <v>0</v>
      </c>
      <c r="O924" s="1716">
        <f t="shared" si="3006"/>
        <v>0</v>
      </c>
      <c r="P924" s="1716">
        <f t="shared" si="3006"/>
        <v>0</v>
      </c>
      <c r="Q924" s="1716">
        <f t="shared" si="3006"/>
        <v>0</v>
      </c>
      <c r="R924" s="1716">
        <f t="shared" si="3006"/>
        <v>0</v>
      </c>
      <c r="S924" s="1531"/>
      <c r="T924" s="1716">
        <f t="shared" ref="T924:AJ924" si="3007">SUM(T203)</f>
        <v>0</v>
      </c>
      <c r="U924" s="1716">
        <f t="shared" si="3007"/>
        <v>0</v>
      </c>
      <c r="V924" s="1716">
        <f t="shared" si="3007"/>
        <v>0</v>
      </c>
      <c r="W924" s="1716">
        <f t="shared" si="3007"/>
        <v>0</v>
      </c>
      <c r="X924" s="1716">
        <f t="shared" si="3007"/>
        <v>0</v>
      </c>
      <c r="Y924" s="1716">
        <f t="shared" si="3007"/>
        <v>0</v>
      </c>
      <c r="Z924" s="1716">
        <f t="shared" si="3007"/>
        <v>0</v>
      </c>
      <c r="AA924" s="1716">
        <f t="shared" si="3007"/>
        <v>0</v>
      </c>
      <c r="AB924" s="1716">
        <f t="shared" si="3007"/>
        <v>0</v>
      </c>
      <c r="AC924" s="1716">
        <f t="shared" si="3007"/>
        <v>0</v>
      </c>
      <c r="AD924" s="1716">
        <f t="shared" si="3007"/>
        <v>0</v>
      </c>
      <c r="AE924" s="1716">
        <f t="shared" si="3007"/>
        <v>0</v>
      </c>
      <c r="AF924" s="1716">
        <f t="shared" si="3007"/>
        <v>0</v>
      </c>
      <c r="AG924" s="1716">
        <f t="shared" si="3007"/>
        <v>0</v>
      </c>
      <c r="AH924" s="1716">
        <f t="shared" si="3007"/>
        <v>0</v>
      </c>
      <c r="AI924" s="1716">
        <f t="shared" si="3007"/>
        <v>0</v>
      </c>
      <c r="AJ924" s="1716">
        <f t="shared" si="3007"/>
        <v>0</v>
      </c>
      <c r="AK924" s="1531"/>
      <c r="AL924" s="1716">
        <f t="shared" ref="AL924:BB924" si="3008">SUM(AL203)</f>
        <v>0</v>
      </c>
      <c r="AM924" s="1716">
        <f t="shared" si="3008"/>
        <v>0</v>
      </c>
      <c r="AN924" s="1716">
        <f t="shared" si="3008"/>
        <v>0</v>
      </c>
      <c r="AO924" s="1716">
        <f t="shared" si="3008"/>
        <v>0</v>
      </c>
      <c r="AP924" s="1716">
        <f t="shared" si="3008"/>
        <v>0</v>
      </c>
      <c r="AQ924" s="1716">
        <f t="shared" si="3008"/>
        <v>0</v>
      </c>
      <c r="AR924" s="1716">
        <f t="shared" si="3008"/>
        <v>0</v>
      </c>
      <c r="AS924" s="1716">
        <f t="shared" si="3008"/>
        <v>0</v>
      </c>
      <c r="AT924" s="1716">
        <f t="shared" si="3008"/>
        <v>0</v>
      </c>
      <c r="AU924" s="1716">
        <f t="shared" si="3008"/>
        <v>0</v>
      </c>
      <c r="AV924" s="1716">
        <f t="shared" si="3008"/>
        <v>0</v>
      </c>
      <c r="AW924" s="1716">
        <f t="shared" si="3008"/>
        <v>0</v>
      </c>
      <c r="AX924" s="1716">
        <f t="shared" si="3008"/>
        <v>0</v>
      </c>
      <c r="AY924" s="1716">
        <f t="shared" si="3008"/>
        <v>0</v>
      </c>
      <c r="AZ924" s="1716">
        <f t="shared" si="3008"/>
        <v>0</v>
      </c>
      <c r="BA924" s="1716">
        <f t="shared" si="3008"/>
        <v>0</v>
      </c>
      <c r="BB924" s="1716">
        <f t="shared" si="3008"/>
        <v>0</v>
      </c>
      <c r="BC924" s="1531"/>
      <c r="BD924" s="1716">
        <f t="shared" ref="BD924:BT924" si="3009">SUM(BD203)</f>
        <v>0</v>
      </c>
      <c r="BE924" s="1716">
        <f t="shared" si="3009"/>
        <v>0</v>
      </c>
      <c r="BF924" s="1716">
        <f t="shared" si="3009"/>
        <v>0</v>
      </c>
      <c r="BG924" s="1716">
        <f t="shared" si="3009"/>
        <v>0</v>
      </c>
      <c r="BH924" s="1716">
        <f t="shared" si="3009"/>
        <v>0</v>
      </c>
      <c r="BI924" s="1716">
        <f t="shared" si="3009"/>
        <v>0</v>
      </c>
      <c r="BJ924" s="1716">
        <f t="shared" si="3009"/>
        <v>0</v>
      </c>
      <c r="BK924" s="1716">
        <f t="shared" si="3009"/>
        <v>0</v>
      </c>
      <c r="BL924" s="1716">
        <f t="shared" si="3009"/>
        <v>0</v>
      </c>
      <c r="BM924" s="1716">
        <f t="shared" si="3009"/>
        <v>0</v>
      </c>
      <c r="BN924" s="1716">
        <f t="shared" si="3009"/>
        <v>0</v>
      </c>
      <c r="BO924" s="1716">
        <f t="shared" si="3009"/>
        <v>0</v>
      </c>
      <c r="BP924" s="1716">
        <f t="shared" si="3009"/>
        <v>0</v>
      </c>
      <c r="BQ924" s="1716">
        <f t="shared" si="3009"/>
        <v>0</v>
      </c>
      <c r="BR924" s="1716">
        <f t="shared" si="3009"/>
        <v>0</v>
      </c>
      <c r="BS924" s="1716">
        <f t="shared" si="3009"/>
        <v>0</v>
      </c>
      <c r="BT924" s="1716">
        <f t="shared" si="3009"/>
        <v>0</v>
      </c>
      <c r="BU924" s="1531"/>
      <c r="BV924" s="1716">
        <f t="shared" ref="BV924:BY924" si="3010">SUM(BV203)</f>
        <v>0</v>
      </c>
      <c r="BW924" s="1716">
        <f t="shared" si="3010"/>
        <v>0</v>
      </c>
      <c r="BX924" s="1716">
        <f t="shared" si="3010"/>
        <v>0</v>
      </c>
      <c r="BY924" s="1716">
        <f t="shared" si="3010"/>
        <v>0</v>
      </c>
      <c r="BZ924" s="1236">
        <f t="shared" si="2958"/>
        <v>0</v>
      </c>
      <c r="CA924" s="1236">
        <f t="shared" si="2959"/>
        <v>0</v>
      </c>
      <c r="CB924" s="1236">
        <f t="shared" si="2960"/>
        <v>0</v>
      </c>
      <c r="CC924" s="1236">
        <f t="shared" si="2961"/>
        <v>0</v>
      </c>
      <c r="CD924" s="1204">
        <f t="shared" si="2990"/>
        <v>0</v>
      </c>
      <c r="CE924" s="1205">
        <f t="shared" si="2963"/>
        <v>0</v>
      </c>
      <c r="CF924" s="1206">
        <f t="shared" si="2963"/>
        <v>0</v>
      </c>
      <c r="CG924" s="1206">
        <f t="shared" si="2963"/>
        <v>0</v>
      </c>
      <c r="CH924" s="1206">
        <f t="shared" si="2963"/>
        <v>0</v>
      </c>
      <c r="CI924" s="1206">
        <f t="shared" si="2963"/>
        <v>0</v>
      </c>
      <c r="CJ924" s="1206">
        <f t="shared" si="2963"/>
        <v>0</v>
      </c>
      <c r="CK924" s="1207">
        <f t="shared" si="2963"/>
        <v>0</v>
      </c>
      <c r="CL924" s="1207">
        <f t="shared" si="2963"/>
        <v>0</v>
      </c>
      <c r="CM924" s="1207">
        <f t="shared" si="2963"/>
        <v>0</v>
      </c>
      <c r="CN924" s="1206">
        <f t="shared" si="2963"/>
        <v>0</v>
      </c>
      <c r="CO924" s="1206">
        <f t="shared" si="2963"/>
        <v>0</v>
      </c>
      <c r="CP924" s="1206">
        <f t="shared" si="2963"/>
        <v>0</v>
      </c>
      <c r="CQ924" s="1206">
        <f t="shared" si="2963"/>
        <v>0</v>
      </c>
      <c r="CR924" s="1206">
        <f t="shared" si="2963"/>
        <v>0</v>
      </c>
      <c r="CS924" s="1205">
        <f t="shared" si="2963"/>
        <v>0</v>
      </c>
      <c r="CT924" s="1208">
        <f t="shared" si="2963"/>
        <v>0</v>
      </c>
      <c r="CU924" s="1242">
        <f t="shared" si="2964"/>
        <v>0</v>
      </c>
      <c r="CV924" s="1243">
        <f t="shared" si="2965"/>
        <v>0</v>
      </c>
      <c r="CW924" s="1244">
        <f t="shared" si="2966"/>
        <v>0</v>
      </c>
      <c r="CX924" s="1244">
        <f t="shared" si="2967"/>
        <v>0</v>
      </c>
      <c r="CY924" s="1244">
        <f t="shared" si="2968"/>
        <v>0</v>
      </c>
      <c r="CZ924" s="1244">
        <f t="shared" si="2969"/>
        <v>0</v>
      </c>
      <c r="DA924" s="1244">
        <f t="shared" si="2970"/>
        <v>0</v>
      </c>
      <c r="DB924" s="1245">
        <f t="shared" si="2971"/>
        <v>0</v>
      </c>
      <c r="DC924" s="1245">
        <f t="shared" si="2972"/>
        <v>0</v>
      </c>
      <c r="DD924" s="1245">
        <f t="shared" si="2973"/>
        <v>0</v>
      </c>
      <c r="DE924" s="1244">
        <f t="shared" si="2974"/>
        <v>0</v>
      </c>
      <c r="DF924" s="1244">
        <f t="shared" si="2975"/>
        <v>0</v>
      </c>
      <c r="DG924" s="1244">
        <f t="shared" si="2976"/>
        <v>0</v>
      </c>
      <c r="DH924" s="1244">
        <f t="shared" si="2977"/>
        <v>0</v>
      </c>
      <c r="DI924" s="1244">
        <f t="shared" si="2978"/>
        <v>0</v>
      </c>
      <c r="DJ924" s="1243">
        <f t="shared" si="2979"/>
        <v>0</v>
      </c>
      <c r="DK924" s="1242">
        <f t="shared" si="2980"/>
        <v>0</v>
      </c>
      <c r="DL924" s="1230">
        <f t="shared" si="2981"/>
        <v>17</v>
      </c>
      <c r="DM924" s="1180">
        <f t="shared" si="2982"/>
        <v>17</v>
      </c>
      <c r="DN924" s="1180">
        <f t="shared" si="2983"/>
        <v>17</v>
      </c>
      <c r="DO924" s="1180">
        <f t="shared" si="2984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11">SUM(B206)</f>
        <v>0</v>
      </c>
      <c r="C925" s="1716">
        <f t="shared" si="3011"/>
        <v>0</v>
      </c>
      <c r="D925" s="1716">
        <f t="shared" si="3011"/>
        <v>0</v>
      </c>
      <c r="E925" s="1716">
        <f t="shared" si="3011"/>
        <v>0</v>
      </c>
      <c r="F925" s="1716">
        <f t="shared" si="3011"/>
        <v>0</v>
      </c>
      <c r="G925" s="1716">
        <f t="shared" si="3011"/>
        <v>0</v>
      </c>
      <c r="H925" s="1716">
        <f t="shared" si="3011"/>
        <v>0</v>
      </c>
      <c r="I925" s="1716">
        <f t="shared" si="3011"/>
        <v>0</v>
      </c>
      <c r="J925" s="1716">
        <f t="shared" si="3011"/>
        <v>0</v>
      </c>
      <c r="K925" s="1716">
        <f t="shared" si="3011"/>
        <v>0</v>
      </c>
      <c r="L925" s="1716">
        <f t="shared" si="3011"/>
        <v>0</v>
      </c>
      <c r="M925" s="1716">
        <f t="shared" si="3011"/>
        <v>0</v>
      </c>
      <c r="N925" s="1716">
        <f t="shared" si="3011"/>
        <v>0</v>
      </c>
      <c r="O925" s="1716">
        <f t="shared" si="3011"/>
        <v>0</v>
      </c>
      <c r="P925" s="1716">
        <f t="shared" si="3011"/>
        <v>0</v>
      </c>
      <c r="Q925" s="1716">
        <f t="shared" si="3011"/>
        <v>0</v>
      </c>
      <c r="R925" s="1716">
        <f t="shared" si="3011"/>
        <v>0</v>
      </c>
      <c r="S925" s="1531"/>
      <c r="T925" s="1716">
        <f t="shared" ref="T925:AJ925" si="3012">SUM(T206)</f>
        <v>100</v>
      </c>
      <c r="U925" s="1716">
        <f t="shared" si="3012"/>
        <v>0</v>
      </c>
      <c r="V925" s="1716">
        <f t="shared" si="3012"/>
        <v>0</v>
      </c>
      <c r="W925" s="1716">
        <f t="shared" si="3012"/>
        <v>900</v>
      </c>
      <c r="X925" s="1716">
        <f t="shared" si="3012"/>
        <v>0</v>
      </c>
      <c r="Y925" s="1716">
        <f t="shared" si="3012"/>
        <v>180</v>
      </c>
      <c r="Z925" s="1716">
        <f t="shared" si="3012"/>
        <v>600</v>
      </c>
      <c r="AA925" s="1716">
        <f t="shared" si="3012"/>
        <v>0</v>
      </c>
      <c r="AB925" s="1716">
        <f t="shared" si="3012"/>
        <v>340</v>
      </c>
      <c r="AC925" s="1716">
        <f t="shared" si="3012"/>
        <v>0</v>
      </c>
      <c r="AD925" s="1716">
        <f t="shared" si="3012"/>
        <v>0</v>
      </c>
      <c r="AE925" s="1716">
        <f t="shared" si="3012"/>
        <v>0</v>
      </c>
      <c r="AF925" s="1716">
        <f t="shared" si="3012"/>
        <v>0</v>
      </c>
      <c r="AG925" s="1716">
        <f t="shared" si="3012"/>
        <v>0</v>
      </c>
      <c r="AH925" s="1716">
        <f t="shared" si="3012"/>
        <v>0</v>
      </c>
      <c r="AI925" s="1716">
        <f t="shared" si="3012"/>
        <v>0</v>
      </c>
      <c r="AJ925" s="1716">
        <f t="shared" si="3012"/>
        <v>0</v>
      </c>
      <c r="AK925" s="1531"/>
      <c r="AL925" s="1716">
        <f t="shared" ref="AL925:BB925" si="3013">SUM(AL206)</f>
        <v>240</v>
      </c>
      <c r="AM925" s="1716">
        <f t="shared" si="3013"/>
        <v>350</v>
      </c>
      <c r="AN925" s="1716">
        <f t="shared" si="3013"/>
        <v>0</v>
      </c>
      <c r="AO925" s="1716">
        <f t="shared" si="3013"/>
        <v>540</v>
      </c>
      <c r="AP925" s="1716">
        <f t="shared" si="3013"/>
        <v>900</v>
      </c>
      <c r="AQ925" s="1716">
        <f t="shared" si="3013"/>
        <v>450</v>
      </c>
      <c r="AR925" s="1716">
        <f t="shared" si="3013"/>
        <v>2100</v>
      </c>
      <c r="AS925" s="1716">
        <f t="shared" si="3013"/>
        <v>2800</v>
      </c>
      <c r="AT925" s="1716">
        <f t="shared" si="3013"/>
        <v>0</v>
      </c>
      <c r="AU925" s="1716">
        <f t="shared" si="3013"/>
        <v>0</v>
      </c>
      <c r="AV925" s="1716">
        <f t="shared" si="3013"/>
        <v>0</v>
      </c>
      <c r="AW925" s="1716">
        <f t="shared" si="3013"/>
        <v>0</v>
      </c>
      <c r="AX925" s="1716">
        <f t="shared" si="3013"/>
        <v>0</v>
      </c>
      <c r="AY925" s="1716">
        <f t="shared" si="3013"/>
        <v>0</v>
      </c>
      <c r="AZ925" s="1716">
        <f t="shared" si="3013"/>
        <v>0</v>
      </c>
      <c r="BA925" s="1716">
        <f t="shared" si="3013"/>
        <v>0</v>
      </c>
      <c r="BB925" s="1716">
        <f t="shared" si="3013"/>
        <v>0</v>
      </c>
      <c r="BC925" s="1531"/>
      <c r="BD925" s="1716">
        <f t="shared" ref="BD925:BT925" si="3014">SUM(BD206)</f>
        <v>600</v>
      </c>
      <c r="BE925" s="1716">
        <f t="shared" si="3014"/>
        <v>1800</v>
      </c>
      <c r="BF925" s="1716">
        <f t="shared" si="3014"/>
        <v>500</v>
      </c>
      <c r="BG925" s="1716">
        <f t="shared" si="3014"/>
        <v>5800</v>
      </c>
      <c r="BH925" s="1716">
        <f t="shared" si="3014"/>
        <v>2400</v>
      </c>
      <c r="BI925" s="1716">
        <f t="shared" si="3014"/>
        <v>1600</v>
      </c>
      <c r="BJ925" s="1716">
        <f t="shared" si="3014"/>
        <v>4000</v>
      </c>
      <c r="BK925" s="1716">
        <f t="shared" si="3014"/>
        <v>0</v>
      </c>
      <c r="BL925" s="1716">
        <f t="shared" si="3014"/>
        <v>3750</v>
      </c>
      <c r="BM925" s="1716">
        <f t="shared" si="3014"/>
        <v>0</v>
      </c>
      <c r="BN925" s="1716">
        <f t="shared" si="3014"/>
        <v>0</v>
      </c>
      <c r="BO925" s="1716">
        <f t="shared" si="3014"/>
        <v>0</v>
      </c>
      <c r="BP925" s="1716">
        <f t="shared" si="3014"/>
        <v>0</v>
      </c>
      <c r="BQ925" s="1716">
        <f t="shared" si="3014"/>
        <v>0</v>
      </c>
      <c r="BR925" s="1716">
        <f t="shared" si="3014"/>
        <v>0</v>
      </c>
      <c r="BS925" s="1716">
        <f t="shared" si="3014"/>
        <v>0</v>
      </c>
      <c r="BT925" s="1716">
        <f t="shared" si="3014"/>
        <v>0</v>
      </c>
      <c r="BU925" s="1531"/>
      <c r="BV925" s="1716">
        <f t="shared" ref="BV925:BY925" si="3015">SUM(BV206)</f>
        <v>0</v>
      </c>
      <c r="BW925" s="1716">
        <f t="shared" si="3015"/>
        <v>0</v>
      </c>
      <c r="BX925" s="1716">
        <f t="shared" si="3015"/>
        <v>405</v>
      </c>
      <c r="BY925" s="1716">
        <f t="shared" si="3015"/>
        <v>600</v>
      </c>
      <c r="BZ925" s="1236">
        <f t="shared" si="2958"/>
        <v>0</v>
      </c>
      <c r="CA925" s="1236">
        <f t="shared" si="2959"/>
        <v>81.333333333333329</v>
      </c>
      <c r="CB925" s="1236">
        <f t="shared" si="2960"/>
        <v>305.33333333333331</v>
      </c>
      <c r="CC925" s="1236">
        <f t="shared" si="2961"/>
        <v>976.66666666666663</v>
      </c>
      <c r="CD925" s="1204">
        <f t="shared" si="2990"/>
        <v>0</v>
      </c>
      <c r="CE925" s="1205">
        <f t="shared" si="2963"/>
        <v>0</v>
      </c>
      <c r="CF925" s="1206">
        <f t="shared" si="2963"/>
        <v>0</v>
      </c>
      <c r="CG925" s="1206">
        <f t="shared" si="2963"/>
        <v>0</v>
      </c>
      <c r="CH925" s="1206">
        <f t="shared" si="2963"/>
        <v>0</v>
      </c>
      <c r="CI925" s="1206">
        <f t="shared" si="2963"/>
        <v>0</v>
      </c>
      <c r="CJ925" s="1206">
        <f t="shared" si="2963"/>
        <v>0</v>
      </c>
      <c r="CK925" s="1207">
        <f t="shared" si="2963"/>
        <v>0</v>
      </c>
      <c r="CL925" s="1207">
        <f t="shared" si="2963"/>
        <v>0</v>
      </c>
      <c r="CM925" s="1207">
        <f t="shared" si="2963"/>
        <v>0</v>
      </c>
      <c r="CN925" s="1206">
        <f t="shared" si="2963"/>
        <v>240</v>
      </c>
      <c r="CO925" s="1206">
        <f t="shared" si="2963"/>
        <v>350</v>
      </c>
      <c r="CP925" s="1206">
        <f t="shared" si="2963"/>
        <v>450</v>
      </c>
      <c r="CQ925" s="1206">
        <f t="shared" si="2963"/>
        <v>540</v>
      </c>
      <c r="CR925" s="1206">
        <f t="shared" si="2963"/>
        <v>900</v>
      </c>
      <c r="CS925" s="1205">
        <f t="shared" si="2963"/>
        <v>2100</v>
      </c>
      <c r="CT925" s="1208">
        <f t="shared" si="2963"/>
        <v>2800</v>
      </c>
      <c r="CU925" s="1242">
        <f t="shared" si="2964"/>
        <v>0</v>
      </c>
      <c r="CV925" s="1243">
        <f t="shared" si="2965"/>
        <v>0</v>
      </c>
      <c r="CW925" s="1244">
        <f t="shared" si="2966"/>
        <v>0</v>
      </c>
      <c r="CX925" s="1244">
        <f t="shared" si="2967"/>
        <v>0</v>
      </c>
      <c r="CY925" s="1244">
        <f t="shared" si="2968"/>
        <v>0</v>
      </c>
      <c r="CZ925" s="1244">
        <f t="shared" si="2969"/>
        <v>0</v>
      </c>
      <c r="DA925" s="1244">
        <f t="shared" si="2970"/>
        <v>0</v>
      </c>
      <c r="DB925" s="1245">
        <f t="shared" si="2971"/>
        <v>0</v>
      </c>
      <c r="DC925" s="1245">
        <f t="shared" si="2972"/>
        <v>0</v>
      </c>
      <c r="DD925" s="1245">
        <f t="shared" si="2973"/>
        <v>500</v>
      </c>
      <c r="DE925" s="1244">
        <f t="shared" si="2974"/>
        <v>600</v>
      </c>
      <c r="DF925" s="1244">
        <f t="shared" si="2975"/>
        <v>1600</v>
      </c>
      <c r="DG925" s="1244">
        <f t="shared" si="2976"/>
        <v>1800</v>
      </c>
      <c r="DH925" s="1244">
        <f t="shared" si="2977"/>
        <v>2400</v>
      </c>
      <c r="DI925" s="1244">
        <f t="shared" si="2978"/>
        <v>3750</v>
      </c>
      <c r="DJ925" s="1243">
        <f t="shared" si="2979"/>
        <v>4000</v>
      </c>
      <c r="DK925" s="1242">
        <f t="shared" si="2980"/>
        <v>5800</v>
      </c>
      <c r="DL925" s="1230">
        <f t="shared" si="2981"/>
        <v>17</v>
      </c>
      <c r="DM925" s="1180">
        <f t="shared" si="2982"/>
        <v>17</v>
      </c>
      <c r="DN925" s="1180">
        <f t="shared" si="2983"/>
        <v>17</v>
      </c>
      <c r="DO925" s="1180">
        <f t="shared" si="2984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6">SUM(B209)</f>
        <v>150</v>
      </c>
      <c r="C926" s="1716">
        <f t="shared" si="3016"/>
        <v>350</v>
      </c>
      <c r="D926" s="1716">
        <f t="shared" si="3016"/>
        <v>160</v>
      </c>
      <c r="E926" s="1716">
        <f t="shared" si="3016"/>
        <v>135</v>
      </c>
      <c r="F926" s="1716">
        <f t="shared" si="3016"/>
        <v>105</v>
      </c>
      <c r="G926" s="1716">
        <f t="shared" si="3016"/>
        <v>90</v>
      </c>
      <c r="H926" s="1716">
        <f t="shared" si="3016"/>
        <v>30</v>
      </c>
      <c r="I926" s="1716">
        <f t="shared" si="3016"/>
        <v>175</v>
      </c>
      <c r="J926" s="1716">
        <f t="shared" si="3016"/>
        <v>60</v>
      </c>
      <c r="K926" s="1716">
        <f t="shared" si="3016"/>
        <v>0</v>
      </c>
      <c r="L926" s="1716">
        <f t="shared" si="3016"/>
        <v>0</v>
      </c>
      <c r="M926" s="1716">
        <f t="shared" si="3016"/>
        <v>0</v>
      </c>
      <c r="N926" s="1716">
        <f t="shared" si="3016"/>
        <v>0</v>
      </c>
      <c r="O926" s="1716">
        <f t="shared" si="3016"/>
        <v>0</v>
      </c>
      <c r="P926" s="1716">
        <f t="shared" si="3016"/>
        <v>0</v>
      </c>
      <c r="Q926" s="1716">
        <f t="shared" si="3016"/>
        <v>0</v>
      </c>
      <c r="R926" s="1716">
        <f t="shared" si="3016"/>
        <v>0</v>
      </c>
      <c r="S926" s="1531"/>
      <c r="T926" s="1716">
        <f t="shared" ref="T926:AJ926" si="3017">SUM(T209)</f>
        <v>300</v>
      </c>
      <c r="U926" s="1716">
        <f t="shared" si="3017"/>
        <v>0</v>
      </c>
      <c r="V926" s="1716">
        <f t="shared" si="3017"/>
        <v>120</v>
      </c>
      <c r="W926" s="1716">
        <f t="shared" si="3017"/>
        <v>800</v>
      </c>
      <c r="X926" s="1716">
        <f t="shared" si="3017"/>
        <v>0</v>
      </c>
      <c r="Y926" s="1716">
        <f t="shared" si="3017"/>
        <v>0</v>
      </c>
      <c r="Z926" s="1716">
        <f t="shared" si="3017"/>
        <v>480</v>
      </c>
      <c r="AA926" s="1716">
        <f t="shared" si="3017"/>
        <v>300</v>
      </c>
      <c r="AB926" s="1716">
        <f t="shared" si="3017"/>
        <v>300</v>
      </c>
      <c r="AC926" s="1716">
        <f t="shared" si="3017"/>
        <v>0</v>
      </c>
      <c r="AD926" s="1716">
        <f t="shared" si="3017"/>
        <v>0</v>
      </c>
      <c r="AE926" s="1716">
        <f t="shared" si="3017"/>
        <v>0</v>
      </c>
      <c r="AF926" s="1716">
        <f t="shared" si="3017"/>
        <v>0</v>
      </c>
      <c r="AG926" s="1716">
        <f t="shared" si="3017"/>
        <v>0</v>
      </c>
      <c r="AH926" s="1716">
        <f t="shared" si="3017"/>
        <v>0</v>
      </c>
      <c r="AI926" s="1716">
        <f t="shared" si="3017"/>
        <v>0</v>
      </c>
      <c r="AJ926" s="1716">
        <f t="shared" si="3017"/>
        <v>0</v>
      </c>
      <c r="AK926" s="1531"/>
      <c r="AL926" s="1716">
        <f t="shared" ref="AL926:BB926" si="3018">SUM(AL209)</f>
        <v>100</v>
      </c>
      <c r="AM926" s="1716">
        <f t="shared" si="3018"/>
        <v>120</v>
      </c>
      <c r="AN926" s="1716">
        <f t="shared" si="3018"/>
        <v>60</v>
      </c>
      <c r="AO926" s="1716">
        <f t="shared" si="3018"/>
        <v>90</v>
      </c>
      <c r="AP926" s="1716">
        <f t="shared" si="3018"/>
        <v>160</v>
      </c>
      <c r="AQ926" s="1716">
        <f t="shared" si="3018"/>
        <v>225</v>
      </c>
      <c r="AR926" s="1716">
        <f t="shared" si="3018"/>
        <v>125</v>
      </c>
      <c r="AS926" s="1716">
        <f t="shared" si="3018"/>
        <v>900</v>
      </c>
      <c r="AT926" s="1716">
        <f t="shared" si="3018"/>
        <v>840</v>
      </c>
      <c r="AU926" s="1716">
        <f t="shared" si="3018"/>
        <v>0</v>
      </c>
      <c r="AV926" s="1716">
        <f t="shared" si="3018"/>
        <v>0</v>
      </c>
      <c r="AW926" s="1716">
        <f t="shared" si="3018"/>
        <v>0</v>
      </c>
      <c r="AX926" s="1716">
        <f t="shared" si="3018"/>
        <v>0</v>
      </c>
      <c r="AY926" s="1716">
        <f t="shared" si="3018"/>
        <v>0</v>
      </c>
      <c r="AZ926" s="1716">
        <f t="shared" si="3018"/>
        <v>0</v>
      </c>
      <c r="BA926" s="1716">
        <f t="shared" si="3018"/>
        <v>0</v>
      </c>
      <c r="BB926" s="1716">
        <f t="shared" si="3018"/>
        <v>0</v>
      </c>
      <c r="BC926" s="1531"/>
      <c r="BD926" s="1716">
        <f t="shared" ref="BD926:BT926" si="3019">SUM(BD209)</f>
        <v>300</v>
      </c>
      <c r="BE926" s="1716">
        <f t="shared" si="3019"/>
        <v>75</v>
      </c>
      <c r="BF926" s="1716">
        <f t="shared" si="3019"/>
        <v>150</v>
      </c>
      <c r="BG926" s="1716">
        <f t="shared" si="3019"/>
        <v>175</v>
      </c>
      <c r="BH926" s="1716">
        <f t="shared" si="3019"/>
        <v>600</v>
      </c>
      <c r="BI926" s="1716">
        <f t="shared" si="3019"/>
        <v>90</v>
      </c>
      <c r="BJ926" s="1716">
        <f t="shared" si="3019"/>
        <v>400</v>
      </c>
      <c r="BK926" s="1716">
        <f t="shared" si="3019"/>
        <v>800</v>
      </c>
      <c r="BL926" s="1716">
        <f t="shared" si="3019"/>
        <v>550</v>
      </c>
      <c r="BM926" s="1716">
        <f t="shared" si="3019"/>
        <v>0</v>
      </c>
      <c r="BN926" s="1716">
        <f t="shared" si="3019"/>
        <v>0</v>
      </c>
      <c r="BO926" s="1716">
        <f t="shared" si="3019"/>
        <v>0</v>
      </c>
      <c r="BP926" s="1716">
        <f t="shared" si="3019"/>
        <v>0</v>
      </c>
      <c r="BQ926" s="1716">
        <f t="shared" si="3019"/>
        <v>0</v>
      </c>
      <c r="BR926" s="1716">
        <f t="shared" si="3019"/>
        <v>0</v>
      </c>
      <c r="BS926" s="1716">
        <f t="shared" si="3019"/>
        <v>0</v>
      </c>
      <c r="BT926" s="1716">
        <f t="shared" si="3019"/>
        <v>0</v>
      </c>
      <c r="BU926" s="1531"/>
      <c r="BV926" s="1716">
        <f t="shared" ref="BV926:BY926" si="3020">SUM(BV209)</f>
        <v>90</v>
      </c>
      <c r="BW926" s="1716">
        <f t="shared" si="3020"/>
        <v>300</v>
      </c>
      <c r="BX926" s="1716">
        <f t="shared" si="3020"/>
        <v>100</v>
      </c>
      <c r="BY926" s="1716">
        <f t="shared" si="3020"/>
        <v>300</v>
      </c>
      <c r="BZ926" s="1236">
        <f t="shared" si="2958"/>
        <v>60.333333333333336</v>
      </c>
      <c r="CA926" s="1236">
        <f t="shared" si="2959"/>
        <v>100</v>
      </c>
      <c r="CB926" s="1236">
        <f t="shared" si="2960"/>
        <v>114.66666666666667</v>
      </c>
      <c r="CC926" s="1236">
        <f t="shared" si="2961"/>
        <v>156</v>
      </c>
      <c r="CD926" s="1204">
        <f t="shared" si="2990"/>
        <v>0</v>
      </c>
      <c r="CE926" s="1205">
        <f t="shared" si="2963"/>
        <v>0</v>
      </c>
      <c r="CF926" s="1206">
        <f t="shared" si="2963"/>
        <v>0</v>
      </c>
      <c r="CG926" s="1206">
        <f t="shared" si="2963"/>
        <v>0</v>
      </c>
      <c r="CH926" s="1206">
        <f t="shared" si="2963"/>
        <v>0</v>
      </c>
      <c r="CI926" s="1206">
        <f t="shared" si="2963"/>
        <v>0</v>
      </c>
      <c r="CJ926" s="1206">
        <f t="shared" si="2963"/>
        <v>0</v>
      </c>
      <c r="CK926" s="1207">
        <f t="shared" si="2963"/>
        <v>0</v>
      </c>
      <c r="CL926" s="1207">
        <f t="shared" si="2963"/>
        <v>60</v>
      </c>
      <c r="CM926" s="1207">
        <f t="shared" si="2963"/>
        <v>90</v>
      </c>
      <c r="CN926" s="1206">
        <f t="shared" si="2963"/>
        <v>100</v>
      </c>
      <c r="CO926" s="1206">
        <f t="shared" si="2963"/>
        <v>120</v>
      </c>
      <c r="CP926" s="1206">
        <f t="shared" si="2963"/>
        <v>125</v>
      </c>
      <c r="CQ926" s="1206">
        <f t="shared" si="2963"/>
        <v>160</v>
      </c>
      <c r="CR926" s="1206">
        <f t="shared" si="2963"/>
        <v>225</v>
      </c>
      <c r="CS926" s="1205">
        <f t="shared" si="2963"/>
        <v>840</v>
      </c>
      <c r="CT926" s="1208">
        <f t="shared" si="2963"/>
        <v>900</v>
      </c>
      <c r="CU926" s="1242">
        <f t="shared" si="2964"/>
        <v>0</v>
      </c>
      <c r="CV926" s="1243">
        <f t="shared" si="2965"/>
        <v>0</v>
      </c>
      <c r="CW926" s="1244">
        <f t="shared" si="2966"/>
        <v>0</v>
      </c>
      <c r="CX926" s="1244">
        <f t="shared" si="2967"/>
        <v>0</v>
      </c>
      <c r="CY926" s="1244">
        <f t="shared" si="2968"/>
        <v>0</v>
      </c>
      <c r="CZ926" s="1244">
        <f t="shared" si="2969"/>
        <v>0</v>
      </c>
      <c r="DA926" s="1244">
        <f t="shared" si="2970"/>
        <v>0</v>
      </c>
      <c r="DB926" s="1245">
        <f t="shared" si="2971"/>
        <v>0</v>
      </c>
      <c r="DC926" s="1245">
        <f t="shared" si="2972"/>
        <v>75</v>
      </c>
      <c r="DD926" s="1245">
        <f t="shared" si="2973"/>
        <v>90</v>
      </c>
      <c r="DE926" s="1244">
        <f t="shared" si="2974"/>
        <v>150</v>
      </c>
      <c r="DF926" s="1244">
        <f t="shared" si="2975"/>
        <v>175</v>
      </c>
      <c r="DG926" s="1244">
        <f t="shared" si="2976"/>
        <v>300</v>
      </c>
      <c r="DH926" s="1244">
        <f t="shared" si="2977"/>
        <v>400</v>
      </c>
      <c r="DI926" s="1244">
        <f t="shared" si="2978"/>
        <v>550</v>
      </c>
      <c r="DJ926" s="1243">
        <f t="shared" si="2979"/>
        <v>600</v>
      </c>
      <c r="DK926" s="1242">
        <f t="shared" si="2980"/>
        <v>800</v>
      </c>
      <c r="DL926" s="1230">
        <f t="shared" si="2981"/>
        <v>17</v>
      </c>
      <c r="DM926" s="1180">
        <f t="shared" si="2982"/>
        <v>17</v>
      </c>
      <c r="DN926" s="1180">
        <f t="shared" si="2983"/>
        <v>17</v>
      </c>
      <c r="DO926" s="1180">
        <f t="shared" si="2984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21">SUM(B212)</f>
        <v>0</v>
      </c>
      <c r="C927" s="1716">
        <f t="shared" si="3021"/>
        <v>0</v>
      </c>
      <c r="D927" s="1716">
        <f t="shared" si="3021"/>
        <v>0</v>
      </c>
      <c r="E927" s="1716">
        <f t="shared" si="3021"/>
        <v>0</v>
      </c>
      <c r="F927" s="1716">
        <f t="shared" si="3021"/>
        <v>0</v>
      </c>
      <c r="G927" s="1716">
        <f t="shared" si="3021"/>
        <v>0</v>
      </c>
      <c r="H927" s="1716">
        <f t="shared" si="3021"/>
        <v>0</v>
      </c>
      <c r="I927" s="1716">
        <f t="shared" si="3021"/>
        <v>0</v>
      </c>
      <c r="J927" s="1716">
        <f t="shared" si="3021"/>
        <v>0</v>
      </c>
      <c r="K927" s="1716">
        <f t="shared" si="3021"/>
        <v>0</v>
      </c>
      <c r="L927" s="1716">
        <f t="shared" si="3021"/>
        <v>0</v>
      </c>
      <c r="M927" s="1716">
        <f t="shared" si="3021"/>
        <v>0</v>
      </c>
      <c r="N927" s="1716">
        <f t="shared" si="3021"/>
        <v>0</v>
      </c>
      <c r="O927" s="1716">
        <f t="shared" si="3021"/>
        <v>0</v>
      </c>
      <c r="P927" s="1716">
        <f t="shared" si="3021"/>
        <v>0</v>
      </c>
      <c r="Q927" s="1716">
        <f t="shared" si="3021"/>
        <v>0</v>
      </c>
      <c r="R927" s="1716">
        <f t="shared" si="3021"/>
        <v>0</v>
      </c>
      <c r="S927" s="1531"/>
      <c r="T927" s="1716">
        <f t="shared" ref="T927:AJ927" si="3022">SUM(T212)</f>
        <v>0</v>
      </c>
      <c r="U927" s="1716">
        <f t="shared" si="3022"/>
        <v>0</v>
      </c>
      <c r="V927" s="1716">
        <f t="shared" si="3022"/>
        <v>0</v>
      </c>
      <c r="W927" s="1716">
        <f t="shared" si="3022"/>
        <v>520</v>
      </c>
      <c r="X927" s="1716">
        <f t="shared" si="3022"/>
        <v>0</v>
      </c>
      <c r="Y927" s="1716">
        <f t="shared" si="3022"/>
        <v>0</v>
      </c>
      <c r="Z927" s="1716">
        <f t="shared" si="3022"/>
        <v>300</v>
      </c>
      <c r="AA927" s="1716">
        <f t="shared" si="3022"/>
        <v>0</v>
      </c>
      <c r="AB927" s="1716">
        <f t="shared" si="3022"/>
        <v>0</v>
      </c>
      <c r="AC927" s="1716">
        <f t="shared" si="3022"/>
        <v>0</v>
      </c>
      <c r="AD927" s="1716">
        <f t="shared" si="3022"/>
        <v>0</v>
      </c>
      <c r="AE927" s="1716">
        <f t="shared" si="3022"/>
        <v>0</v>
      </c>
      <c r="AF927" s="1716">
        <f t="shared" si="3022"/>
        <v>0</v>
      </c>
      <c r="AG927" s="1716">
        <f t="shared" si="3022"/>
        <v>0</v>
      </c>
      <c r="AH927" s="1716">
        <f t="shared" si="3022"/>
        <v>0</v>
      </c>
      <c r="AI927" s="1716">
        <f t="shared" si="3022"/>
        <v>0</v>
      </c>
      <c r="AJ927" s="1716">
        <f t="shared" si="3022"/>
        <v>0</v>
      </c>
      <c r="AK927" s="1531"/>
      <c r="AL927" s="1716">
        <f t="shared" ref="AL927:BB927" si="3023">SUM(AL212)</f>
        <v>0</v>
      </c>
      <c r="AM927" s="1716">
        <f t="shared" si="3023"/>
        <v>0</v>
      </c>
      <c r="AN927" s="1716">
        <f t="shared" si="3023"/>
        <v>0</v>
      </c>
      <c r="AO927" s="1716">
        <f t="shared" si="3023"/>
        <v>260</v>
      </c>
      <c r="AP927" s="1716">
        <f t="shared" si="3023"/>
        <v>560</v>
      </c>
      <c r="AQ927" s="1716">
        <f t="shared" si="3023"/>
        <v>0</v>
      </c>
      <c r="AR927" s="1716">
        <f t="shared" si="3023"/>
        <v>2000</v>
      </c>
      <c r="AS927" s="1716">
        <f t="shared" si="3023"/>
        <v>0</v>
      </c>
      <c r="AT927" s="1716">
        <f t="shared" si="3023"/>
        <v>0</v>
      </c>
      <c r="AU927" s="1716">
        <f t="shared" si="3023"/>
        <v>0</v>
      </c>
      <c r="AV927" s="1716">
        <f t="shared" si="3023"/>
        <v>0</v>
      </c>
      <c r="AW927" s="1716">
        <f t="shared" si="3023"/>
        <v>0</v>
      </c>
      <c r="AX927" s="1716">
        <f t="shared" si="3023"/>
        <v>0</v>
      </c>
      <c r="AY927" s="1716">
        <f t="shared" si="3023"/>
        <v>0</v>
      </c>
      <c r="AZ927" s="1716">
        <f t="shared" si="3023"/>
        <v>0</v>
      </c>
      <c r="BA927" s="1716">
        <f t="shared" si="3023"/>
        <v>0</v>
      </c>
      <c r="BB927" s="1716">
        <f t="shared" si="3023"/>
        <v>0</v>
      </c>
      <c r="BC927" s="1531"/>
      <c r="BD927" s="1716">
        <f t="shared" ref="BD927:BT927" si="3024">SUM(BD212)</f>
        <v>50</v>
      </c>
      <c r="BE927" s="1716">
        <f t="shared" si="3024"/>
        <v>0</v>
      </c>
      <c r="BF927" s="1716">
        <f t="shared" si="3024"/>
        <v>500</v>
      </c>
      <c r="BG927" s="1716">
        <f t="shared" si="3024"/>
        <v>0</v>
      </c>
      <c r="BH927" s="1716">
        <f t="shared" si="3024"/>
        <v>300</v>
      </c>
      <c r="BI927" s="1716">
        <f t="shared" si="3024"/>
        <v>0</v>
      </c>
      <c r="BJ927" s="1716">
        <f t="shared" si="3024"/>
        <v>1800</v>
      </c>
      <c r="BK927" s="1716">
        <f t="shared" si="3024"/>
        <v>0</v>
      </c>
      <c r="BL927" s="1716">
        <f t="shared" si="3024"/>
        <v>2500</v>
      </c>
      <c r="BM927" s="1716">
        <f t="shared" si="3024"/>
        <v>0</v>
      </c>
      <c r="BN927" s="1716">
        <f t="shared" si="3024"/>
        <v>0</v>
      </c>
      <c r="BO927" s="1716">
        <f t="shared" si="3024"/>
        <v>0</v>
      </c>
      <c r="BP927" s="1716">
        <f t="shared" si="3024"/>
        <v>0</v>
      </c>
      <c r="BQ927" s="1716">
        <f t="shared" si="3024"/>
        <v>0</v>
      </c>
      <c r="BR927" s="1716">
        <f t="shared" si="3024"/>
        <v>0</v>
      </c>
      <c r="BS927" s="1716">
        <f t="shared" si="3024"/>
        <v>0</v>
      </c>
      <c r="BT927" s="1716">
        <f t="shared" si="3024"/>
        <v>0</v>
      </c>
      <c r="BU927" s="1531"/>
      <c r="BV927" s="1716">
        <f t="shared" ref="BV927:BY927" si="3025">SUM(BV212)</f>
        <v>0</v>
      </c>
      <c r="BW927" s="1716">
        <f t="shared" si="3025"/>
        <v>0</v>
      </c>
      <c r="BX927" s="1716">
        <f t="shared" si="3025"/>
        <v>200</v>
      </c>
      <c r="BY927" s="1716">
        <f t="shared" si="3025"/>
        <v>500</v>
      </c>
      <c r="BZ927" s="1236">
        <f t="shared" si="2958"/>
        <v>0</v>
      </c>
      <c r="CA927" s="1236">
        <f t="shared" si="2959"/>
        <v>20</v>
      </c>
      <c r="CB927" s="1236">
        <f t="shared" si="2960"/>
        <v>54.666666666666664</v>
      </c>
      <c r="CC927" s="1236">
        <f t="shared" si="2961"/>
        <v>176.66666666666666</v>
      </c>
      <c r="CD927" s="1204">
        <f t="shared" si="2990"/>
        <v>0</v>
      </c>
      <c r="CE927" s="1205">
        <f t="shared" si="2963"/>
        <v>0</v>
      </c>
      <c r="CF927" s="1206">
        <f t="shared" si="2963"/>
        <v>0</v>
      </c>
      <c r="CG927" s="1206">
        <f t="shared" si="2963"/>
        <v>0</v>
      </c>
      <c r="CH927" s="1206">
        <f t="shared" si="2963"/>
        <v>0</v>
      </c>
      <c r="CI927" s="1206">
        <f t="shared" si="2963"/>
        <v>0</v>
      </c>
      <c r="CJ927" s="1206">
        <f t="shared" si="2963"/>
        <v>0</v>
      </c>
      <c r="CK927" s="1207">
        <f t="shared" si="2963"/>
        <v>0</v>
      </c>
      <c r="CL927" s="1207">
        <f t="shared" si="2963"/>
        <v>0</v>
      </c>
      <c r="CM927" s="1207">
        <f t="shared" si="2963"/>
        <v>0</v>
      </c>
      <c r="CN927" s="1206">
        <f t="shared" si="2963"/>
        <v>0</v>
      </c>
      <c r="CO927" s="1206">
        <f t="shared" si="2963"/>
        <v>0</v>
      </c>
      <c r="CP927" s="1206">
        <f t="shared" si="2963"/>
        <v>0</v>
      </c>
      <c r="CQ927" s="1206">
        <f t="shared" si="2963"/>
        <v>0</v>
      </c>
      <c r="CR927" s="1206">
        <f t="shared" si="2963"/>
        <v>260</v>
      </c>
      <c r="CS927" s="1205">
        <f t="shared" si="2963"/>
        <v>560</v>
      </c>
      <c r="CT927" s="1208">
        <f t="shared" si="2963"/>
        <v>2000</v>
      </c>
      <c r="CU927" s="1242">
        <f t="shared" si="2964"/>
        <v>0</v>
      </c>
      <c r="CV927" s="1243">
        <f t="shared" si="2965"/>
        <v>0</v>
      </c>
      <c r="CW927" s="1244">
        <f t="shared" si="2966"/>
        <v>0</v>
      </c>
      <c r="CX927" s="1244">
        <f t="shared" si="2967"/>
        <v>0</v>
      </c>
      <c r="CY927" s="1244">
        <f t="shared" si="2968"/>
        <v>0</v>
      </c>
      <c r="CZ927" s="1244">
        <f t="shared" si="2969"/>
        <v>0</v>
      </c>
      <c r="DA927" s="1244">
        <f t="shared" si="2970"/>
        <v>0</v>
      </c>
      <c r="DB927" s="1245">
        <f t="shared" si="2971"/>
        <v>0</v>
      </c>
      <c r="DC927" s="1245">
        <f t="shared" si="2972"/>
        <v>0</v>
      </c>
      <c r="DD927" s="1245">
        <f t="shared" si="2973"/>
        <v>0</v>
      </c>
      <c r="DE927" s="1244">
        <f t="shared" si="2974"/>
        <v>0</v>
      </c>
      <c r="DF927" s="1244">
        <f t="shared" si="2975"/>
        <v>0</v>
      </c>
      <c r="DG927" s="1244">
        <f t="shared" si="2976"/>
        <v>50</v>
      </c>
      <c r="DH927" s="1244">
        <f t="shared" si="2977"/>
        <v>300</v>
      </c>
      <c r="DI927" s="1244">
        <f t="shared" si="2978"/>
        <v>500</v>
      </c>
      <c r="DJ927" s="1243">
        <f t="shared" si="2979"/>
        <v>1800</v>
      </c>
      <c r="DK927" s="1242">
        <f t="shared" si="2980"/>
        <v>2500</v>
      </c>
      <c r="DL927" s="1230">
        <f t="shared" si="2981"/>
        <v>17</v>
      </c>
      <c r="DM927" s="1180">
        <f t="shared" si="2982"/>
        <v>17</v>
      </c>
      <c r="DN927" s="1180">
        <f t="shared" si="2983"/>
        <v>17</v>
      </c>
      <c r="DO927" s="1180">
        <f t="shared" si="2984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6">SUM(B216)</f>
        <v>10</v>
      </c>
      <c r="C928" s="1716">
        <f t="shared" si="3026"/>
        <v>0</v>
      </c>
      <c r="D928" s="1716">
        <f t="shared" si="3026"/>
        <v>0</v>
      </c>
      <c r="E928" s="1716">
        <f t="shared" si="3026"/>
        <v>60</v>
      </c>
      <c r="F928" s="1716">
        <f t="shared" si="3026"/>
        <v>0</v>
      </c>
      <c r="G928" s="1716">
        <f t="shared" si="3026"/>
        <v>0</v>
      </c>
      <c r="H928" s="1716">
        <f t="shared" si="3026"/>
        <v>0</v>
      </c>
      <c r="I928" s="1716">
        <f t="shared" si="3026"/>
        <v>100</v>
      </c>
      <c r="J928" s="1716">
        <f t="shared" si="3026"/>
        <v>0</v>
      </c>
      <c r="K928" s="1716">
        <f t="shared" si="3026"/>
        <v>0</v>
      </c>
      <c r="L928" s="1716">
        <f t="shared" si="3026"/>
        <v>0</v>
      </c>
      <c r="M928" s="1716">
        <f t="shared" si="3026"/>
        <v>0</v>
      </c>
      <c r="N928" s="1716">
        <f t="shared" si="3026"/>
        <v>0</v>
      </c>
      <c r="O928" s="1716">
        <f t="shared" si="3026"/>
        <v>0</v>
      </c>
      <c r="P928" s="1716">
        <f t="shared" si="3026"/>
        <v>0</v>
      </c>
      <c r="Q928" s="1716">
        <f t="shared" si="3026"/>
        <v>0</v>
      </c>
      <c r="R928" s="1716">
        <f t="shared" si="3026"/>
        <v>0</v>
      </c>
      <c r="S928" s="1531"/>
      <c r="T928" s="1716">
        <f t="shared" ref="T928:AJ928" si="3027">SUM(T216)</f>
        <v>500</v>
      </c>
      <c r="U928" s="1716">
        <f t="shared" si="3027"/>
        <v>20</v>
      </c>
      <c r="V928" s="1716">
        <f t="shared" si="3027"/>
        <v>0</v>
      </c>
      <c r="W928" s="1716">
        <f t="shared" si="3027"/>
        <v>0</v>
      </c>
      <c r="X928" s="1716">
        <f t="shared" si="3027"/>
        <v>0</v>
      </c>
      <c r="Y928" s="1716">
        <f t="shared" si="3027"/>
        <v>0</v>
      </c>
      <c r="Z928" s="1716">
        <f t="shared" si="3027"/>
        <v>100</v>
      </c>
      <c r="AA928" s="1716">
        <f t="shared" si="3027"/>
        <v>80</v>
      </c>
      <c r="AB928" s="1716">
        <f t="shared" si="3027"/>
        <v>75</v>
      </c>
      <c r="AC928" s="1716">
        <f t="shared" si="3027"/>
        <v>0</v>
      </c>
      <c r="AD928" s="1716">
        <f t="shared" si="3027"/>
        <v>0</v>
      </c>
      <c r="AE928" s="1716">
        <f t="shared" si="3027"/>
        <v>0</v>
      </c>
      <c r="AF928" s="1716">
        <f t="shared" si="3027"/>
        <v>0</v>
      </c>
      <c r="AG928" s="1716">
        <f t="shared" si="3027"/>
        <v>0</v>
      </c>
      <c r="AH928" s="1716">
        <f t="shared" si="3027"/>
        <v>0</v>
      </c>
      <c r="AI928" s="1716">
        <f t="shared" si="3027"/>
        <v>0</v>
      </c>
      <c r="AJ928" s="1716">
        <f t="shared" si="3027"/>
        <v>0</v>
      </c>
      <c r="AK928" s="1531"/>
      <c r="AL928" s="1716">
        <f t="shared" ref="AL928:BB928" si="3028">SUM(AL216)</f>
        <v>0</v>
      </c>
      <c r="AM928" s="1716">
        <f t="shared" si="3028"/>
        <v>20</v>
      </c>
      <c r="AN928" s="1716">
        <f t="shared" si="3028"/>
        <v>240</v>
      </c>
      <c r="AO928" s="1716">
        <f t="shared" si="3028"/>
        <v>10</v>
      </c>
      <c r="AP928" s="1716">
        <f t="shared" si="3028"/>
        <v>27</v>
      </c>
      <c r="AQ928" s="1716">
        <f t="shared" si="3028"/>
        <v>0</v>
      </c>
      <c r="AR928" s="1716">
        <f t="shared" si="3028"/>
        <v>20</v>
      </c>
      <c r="AS928" s="1716">
        <f t="shared" si="3028"/>
        <v>1600</v>
      </c>
      <c r="AT928" s="1716">
        <f t="shared" si="3028"/>
        <v>369</v>
      </c>
      <c r="AU928" s="1716">
        <f t="shared" si="3028"/>
        <v>0</v>
      </c>
      <c r="AV928" s="1716">
        <f t="shared" si="3028"/>
        <v>0</v>
      </c>
      <c r="AW928" s="1716">
        <f t="shared" si="3028"/>
        <v>0</v>
      </c>
      <c r="AX928" s="1716">
        <f t="shared" si="3028"/>
        <v>0</v>
      </c>
      <c r="AY928" s="1716">
        <f t="shared" si="3028"/>
        <v>0</v>
      </c>
      <c r="AZ928" s="1716">
        <f t="shared" si="3028"/>
        <v>0</v>
      </c>
      <c r="BA928" s="1716">
        <f t="shared" si="3028"/>
        <v>0</v>
      </c>
      <c r="BB928" s="1716">
        <f t="shared" si="3028"/>
        <v>0</v>
      </c>
      <c r="BC928" s="1531"/>
      <c r="BD928" s="1716">
        <f t="shared" ref="BD928:BT928" si="3029">SUM(BD216)</f>
        <v>500</v>
      </c>
      <c r="BE928" s="1716">
        <f t="shared" si="3029"/>
        <v>10</v>
      </c>
      <c r="BF928" s="1716">
        <f t="shared" si="3029"/>
        <v>60</v>
      </c>
      <c r="BG928" s="1716">
        <f t="shared" si="3029"/>
        <v>0</v>
      </c>
      <c r="BH928" s="1716">
        <f t="shared" si="3029"/>
        <v>0</v>
      </c>
      <c r="BI928" s="1716">
        <f t="shared" si="3029"/>
        <v>150</v>
      </c>
      <c r="BJ928" s="1716">
        <f t="shared" si="3029"/>
        <v>0</v>
      </c>
      <c r="BK928" s="1716">
        <f t="shared" si="3029"/>
        <v>0</v>
      </c>
      <c r="BL928" s="1716">
        <f t="shared" si="3029"/>
        <v>0</v>
      </c>
      <c r="BM928" s="1716">
        <f t="shared" si="3029"/>
        <v>0</v>
      </c>
      <c r="BN928" s="1716">
        <f t="shared" si="3029"/>
        <v>0</v>
      </c>
      <c r="BO928" s="1716">
        <f t="shared" si="3029"/>
        <v>0</v>
      </c>
      <c r="BP928" s="1716">
        <f t="shared" si="3029"/>
        <v>0</v>
      </c>
      <c r="BQ928" s="1716">
        <f t="shared" si="3029"/>
        <v>0</v>
      </c>
      <c r="BR928" s="1716">
        <f t="shared" si="3029"/>
        <v>0</v>
      </c>
      <c r="BS928" s="1716">
        <f t="shared" si="3029"/>
        <v>0</v>
      </c>
      <c r="BT928" s="1716">
        <f t="shared" si="3029"/>
        <v>0</v>
      </c>
      <c r="BU928" s="1531"/>
      <c r="BV928" s="1716">
        <f t="shared" ref="BV928:BY928" si="3030">SUM(BV216)</f>
        <v>10</v>
      </c>
      <c r="BW928" s="1716">
        <f t="shared" si="3030"/>
        <v>20</v>
      </c>
      <c r="BX928" s="1716">
        <f t="shared" si="3030"/>
        <v>27</v>
      </c>
      <c r="BY928" s="1716">
        <f t="shared" si="3030"/>
        <v>120</v>
      </c>
      <c r="BZ928" s="1236">
        <f t="shared" si="2958"/>
        <v>4.666666666666667</v>
      </c>
      <c r="CA928" s="1236">
        <f t="shared" si="2959"/>
        <v>18.333333333333332</v>
      </c>
      <c r="CB928" s="1236">
        <f t="shared" si="2960"/>
        <v>45.733333333333334</v>
      </c>
      <c r="CC928" s="1236">
        <f t="shared" si="2961"/>
        <v>14.666666666666666</v>
      </c>
      <c r="CD928" s="1204">
        <f t="shared" si="2990"/>
        <v>0</v>
      </c>
      <c r="CE928" s="1205">
        <f t="shared" si="2963"/>
        <v>0</v>
      </c>
      <c r="CF928" s="1206">
        <f t="shared" si="2963"/>
        <v>0</v>
      </c>
      <c r="CG928" s="1206">
        <f t="shared" si="2963"/>
        <v>0</v>
      </c>
      <c r="CH928" s="1206">
        <f t="shared" si="2963"/>
        <v>0</v>
      </c>
      <c r="CI928" s="1206">
        <f t="shared" si="2963"/>
        <v>0</v>
      </c>
      <c r="CJ928" s="1206">
        <f t="shared" si="2963"/>
        <v>0</v>
      </c>
      <c r="CK928" s="1207">
        <f t="shared" si="2963"/>
        <v>0</v>
      </c>
      <c r="CL928" s="1207">
        <f t="shared" si="2963"/>
        <v>0</v>
      </c>
      <c r="CM928" s="1207">
        <f t="shared" si="2963"/>
        <v>0</v>
      </c>
      <c r="CN928" s="1206">
        <f t="shared" si="2963"/>
        <v>10</v>
      </c>
      <c r="CO928" s="1206">
        <f t="shared" si="2963"/>
        <v>20</v>
      </c>
      <c r="CP928" s="1206">
        <f t="shared" si="2963"/>
        <v>20</v>
      </c>
      <c r="CQ928" s="1206">
        <f t="shared" si="2963"/>
        <v>27</v>
      </c>
      <c r="CR928" s="1206">
        <f t="shared" si="2963"/>
        <v>240</v>
      </c>
      <c r="CS928" s="1205">
        <f t="shared" si="2963"/>
        <v>369</v>
      </c>
      <c r="CT928" s="1208">
        <f t="shared" si="2963"/>
        <v>1600</v>
      </c>
      <c r="CU928" s="1242">
        <f t="shared" si="2964"/>
        <v>0</v>
      </c>
      <c r="CV928" s="1243">
        <f t="shared" si="2965"/>
        <v>0</v>
      </c>
      <c r="CW928" s="1244">
        <f t="shared" si="2966"/>
        <v>0</v>
      </c>
      <c r="CX928" s="1244">
        <f t="shared" si="2967"/>
        <v>0</v>
      </c>
      <c r="CY928" s="1244">
        <f t="shared" si="2968"/>
        <v>0</v>
      </c>
      <c r="CZ928" s="1244">
        <f t="shared" si="2969"/>
        <v>0</v>
      </c>
      <c r="DA928" s="1244">
        <f t="shared" si="2970"/>
        <v>0</v>
      </c>
      <c r="DB928" s="1245">
        <f t="shared" si="2971"/>
        <v>0</v>
      </c>
      <c r="DC928" s="1245">
        <f t="shared" si="2972"/>
        <v>0</v>
      </c>
      <c r="DD928" s="1245">
        <f t="shared" si="2973"/>
        <v>0</v>
      </c>
      <c r="DE928" s="1244">
        <f t="shared" si="2974"/>
        <v>0</v>
      </c>
      <c r="DF928" s="1244">
        <f t="shared" si="2975"/>
        <v>0</v>
      </c>
      <c r="DG928" s="1244">
        <f t="shared" si="2976"/>
        <v>0</v>
      </c>
      <c r="DH928" s="1244">
        <f t="shared" si="2977"/>
        <v>10</v>
      </c>
      <c r="DI928" s="1244">
        <f t="shared" si="2978"/>
        <v>60</v>
      </c>
      <c r="DJ928" s="1243">
        <f t="shared" si="2979"/>
        <v>150</v>
      </c>
      <c r="DK928" s="1242">
        <f t="shared" si="2980"/>
        <v>500</v>
      </c>
      <c r="DL928" s="1230">
        <f t="shared" si="2981"/>
        <v>17</v>
      </c>
      <c r="DM928" s="1180">
        <f t="shared" si="2982"/>
        <v>17</v>
      </c>
      <c r="DN928" s="1180">
        <f t="shared" si="2983"/>
        <v>17</v>
      </c>
      <c r="DO928" s="1180">
        <f t="shared" si="2984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31">IF(DL930&lt;3,"",(SUM(B930:R930)-MIN(B930:R930)-MAX(B930:R930))/(DL930-2))</f>
        <v>0</v>
      </c>
      <c r="CA930" s="1236">
        <f t="shared" ref="CA930:CA959" si="3032">IF(DM930&lt;3,"",(SUM(T930:AJ930)-MIN(T930:AJ930)-MAX(T930:AJ930))/(DM930-2))</f>
        <v>0</v>
      </c>
      <c r="CB930" s="1236">
        <f t="shared" ref="CB930:CB959" si="3033">IF(DN930&lt;3,"",(SUM(AL930:BB930)-MIN(AL930:BB930)-MAX(AL930:BB930))/(DN930-2))</f>
        <v>0</v>
      </c>
      <c r="CC930" s="1236">
        <f t="shared" ref="CC930:CC959" si="3034">IF(DO930&lt;3,"",(SUM(BD930:BT930)-MIN(BD930:BT930)-MAX(BD930:BT930))/(DO930-2))</f>
        <v>0</v>
      </c>
      <c r="CD930" s="1204">
        <f t="shared" ref="CD930:CS930" si="30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5"/>
        <v>0</v>
      </c>
      <c r="CF930" s="1206">
        <f t="shared" si="3035"/>
        <v>0</v>
      </c>
      <c r="CG930" s="1206">
        <f t="shared" si="3035"/>
        <v>0</v>
      </c>
      <c r="CH930" s="1206">
        <f t="shared" si="3035"/>
        <v>0</v>
      </c>
      <c r="CI930" s="1206">
        <f t="shared" si="3035"/>
        <v>0</v>
      </c>
      <c r="CJ930" s="1206">
        <f t="shared" si="3035"/>
        <v>0</v>
      </c>
      <c r="CK930" s="1207">
        <f t="shared" si="3035"/>
        <v>0</v>
      </c>
      <c r="CL930" s="1207">
        <f t="shared" si="3035"/>
        <v>0</v>
      </c>
      <c r="CM930" s="1207">
        <f t="shared" si="3035"/>
        <v>0</v>
      </c>
      <c r="CN930" s="1206">
        <f t="shared" si="3035"/>
        <v>0</v>
      </c>
      <c r="CO930" s="1206">
        <f t="shared" si="3035"/>
        <v>0</v>
      </c>
      <c r="CP930" s="1206">
        <f t="shared" si="3035"/>
        <v>0</v>
      </c>
      <c r="CQ930" s="1206">
        <f t="shared" si="3035"/>
        <v>0</v>
      </c>
      <c r="CR930" s="1206">
        <f t="shared" si="3035"/>
        <v>0</v>
      </c>
      <c r="CS930" s="1205">
        <f t="shared" si="3035"/>
        <v>0</v>
      </c>
      <c r="CT930" s="1208">
        <f t="shared" ref="CE930:CT946" si="30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4">COUNT(B930:R930)</f>
        <v>17</v>
      </c>
      <c r="DM930" s="1180">
        <f t="shared" ref="DM930:DM959" si="3055">COUNT(T930:AJ930)</f>
        <v>17</v>
      </c>
      <c r="DN930" s="1180">
        <f t="shared" ref="DN930:DN959" si="3056">COUNT(AL930:BB930)</f>
        <v>17</v>
      </c>
      <c r="DO930" s="1180">
        <f t="shared" ref="DO930:DO959" si="3057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31"/>
        <v>47.6</v>
      </c>
      <c r="CA931" s="1236">
        <f t="shared" si="3032"/>
        <v>301.666</v>
      </c>
      <c r="CB931" s="1236">
        <f t="shared" si="3033"/>
        <v>853</v>
      </c>
      <c r="CC931" s="1236">
        <f t="shared" si="3034"/>
        <v>1118</v>
      </c>
      <c r="CD931" s="1204">
        <f t="shared" ref="CD931:CD959" si="30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6"/>
        <v>0</v>
      </c>
      <c r="CF931" s="1206">
        <f t="shared" si="3036"/>
        <v>0</v>
      </c>
      <c r="CG931" s="1206">
        <f t="shared" si="3036"/>
        <v>0</v>
      </c>
      <c r="CH931" s="1206">
        <f t="shared" si="3036"/>
        <v>0</v>
      </c>
      <c r="CI931" s="1206">
        <f t="shared" si="3036"/>
        <v>0</v>
      </c>
      <c r="CJ931" s="1206">
        <f t="shared" si="3036"/>
        <v>0</v>
      </c>
      <c r="CK931" s="1207">
        <f t="shared" si="3036"/>
        <v>0</v>
      </c>
      <c r="CL931" s="1207">
        <f t="shared" si="3036"/>
        <v>650</v>
      </c>
      <c r="CM931" s="1207">
        <f t="shared" si="3036"/>
        <v>650</v>
      </c>
      <c r="CN931" s="1206">
        <f t="shared" si="3036"/>
        <v>780</v>
      </c>
      <c r="CO931" s="1206">
        <f t="shared" si="3036"/>
        <v>1300</v>
      </c>
      <c r="CP931" s="1206">
        <f t="shared" si="3036"/>
        <v>1875</v>
      </c>
      <c r="CQ931" s="1206">
        <f t="shared" si="3036"/>
        <v>2015</v>
      </c>
      <c r="CR931" s="1206">
        <f t="shared" si="3036"/>
        <v>2600</v>
      </c>
      <c r="CS931" s="1205">
        <f t="shared" si="3036"/>
        <v>2925</v>
      </c>
      <c r="CT931" s="1208">
        <f t="shared" si="3036"/>
        <v>3249.9749999999999</v>
      </c>
      <c r="CU931" s="1242">
        <f t="shared" si="3037"/>
        <v>0</v>
      </c>
      <c r="CV931" s="1243">
        <f t="shared" si="3038"/>
        <v>0</v>
      </c>
      <c r="CW931" s="1244">
        <f t="shared" si="3039"/>
        <v>0</v>
      </c>
      <c r="CX931" s="1244">
        <f t="shared" si="3040"/>
        <v>0</v>
      </c>
      <c r="CY931" s="1244">
        <f t="shared" si="3041"/>
        <v>0</v>
      </c>
      <c r="CZ931" s="1244">
        <f t="shared" si="3042"/>
        <v>0</v>
      </c>
      <c r="DA931" s="1244">
        <f t="shared" si="3043"/>
        <v>0</v>
      </c>
      <c r="DB931" s="1245">
        <f t="shared" si="3044"/>
        <v>0</v>
      </c>
      <c r="DC931" s="1245">
        <f t="shared" si="3045"/>
        <v>195</v>
      </c>
      <c r="DD931" s="1245">
        <f t="shared" si="3046"/>
        <v>1950</v>
      </c>
      <c r="DE931" s="1244">
        <f t="shared" si="3047"/>
        <v>1950</v>
      </c>
      <c r="DF931" s="1244">
        <f t="shared" si="3048"/>
        <v>1950</v>
      </c>
      <c r="DG931" s="1244">
        <f t="shared" si="3049"/>
        <v>2275</v>
      </c>
      <c r="DH931" s="1244">
        <f t="shared" si="3050"/>
        <v>2600</v>
      </c>
      <c r="DI931" s="1244">
        <f t="shared" si="3051"/>
        <v>2600</v>
      </c>
      <c r="DJ931" s="1243">
        <f t="shared" si="3052"/>
        <v>3250</v>
      </c>
      <c r="DK931" s="1242">
        <f t="shared" si="3053"/>
        <v>5200</v>
      </c>
      <c r="DL931" s="1230">
        <f t="shared" si="3054"/>
        <v>17</v>
      </c>
      <c r="DM931" s="1180">
        <f t="shared" si="3055"/>
        <v>17</v>
      </c>
      <c r="DN931" s="1180">
        <f t="shared" si="3056"/>
        <v>17</v>
      </c>
      <c r="DO931" s="1180">
        <f t="shared" si="3057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31"/>
        <v>0</v>
      </c>
      <c r="CA932" s="1236">
        <f t="shared" si="3032"/>
        <v>0.33333333333333331</v>
      </c>
      <c r="CB932" s="1236">
        <f t="shared" si="3033"/>
        <v>3.3333333333333335</v>
      </c>
      <c r="CC932" s="1236">
        <f t="shared" si="3034"/>
        <v>6.666666666666667</v>
      </c>
      <c r="CD932" s="1204">
        <f t="shared" si="3058"/>
        <v>0</v>
      </c>
      <c r="CE932" s="1205">
        <f t="shared" si="3036"/>
        <v>0</v>
      </c>
      <c r="CF932" s="1206">
        <f t="shared" si="3036"/>
        <v>0</v>
      </c>
      <c r="CG932" s="1206">
        <f t="shared" si="3036"/>
        <v>0</v>
      </c>
      <c r="CH932" s="1206">
        <f t="shared" si="3036"/>
        <v>0</v>
      </c>
      <c r="CI932" s="1206">
        <f t="shared" si="3036"/>
        <v>0</v>
      </c>
      <c r="CJ932" s="1206">
        <f t="shared" si="3036"/>
        <v>0</v>
      </c>
      <c r="CK932" s="1207">
        <f t="shared" si="3036"/>
        <v>0</v>
      </c>
      <c r="CL932" s="1207">
        <f t="shared" si="3036"/>
        <v>0</v>
      </c>
      <c r="CM932" s="1207">
        <f t="shared" si="3036"/>
        <v>0</v>
      </c>
      <c r="CN932" s="1206">
        <f t="shared" si="3036"/>
        <v>0</v>
      </c>
      <c r="CO932" s="1206">
        <f t="shared" si="3036"/>
        <v>0</v>
      </c>
      <c r="CP932" s="1206">
        <f t="shared" si="3036"/>
        <v>0</v>
      </c>
      <c r="CQ932" s="1206">
        <f t="shared" si="3036"/>
        <v>0</v>
      </c>
      <c r="CR932" s="1206">
        <f t="shared" si="3036"/>
        <v>0</v>
      </c>
      <c r="CS932" s="1205">
        <f t="shared" si="3036"/>
        <v>50</v>
      </c>
      <c r="CT932" s="1208">
        <f t="shared" si="3036"/>
        <v>180</v>
      </c>
      <c r="CU932" s="1242">
        <f t="shared" si="3037"/>
        <v>0</v>
      </c>
      <c r="CV932" s="1243">
        <f t="shared" si="3038"/>
        <v>0</v>
      </c>
      <c r="CW932" s="1244">
        <f t="shared" si="3039"/>
        <v>0</v>
      </c>
      <c r="CX932" s="1244">
        <f t="shared" si="3040"/>
        <v>0</v>
      </c>
      <c r="CY932" s="1244">
        <f t="shared" si="3041"/>
        <v>0</v>
      </c>
      <c r="CZ932" s="1244">
        <f t="shared" si="3042"/>
        <v>0</v>
      </c>
      <c r="DA932" s="1244">
        <f t="shared" si="3043"/>
        <v>0</v>
      </c>
      <c r="DB932" s="1245">
        <f t="shared" si="3044"/>
        <v>0</v>
      </c>
      <c r="DC932" s="1245">
        <f t="shared" si="3045"/>
        <v>0</v>
      </c>
      <c r="DD932" s="1245">
        <f t="shared" si="3046"/>
        <v>0</v>
      </c>
      <c r="DE932" s="1244">
        <f t="shared" si="3047"/>
        <v>0</v>
      </c>
      <c r="DF932" s="1244">
        <f t="shared" si="3048"/>
        <v>0</v>
      </c>
      <c r="DG932" s="1244">
        <f t="shared" si="3049"/>
        <v>0</v>
      </c>
      <c r="DH932" s="1244">
        <f t="shared" si="3050"/>
        <v>0</v>
      </c>
      <c r="DI932" s="1244">
        <f t="shared" si="3051"/>
        <v>0</v>
      </c>
      <c r="DJ932" s="1243">
        <f t="shared" si="3052"/>
        <v>100</v>
      </c>
      <c r="DK932" s="1242">
        <f t="shared" si="3053"/>
        <v>720</v>
      </c>
      <c r="DL932" s="1230">
        <f t="shared" si="3054"/>
        <v>17</v>
      </c>
      <c r="DM932" s="1180">
        <f t="shared" si="3055"/>
        <v>17</v>
      </c>
      <c r="DN932" s="1180">
        <f t="shared" si="3056"/>
        <v>17</v>
      </c>
      <c r="DO932" s="1180">
        <f t="shared" si="3057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31"/>
        <v>0</v>
      </c>
      <c r="CA933" s="1236">
        <f t="shared" si="3032"/>
        <v>0</v>
      </c>
      <c r="CB933" s="1236">
        <f t="shared" si="3033"/>
        <v>0</v>
      </c>
      <c r="CC933" s="1236">
        <f t="shared" si="3034"/>
        <v>0</v>
      </c>
      <c r="CD933" s="1204">
        <f t="shared" si="3058"/>
        <v>0</v>
      </c>
      <c r="CE933" s="1205">
        <f t="shared" si="3036"/>
        <v>0</v>
      </c>
      <c r="CF933" s="1206">
        <f t="shared" si="3036"/>
        <v>0</v>
      </c>
      <c r="CG933" s="1206">
        <f t="shared" si="3036"/>
        <v>0</v>
      </c>
      <c r="CH933" s="1206">
        <f t="shared" si="3036"/>
        <v>0</v>
      </c>
      <c r="CI933" s="1206">
        <f t="shared" si="3036"/>
        <v>0</v>
      </c>
      <c r="CJ933" s="1206">
        <f t="shared" si="3036"/>
        <v>0</v>
      </c>
      <c r="CK933" s="1207">
        <f t="shared" si="3036"/>
        <v>0</v>
      </c>
      <c r="CL933" s="1207">
        <f t="shared" si="3036"/>
        <v>0</v>
      </c>
      <c r="CM933" s="1207">
        <f t="shared" si="3036"/>
        <v>0</v>
      </c>
      <c r="CN933" s="1206">
        <f t="shared" si="3036"/>
        <v>0</v>
      </c>
      <c r="CO933" s="1206">
        <f t="shared" si="3036"/>
        <v>0</v>
      </c>
      <c r="CP933" s="1206">
        <f t="shared" si="3036"/>
        <v>0</v>
      </c>
      <c r="CQ933" s="1206">
        <f t="shared" si="3036"/>
        <v>0</v>
      </c>
      <c r="CR933" s="1206">
        <f t="shared" si="3036"/>
        <v>0</v>
      </c>
      <c r="CS933" s="1205">
        <f t="shared" si="3036"/>
        <v>0</v>
      </c>
      <c r="CT933" s="1208">
        <f t="shared" si="3036"/>
        <v>0</v>
      </c>
      <c r="CU933" s="1242">
        <f t="shared" si="3037"/>
        <v>0</v>
      </c>
      <c r="CV933" s="1243">
        <f t="shared" si="3038"/>
        <v>0</v>
      </c>
      <c r="CW933" s="1244">
        <f t="shared" si="3039"/>
        <v>0</v>
      </c>
      <c r="CX933" s="1244">
        <f t="shared" si="3040"/>
        <v>0</v>
      </c>
      <c r="CY933" s="1244">
        <f t="shared" si="3041"/>
        <v>0</v>
      </c>
      <c r="CZ933" s="1244">
        <f t="shared" si="3042"/>
        <v>0</v>
      </c>
      <c r="DA933" s="1244">
        <f t="shared" si="3043"/>
        <v>0</v>
      </c>
      <c r="DB933" s="1245">
        <f t="shared" si="3044"/>
        <v>0</v>
      </c>
      <c r="DC933" s="1245">
        <f t="shared" si="3045"/>
        <v>0</v>
      </c>
      <c r="DD933" s="1245">
        <f t="shared" si="3046"/>
        <v>0</v>
      </c>
      <c r="DE933" s="1244">
        <f t="shared" si="3047"/>
        <v>0</v>
      </c>
      <c r="DF933" s="1244">
        <f t="shared" si="3048"/>
        <v>0</v>
      </c>
      <c r="DG933" s="1244">
        <f t="shared" si="3049"/>
        <v>0</v>
      </c>
      <c r="DH933" s="1244">
        <f t="shared" si="3050"/>
        <v>0</v>
      </c>
      <c r="DI933" s="1244">
        <f t="shared" si="3051"/>
        <v>0</v>
      </c>
      <c r="DJ933" s="1243">
        <f t="shared" si="3052"/>
        <v>0</v>
      </c>
      <c r="DK933" s="1242">
        <f t="shared" si="3053"/>
        <v>0</v>
      </c>
      <c r="DL933" s="1230">
        <f t="shared" si="3054"/>
        <v>17</v>
      </c>
      <c r="DM933" s="1180">
        <f t="shared" si="3055"/>
        <v>17</v>
      </c>
      <c r="DN933" s="1180">
        <f t="shared" si="3056"/>
        <v>17</v>
      </c>
      <c r="DO933" s="1180">
        <f t="shared" si="3057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31"/>
        <v>0</v>
      </c>
      <c r="CA934" s="1236">
        <f t="shared" si="3032"/>
        <v>0</v>
      </c>
      <c r="CB934" s="1236">
        <f t="shared" si="3033"/>
        <v>0</v>
      </c>
      <c r="CC934" s="1236">
        <f t="shared" si="3034"/>
        <v>0</v>
      </c>
      <c r="CD934" s="1204">
        <f t="shared" si="3058"/>
        <v>0</v>
      </c>
      <c r="CE934" s="1205">
        <f t="shared" si="3036"/>
        <v>0</v>
      </c>
      <c r="CF934" s="1206">
        <f t="shared" si="3036"/>
        <v>0</v>
      </c>
      <c r="CG934" s="1206">
        <f t="shared" si="3036"/>
        <v>0</v>
      </c>
      <c r="CH934" s="1206">
        <f t="shared" si="3036"/>
        <v>0</v>
      </c>
      <c r="CI934" s="1206">
        <f t="shared" si="3036"/>
        <v>0</v>
      </c>
      <c r="CJ934" s="1206">
        <f t="shared" si="3036"/>
        <v>0</v>
      </c>
      <c r="CK934" s="1207">
        <f t="shared" si="3036"/>
        <v>0</v>
      </c>
      <c r="CL934" s="1207">
        <f t="shared" si="3036"/>
        <v>0</v>
      </c>
      <c r="CM934" s="1207">
        <f t="shared" si="3036"/>
        <v>0</v>
      </c>
      <c r="CN934" s="1206">
        <f t="shared" si="3036"/>
        <v>0</v>
      </c>
      <c r="CO934" s="1206">
        <f t="shared" si="3036"/>
        <v>0</v>
      </c>
      <c r="CP934" s="1206">
        <f t="shared" si="3036"/>
        <v>0</v>
      </c>
      <c r="CQ934" s="1206">
        <f t="shared" si="3036"/>
        <v>0</v>
      </c>
      <c r="CR934" s="1206">
        <f t="shared" si="3036"/>
        <v>0</v>
      </c>
      <c r="CS934" s="1205">
        <f t="shared" si="3036"/>
        <v>0</v>
      </c>
      <c r="CT934" s="1208">
        <f t="shared" si="3036"/>
        <v>0</v>
      </c>
      <c r="CU934" s="1242">
        <f t="shared" si="3037"/>
        <v>0</v>
      </c>
      <c r="CV934" s="1243">
        <f t="shared" si="3038"/>
        <v>0</v>
      </c>
      <c r="CW934" s="1244">
        <f t="shared" si="3039"/>
        <v>0</v>
      </c>
      <c r="CX934" s="1244">
        <f t="shared" si="3040"/>
        <v>0</v>
      </c>
      <c r="CY934" s="1244">
        <f t="shared" si="3041"/>
        <v>0</v>
      </c>
      <c r="CZ934" s="1244">
        <f t="shared" si="3042"/>
        <v>0</v>
      </c>
      <c r="DA934" s="1244">
        <f t="shared" si="3043"/>
        <v>0</v>
      </c>
      <c r="DB934" s="1245">
        <f t="shared" si="3044"/>
        <v>0</v>
      </c>
      <c r="DC934" s="1245">
        <f t="shared" si="3045"/>
        <v>0</v>
      </c>
      <c r="DD934" s="1245">
        <f t="shared" si="3046"/>
        <v>0</v>
      </c>
      <c r="DE934" s="1244">
        <f t="shared" si="3047"/>
        <v>0</v>
      </c>
      <c r="DF934" s="1244">
        <f t="shared" si="3048"/>
        <v>0</v>
      </c>
      <c r="DG934" s="1244">
        <f t="shared" si="3049"/>
        <v>0</v>
      </c>
      <c r="DH934" s="1244">
        <f t="shared" si="3050"/>
        <v>0</v>
      </c>
      <c r="DI934" s="1244">
        <f t="shared" si="3051"/>
        <v>0</v>
      </c>
      <c r="DJ934" s="1243">
        <f t="shared" si="3052"/>
        <v>0</v>
      </c>
      <c r="DK934" s="1242">
        <f t="shared" si="3053"/>
        <v>0</v>
      </c>
      <c r="DL934" s="1230">
        <f t="shared" si="3054"/>
        <v>17</v>
      </c>
      <c r="DM934" s="1180">
        <f t="shared" si="3055"/>
        <v>17</v>
      </c>
      <c r="DN934" s="1180">
        <f t="shared" si="3056"/>
        <v>17</v>
      </c>
      <c r="DO934" s="1180">
        <f t="shared" si="3057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31"/>
        <v>0</v>
      </c>
      <c r="CA935" s="1236">
        <f t="shared" si="3032"/>
        <v>0</v>
      </c>
      <c r="CB935" s="1236">
        <f t="shared" si="3033"/>
        <v>0</v>
      </c>
      <c r="CC935" s="1236">
        <f t="shared" si="3034"/>
        <v>0</v>
      </c>
      <c r="CD935" s="1204">
        <f t="shared" si="3058"/>
        <v>0</v>
      </c>
      <c r="CE935" s="1205">
        <f t="shared" si="3036"/>
        <v>0</v>
      </c>
      <c r="CF935" s="1206">
        <f t="shared" si="3036"/>
        <v>0</v>
      </c>
      <c r="CG935" s="1206">
        <f t="shared" si="3036"/>
        <v>0</v>
      </c>
      <c r="CH935" s="1206">
        <f t="shared" si="3036"/>
        <v>0</v>
      </c>
      <c r="CI935" s="1206">
        <f t="shared" si="3036"/>
        <v>0</v>
      </c>
      <c r="CJ935" s="1206">
        <f t="shared" si="3036"/>
        <v>0</v>
      </c>
      <c r="CK935" s="1207">
        <f t="shared" si="3036"/>
        <v>0</v>
      </c>
      <c r="CL935" s="1207">
        <f t="shared" si="3036"/>
        <v>0</v>
      </c>
      <c r="CM935" s="1207">
        <f t="shared" si="3036"/>
        <v>0</v>
      </c>
      <c r="CN935" s="1206">
        <f t="shared" si="3036"/>
        <v>0</v>
      </c>
      <c r="CO935" s="1206">
        <f t="shared" si="3036"/>
        <v>0</v>
      </c>
      <c r="CP935" s="1206">
        <f t="shared" si="3036"/>
        <v>0</v>
      </c>
      <c r="CQ935" s="1206">
        <f t="shared" si="3036"/>
        <v>0</v>
      </c>
      <c r="CR935" s="1206">
        <f t="shared" si="3036"/>
        <v>0</v>
      </c>
      <c r="CS935" s="1205">
        <f t="shared" si="3036"/>
        <v>0</v>
      </c>
      <c r="CT935" s="1208">
        <f t="shared" si="3036"/>
        <v>0</v>
      </c>
      <c r="CU935" s="1242">
        <f t="shared" si="3037"/>
        <v>0</v>
      </c>
      <c r="CV935" s="1243">
        <f t="shared" si="3038"/>
        <v>0</v>
      </c>
      <c r="CW935" s="1244">
        <f t="shared" si="3039"/>
        <v>0</v>
      </c>
      <c r="CX935" s="1244">
        <f t="shared" si="3040"/>
        <v>0</v>
      </c>
      <c r="CY935" s="1244">
        <f t="shared" si="3041"/>
        <v>0</v>
      </c>
      <c r="CZ935" s="1244">
        <f t="shared" si="3042"/>
        <v>0</v>
      </c>
      <c r="DA935" s="1244">
        <f t="shared" si="3043"/>
        <v>0</v>
      </c>
      <c r="DB935" s="1245">
        <f t="shared" si="3044"/>
        <v>0</v>
      </c>
      <c r="DC935" s="1245">
        <f t="shared" si="3045"/>
        <v>0</v>
      </c>
      <c r="DD935" s="1245">
        <f t="shared" si="3046"/>
        <v>0</v>
      </c>
      <c r="DE935" s="1244">
        <f t="shared" si="3047"/>
        <v>0</v>
      </c>
      <c r="DF935" s="1244">
        <f t="shared" si="3048"/>
        <v>0</v>
      </c>
      <c r="DG935" s="1244">
        <f t="shared" si="3049"/>
        <v>0</v>
      </c>
      <c r="DH935" s="1244">
        <f t="shared" si="3050"/>
        <v>0</v>
      </c>
      <c r="DI935" s="1244">
        <f t="shared" si="3051"/>
        <v>0</v>
      </c>
      <c r="DJ935" s="1243">
        <f t="shared" si="3052"/>
        <v>0</v>
      </c>
      <c r="DK935" s="1242">
        <f t="shared" si="3053"/>
        <v>0</v>
      </c>
      <c r="DL935" s="1230">
        <f t="shared" si="3054"/>
        <v>17</v>
      </c>
      <c r="DM935" s="1180">
        <f t="shared" si="3055"/>
        <v>17</v>
      </c>
      <c r="DN935" s="1180">
        <f t="shared" si="3056"/>
        <v>17</v>
      </c>
      <c r="DO935" s="1180">
        <f t="shared" si="3057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31"/>
        <v>0.4</v>
      </c>
      <c r="CA936" s="1236">
        <f t="shared" si="3032"/>
        <v>25.66</v>
      </c>
      <c r="CB936" s="1236">
        <f t="shared" si="3033"/>
        <v>330.66666666666669</v>
      </c>
      <c r="CC936" s="1236">
        <f t="shared" si="3034"/>
        <v>507.33333333333331</v>
      </c>
      <c r="CD936" s="1204">
        <f t="shared" si="3058"/>
        <v>0</v>
      </c>
      <c r="CE936" s="1205">
        <f t="shared" si="3036"/>
        <v>0</v>
      </c>
      <c r="CF936" s="1206">
        <f t="shared" si="3036"/>
        <v>0</v>
      </c>
      <c r="CG936" s="1206">
        <f t="shared" si="3036"/>
        <v>0</v>
      </c>
      <c r="CH936" s="1206">
        <f t="shared" si="3036"/>
        <v>0</v>
      </c>
      <c r="CI936" s="1206">
        <f t="shared" si="3036"/>
        <v>0</v>
      </c>
      <c r="CJ936" s="1206">
        <f t="shared" si="3036"/>
        <v>0</v>
      </c>
      <c r="CK936" s="1207">
        <f t="shared" si="3036"/>
        <v>0</v>
      </c>
      <c r="CL936" s="1207">
        <f t="shared" si="3036"/>
        <v>0</v>
      </c>
      <c r="CM936" s="1207">
        <f t="shared" si="3036"/>
        <v>0</v>
      </c>
      <c r="CN936" s="1206">
        <f t="shared" si="3036"/>
        <v>50</v>
      </c>
      <c r="CO936" s="1206">
        <f t="shared" si="3036"/>
        <v>180</v>
      </c>
      <c r="CP936" s="1206">
        <f t="shared" si="3036"/>
        <v>180</v>
      </c>
      <c r="CQ936" s="1206">
        <f t="shared" si="3036"/>
        <v>900</v>
      </c>
      <c r="CR936" s="1206">
        <f t="shared" si="3036"/>
        <v>1400</v>
      </c>
      <c r="CS936" s="1205">
        <f t="shared" si="3036"/>
        <v>2250</v>
      </c>
      <c r="CT936" s="1208">
        <f t="shared" si="3036"/>
        <v>2250</v>
      </c>
      <c r="CU936" s="1242">
        <f t="shared" si="3037"/>
        <v>0</v>
      </c>
      <c r="CV936" s="1243">
        <f t="shared" si="3038"/>
        <v>0</v>
      </c>
      <c r="CW936" s="1244">
        <f t="shared" si="3039"/>
        <v>0</v>
      </c>
      <c r="CX936" s="1244">
        <f t="shared" si="3040"/>
        <v>0</v>
      </c>
      <c r="CY936" s="1244">
        <f t="shared" si="3041"/>
        <v>0</v>
      </c>
      <c r="CZ936" s="1244">
        <f t="shared" si="3042"/>
        <v>0</v>
      </c>
      <c r="DA936" s="1244">
        <f t="shared" si="3043"/>
        <v>0</v>
      </c>
      <c r="DB936" s="1245">
        <f t="shared" si="3044"/>
        <v>0</v>
      </c>
      <c r="DC936" s="1245">
        <f t="shared" si="3045"/>
        <v>0</v>
      </c>
      <c r="DD936" s="1245">
        <f t="shared" si="3046"/>
        <v>200</v>
      </c>
      <c r="DE936" s="1244">
        <f t="shared" si="3047"/>
        <v>210</v>
      </c>
      <c r="DF936" s="1244">
        <f t="shared" si="3048"/>
        <v>600</v>
      </c>
      <c r="DG936" s="1244">
        <f t="shared" si="3049"/>
        <v>1200</v>
      </c>
      <c r="DH936" s="1244">
        <f t="shared" si="3050"/>
        <v>1400</v>
      </c>
      <c r="DI936" s="1244">
        <f t="shared" si="3051"/>
        <v>1400</v>
      </c>
      <c r="DJ936" s="1243">
        <f t="shared" si="3052"/>
        <v>2600</v>
      </c>
      <c r="DK936" s="1242">
        <f t="shared" si="3053"/>
        <v>3500</v>
      </c>
      <c r="DL936" s="1230">
        <f t="shared" si="3054"/>
        <v>17</v>
      </c>
      <c r="DM936" s="1180">
        <f t="shared" si="3055"/>
        <v>17</v>
      </c>
      <c r="DN936" s="1180">
        <f t="shared" si="3056"/>
        <v>17</v>
      </c>
      <c r="DO936" s="1180">
        <f t="shared" si="3057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31"/>
        <v>0</v>
      </c>
      <c r="CA937" s="1236">
        <f t="shared" si="3032"/>
        <v>0</v>
      </c>
      <c r="CB937" s="1236">
        <f t="shared" si="3033"/>
        <v>0</v>
      </c>
      <c r="CC937" s="1236">
        <f t="shared" si="3034"/>
        <v>0</v>
      </c>
      <c r="CD937" s="1204">
        <f t="shared" si="3058"/>
        <v>0</v>
      </c>
      <c r="CE937" s="1205">
        <f t="shared" si="3036"/>
        <v>0</v>
      </c>
      <c r="CF937" s="1206">
        <f t="shared" si="3036"/>
        <v>0</v>
      </c>
      <c r="CG937" s="1206">
        <f t="shared" si="3036"/>
        <v>0</v>
      </c>
      <c r="CH937" s="1206">
        <f t="shared" si="3036"/>
        <v>0</v>
      </c>
      <c r="CI937" s="1206">
        <f t="shared" si="3036"/>
        <v>0</v>
      </c>
      <c r="CJ937" s="1206">
        <f t="shared" si="3036"/>
        <v>0</v>
      </c>
      <c r="CK937" s="1207">
        <f t="shared" si="3036"/>
        <v>0</v>
      </c>
      <c r="CL937" s="1207">
        <f t="shared" si="3036"/>
        <v>0</v>
      </c>
      <c r="CM937" s="1207">
        <f t="shared" si="3036"/>
        <v>0</v>
      </c>
      <c r="CN937" s="1206">
        <f t="shared" si="3036"/>
        <v>0</v>
      </c>
      <c r="CO937" s="1206">
        <f t="shared" si="3036"/>
        <v>0</v>
      </c>
      <c r="CP937" s="1206">
        <f t="shared" si="3036"/>
        <v>0</v>
      </c>
      <c r="CQ937" s="1206">
        <f t="shared" si="3036"/>
        <v>0</v>
      </c>
      <c r="CR937" s="1206">
        <f t="shared" si="3036"/>
        <v>0</v>
      </c>
      <c r="CS937" s="1205">
        <f t="shared" si="3036"/>
        <v>0</v>
      </c>
      <c r="CT937" s="1208">
        <f t="shared" si="3036"/>
        <v>0</v>
      </c>
      <c r="CU937" s="1242">
        <f t="shared" si="3037"/>
        <v>0</v>
      </c>
      <c r="CV937" s="1243">
        <f t="shared" si="3038"/>
        <v>0</v>
      </c>
      <c r="CW937" s="1244">
        <f t="shared" si="3039"/>
        <v>0</v>
      </c>
      <c r="CX937" s="1244">
        <f t="shared" si="3040"/>
        <v>0</v>
      </c>
      <c r="CY937" s="1244">
        <f t="shared" si="3041"/>
        <v>0</v>
      </c>
      <c r="CZ937" s="1244">
        <f t="shared" si="3042"/>
        <v>0</v>
      </c>
      <c r="DA937" s="1244">
        <f t="shared" si="3043"/>
        <v>0</v>
      </c>
      <c r="DB937" s="1245">
        <f t="shared" si="3044"/>
        <v>0</v>
      </c>
      <c r="DC937" s="1245">
        <f t="shared" si="3045"/>
        <v>0</v>
      </c>
      <c r="DD937" s="1245">
        <f t="shared" si="3046"/>
        <v>0</v>
      </c>
      <c r="DE937" s="1244">
        <f t="shared" si="3047"/>
        <v>0</v>
      </c>
      <c r="DF937" s="1244">
        <f t="shared" si="3048"/>
        <v>0</v>
      </c>
      <c r="DG937" s="1244">
        <f t="shared" si="3049"/>
        <v>0</v>
      </c>
      <c r="DH937" s="1244">
        <f t="shared" si="3050"/>
        <v>0</v>
      </c>
      <c r="DI937" s="1244">
        <f t="shared" si="3051"/>
        <v>0</v>
      </c>
      <c r="DJ937" s="1243">
        <f t="shared" si="3052"/>
        <v>0</v>
      </c>
      <c r="DK937" s="1242">
        <f t="shared" si="3053"/>
        <v>600</v>
      </c>
      <c r="DL937" s="1230">
        <f t="shared" si="3054"/>
        <v>17</v>
      </c>
      <c r="DM937" s="1180">
        <f t="shared" si="3055"/>
        <v>17</v>
      </c>
      <c r="DN937" s="1180">
        <f t="shared" si="3056"/>
        <v>17</v>
      </c>
      <c r="DO937" s="1180">
        <f t="shared" si="3057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31"/>
        <v>0</v>
      </c>
      <c r="CA938" s="1236">
        <f t="shared" si="3032"/>
        <v>0</v>
      </c>
      <c r="CB938" s="1236">
        <f t="shared" si="3033"/>
        <v>2.6400000000000015</v>
      </c>
      <c r="CC938" s="1236">
        <f t="shared" si="3034"/>
        <v>0</v>
      </c>
      <c r="CD938" s="1204">
        <f t="shared" si="3058"/>
        <v>0</v>
      </c>
      <c r="CE938" s="1205">
        <f t="shared" si="3036"/>
        <v>0</v>
      </c>
      <c r="CF938" s="1206">
        <f t="shared" si="3036"/>
        <v>0</v>
      </c>
      <c r="CG938" s="1206">
        <f t="shared" si="3036"/>
        <v>0</v>
      </c>
      <c r="CH938" s="1206">
        <f t="shared" si="3036"/>
        <v>0</v>
      </c>
      <c r="CI938" s="1206">
        <f t="shared" si="3036"/>
        <v>0</v>
      </c>
      <c r="CJ938" s="1206">
        <f t="shared" si="3036"/>
        <v>0</v>
      </c>
      <c r="CK938" s="1207">
        <f t="shared" si="3036"/>
        <v>0</v>
      </c>
      <c r="CL938" s="1207">
        <f t="shared" si="3036"/>
        <v>0</v>
      </c>
      <c r="CM938" s="1207">
        <f t="shared" si="3036"/>
        <v>0</v>
      </c>
      <c r="CN938" s="1206">
        <f t="shared" si="3036"/>
        <v>0</v>
      </c>
      <c r="CO938" s="1206">
        <f t="shared" si="3036"/>
        <v>0</v>
      </c>
      <c r="CP938" s="1206">
        <f t="shared" si="3036"/>
        <v>0</v>
      </c>
      <c r="CQ938" s="1206">
        <f t="shared" si="3036"/>
        <v>0</v>
      </c>
      <c r="CR938" s="1206">
        <f t="shared" si="3036"/>
        <v>0</v>
      </c>
      <c r="CS938" s="1205">
        <f t="shared" si="3036"/>
        <v>39.599999999999994</v>
      </c>
      <c r="CT938" s="1208">
        <f t="shared" si="3036"/>
        <v>750</v>
      </c>
      <c r="CU938" s="1242">
        <f t="shared" si="3037"/>
        <v>0</v>
      </c>
      <c r="CV938" s="1243">
        <f t="shared" si="3038"/>
        <v>0</v>
      </c>
      <c r="CW938" s="1244">
        <f t="shared" si="3039"/>
        <v>0</v>
      </c>
      <c r="CX938" s="1244">
        <f t="shared" si="3040"/>
        <v>0</v>
      </c>
      <c r="CY938" s="1244">
        <f t="shared" si="3041"/>
        <v>0</v>
      </c>
      <c r="CZ938" s="1244">
        <f t="shared" si="3042"/>
        <v>0</v>
      </c>
      <c r="DA938" s="1244">
        <f t="shared" si="3043"/>
        <v>0</v>
      </c>
      <c r="DB938" s="1245">
        <f t="shared" si="3044"/>
        <v>0</v>
      </c>
      <c r="DC938" s="1245">
        <f t="shared" si="3045"/>
        <v>0</v>
      </c>
      <c r="DD938" s="1245">
        <f t="shared" si="3046"/>
        <v>0</v>
      </c>
      <c r="DE938" s="1244">
        <f t="shared" si="3047"/>
        <v>0</v>
      </c>
      <c r="DF938" s="1244">
        <f t="shared" si="3048"/>
        <v>0</v>
      </c>
      <c r="DG938" s="1244">
        <f t="shared" si="3049"/>
        <v>0</v>
      </c>
      <c r="DH938" s="1244">
        <f t="shared" si="3050"/>
        <v>0</v>
      </c>
      <c r="DI938" s="1244">
        <f t="shared" si="3051"/>
        <v>0</v>
      </c>
      <c r="DJ938" s="1243">
        <f t="shared" si="3052"/>
        <v>0</v>
      </c>
      <c r="DK938" s="1242">
        <f t="shared" si="3053"/>
        <v>0</v>
      </c>
      <c r="DL938" s="1230">
        <f t="shared" si="3054"/>
        <v>17</v>
      </c>
      <c r="DM938" s="1180">
        <f t="shared" si="3055"/>
        <v>17</v>
      </c>
      <c r="DN938" s="1180">
        <f t="shared" si="3056"/>
        <v>17</v>
      </c>
      <c r="DO938" s="1180">
        <f t="shared" si="3057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31"/>
        <v>0</v>
      </c>
      <c r="CA939" s="1236">
        <f t="shared" si="3032"/>
        <v>0</v>
      </c>
      <c r="CB939" s="1236">
        <f t="shared" si="3033"/>
        <v>0</v>
      </c>
      <c r="CC939" s="1236">
        <f t="shared" si="3034"/>
        <v>0</v>
      </c>
      <c r="CD939" s="1204">
        <f t="shared" si="3058"/>
        <v>0</v>
      </c>
      <c r="CE939" s="1205">
        <f t="shared" si="3036"/>
        <v>0</v>
      </c>
      <c r="CF939" s="1206">
        <f t="shared" si="3036"/>
        <v>0</v>
      </c>
      <c r="CG939" s="1206">
        <f t="shared" si="3036"/>
        <v>0</v>
      </c>
      <c r="CH939" s="1206">
        <f t="shared" si="3036"/>
        <v>0</v>
      </c>
      <c r="CI939" s="1206">
        <f t="shared" si="3036"/>
        <v>0</v>
      </c>
      <c r="CJ939" s="1206">
        <f t="shared" si="3036"/>
        <v>0</v>
      </c>
      <c r="CK939" s="1207">
        <f t="shared" si="3036"/>
        <v>0</v>
      </c>
      <c r="CL939" s="1207">
        <f t="shared" si="3036"/>
        <v>0</v>
      </c>
      <c r="CM939" s="1207">
        <f t="shared" si="3036"/>
        <v>0</v>
      </c>
      <c r="CN939" s="1206">
        <f t="shared" si="3036"/>
        <v>0</v>
      </c>
      <c r="CO939" s="1206">
        <f t="shared" si="3036"/>
        <v>0</v>
      </c>
      <c r="CP939" s="1206">
        <f t="shared" si="3036"/>
        <v>0</v>
      </c>
      <c r="CQ939" s="1206">
        <f t="shared" si="3036"/>
        <v>0</v>
      </c>
      <c r="CR939" s="1206">
        <f t="shared" si="3036"/>
        <v>0</v>
      </c>
      <c r="CS939" s="1205">
        <f t="shared" si="3036"/>
        <v>0</v>
      </c>
      <c r="CT939" s="1208">
        <f t="shared" si="3036"/>
        <v>0</v>
      </c>
      <c r="CU939" s="1242">
        <f t="shared" si="3037"/>
        <v>0</v>
      </c>
      <c r="CV939" s="1243">
        <f t="shared" si="3038"/>
        <v>0</v>
      </c>
      <c r="CW939" s="1244">
        <f t="shared" si="3039"/>
        <v>0</v>
      </c>
      <c r="CX939" s="1244">
        <f t="shared" si="3040"/>
        <v>0</v>
      </c>
      <c r="CY939" s="1244">
        <f t="shared" si="3041"/>
        <v>0</v>
      </c>
      <c r="CZ939" s="1244">
        <f t="shared" si="3042"/>
        <v>0</v>
      </c>
      <c r="DA939" s="1244">
        <f t="shared" si="3043"/>
        <v>0</v>
      </c>
      <c r="DB939" s="1245">
        <f t="shared" si="3044"/>
        <v>0</v>
      </c>
      <c r="DC939" s="1245">
        <f t="shared" si="3045"/>
        <v>0</v>
      </c>
      <c r="DD939" s="1245">
        <f t="shared" si="3046"/>
        <v>0</v>
      </c>
      <c r="DE939" s="1244">
        <f t="shared" si="3047"/>
        <v>0</v>
      </c>
      <c r="DF939" s="1244">
        <f t="shared" si="3048"/>
        <v>0</v>
      </c>
      <c r="DG939" s="1244">
        <f t="shared" si="3049"/>
        <v>0</v>
      </c>
      <c r="DH939" s="1244">
        <f t="shared" si="3050"/>
        <v>0</v>
      </c>
      <c r="DI939" s="1244">
        <f t="shared" si="3051"/>
        <v>0</v>
      </c>
      <c r="DJ939" s="1243">
        <f t="shared" si="3052"/>
        <v>0</v>
      </c>
      <c r="DK939" s="1242">
        <f t="shared" si="3053"/>
        <v>0</v>
      </c>
      <c r="DL939" s="1230">
        <f t="shared" si="3054"/>
        <v>17</v>
      </c>
      <c r="DM939" s="1180">
        <f t="shared" si="3055"/>
        <v>17</v>
      </c>
      <c r="DN939" s="1180">
        <f t="shared" si="3056"/>
        <v>17</v>
      </c>
      <c r="DO939" s="1180">
        <f t="shared" si="3057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31"/>
        <v>0</v>
      </c>
      <c r="CA940" s="1236">
        <f t="shared" si="3032"/>
        <v>16.666666666666668</v>
      </c>
      <c r="CB940" s="1236">
        <f t="shared" si="3033"/>
        <v>601.33333333333337</v>
      </c>
      <c r="CC940" s="1236">
        <f t="shared" si="3034"/>
        <v>247.33333333333334</v>
      </c>
      <c r="CD940" s="1204">
        <f t="shared" si="3058"/>
        <v>0</v>
      </c>
      <c r="CE940" s="1205">
        <f t="shared" si="3036"/>
        <v>0</v>
      </c>
      <c r="CF940" s="1206">
        <f t="shared" si="3036"/>
        <v>0</v>
      </c>
      <c r="CG940" s="1206">
        <f t="shared" si="3036"/>
        <v>0</v>
      </c>
      <c r="CH940" s="1206">
        <f t="shared" si="3036"/>
        <v>0</v>
      </c>
      <c r="CI940" s="1206">
        <f t="shared" si="3036"/>
        <v>0</v>
      </c>
      <c r="CJ940" s="1206">
        <f t="shared" si="3036"/>
        <v>0</v>
      </c>
      <c r="CK940" s="1207">
        <f t="shared" si="3036"/>
        <v>0</v>
      </c>
      <c r="CL940" s="1207">
        <f t="shared" si="3036"/>
        <v>0</v>
      </c>
      <c r="CM940" s="1207">
        <f t="shared" si="3036"/>
        <v>0</v>
      </c>
      <c r="CN940" s="1206">
        <f t="shared" si="3036"/>
        <v>0</v>
      </c>
      <c r="CO940" s="1206">
        <f t="shared" si="3036"/>
        <v>300</v>
      </c>
      <c r="CP940" s="1206">
        <f t="shared" si="3036"/>
        <v>500</v>
      </c>
      <c r="CQ940" s="1206">
        <f t="shared" si="3036"/>
        <v>1970</v>
      </c>
      <c r="CR940" s="1206">
        <f t="shared" si="3036"/>
        <v>2500</v>
      </c>
      <c r="CS940" s="1205">
        <f t="shared" si="3036"/>
        <v>3750</v>
      </c>
      <c r="CT940" s="1208">
        <f t="shared" si="3036"/>
        <v>4320</v>
      </c>
      <c r="CU940" s="1242">
        <f t="shared" si="3037"/>
        <v>0</v>
      </c>
      <c r="CV940" s="1243">
        <f t="shared" si="3038"/>
        <v>0</v>
      </c>
      <c r="CW940" s="1244">
        <f t="shared" si="3039"/>
        <v>0</v>
      </c>
      <c r="CX940" s="1244">
        <f t="shared" si="3040"/>
        <v>0</v>
      </c>
      <c r="CY940" s="1244">
        <f t="shared" si="3041"/>
        <v>0</v>
      </c>
      <c r="CZ940" s="1244">
        <f t="shared" si="3042"/>
        <v>0</v>
      </c>
      <c r="DA940" s="1244">
        <f t="shared" si="3043"/>
        <v>0</v>
      </c>
      <c r="DB940" s="1245">
        <f t="shared" si="3044"/>
        <v>0</v>
      </c>
      <c r="DC940" s="1245">
        <f t="shared" si="3045"/>
        <v>0</v>
      </c>
      <c r="DD940" s="1245">
        <f t="shared" si="3046"/>
        <v>0</v>
      </c>
      <c r="DE940" s="1244">
        <f t="shared" si="3047"/>
        <v>360</v>
      </c>
      <c r="DF940" s="1244">
        <f t="shared" si="3048"/>
        <v>400</v>
      </c>
      <c r="DG940" s="1244">
        <f t="shared" si="3049"/>
        <v>450</v>
      </c>
      <c r="DH940" s="1244">
        <f t="shared" si="3050"/>
        <v>500</v>
      </c>
      <c r="DI940" s="1244">
        <f t="shared" si="3051"/>
        <v>1000</v>
      </c>
      <c r="DJ940" s="1243">
        <f t="shared" si="3052"/>
        <v>1000</v>
      </c>
      <c r="DK940" s="1242">
        <f t="shared" si="3053"/>
        <v>2250</v>
      </c>
      <c r="DL940" s="1230">
        <f t="shared" si="3054"/>
        <v>17</v>
      </c>
      <c r="DM940" s="1180">
        <f t="shared" si="3055"/>
        <v>17</v>
      </c>
      <c r="DN940" s="1180">
        <f t="shared" si="3056"/>
        <v>17</v>
      </c>
      <c r="DO940" s="1180">
        <f t="shared" si="3057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31"/>
        <v>0</v>
      </c>
      <c r="CA941" s="1236">
        <f t="shared" si="3032"/>
        <v>0</v>
      </c>
      <c r="CB941" s="1236">
        <f t="shared" si="3033"/>
        <v>40</v>
      </c>
      <c r="CC941" s="1236">
        <f t="shared" si="3034"/>
        <v>468</v>
      </c>
      <c r="CD941" s="1204">
        <f t="shared" si="3058"/>
        <v>0</v>
      </c>
      <c r="CE941" s="1205">
        <f t="shared" si="3036"/>
        <v>0</v>
      </c>
      <c r="CF941" s="1206">
        <f t="shared" si="3036"/>
        <v>0</v>
      </c>
      <c r="CG941" s="1206">
        <f t="shared" si="3036"/>
        <v>0</v>
      </c>
      <c r="CH941" s="1206">
        <f t="shared" si="3036"/>
        <v>0</v>
      </c>
      <c r="CI941" s="1206">
        <f t="shared" si="3036"/>
        <v>0</v>
      </c>
      <c r="CJ941" s="1206">
        <f t="shared" si="3036"/>
        <v>0</v>
      </c>
      <c r="CK941" s="1207">
        <f t="shared" si="3036"/>
        <v>0</v>
      </c>
      <c r="CL941" s="1207">
        <f t="shared" si="3036"/>
        <v>0</v>
      </c>
      <c r="CM941" s="1207">
        <f t="shared" si="3036"/>
        <v>0</v>
      </c>
      <c r="CN941" s="1206">
        <f t="shared" si="3036"/>
        <v>0</v>
      </c>
      <c r="CO941" s="1206">
        <f t="shared" si="3036"/>
        <v>0</v>
      </c>
      <c r="CP941" s="1206">
        <f t="shared" si="3036"/>
        <v>0</v>
      </c>
      <c r="CQ941" s="1206">
        <f t="shared" si="3036"/>
        <v>0</v>
      </c>
      <c r="CR941" s="1206">
        <f t="shared" si="3036"/>
        <v>0</v>
      </c>
      <c r="CS941" s="1205">
        <f t="shared" si="3036"/>
        <v>600</v>
      </c>
      <c r="CT941" s="1208">
        <f t="shared" si="3036"/>
        <v>4000</v>
      </c>
      <c r="CU941" s="1242">
        <f t="shared" si="3037"/>
        <v>0</v>
      </c>
      <c r="CV941" s="1243">
        <f t="shared" si="3038"/>
        <v>0</v>
      </c>
      <c r="CW941" s="1244">
        <f t="shared" si="3039"/>
        <v>0</v>
      </c>
      <c r="CX941" s="1244">
        <f t="shared" si="3040"/>
        <v>0</v>
      </c>
      <c r="CY941" s="1244">
        <f t="shared" si="3041"/>
        <v>0</v>
      </c>
      <c r="CZ941" s="1244">
        <f t="shared" si="3042"/>
        <v>0</v>
      </c>
      <c r="DA941" s="1244">
        <f t="shared" si="3043"/>
        <v>0</v>
      </c>
      <c r="DB941" s="1245">
        <f t="shared" si="3044"/>
        <v>0</v>
      </c>
      <c r="DC941" s="1245">
        <f t="shared" si="3045"/>
        <v>0</v>
      </c>
      <c r="DD941" s="1245">
        <f t="shared" si="3046"/>
        <v>0</v>
      </c>
      <c r="DE941" s="1244">
        <f t="shared" si="3047"/>
        <v>0</v>
      </c>
      <c r="DF941" s="1244">
        <f t="shared" si="3048"/>
        <v>0</v>
      </c>
      <c r="DG941" s="1244">
        <f t="shared" si="3049"/>
        <v>0</v>
      </c>
      <c r="DH941" s="1244">
        <f t="shared" si="3050"/>
        <v>0</v>
      </c>
      <c r="DI941" s="1244">
        <f t="shared" si="3051"/>
        <v>1800</v>
      </c>
      <c r="DJ941" s="1243">
        <f t="shared" si="3052"/>
        <v>5220</v>
      </c>
      <c r="DK941" s="1242">
        <f t="shared" si="3053"/>
        <v>14400</v>
      </c>
      <c r="DL941" s="1230">
        <f t="shared" si="3054"/>
        <v>17</v>
      </c>
      <c r="DM941" s="1180">
        <f t="shared" si="3055"/>
        <v>17</v>
      </c>
      <c r="DN941" s="1180">
        <f t="shared" si="3056"/>
        <v>17</v>
      </c>
      <c r="DO941" s="1180">
        <f t="shared" si="3057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31"/>
        <v>0</v>
      </c>
      <c r="CA942" s="1236">
        <f t="shared" si="3032"/>
        <v>0</v>
      </c>
      <c r="CB942" s="1236">
        <f t="shared" si="3033"/>
        <v>0</v>
      </c>
      <c r="CC942" s="1236">
        <f t="shared" si="3034"/>
        <v>0</v>
      </c>
      <c r="CD942" s="1204">
        <f t="shared" si="3058"/>
        <v>0</v>
      </c>
      <c r="CE942" s="1205">
        <f t="shared" si="3036"/>
        <v>0</v>
      </c>
      <c r="CF942" s="1206">
        <f t="shared" si="3036"/>
        <v>0</v>
      </c>
      <c r="CG942" s="1206">
        <f t="shared" si="3036"/>
        <v>0</v>
      </c>
      <c r="CH942" s="1206">
        <f t="shared" si="3036"/>
        <v>0</v>
      </c>
      <c r="CI942" s="1206">
        <f t="shared" si="3036"/>
        <v>0</v>
      </c>
      <c r="CJ942" s="1206">
        <f t="shared" si="3036"/>
        <v>0</v>
      </c>
      <c r="CK942" s="1207">
        <f t="shared" si="3036"/>
        <v>0</v>
      </c>
      <c r="CL942" s="1207">
        <f t="shared" si="3036"/>
        <v>0</v>
      </c>
      <c r="CM942" s="1207">
        <f t="shared" si="3036"/>
        <v>0</v>
      </c>
      <c r="CN942" s="1206">
        <f t="shared" si="3036"/>
        <v>0</v>
      </c>
      <c r="CO942" s="1206">
        <f t="shared" si="3036"/>
        <v>0</v>
      </c>
      <c r="CP942" s="1206">
        <f t="shared" si="3036"/>
        <v>0</v>
      </c>
      <c r="CQ942" s="1206">
        <f t="shared" si="3036"/>
        <v>0</v>
      </c>
      <c r="CR942" s="1206">
        <f t="shared" si="3036"/>
        <v>0</v>
      </c>
      <c r="CS942" s="1205">
        <f t="shared" si="3036"/>
        <v>0</v>
      </c>
      <c r="CT942" s="1208">
        <f t="shared" si="3036"/>
        <v>6000</v>
      </c>
      <c r="CU942" s="1242">
        <f t="shared" si="3037"/>
        <v>0</v>
      </c>
      <c r="CV942" s="1243">
        <f t="shared" si="3038"/>
        <v>0</v>
      </c>
      <c r="CW942" s="1244">
        <f t="shared" si="3039"/>
        <v>0</v>
      </c>
      <c r="CX942" s="1244">
        <f t="shared" si="3040"/>
        <v>0</v>
      </c>
      <c r="CY942" s="1244">
        <f t="shared" si="3041"/>
        <v>0</v>
      </c>
      <c r="CZ942" s="1244">
        <f t="shared" si="3042"/>
        <v>0</v>
      </c>
      <c r="DA942" s="1244">
        <f t="shared" si="3043"/>
        <v>0</v>
      </c>
      <c r="DB942" s="1245">
        <f t="shared" si="3044"/>
        <v>0</v>
      </c>
      <c r="DC942" s="1245">
        <f t="shared" si="3045"/>
        <v>0</v>
      </c>
      <c r="DD942" s="1245">
        <f t="shared" si="3046"/>
        <v>0</v>
      </c>
      <c r="DE942" s="1244">
        <f t="shared" si="3047"/>
        <v>0</v>
      </c>
      <c r="DF942" s="1244">
        <f t="shared" si="3048"/>
        <v>0</v>
      </c>
      <c r="DG942" s="1244">
        <f t="shared" si="3049"/>
        <v>0</v>
      </c>
      <c r="DH942" s="1244">
        <f t="shared" si="3050"/>
        <v>0</v>
      </c>
      <c r="DI942" s="1244">
        <f t="shared" si="3051"/>
        <v>0</v>
      </c>
      <c r="DJ942" s="1243">
        <f t="shared" si="3052"/>
        <v>0</v>
      </c>
      <c r="DK942" s="1242">
        <f t="shared" si="3053"/>
        <v>0</v>
      </c>
      <c r="DL942" s="1230">
        <f t="shared" si="3054"/>
        <v>17</v>
      </c>
      <c r="DM942" s="1180">
        <f t="shared" si="3055"/>
        <v>17</v>
      </c>
      <c r="DN942" s="1180">
        <f t="shared" si="3056"/>
        <v>17</v>
      </c>
      <c r="DO942" s="1180">
        <f t="shared" si="3057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31"/>
        <v>2.4</v>
      </c>
      <c r="CA943" s="1236">
        <f t="shared" si="3032"/>
        <v>21.666666666666668</v>
      </c>
      <c r="CB943" s="1236">
        <f t="shared" si="3033"/>
        <v>188.66666666666666</v>
      </c>
      <c r="CC943" s="1236">
        <f t="shared" si="3034"/>
        <v>153.33333333333334</v>
      </c>
      <c r="CD943" s="1204">
        <f t="shared" si="3058"/>
        <v>0</v>
      </c>
      <c r="CE943" s="1205">
        <f t="shared" si="3036"/>
        <v>0</v>
      </c>
      <c r="CF943" s="1206">
        <f t="shared" si="3036"/>
        <v>0</v>
      </c>
      <c r="CG943" s="1206">
        <f t="shared" si="3036"/>
        <v>0</v>
      </c>
      <c r="CH943" s="1206">
        <f t="shared" si="3036"/>
        <v>0</v>
      </c>
      <c r="CI943" s="1206">
        <f t="shared" si="3036"/>
        <v>0</v>
      </c>
      <c r="CJ943" s="1206">
        <f t="shared" si="3036"/>
        <v>0</v>
      </c>
      <c r="CK943" s="1207">
        <f t="shared" si="3036"/>
        <v>0</v>
      </c>
      <c r="CL943" s="1207">
        <f t="shared" si="3036"/>
        <v>0</v>
      </c>
      <c r="CM943" s="1207">
        <f t="shared" si="3036"/>
        <v>0</v>
      </c>
      <c r="CN943" s="1206">
        <f t="shared" si="3036"/>
        <v>0</v>
      </c>
      <c r="CO943" s="1206">
        <f t="shared" si="3036"/>
        <v>50</v>
      </c>
      <c r="CP943" s="1206">
        <f t="shared" si="3036"/>
        <v>80</v>
      </c>
      <c r="CQ943" s="1206">
        <f t="shared" si="3036"/>
        <v>600</v>
      </c>
      <c r="CR943" s="1206">
        <f t="shared" si="3036"/>
        <v>750</v>
      </c>
      <c r="CS943" s="1205">
        <f t="shared" si="3036"/>
        <v>1350</v>
      </c>
      <c r="CT943" s="1208">
        <f t="shared" si="3036"/>
        <v>1500</v>
      </c>
      <c r="CU943" s="1242">
        <f t="shared" si="3037"/>
        <v>0</v>
      </c>
      <c r="CV943" s="1243">
        <f t="shared" si="3038"/>
        <v>0</v>
      </c>
      <c r="CW943" s="1244">
        <f t="shared" si="3039"/>
        <v>0</v>
      </c>
      <c r="CX943" s="1244">
        <f t="shared" si="3040"/>
        <v>0</v>
      </c>
      <c r="CY943" s="1244">
        <f t="shared" si="3041"/>
        <v>0</v>
      </c>
      <c r="CZ943" s="1244">
        <f t="shared" si="3042"/>
        <v>0</v>
      </c>
      <c r="DA943" s="1244">
        <f t="shared" si="3043"/>
        <v>0</v>
      </c>
      <c r="DB943" s="1245">
        <f t="shared" si="3044"/>
        <v>0</v>
      </c>
      <c r="DC943" s="1245">
        <f t="shared" si="3045"/>
        <v>0</v>
      </c>
      <c r="DD943" s="1245">
        <f t="shared" si="3046"/>
        <v>0</v>
      </c>
      <c r="DE943" s="1244">
        <f t="shared" si="3047"/>
        <v>0</v>
      </c>
      <c r="DF943" s="1244">
        <f t="shared" si="3048"/>
        <v>0</v>
      </c>
      <c r="DG943" s="1244">
        <f t="shared" si="3049"/>
        <v>0</v>
      </c>
      <c r="DH943" s="1244">
        <f t="shared" si="3050"/>
        <v>100</v>
      </c>
      <c r="DI943" s="1244">
        <f t="shared" si="3051"/>
        <v>600</v>
      </c>
      <c r="DJ943" s="1243">
        <f t="shared" si="3052"/>
        <v>1600</v>
      </c>
      <c r="DK943" s="1242">
        <f t="shared" si="3053"/>
        <v>1800</v>
      </c>
      <c r="DL943" s="1230">
        <f t="shared" si="3054"/>
        <v>17</v>
      </c>
      <c r="DM943" s="1180">
        <f t="shared" si="3055"/>
        <v>17</v>
      </c>
      <c r="DN943" s="1180">
        <f t="shared" si="3056"/>
        <v>17</v>
      </c>
      <c r="DO943" s="1180">
        <f t="shared" si="3057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31"/>
        <v>0</v>
      </c>
      <c r="CA944" s="1236">
        <f t="shared" si="3032"/>
        <v>30.997333333333337</v>
      </c>
      <c r="CB944" s="1236">
        <f t="shared" si="3033"/>
        <v>206</v>
      </c>
      <c r="CC944" s="1236">
        <f t="shared" si="3034"/>
        <v>138.66666666666666</v>
      </c>
      <c r="CD944" s="1204">
        <f t="shared" si="3058"/>
        <v>0</v>
      </c>
      <c r="CE944" s="1205">
        <f t="shared" si="3036"/>
        <v>0</v>
      </c>
      <c r="CF944" s="1206">
        <f t="shared" si="3036"/>
        <v>0</v>
      </c>
      <c r="CG944" s="1206">
        <f t="shared" si="3036"/>
        <v>0</v>
      </c>
      <c r="CH944" s="1206">
        <f t="shared" si="3036"/>
        <v>0</v>
      </c>
      <c r="CI944" s="1206">
        <f t="shared" si="3036"/>
        <v>0</v>
      </c>
      <c r="CJ944" s="1206">
        <f t="shared" si="3036"/>
        <v>0</v>
      </c>
      <c r="CK944" s="1207">
        <f t="shared" si="3036"/>
        <v>0</v>
      </c>
      <c r="CL944" s="1207">
        <f t="shared" si="3036"/>
        <v>0</v>
      </c>
      <c r="CM944" s="1207">
        <f t="shared" si="3036"/>
        <v>0</v>
      </c>
      <c r="CN944" s="1206">
        <f t="shared" si="3036"/>
        <v>0</v>
      </c>
      <c r="CO944" s="1206">
        <f t="shared" si="3036"/>
        <v>0</v>
      </c>
      <c r="CP944" s="1206">
        <f t="shared" si="3036"/>
        <v>30</v>
      </c>
      <c r="CQ944" s="1206">
        <f t="shared" si="3036"/>
        <v>600</v>
      </c>
      <c r="CR944" s="1206">
        <f t="shared" si="3036"/>
        <v>960</v>
      </c>
      <c r="CS944" s="1205">
        <f t="shared" si="3036"/>
        <v>1500</v>
      </c>
      <c r="CT944" s="1208">
        <f t="shared" si="3036"/>
        <v>5000</v>
      </c>
      <c r="CU944" s="1242">
        <f t="shared" si="3037"/>
        <v>0</v>
      </c>
      <c r="CV944" s="1243">
        <f t="shared" si="3038"/>
        <v>0</v>
      </c>
      <c r="CW944" s="1244">
        <f t="shared" si="3039"/>
        <v>0</v>
      </c>
      <c r="CX944" s="1244">
        <f t="shared" si="3040"/>
        <v>0</v>
      </c>
      <c r="CY944" s="1244">
        <f t="shared" si="3041"/>
        <v>0</v>
      </c>
      <c r="CZ944" s="1244">
        <f t="shared" si="3042"/>
        <v>0</v>
      </c>
      <c r="DA944" s="1244">
        <f t="shared" si="3043"/>
        <v>0</v>
      </c>
      <c r="DB944" s="1245">
        <f t="shared" si="3044"/>
        <v>0</v>
      </c>
      <c r="DC944" s="1245">
        <f t="shared" si="3045"/>
        <v>0</v>
      </c>
      <c r="DD944" s="1245">
        <f t="shared" si="3046"/>
        <v>0</v>
      </c>
      <c r="DE944" s="1244">
        <f t="shared" si="3047"/>
        <v>0</v>
      </c>
      <c r="DF944" s="1244">
        <f t="shared" si="3048"/>
        <v>0</v>
      </c>
      <c r="DG944" s="1244">
        <f t="shared" si="3049"/>
        <v>120</v>
      </c>
      <c r="DH944" s="1244">
        <f t="shared" si="3050"/>
        <v>400</v>
      </c>
      <c r="DI944" s="1244">
        <f t="shared" si="3051"/>
        <v>600</v>
      </c>
      <c r="DJ944" s="1243">
        <f t="shared" si="3052"/>
        <v>960</v>
      </c>
      <c r="DK944" s="1242">
        <f t="shared" si="3053"/>
        <v>1000</v>
      </c>
      <c r="DL944" s="1230">
        <f t="shared" si="3054"/>
        <v>17</v>
      </c>
      <c r="DM944" s="1180">
        <f t="shared" si="3055"/>
        <v>17</v>
      </c>
      <c r="DN944" s="1180">
        <f t="shared" si="3056"/>
        <v>17</v>
      </c>
      <c r="DO944" s="1180">
        <f t="shared" si="3057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31"/>
        <v>0</v>
      </c>
      <c r="CA945" s="1236">
        <f t="shared" si="3032"/>
        <v>0</v>
      </c>
      <c r="CB945" s="1236">
        <f t="shared" si="3033"/>
        <v>0</v>
      </c>
      <c r="CC945" s="1236">
        <f t="shared" si="3034"/>
        <v>0</v>
      </c>
      <c r="CD945" s="1204">
        <f t="shared" si="3058"/>
        <v>0</v>
      </c>
      <c r="CE945" s="1205">
        <f t="shared" si="3036"/>
        <v>0</v>
      </c>
      <c r="CF945" s="1206">
        <f t="shared" si="3036"/>
        <v>0</v>
      </c>
      <c r="CG945" s="1206">
        <f t="shared" si="3036"/>
        <v>0</v>
      </c>
      <c r="CH945" s="1206">
        <f t="shared" si="3036"/>
        <v>0</v>
      </c>
      <c r="CI945" s="1206">
        <f t="shared" si="3036"/>
        <v>0</v>
      </c>
      <c r="CJ945" s="1206">
        <f t="shared" si="3036"/>
        <v>0</v>
      </c>
      <c r="CK945" s="1207">
        <f t="shared" si="3036"/>
        <v>0</v>
      </c>
      <c r="CL945" s="1207">
        <f t="shared" si="3036"/>
        <v>0</v>
      </c>
      <c r="CM945" s="1207">
        <f t="shared" si="3036"/>
        <v>0</v>
      </c>
      <c r="CN945" s="1206">
        <f t="shared" si="3036"/>
        <v>0</v>
      </c>
      <c r="CO945" s="1206">
        <f t="shared" si="3036"/>
        <v>0</v>
      </c>
      <c r="CP945" s="1206">
        <f t="shared" si="3036"/>
        <v>0</v>
      </c>
      <c r="CQ945" s="1206">
        <f t="shared" si="3036"/>
        <v>0</v>
      </c>
      <c r="CR945" s="1206">
        <f t="shared" si="3036"/>
        <v>0</v>
      </c>
      <c r="CS945" s="1205">
        <f t="shared" si="3036"/>
        <v>0</v>
      </c>
      <c r="CT945" s="1208">
        <f t="shared" si="3036"/>
        <v>0</v>
      </c>
      <c r="CU945" s="1242">
        <f t="shared" si="3037"/>
        <v>0</v>
      </c>
      <c r="CV945" s="1243">
        <f t="shared" si="3038"/>
        <v>0</v>
      </c>
      <c r="CW945" s="1244">
        <f t="shared" si="3039"/>
        <v>0</v>
      </c>
      <c r="CX945" s="1244">
        <f t="shared" si="3040"/>
        <v>0</v>
      </c>
      <c r="CY945" s="1244">
        <f t="shared" si="3041"/>
        <v>0</v>
      </c>
      <c r="CZ945" s="1244">
        <f t="shared" si="3042"/>
        <v>0</v>
      </c>
      <c r="DA945" s="1244">
        <f t="shared" si="3043"/>
        <v>0</v>
      </c>
      <c r="DB945" s="1245">
        <f t="shared" si="3044"/>
        <v>0</v>
      </c>
      <c r="DC945" s="1245">
        <f t="shared" si="3045"/>
        <v>0</v>
      </c>
      <c r="DD945" s="1245">
        <f t="shared" si="3046"/>
        <v>0</v>
      </c>
      <c r="DE945" s="1244">
        <f t="shared" si="3047"/>
        <v>0</v>
      </c>
      <c r="DF945" s="1244">
        <f t="shared" si="3048"/>
        <v>0</v>
      </c>
      <c r="DG945" s="1244">
        <f t="shared" si="3049"/>
        <v>0</v>
      </c>
      <c r="DH945" s="1244">
        <f t="shared" si="3050"/>
        <v>0</v>
      </c>
      <c r="DI945" s="1244">
        <f t="shared" si="3051"/>
        <v>0</v>
      </c>
      <c r="DJ945" s="1243">
        <f t="shared" si="3052"/>
        <v>0</v>
      </c>
      <c r="DK945" s="1242">
        <f t="shared" si="3053"/>
        <v>0</v>
      </c>
      <c r="DL945" s="1230">
        <f t="shared" si="3054"/>
        <v>17</v>
      </c>
      <c r="DM945" s="1180">
        <f t="shared" si="3055"/>
        <v>17</v>
      </c>
      <c r="DN945" s="1180">
        <f t="shared" si="3056"/>
        <v>17</v>
      </c>
      <c r="DO945" s="1180">
        <f t="shared" si="3057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31"/>
        <v>0</v>
      </c>
      <c r="CA946" s="1236">
        <f t="shared" si="3032"/>
        <v>0</v>
      </c>
      <c r="CB946" s="1236">
        <f t="shared" si="3033"/>
        <v>310</v>
      </c>
      <c r="CC946" s="1236">
        <f t="shared" si="3034"/>
        <v>352</v>
      </c>
      <c r="CD946" s="1204">
        <f t="shared" si="3058"/>
        <v>0</v>
      </c>
      <c r="CE946" s="1205">
        <f t="shared" si="3036"/>
        <v>0</v>
      </c>
      <c r="CF946" s="1206">
        <f t="shared" si="3036"/>
        <v>0</v>
      </c>
      <c r="CG946" s="1206">
        <f t="shared" si="3036"/>
        <v>0</v>
      </c>
      <c r="CH946" s="1206">
        <f t="shared" si="3036"/>
        <v>0</v>
      </c>
      <c r="CI946" s="1206">
        <f t="shared" si="3036"/>
        <v>0</v>
      </c>
      <c r="CJ946" s="1206">
        <f t="shared" si="3036"/>
        <v>0</v>
      </c>
      <c r="CK946" s="1207">
        <f t="shared" si="3036"/>
        <v>0</v>
      </c>
      <c r="CL946" s="1207">
        <f t="shared" si="3036"/>
        <v>0</v>
      </c>
      <c r="CM946" s="1207">
        <f t="shared" si="3036"/>
        <v>0</v>
      </c>
      <c r="CN946" s="1206">
        <f t="shared" si="3036"/>
        <v>0</v>
      </c>
      <c r="CO946" s="1206">
        <f t="shared" si="3036"/>
        <v>0</v>
      </c>
      <c r="CP946" s="1206">
        <f t="shared" si="3036"/>
        <v>0</v>
      </c>
      <c r="CQ946" s="1206">
        <f t="shared" si="3036"/>
        <v>0</v>
      </c>
      <c r="CR946" s="1206">
        <f t="shared" si="3036"/>
        <v>2250</v>
      </c>
      <c r="CS946" s="1205">
        <f t="shared" ref="CE946:CT959" si="30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9"/>
        <v>3500</v>
      </c>
      <c r="CU946" s="1242">
        <f t="shared" si="3037"/>
        <v>0</v>
      </c>
      <c r="CV946" s="1243">
        <f t="shared" si="3038"/>
        <v>0</v>
      </c>
      <c r="CW946" s="1244">
        <f t="shared" si="3039"/>
        <v>0</v>
      </c>
      <c r="CX946" s="1244">
        <f t="shared" si="3040"/>
        <v>0</v>
      </c>
      <c r="CY946" s="1244">
        <f t="shared" si="3041"/>
        <v>0</v>
      </c>
      <c r="CZ946" s="1244">
        <f t="shared" si="3042"/>
        <v>0</v>
      </c>
      <c r="DA946" s="1244">
        <f t="shared" si="3043"/>
        <v>0</v>
      </c>
      <c r="DB946" s="1245">
        <f t="shared" si="3044"/>
        <v>0</v>
      </c>
      <c r="DC946" s="1245">
        <f t="shared" si="3045"/>
        <v>0</v>
      </c>
      <c r="DD946" s="1245">
        <f t="shared" si="3046"/>
        <v>0</v>
      </c>
      <c r="DE946" s="1244">
        <f t="shared" si="3047"/>
        <v>0</v>
      </c>
      <c r="DF946" s="1244">
        <f t="shared" si="3048"/>
        <v>0</v>
      </c>
      <c r="DG946" s="1244">
        <f t="shared" si="3049"/>
        <v>0</v>
      </c>
      <c r="DH946" s="1244">
        <f t="shared" si="3050"/>
        <v>30</v>
      </c>
      <c r="DI946" s="1244">
        <f t="shared" si="3051"/>
        <v>750</v>
      </c>
      <c r="DJ946" s="1243">
        <f t="shared" si="3052"/>
        <v>4500</v>
      </c>
      <c r="DK946" s="1242">
        <f t="shared" si="3053"/>
        <v>7500</v>
      </c>
      <c r="DL946" s="1230">
        <f t="shared" si="3054"/>
        <v>17</v>
      </c>
      <c r="DM946" s="1180">
        <f t="shared" si="3055"/>
        <v>17</v>
      </c>
      <c r="DN946" s="1180">
        <f t="shared" si="3056"/>
        <v>17</v>
      </c>
      <c r="DO946" s="1180">
        <f t="shared" si="3057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31"/>
        <v>0</v>
      </c>
      <c r="CA947" s="1236">
        <f t="shared" si="3032"/>
        <v>0</v>
      </c>
      <c r="CB947" s="1236">
        <f t="shared" si="3033"/>
        <v>0</v>
      </c>
      <c r="CC947" s="1236">
        <f t="shared" si="3034"/>
        <v>83.325000000000003</v>
      </c>
      <c r="CD947" s="1204">
        <f t="shared" si="3058"/>
        <v>0</v>
      </c>
      <c r="CE947" s="1205">
        <f t="shared" si="3059"/>
        <v>0</v>
      </c>
      <c r="CF947" s="1206">
        <f t="shared" si="3059"/>
        <v>0</v>
      </c>
      <c r="CG947" s="1206">
        <f t="shared" si="3059"/>
        <v>0</v>
      </c>
      <c r="CH947" s="1206">
        <f t="shared" si="3059"/>
        <v>0</v>
      </c>
      <c r="CI947" s="1206">
        <f t="shared" si="3059"/>
        <v>0</v>
      </c>
      <c r="CJ947" s="1206">
        <f t="shared" si="3059"/>
        <v>0</v>
      </c>
      <c r="CK947" s="1207">
        <f t="shared" si="3059"/>
        <v>0</v>
      </c>
      <c r="CL947" s="1207">
        <f t="shared" si="3059"/>
        <v>0</v>
      </c>
      <c r="CM947" s="1207">
        <f t="shared" si="3059"/>
        <v>0</v>
      </c>
      <c r="CN947" s="1206">
        <f t="shared" si="3059"/>
        <v>0</v>
      </c>
      <c r="CO947" s="1206">
        <f t="shared" si="3059"/>
        <v>0</v>
      </c>
      <c r="CP947" s="1206">
        <f t="shared" si="3059"/>
        <v>0</v>
      </c>
      <c r="CQ947" s="1206">
        <f t="shared" si="3059"/>
        <v>0</v>
      </c>
      <c r="CR947" s="1206">
        <f t="shared" si="3059"/>
        <v>0</v>
      </c>
      <c r="CS947" s="1205">
        <f t="shared" si="3059"/>
        <v>0</v>
      </c>
      <c r="CT947" s="1208">
        <f t="shared" si="3059"/>
        <v>320</v>
      </c>
      <c r="CU947" s="1242">
        <f t="shared" si="3037"/>
        <v>0</v>
      </c>
      <c r="CV947" s="1243">
        <f t="shared" si="3038"/>
        <v>0</v>
      </c>
      <c r="CW947" s="1244">
        <f t="shared" si="3039"/>
        <v>0</v>
      </c>
      <c r="CX947" s="1244">
        <f t="shared" si="3040"/>
        <v>0</v>
      </c>
      <c r="CY947" s="1244">
        <f t="shared" si="3041"/>
        <v>0</v>
      </c>
      <c r="CZ947" s="1244">
        <f t="shared" si="3042"/>
        <v>0</v>
      </c>
      <c r="DA947" s="1244">
        <f t="shared" si="3043"/>
        <v>0</v>
      </c>
      <c r="DB947" s="1245">
        <f t="shared" si="3044"/>
        <v>0</v>
      </c>
      <c r="DC947" s="1245">
        <f t="shared" si="3045"/>
        <v>0</v>
      </c>
      <c r="DD947" s="1245">
        <f t="shared" si="3046"/>
        <v>0</v>
      </c>
      <c r="DE947" s="1244">
        <f t="shared" si="3047"/>
        <v>0</v>
      </c>
      <c r="DF947" s="1244">
        <f t="shared" si="3048"/>
        <v>0</v>
      </c>
      <c r="DG947" s="1244">
        <f t="shared" si="3049"/>
        <v>0</v>
      </c>
      <c r="DH947" s="1244">
        <f t="shared" si="3050"/>
        <v>0</v>
      </c>
      <c r="DI947" s="1244">
        <f t="shared" si="3051"/>
        <v>0</v>
      </c>
      <c r="DJ947" s="1243">
        <f t="shared" si="3052"/>
        <v>1249.875</v>
      </c>
      <c r="DK947" s="1242">
        <f t="shared" si="3053"/>
        <v>1600</v>
      </c>
      <c r="DL947" s="1230">
        <f t="shared" si="3054"/>
        <v>17</v>
      </c>
      <c r="DM947" s="1180">
        <f t="shared" si="3055"/>
        <v>17</v>
      </c>
      <c r="DN947" s="1180">
        <f t="shared" si="3056"/>
        <v>17</v>
      </c>
      <c r="DO947" s="1180">
        <f t="shared" si="3057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31"/>
        <v>0</v>
      </c>
      <c r="CA948" s="1236">
        <f t="shared" si="3032"/>
        <v>0</v>
      </c>
      <c r="CB948" s="1236">
        <f t="shared" si="3033"/>
        <v>0</v>
      </c>
      <c r="CC948" s="1236">
        <f t="shared" si="3034"/>
        <v>0</v>
      </c>
      <c r="CD948" s="1204">
        <f t="shared" si="3058"/>
        <v>0</v>
      </c>
      <c r="CE948" s="1205">
        <f t="shared" si="3059"/>
        <v>0</v>
      </c>
      <c r="CF948" s="1206">
        <f t="shared" si="3059"/>
        <v>0</v>
      </c>
      <c r="CG948" s="1206">
        <f t="shared" si="3059"/>
        <v>0</v>
      </c>
      <c r="CH948" s="1206">
        <f t="shared" si="3059"/>
        <v>0</v>
      </c>
      <c r="CI948" s="1206">
        <f t="shared" si="3059"/>
        <v>0</v>
      </c>
      <c r="CJ948" s="1206">
        <f t="shared" si="3059"/>
        <v>0</v>
      </c>
      <c r="CK948" s="1207">
        <f t="shared" si="3059"/>
        <v>0</v>
      </c>
      <c r="CL948" s="1207">
        <f t="shared" si="3059"/>
        <v>0</v>
      </c>
      <c r="CM948" s="1207">
        <f t="shared" si="3059"/>
        <v>0</v>
      </c>
      <c r="CN948" s="1206">
        <f t="shared" si="3059"/>
        <v>0</v>
      </c>
      <c r="CO948" s="1206">
        <f t="shared" si="3059"/>
        <v>0</v>
      </c>
      <c r="CP948" s="1206">
        <f t="shared" si="3059"/>
        <v>0</v>
      </c>
      <c r="CQ948" s="1206">
        <f t="shared" si="3059"/>
        <v>0</v>
      </c>
      <c r="CR948" s="1206">
        <f t="shared" si="3059"/>
        <v>0</v>
      </c>
      <c r="CS948" s="1205">
        <f t="shared" si="3059"/>
        <v>0</v>
      </c>
      <c r="CT948" s="1208">
        <f t="shared" si="3059"/>
        <v>0</v>
      </c>
      <c r="CU948" s="1242">
        <f t="shared" si="3037"/>
        <v>0</v>
      </c>
      <c r="CV948" s="1243">
        <f t="shared" si="3038"/>
        <v>0</v>
      </c>
      <c r="CW948" s="1244">
        <f t="shared" si="3039"/>
        <v>0</v>
      </c>
      <c r="CX948" s="1244">
        <f t="shared" si="3040"/>
        <v>0</v>
      </c>
      <c r="CY948" s="1244">
        <f t="shared" si="3041"/>
        <v>0</v>
      </c>
      <c r="CZ948" s="1244">
        <f t="shared" si="3042"/>
        <v>0</v>
      </c>
      <c r="DA948" s="1244">
        <f t="shared" si="3043"/>
        <v>0</v>
      </c>
      <c r="DB948" s="1245">
        <f t="shared" si="3044"/>
        <v>0</v>
      </c>
      <c r="DC948" s="1245">
        <f t="shared" si="3045"/>
        <v>0</v>
      </c>
      <c r="DD948" s="1245">
        <f t="shared" si="3046"/>
        <v>0</v>
      </c>
      <c r="DE948" s="1244">
        <f t="shared" si="3047"/>
        <v>0</v>
      </c>
      <c r="DF948" s="1244">
        <f t="shared" si="3048"/>
        <v>0</v>
      </c>
      <c r="DG948" s="1244">
        <f t="shared" si="3049"/>
        <v>0</v>
      </c>
      <c r="DH948" s="1244">
        <f t="shared" si="3050"/>
        <v>0</v>
      </c>
      <c r="DI948" s="1244">
        <f t="shared" si="3051"/>
        <v>0</v>
      </c>
      <c r="DJ948" s="1243">
        <f t="shared" si="3052"/>
        <v>0</v>
      </c>
      <c r="DK948" s="1242">
        <f t="shared" si="3053"/>
        <v>1800</v>
      </c>
      <c r="DL948" s="1230">
        <f t="shared" si="3054"/>
        <v>17</v>
      </c>
      <c r="DM948" s="1180">
        <f t="shared" si="3055"/>
        <v>17</v>
      </c>
      <c r="DN948" s="1180">
        <f t="shared" si="3056"/>
        <v>17</v>
      </c>
      <c r="DO948" s="1180">
        <f t="shared" si="3057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31"/>
        <v>0</v>
      </c>
      <c r="CA949" s="1236">
        <f t="shared" si="3032"/>
        <v>0</v>
      </c>
      <c r="CB949" s="1236">
        <f t="shared" si="3033"/>
        <v>0</v>
      </c>
      <c r="CC949" s="1236">
        <f t="shared" si="3034"/>
        <v>176</v>
      </c>
      <c r="CD949" s="1204">
        <f t="shared" si="3058"/>
        <v>0</v>
      </c>
      <c r="CE949" s="1205">
        <f t="shared" si="3059"/>
        <v>0</v>
      </c>
      <c r="CF949" s="1206">
        <f t="shared" si="3059"/>
        <v>0</v>
      </c>
      <c r="CG949" s="1206">
        <f t="shared" si="3059"/>
        <v>0</v>
      </c>
      <c r="CH949" s="1206">
        <f t="shared" si="3059"/>
        <v>0</v>
      </c>
      <c r="CI949" s="1206">
        <f t="shared" si="3059"/>
        <v>0</v>
      </c>
      <c r="CJ949" s="1206">
        <f t="shared" si="3059"/>
        <v>0</v>
      </c>
      <c r="CK949" s="1207">
        <f t="shared" si="3059"/>
        <v>0</v>
      </c>
      <c r="CL949" s="1207">
        <f t="shared" si="3059"/>
        <v>0</v>
      </c>
      <c r="CM949" s="1207">
        <f t="shared" si="3059"/>
        <v>0</v>
      </c>
      <c r="CN949" s="1206">
        <f t="shared" si="3059"/>
        <v>0</v>
      </c>
      <c r="CO949" s="1206">
        <f t="shared" si="3059"/>
        <v>0</v>
      </c>
      <c r="CP949" s="1206">
        <f t="shared" si="3059"/>
        <v>0</v>
      </c>
      <c r="CQ949" s="1206">
        <f t="shared" si="3059"/>
        <v>0</v>
      </c>
      <c r="CR949" s="1206">
        <f t="shared" si="3059"/>
        <v>0</v>
      </c>
      <c r="CS949" s="1205">
        <f t="shared" si="3059"/>
        <v>0</v>
      </c>
      <c r="CT949" s="1208">
        <f t="shared" si="3059"/>
        <v>0</v>
      </c>
      <c r="CU949" s="1242">
        <f t="shared" si="3037"/>
        <v>0</v>
      </c>
      <c r="CV949" s="1243">
        <f t="shared" si="3038"/>
        <v>0</v>
      </c>
      <c r="CW949" s="1244">
        <f t="shared" si="3039"/>
        <v>0</v>
      </c>
      <c r="CX949" s="1244">
        <f t="shared" si="3040"/>
        <v>0</v>
      </c>
      <c r="CY949" s="1244">
        <f t="shared" si="3041"/>
        <v>0</v>
      </c>
      <c r="CZ949" s="1244">
        <f t="shared" si="3042"/>
        <v>0</v>
      </c>
      <c r="DA949" s="1244">
        <f t="shared" si="3043"/>
        <v>0</v>
      </c>
      <c r="DB949" s="1245">
        <f t="shared" si="3044"/>
        <v>0</v>
      </c>
      <c r="DC949" s="1245">
        <f t="shared" si="3045"/>
        <v>0</v>
      </c>
      <c r="DD949" s="1245">
        <f t="shared" si="3046"/>
        <v>0</v>
      </c>
      <c r="DE949" s="1244">
        <f t="shared" si="3047"/>
        <v>0</v>
      </c>
      <c r="DF949" s="1244">
        <f t="shared" si="3048"/>
        <v>0</v>
      </c>
      <c r="DG949" s="1244">
        <f t="shared" si="3049"/>
        <v>200</v>
      </c>
      <c r="DH949" s="1244">
        <f t="shared" si="3050"/>
        <v>400</v>
      </c>
      <c r="DI949" s="1244">
        <f t="shared" si="3051"/>
        <v>600</v>
      </c>
      <c r="DJ949" s="1243">
        <f t="shared" si="3052"/>
        <v>1440</v>
      </c>
      <c r="DK949" s="1242">
        <f t="shared" si="3053"/>
        <v>7500</v>
      </c>
      <c r="DL949" s="1230">
        <f t="shared" si="3054"/>
        <v>17</v>
      </c>
      <c r="DM949" s="1180">
        <f t="shared" si="3055"/>
        <v>17</v>
      </c>
      <c r="DN949" s="1180">
        <f t="shared" si="3056"/>
        <v>17</v>
      </c>
      <c r="DO949" s="1180">
        <f t="shared" si="3057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31"/>
        <v>0</v>
      </c>
      <c r="CA950" s="1236">
        <f t="shared" si="3032"/>
        <v>3</v>
      </c>
      <c r="CB950" s="1236">
        <f t="shared" si="3033"/>
        <v>0</v>
      </c>
      <c r="CC950" s="1236">
        <f t="shared" si="3034"/>
        <v>0</v>
      </c>
      <c r="CD950" s="1204">
        <f t="shared" si="3058"/>
        <v>0</v>
      </c>
      <c r="CE950" s="1205">
        <f t="shared" si="3059"/>
        <v>0</v>
      </c>
      <c r="CF950" s="1206">
        <f t="shared" si="3059"/>
        <v>0</v>
      </c>
      <c r="CG950" s="1206">
        <f t="shared" si="3059"/>
        <v>0</v>
      </c>
      <c r="CH950" s="1206">
        <f t="shared" si="3059"/>
        <v>0</v>
      </c>
      <c r="CI950" s="1206">
        <f t="shared" si="3059"/>
        <v>0</v>
      </c>
      <c r="CJ950" s="1206">
        <f t="shared" si="3059"/>
        <v>0</v>
      </c>
      <c r="CK950" s="1207">
        <f t="shared" si="3059"/>
        <v>0</v>
      </c>
      <c r="CL950" s="1207">
        <f t="shared" si="3059"/>
        <v>0</v>
      </c>
      <c r="CM950" s="1207">
        <f t="shared" si="3059"/>
        <v>0</v>
      </c>
      <c r="CN950" s="1206">
        <f t="shared" si="3059"/>
        <v>0</v>
      </c>
      <c r="CO950" s="1206">
        <f t="shared" si="3059"/>
        <v>0</v>
      </c>
      <c r="CP950" s="1206">
        <f t="shared" si="3059"/>
        <v>0</v>
      </c>
      <c r="CQ950" s="1206">
        <f t="shared" si="3059"/>
        <v>0</v>
      </c>
      <c r="CR950" s="1206">
        <f t="shared" si="3059"/>
        <v>0</v>
      </c>
      <c r="CS950" s="1205">
        <f t="shared" si="3059"/>
        <v>0</v>
      </c>
      <c r="CT950" s="1208">
        <f t="shared" si="3059"/>
        <v>925</v>
      </c>
      <c r="CU950" s="1242">
        <f t="shared" si="3037"/>
        <v>0</v>
      </c>
      <c r="CV950" s="1243">
        <f t="shared" si="3038"/>
        <v>0</v>
      </c>
      <c r="CW950" s="1244">
        <f t="shared" si="3039"/>
        <v>0</v>
      </c>
      <c r="CX950" s="1244">
        <f t="shared" si="3040"/>
        <v>0</v>
      </c>
      <c r="CY950" s="1244">
        <f t="shared" si="3041"/>
        <v>0</v>
      </c>
      <c r="CZ950" s="1244">
        <f t="shared" si="3042"/>
        <v>0</v>
      </c>
      <c r="DA950" s="1244">
        <f t="shared" si="3043"/>
        <v>0</v>
      </c>
      <c r="DB950" s="1245">
        <f t="shared" si="3044"/>
        <v>0</v>
      </c>
      <c r="DC950" s="1245">
        <f t="shared" si="3045"/>
        <v>0</v>
      </c>
      <c r="DD950" s="1245">
        <f t="shared" si="3046"/>
        <v>0</v>
      </c>
      <c r="DE950" s="1244">
        <f t="shared" si="3047"/>
        <v>0</v>
      </c>
      <c r="DF950" s="1244">
        <f t="shared" si="3048"/>
        <v>0</v>
      </c>
      <c r="DG950" s="1244">
        <f t="shared" si="3049"/>
        <v>0</v>
      </c>
      <c r="DH950" s="1244">
        <f t="shared" si="3050"/>
        <v>0</v>
      </c>
      <c r="DI950" s="1244">
        <f t="shared" si="3051"/>
        <v>0</v>
      </c>
      <c r="DJ950" s="1243">
        <f t="shared" si="3052"/>
        <v>0</v>
      </c>
      <c r="DK950" s="1242">
        <f t="shared" si="3053"/>
        <v>800</v>
      </c>
      <c r="DL950" s="1230">
        <f t="shared" si="3054"/>
        <v>17</v>
      </c>
      <c r="DM950" s="1180">
        <f t="shared" si="3055"/>
        <v>17</v>
      </c>
      <c r="DN950" s="1180">
        <f t="shared" si="3056"/>
        <v>17</v>
      </c>
      <c r="DO950" s="1180">
        <f t="shared" si="3057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31"/>
        <v>0</v>
      </c>
      <c r="CA951" s="1236">
        <f t="shared" si="3032"/>
        <v>0</v>
      </c>
      <c r="CB951" s="1236">
        <f t="shared" si="3033"/>
        <v>80</v>
      </c>
      <c r="CC951" s="1236">
        <f t="shared" si="3034"/>
        <v>0</v>
      </c>
      <c r="CD951" s="1204">
        <f t="shared" si="3058"/>
        <v>0</v>
      </c>
      <c r="CE951" s="1205">
        <f t="shared" si="3059"/>
        <v>0</v>
      </c>
      <c r="CF951" s="1206">
        <f t="shared" si="3059"/>
        <v>0</v>
      </c>
      <c r="CG951" s="1206">
        <f t="shared" si="3059"/>
        <v>0</v>
      </c>
      <c r="CH951" s="1206">
        <f t="shared" si="3059"/>
        <v>0</v>
      </c>
      <c r="CI951" s="1206">
        <f t="shared" si="3059"/>
        <v>0</v>
      </c>
      <c r="CJ951" s="1206">
        <f t="shared" si="3059"/>
        <v>0</v>
      </c>
      <c r="CK951" s="1207">
        <f t="shared" si="3059"/>
        <v>0</v>
      </c>
      <c r="CL951" s="1207">
        <f t="shared" si="3059"/>
        <v>0</v>
      </c>
      <c r="CM951" s="1207">
        <f t="shared" si="3059"/>
        <v>0</v>
      </c>
      <c r="CN951" s="1206">
        <f t="shared" si="3059"/>
        <v>0</v>
      </c>
      <c r="CO951" s="1206">
        <f t="shared" si="3059"/>
        <v>0</v>
      </c>
      <c r="CP951" s="1206">
        <f t="shared" si="3059"/>
        <v>0</v>
      </c>
      <c r="CQ951" s="1206">
        <f t="shared" si="3059"/>
        <v>0</v>
      </c>
      <c r="CR951" s="1206">
        <f t="shared" si="3059"/>
        <v>0</v>
      </c>
      <c r="CS951" s="1205">
        <f t="shared" si="3059"/>
        <v>1200</v>
      </c>
      <c r="CT951" s="1208">
        <f t="shared" si="3059"/>
        <v>3999.75</v>
      </c>
      <c r="CU951" s="1242">
        <f t="shared" si="3037"/>
        <v>0</v>
      </c>
      <c r="CV951" s="1243">
        <f t="shared" si="3038"/>
        <v>0</v>
      </c>
      <c r="CW951" s="1244">
        <f t="shared" si="3039"/>
        <v>0</v>
      </c>
      <c r="CX951" s="1244">
        <f t="shared" si="3040"/>
        <v>0</v>
      </c>
      <c r="CY951" s="1244">
        <f t="shared" si="3041"/>
        <v>0</v>
      </c>
      <c r="CZ951" s="1244">
        <f t="shared" si="3042"/>
        <v>0</v>
      </c>
      <c r="DA951" s="1244">
        <f t="shared" si="3043"/>
        <v>0</v>
      </c>
      <c r="DB951" s="1245">
        <f t="shared" si="3044"/>
        <v>0</v>
      </c>
      <c r="DC951" s="1245">
        <f t="shared" si="3045"/>
        <v>0</v>
      </c>
      <c r="DD951" s="1245">
        <f t="shared" si="3046"/>
        <v>0</v>
      </c>
      <c r="DE951" s="1244">
        <f t="shared" si="3047"/>
        <v>0</v>
      </c>
      <c r="DF951" s="1244">
        <f t="shared" si="3048"/>
        <v>0</v>
      </c>
      <c r="DG951" s="1244">
        <f t="shared" si="3049"/>
        <v>0</v>
      </c>
      <c r="DH951" s="1244">
        <f t="shared" si="3050"/>
        <v>0</v>
      </c>
      <c r="DI951" s="1244">
        <f t="shared" si="3051"/>
        <v>0</v>
      </c>
      <c r="DJ951" s="1243">
        <f t="shared" si="3052"/>
        <v>0</v>
      </c>
      <c r="DK951" s="1242">
        <f t="shared" si="3053"/>
        <v>8000</v>
      </c>
      <c r="DL951" s="1230">
        <f t="shared" si="3054"/>
        <v>17</v>
      </c>
      <c r="DM951" s="1180">
        <f t="shared" si="3055"/>
        <v>17</v>
      </c>
      <c r="DN951" s="1180">
        <f t="shared" si="3056"/>
        <v>17</v>
      </c>
      <c r="DO951" s="1180">
        <f t="shared" si="3057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31"/>
        <v>0</v>
      </c>
      <c r="CA952" s="1236">
        <f t="shared" si="3032"/>
        <v>0</v>
      </c>
      <c r="CB952" s="1236">
        <f t="shared" si="3033"/>
        <v>0</v>
      </c>
      <c r="CC952" s="1236">
        <f t="shared" si="3034"/>
        <v>0</v>
      </c>
      <c r="CD952" s="1204">
        <f t="shared" si="3058"/>
        <v>0</v>
      </c>
      <c r="CE952" s="1205">
        <f t="shared" si="3059"/>
        <v>0</v>
      </c>
      <c r="CF952" s="1206">
        <f t="shared" si="3059"/>
        <v>0</v>
      </c>
      <c r="CG952" s="1206">
        <f t="shared" si="3059"/>
        <v>0</v>
      </c>
      <c r="CH952" s="1206">
        <f t="shared" si="3059"/>
        <v>0</v>
      </c>
      <c r="CI952" s="1206">
        <f t="shared" si="3059"/>
        <v>0</v>
      </c>
      <c r="CJ952" s="1206">
        <f t="shared" si="3059"/>
        <v>0</v>
      </c>
      <c r="CK952" s="1207">
        <f t="shared" si="3059"/>
        <v>0</v>
      </c>
      <c r="CL952" s="1207">
        <f t="shared" si="3059"/>
        <v>0</v>
      </c>
      <c r="CM952" s="1207">
        <f t="shared" si="3059"/>
        <v>0</v>
      </c>
      <c r="CN952" s="1206">
        <f t="shared" si="3059"/>
        <v>0</v>
      </c>
      <c r="CO952" s="1206">
        <f t="shared" si="3059"/>
        <v>0</v>
      </c>
      <c r="CP952" s="1206">
        <f t="shared" si="3059"/>
        <v>0</v>
      </c>
      <c r="CQ952" s="1206">
        <f t="shared" si="3059"/>
        <v>0</v>
      </c>
      <c r="CR952" s="1206">
        <f t="shared" si="3059"/>
        <v>0</v>
      </c>
      <c r="CS952" s="1205">
        <f t="shared" si="3059"/>
        <v>0</v>
      </c>
      <c r="CT952" s="1208">
        <f t="shared" si="3059"/>
        <v>0</v>
      </c>
      <c r="CU952" s="1242">
        <f t="shared" si="3037"/>
        <v>0</v>
      </c>
      <c r="CV952" s="1243">
        <f t="shared" si="3038"/>
        <v>0</v>
      </c>
      <c r="CW952" s="1244">
        <f t="shared" si="3039"/>
        <v>0</v>
      </c>
      <c r="CX952" s="1244">
        <f t="shared" si="3040"/>
        <v>0</v>
      </c>
      <c r="CY952" s="1244">
        <f t="shared" si="3041"/>
        <v>0</v>
      </c>
      <c r="CZ952" s="1244">
        <f t="shared" si="3042"/>
        <v>0</v>
      </c>
      <c r="DA952" s="1244">
        <f t="shared" si="3043"/>
        <v>0</v>
      </c>
      <c r="DB952" s="1245">
        <f t="shared" si="3044"/>
        <v>0</v>
      </c>
      <c r="DC952" s="1245">
        <f t="shared" si="3045"/>
        <v>0</v>
      </c>
      <c r="DD952" s="1245">
        <f t="shared" si="3046"/>
        <v>0</v>
      </c>
      <c r="DE952" s="1244">
        <f t="shared" si="3047"/>
        <v>0</v>
      </c>
      <c r="DF952" s="1244">
        <f t="shared" si="3048"/>
        <v>0</v>
      </c>
      <c r="DG952" s="1244">
        <f t="shared" si="3049"/>
        <v>0</v>
      </c>
      <c r="DH952" s="1244">
        <f t="shared" si="3050"/>
        <v>0</v>
      </c>
      <c r="DI952" s="1244">
        <f t="shared" si="3051"/>
        <v>0</v>
      </c>
      <c r="DJ952" s="1243">
        <f t="shared" si="3052"/>
        <v>0</v>
      </c>
      <c r="DK952" s="1242">
        <f t="shared" si="3053"/>
        <v>0</v>
      </c>
      <c r="DL952" s="1230">
        <f t="shared" si="3054"/>
        <v>17</v>
      </c>
      <c r="DM952" s="1180">
        <f t="shared" si="3055"/>
        <v>17</v>
      </c>
      <c r="DN952" s="1180">
        <f t="shared" si="3056"/>
        <v>17</v>
      </c>
      <c r="DO952" s="1180">
        <f t="shared" si="3057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31"/>
        <v>0</v>
      </c>
      <c r="CA953" s="1236">
        <f t="shared" si="3032"/>
        <v>0</v>
      </c>
      <c r="CB953" s="1236">
        <f t="shared" si="3033"/>
        <v>0</v>
      </c>
      <c r="CC953" s="1236">
        <f t="shared" si="3034"/>
        <v>0</v>
      </c>
      <c r="CD953" s="1204">
        <f t="shared" si="3058"/>
        <v>0</v>
      </c>
      <c r="CE953" s="1205">
        <f t="shared" si="3059"/>
        <v>0</v>
      </c>
      <c r="CF953" s="1206">
        <f t="shared" si="3059"/>
        <v>0</v>
      </c>
      <c r="CG953" s="1206">
        <f t="shared" si="3059"/>
        <v>0</v>
      </c>
      <c r="CH953" s="1206">
        <f t="shared" si="3059"/>
        <v>0</v>
      </c>
      <c r="CI953" s="1206">
        <f t="shared" si="3059"/>
        <v>0</v>
      </c>
      <c r="CJ953" s="1206">
        <f t="shared" si="3059"/>
        <v>0</v>
      </c>
      <c r="CK953" s="1207">
        <f t="shared" si="3059"/>
        <v>0</v>
      </c>
      <c r="CL953" s="1207">
        <f t="shared" si="3059"/>
        <v>0</v>
      </c>
      <c r="CM953" s="1207">
        <f t="shared" si="3059"/>
        <v>0</v>
      </c>
      <c r="CN953" s="1206">
        <f t="shared" si="3059"/>
        <v>0</v>
      </c>
      <c r="CO953" s="1206">
        <f t="shared" si="3059"/>
        <v>0</v>
      </c>
      <c r="CP953" s="1206">
        <f t="shared" si="3059"/>
        <v>0</v>
      </c>
      <c r="CQ953" s="1206">
        <f t="shared" si="3059"/>
        <v>0</v>
      </c>
      <c r="CR953" s="1206">
        <f t="shared" si="3059"/>
        <v>0</v>
      </c>
      <c r="CS953" s="1205">
        <f t="shared" si="3059"/>
        <v>0</v>
      </c>
      <c r="CT953" s="1208">
        <f t="shared" si="3059"/>
        <v>0</v>
      </c>
      <c r="CU953" s="1242">
        <f t="shared" si="3037"/>
        <v>0</v>
      </c>
      <c r="CV953" s="1243">
        <f t="shared" si="3038"/>
        <v>0</v>
      </c>
      <c r="CW953" s="1244">
        <f t="shared" si="3039"/>
        <v>0</v>
      </c>
      <c r="CX953" s="1244">
        <f t="shared" si="3040"/>
        <v>0</v>
      </c>
      <c r="CY953" s="1244">
        <f t="shared" si="3041"/>
        <v>0</v>
      </c>
      <c r="CZ953" s="1244">
        <f t="shared" si="3042"/>
        <v>0</v>
      </c>
      <c r="DA953" s="1244">
        <f t="shared" si="3043"/>
        <v>0</v>
      </c>
      <c r="DB953" s="1245">
        <f t="shared" si="3044"/>
        <v>0</v>
      </c>
      <c r="DC953" s="1245">
        <f t="shared" si="3045"/>
        <v>0</v>
      </c>
      <c r="DD953" s="1245">
        <f t="shared" si="3046"/>
        <v>0</v>
      </c>
      <c r="DE953" s="1244">
        <f t="shared" si="3047"/>
        <v>0</v>
      </c>
      <c r="DF953" s="1244">
        <f t="shared" si="3048"/>
        <v>0</v>
      </c>
      <c r="DG953" s="1244">
        <f t="shared" si="3049"/>
        <v>0</v>
      </c>
      <c r="DH953" s="1244">
        <f t="shared" si="3050"/>
        <v>0</v>
      </c>
      <c r="DI953" s="1244">
        <f t="shared" si="3051"/>
        <v>0</v>
      </c>
      <c r="DJ953" s="1243">
        <f t="shared" si="3052"/>
        <v>0</v>
      </c>
      <c r="DK953" s="1242">
        <f t="shared" si="3053"/>
        <v>0</v>
      </c>
      <c r="DL953" s="1230">
        <f t="shared" si="3054"/>
        <v>17</v>
      </c>
      <c r="DM953" s="1180">
        <f t="shared" si="3055"/>
        <v>17</v>
      </c>
      <c r="DN953" s="1180">
        <f t="shared" si="3056"/>
        <v>17</v>
      </c>
      <c r="DO953" s="1180">
        <f t="shared" si="3057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31"/>
        <v>0</v>
      </c>
      <c r="CA954" s="1236">
        <f t="shared" si="3032"/>
        <v>0</v>
      </c>
      <c r="CB954" s="1236">
        <f t="shared" si="3033"/>
        <v>0</v>
      </c>
      <c r="CC954" s="1236">
        <f t="shared" si="3034"/>
        <v>0</v>
      </c>
      <c r="CD954" s="1204">
        <f t="shared" si="3058"/>
        <v>0</v>
      </c>
      <c r="CE954" s="1205">
        <f t="shared" si="3059"/>
        <v>0</v>
      </c>
      <c r="CF954" s="1206">
        <f t="shared" si="3059"/>
        <v>0</v>
      </c>
      <c r="CG954" s="1206">
        <f t="shared" si="3059"/>
        <v>0</v>
      </c>
      <c r="CH954" s="1206">
        <f t="shared" si="3059"/>
        <v>0</v>
      </c>
      <c r="CI954" s="1206">
        <f t="shared" si="3059"/>
        <v>0</v>
      </c>
      <c r="CJ954" s="1206">
        <f t="shared" si="3059"/>
        <v>0</v>
      </c>
      <c r="CK954" s="1207">
        <f t="shared" si="3059"/>
        <v>0</v>
      </c>
      <c r="CL954" s="1207">
        <f t="shared" si="3059"/>
        <v>0</v>
      </c>
      <c r="CM954" s="1207">
        <f t="shared" si="3059"/>
        <v>0</v>
      </c>
      <c r="CN954" s="1206">
        <f t="shared" si="3059"/>
        <v>0</v>
      </c>
      <c r="CO954" s="1206">
        <f t="shared" si="3059"/>
        <v>0</v>
      </c>
      <c r="CP954" s="1206">
        <f t="shared" si="3059"/>
        <v>0</v>
      </c>
      <c r="CQ954" s="1206">
        <f t="shared" si="3059"/>
        <v>0</v>
      </c>
      <c r="CR954" s="1206">
        <f t="shared" si="3059"/>
        <v>0</v>
      </c>
      <c r="CS954" s="1205">
        <f t="shared" si="3059"/>
        <v>0</v>
      </c>
      <c r="CT954" s="1208">
        <f t="shared" si="3059"/>
        <v>0</v>
      </c>
      <c r="CU954" s="1242">
        <f t="shared" si="3037"/>
        <v>0</v>
      </c>
      <c r="CV954" s="1243">
        <f t="shared" si="3038"/>
        <v>0</v>
      </c>
      <c r="CW954" s="1244">
        <f t="shared" si="3039"/>
        <v>0</v>
      </c>
      <c r="CX954" s="1244">
        <f t="shared" si="3040"/>
        <v>0</v>
      </c>
      <c r="CY954" s="1244">
        <f t="shared" si="3041"/>
        <v>0</v>
      </c>
      <c r="CZ954" s="1244">
        <f t="shared" si="3042"/>
        <v>0</v>
      </c>
      <c r="DA954" s="1244">
        <f t="shared" si="3043"/>
        <v>0</v>
      </c>
      <c r="DB954" s="1245">
        <f t="shared" si="3044"/>
        <v>0</v>
      </c>
      <c r="DC954" s="1245">
        <f t="shared" si="3045"/>
        <v>0</v>
      </c>
      <c r="DD954" s="1245">
        <f t="shared" si="3046"/>
        <v>0</v>
      </c>
      <c r="DE954" s="1244">
        <f t="shared" si="3047"/>
        <v>0</v>
      </c>
      <c r="DF954" s="1244">
        <f t="shared" si="3048"/>
        <v>0</v>
      </c>
      <c r="DG954" s="1244">
        <f t="shared" si="3049"/>
        <v>0</v>
      </c>
      <c r="DH954" s="1244">
        <f t="shared" si="3050"/>
        <v>0</v>
      </c>
      <c r="DI954" s="1244">
        <f t="shared" si="3051"/>
        <v>0</v>
      </c>
      <c r="DJ954" s="1243">
        <f t="shared" si="3052"/>
        <v>0</v>
      </c>
      <c r="DK954" s="1242">
        <f t="shared" si="3053"/>
        <v>0</v>
      </c>
      <c r="DL954" s="1230">
        <f t="shared" si="3054"/>
        <v>17</v>
      </c>
      <c r="DM954" s="1180">
        <f t="shared" si="3055"/>
        <v>17</v>
      </c>
      <c r="DN954" s="1180">
        <f t="shared" si="3056"/>
        <v>17</v>
      </c>
      <c r="DO954" s="1180">
        <f t="shared" si="3057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31"/>
        <v>0</v>
      </c>
      <c r="CA955" s="1236">
        <f t="shared" si="3032"/>
        <v>0</v>
      </c>
      <c r="CB955" s="1236">
        <f t="shared" si="3033"/>
        <v>0</v>
      </c>
      <c r="CC955" s="1236">
        <f t="shared" si="3034"/>
        <v>0</v>
      </c>
      <c r="CD955" s="1204">
        <f t="shared" si="3058"/>
        <v>0</v>
      </c>
      <c r="CE955" s="1205">
        <f t="shared" si="3059"/>
        <v>0</v>
      </c>
      <c r="CF955" s="1206">
        <f t="shared" si="3059"/>
        <v>0</v>
      </c>
      <c r="CG955" s="1206">
        <f t="shared" si="3059"/>
        <v>0</v>
      </c>
      <c r="CH955" s="1206">
        <f t="shared" si="3059"/>
        <v>0</v>
      </c>
      <c r="CI955" s="1206">
        <f t="shared" si="3059"/>
        <v>0</v>
      </c>
      <c r="CJ955" s="1206">
        <f t="shared" si="3059"/>
        <v>0</v>
      </c>
      <c r="CK955" s="1207">
        <f t="shared" si="3059"/>
        <v>0</v>
      </c>
      <c r="CL955" s="1207">
        <f t="shared" si="3059"/>
        <v>0</v>
      </c>
      <c r="CM955" s="1207">
        <f t="shared" si="3059"/>
        <v>0</v>
      </c>
      <c r="CN955" s="1206">
        <f t="shared" si="3059"/>
        <v>0</v>
      </c>
      <c r="CO955" s="1206">
        <f t="shared" si="3059"/>
        <v>0</v>
      </c>
      <c r="CP955" s="1206">
        <f t="shared" si="3059"/>
        <v>0</v>
      </c>
      <c r="CQ955" s="1206">
        <f t="shared" si="3059"/>
        <v>0</v>
      </c>
      <c r="CR955" s="1206">
        <f t="shared" si="3059"/>
        <v>0</v>
      </c>
      <c r="CS955" s="1205">
        <f t="shared" si="3059"/>
        <v>0</v>
      </c>
      <c r="CT955" s="1208">
        <f t="shared" si="3059"/>
        <v>0</v>
      </c>
      <c r="CU955" s="1242">
        <f t="shared" si="3037"/>
        <v>0</v>
      </c>
      <c r="CV955" s="1243">
        <f t="shared" si="3038"/>
        <v>0</v>
      </c>
      <c r="CW955" s="1244">
        <f t="shared" si="3039"/>
        <v>0</v>
      </c>
      <c r="CX955" s="1244">
        <f t="shared" si="3040"/>
        <v>0</v>
      </c>
      <c r="CY955" s="1244">
        <f t="shared" si="3041"/>
        <v>0</v>
      </c>
      <c r="CZ955" s="1244">
        <f t="shared" si="3042"/>
        <v>0</v>
      </c>
      <c r="DA955" s="1244">
        <f t="shared" si="3043"/>
        <v>0</v>
      </c>
      <c r="DB955" s="1245">
        <f t="shared" si="3044"/>
        <v>0</v>
      </c>
      <c r="DC955" s="1245">
        <f t="shared" si="3045"/>
        <v>0</v>
      </c>
      <c r="DD955" s="1245">
        <f t="shared" si="3046"/>
        <v>0</v>
      </c>
      <c r="DE955" s="1244">
        <f t="shared" si="3047"/>
        <v>0</v>
      </c>
      <c r="DF955" s="1244">
        <f t="shared" si="3048"/>
        <v>0</v>
      </c>
      <c r="DG955" s="1244">
        <f t="shared" si="3049"/>
        <v>0</v>
      </c>
      <c r="DH955" s="1244">
        <f t="shared" si="3050"/>
        <v>0</v>
      </c>
      <c r="DI955" s="1244">
        <f t="shared" si="3051"/>
        <v>0</v>
      </c>
      <c r="DJ955" s="1243">
        <f t="shared" si="3052"/>
        <v>0</v>
      </c>
      <c r="DK955" s="1242">
        <f t="shared" si="3053"/>
        <v>0</v>
      </c>
      <c r="DL955" s="1230">
        <f t="shared" si="3054"/>
        <v>17</v>
      </c>
      <c r="DM955" s="1180">
        <f t="shared" si="3055"/>
        <v>17</v>
      </c>
      <c r="DN955" s="1180">
        <f t="shared" si="3056"/>
        <v>17</v>
      </c>
      <c r="DO955" s="1180">
        <f t="shared" si="3057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31"/>
        <v>0</v>
      </c>
      <c r="CA956" s="1236">
        <f t="shared" si="3032"/>
        <v>0</v>
      </c>
      <c r="CB956" s="1236">
        <f t="shared" si="3033"/>
        <v>0</v>
      </c>
      <c r="CC956" s="1236">
        <f t="shared" si="3034"/>
        <v>0</v>
      </c>
      <c r="CD956" s="1204">
        <f t="shared" si="3058"/>
        <v>0</v>
      </c>
      <c r="CE956" s="1205">
        <f t="shared" si="3059"/>
        <v>0</v>
      </c>
      <c r="CF956" s="1206">
        <f t="shared" si="3059"/>
        <v>0</v>
      </c>
      <c r="CG956" s="1206">
        <f t="shared" si="3059"/>
        <v>0</v>
      </c>
      <c r="CH956" s="1206">
        <f t="shared" si="3059"/>
        <v>0</v>
      </c>
      <c r="CI956" s="1206">
        <f t="shared" si="3059"/>
        <v>0</v>
      </c>
      <c r="CJ956" s="1206">
        <f t="shared" si="3059"/>
        <v>0</v>
      </c>
      <c r="CK956" s="1207">
        <f t="shared" si="3059"/>
        <v>0</v>
      </c>
      <c r="CL956" s="1207">
        <f t="shared" si="3059"/>
        <v>0</v>
      </c>
      <c r="CM956" s="1207">
        <f t="shared" si="3059"/>
        <v>0</v>
      </c>
      <c r="CN956" s="1206">
        <f t="shared" si="3059"/>
        <v>0</v>
      </c>
      <c r="CO956" s="1206">
        <f t="shared" si="3059"/>
        <v>0</v>
      </c>
      <c r="CP956" s="1206">
        <f t="shared" si="3059"/>
        <v>0</v>
      </c>
      <c r="CQ956" s="1206">
        <f t="shared" si="3059"/>
        <v>0</v>
      </c>
      <c r="CR956" s="1206">
        <f t="shared" si="3059"/>
        <v>0</v>
      </c>
      <c r="CS956" s="1205">
        <f t="shared" si="3059"/>
        <v>0</v>
      </c>
      <c r="CT956" s="1208">
        <f t="shared" si="3059"/>
        <v>0</v>
      </c>
      <c r="CU956" s="1242">
        <f t="shared" si="3037"/>
        <v>0</v>
      </c>
      <c r="CV956" s="1243">
        <f t="shared" si="3038"/>
        <v>0</v>
      </c>
      <c r="CW956" s="1244">
        <f t="shared" si="3039"/>
        <v>0</v>
      </c>
      <c r="CX956" s="1244">
        <f t="shared" si="3040"/>
        <v>0</v>
      </c>
      <c r="CY956" s="1244">
        <f t="shared" si="3041"/>
        <v>0</v>
      </c>
      <c r="CZ956" s="1244">
        <f t="shared" si="3042"/>
        <v>0</v>
      </c>
      <c r="DA956" s="1244">
        <f t="shared" si="3043"/>
        <v>0</v>
      </c>
      <c r="DB956" s="1245">
        <f t="shared" si="3044"/>
        <v>0</v>
      </c>
      <c r="DC956" s="1245">
        <f t="shared" si="3045"/>
        <v>0</v>
      </c>
      <c r="DD956" s="1245">
        <f t="shared" si="3046"/>
        <v>0</v>
      </c>
      <c r="DE956" s="1244">
        <f t="shared" si="3047"/>
        <v>0</v>
      </c>
      <c r="DF956" s="1244">
        <f t="shared" si="3048"/>
        <v>0</v>
      </c>
      <c r="DG956" s="1244">
        <f t="shared" si="3049"/>
        <v>0</v>
      </c>
      <c r="DH956" s="1244">
        <f t="shared" si="3050"/>
        <v>0</v>
      </c>
      <c r="DI956" s="1244">
        <f t="shared" si="3051"/>
        <v>0</v>
      </c>
      <c r="DJ956" s="1243">
        <f t="shared" si="3052"/>
        <v>0</v>
      </c>
      <c r="DK956" s="1242">
        <f t="shared" si="3053"/>
        <v>0</v>
      </c>
      <c r="DL956" s="1230">
        <f t="shared" si="3054"/>
        <v>17</v>
      </c>
      <c r="DM956" s="1180">
        <f t="shared" si="3055"/>
        <v>17</v>
      </c>
      <c r="DN956" s="1180">
        <f t="shared" si="3056"/>
        <v>17</v>
      </c>
      <c r="DO956" s="1180">
        <f t="shared" si="3057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31"/>
        <v>0</v>
      </c>
      <c r="CA957" s="1236">
        <f t="shared" si="3032"/>
        <v>0</v>
      </c>
      <c r="CB957" s="1236">
        <f t="shared" si="3033"/>
        <v>0</v>
      </c>
      <c r="CC957" s="1236">
        <f t="shared" si="3034"/>
        <v>0</v>
      </c>
      <c r="CD957" s="1204">
        <f t="shared" si="3058"/>
        <v>0</v>
      </c>
      <c r="CE957" s="1205">
        <f t="shared" si="3059"/>
        <v>0</v>
      </c>
      <c r="CF957" s="1206">
        <f t="shared" si="3059"/>
        <v>0</v>
      </c>
      <c r="CG957" s="1206">
        <f t="shared" si="3059"/>
        <v>0</v>
      </c>
      <c r="CH957" s="1206">
        <f t="shared" si="3059"/>
        <v>0</v>
      </c>
      <c r="CI957" s="1206">
        <f t="shared" si="3059"/>
        <v>0</v>
      </c>
      <c r="CJ957" s="1206">
        <f t="shared" si="3059"/>
        <v>0</v>
      </c>
      <c r="CK957" s="1207">
        <f t="shared" si="3059"/>
        <v>0</v>
      </c>
      <c r="CL957" s="1207">
        <f t="shared" si="3059"/>
        <v>0</v>
      </c>
      <c r="CM957" s="1207">
        <f t="shared" si="3059"/>
        <v>0</v>
      </c>
      <c r="CN957" s="1206">
        <f t="shared" si="3059"/>
        <v>0</v>
      </c>
      <c r="CO957" s="1206">
        <f t="shared" si="3059"/>
        <v>0</v>
      </c>
      <c r="CP957" s="1206">
        <f t="shared" si="3059"/>
        <v>0</v>
      </c>
      <c r="CQ957" s="1206">
        <f t="shared" si="3059"/>
        <v>0</v>
      </c>
      <c r="CR957" s="1206">
        <f t="shared" si="3059"/>
        <v>0</v>
      </c>
      <c r="CS957" s="1205">
        <f t="shared" si="3059"/>
        <v>0</v>
      </c>
      <c r="CT957" s="1208">
        <f t="shared" si="3059"/>
        <v>0</v>
      </c>
      <c r="CU957" s="1242">
        <f t="shared" si="3037"/>
        <v>0</v>
      </c>
      <c r="CV957" s="1243">
        <f t="shared" si="3038"/>
        <v>0</v>
      </c>
      <c r="CW957" s="1244">
        <f t="shared" si="3039"/>
        <v>0</v>
      </c>
      <c r="CX957" s="1244">
        <f t="shared" si="3040"/>
        <v>0</v>
      </c>
      <c r="CY957" s="1244">
        <f t="shared" si="3041"/>
        <v>0</v>
      </c>
      <c r="CZ957" s="1244">
        <f t="shared" si="3042"/>
        <v>0</v>
      </c>
      <c r="DA957" s="1244">
        <f t="shared" si="3043"/>
        <v>0</v>
      </c>
      <c r="DB957" s="1245">
        <f t="shared" si="3044"/>
        <v>0</v>
      </c>
      <c r="DC957" s="1245">
        <f t="shared" si="3045"/>
        <v>0</v>
      </c>
      <c r="DD957" s="1245">
        <f t="shared" si="3046"/>
        <v>0</v>
      </c>
      <c r="DE957" s="1244">
        <f t="shared" si="3047"/>
        <v>0</v>
      </c>
      <c r="DF957" s="1244">
        <f t="shared" si="3048"/>
        <v>0</v>
      </c>
      <c r="DG957" s="1244">
        <f t="shared" si="3049"/>
        <v>0</v>
      </c>
      <c r="DH957" s="1244">
        <f t="shared" si="3050"/>
        <v>0</v>
      </c>
      <c r="DI957" s="1244">
        <f t="shared" si="3051"/>
        <v>0</v>
      </c>
      <c r="DJ957" s="1243">
        <f t="shared" si="3052"/>
        <v>0</v>
      </c>
      <c r="DK957" s="1242">
        <f t="shared" si="3053"/>
        <v>0</v>
      </c>
      <c r="DL957" s="1230">
        <f t="shared" si="3054"/>
        <v>17</v>
      </c>
      <c r="DM957" s="1180">
        <f t="shared" si="3055"/>
        <v>17</v>
      </c>
      <c r="DN957" s="1180">
        <f t="shared" si="3056"/>
        <v>17</v>
      </c>
      <c r="DO957" s="1180">
        <f t="shared" si="3057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31"/>
        <v>0</v>
      </c>
      <c r="CA958" s="1236">
        <f t="shared" si="3032"/>
        <v>0</v>
      </c>
      <c r="CB958" s="1236">
        <f t="shared" si="3033"/>
        <v>0</v>
      </c>
      <c r="CC958" s="1236">
        <f t="shared" si="3034"/>
        <v>0</v>
      </c>
      <c r="CD958" s="1204">
        <f t="shared" si="3058"/>
        <v>0</v>
      </c>
      <c r="CE958" s="1205">
        <f t="shared" si="3059"/>
        <v>0</v>
      </c>
      <c r="CF958" s="1206">
        <f t="shared" si="3059"/>
        <v>0</v>
      </c>
      <c r="CG958" s="1206">
        <f t="shared" si="3059"/>
        <v>0</v>
      </c>
      <c r="CH958" s="1206">
        <f t="shared" si="3059"/>
        <v>0</v>
      </c>
      <c r="CI958" s="1206">
        <f t="shared" si="3059"/>
        <v>0</v>
      </c>
      <c r="CJ958" s="1206">
        <f t="shared" si="3059"/>
        <v>0</v>
      </c>
      <c r="CK958" s="1207">
        <f t="shared" si="3059"/>
        <v>0</v>
      </c>
      <c r="CL958" s="1207">
        <f t="shared" si="3059"/>
        <v>0</v>
      </c>
      <c r="CM958" s="1207">
        <f t="shared" si="3059"/>
        <v>0</v>
      </c>
      <c r="CN958" s="1206">
        <f t="shared" si="3059"/>
        <v>0</v>
      </c>
      <c r="CO958" s="1206">
        <f t="shared" si="3059"/>
        <v>0</v>
      </c>
      <c r="CP958" s="1206">
        <f t="shared" si="3059"/>
        <v>0</v>
      </c>
      <c r="CQ958" s="1206">
        <f t="shared" si="3059"/>
        <v>0</v>
      </c>
      <c r="CR958" s="1206">
        <f t="shared" si="3059"/>
        <v>0</v>
      </c>
      <c r="CS958" s="1205">
        <f t="shared" si="3059"/>
        <v>0</v>
      </c>
      <c r="CT958" s="1208">
        <f t="shared" si="3059"/>
        <v>0</v>
      </c>
      <c r="CU958" s="1242">
        <f t="shared" si="3037"/>
        <v>0</v>
      </c>
      <c r="CV958" s="1243">
        <f t="shared" si="3038"/>
        <v>0</v>
      </c>
      <c r="CW958" s="1244">
        <f t="shared" si="3039"/>
        <v>0</v>
      </c>
      <c r="CX958" s="1244">
        <f t="shared" si="3040"/>
        <v>0</v>
      </c>
      <c r="CY958" s="1244">
        <f t="shared" si="3041"/>
        <v>0</v>
      </c>
      <c r="CZ958" s="1244">
        <f t="shared" si="3042"/>
        <v>0</v>
      </c>
      <c r="DA958" s="1244">
        <f t="shared" si="3043"/>
        <v>0</v>
      </c>
      <c r="DB958" s="1245">
        <f t="shared" si="3044"/>
        <v>0</v>
      </c>
      <c r="DC958" s="1245">
        <f t="shared" si="3045"/>
        <v>0</v>
      </c>
      <c r="DD958" s="1245">
        <f t="shared" si="3046"/>
        <v>0</v>
      </c>
      <c r="DE958" s="1244">
        <f t="shared" si="3047"/>
        <v>0</v>
      </c>
      <c r="DF958" s="1244">
        <f t="shared" si="3048"/>
        <v>0</v>
      </c>
      <c r="DG958" s="1244">
        <f t="shared" si="3049"/>
        <v>0</v>
      </c>
      <c r="DH958" s="1244">
        <f t="shared" si="3050"/>
        <v>0</v>
      </c>
      <c r="DI958" s="1244">
        <f t="shared" si="3051"/>
        <v>0</v>
      </c>
      <c r="DJ958" s="1243">
        <f t="shared" si="3052"/>
        <v>0</v>
      </c>
      <c r="DK958" s="1242">
        <f t="shared" si="3053"/>
        <v>0</v>
      </c>
      <c r="DL958" s="1230">
        <f t="shared" si="3054"/>
        <v>17</v>
      </c>
      <c r="DM958" s="1180">
        <f t="shared" si="3055"/>
        <v>17</v>
      </c>
      <c r="DN958" s="1180">
        <f t="shared" si="3056"/>
        <v>17</v>
      </c>
      <c r="DO958" s="1180">
        <f t="shared" si="3057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31"/>
        <v>0</v>
      </c>
      <c r="CA959" s="1236">
        <f t="shared" si="3032"/>
        <v>0</v>
      </c>
      <c r="CB959" s="1236">
        <f t="shared" si="3033"/>
        <v>0</v>
      </c>
      <c r="CC959" s="1236">
        <f t="shared" si="3034"/>
        <v>0</v>
      </c>
      <c r="CD959" s="1204">
        <f t="shared" si="3058"/>
        <v>0</v>
      </c>
      <c r="CE959" s="1205">
        <f t="shared" si="3059"/>
        <v>0</v>
      </c>
      <c r="CF959" s="1206">
        <f t="shared" si="3059"/>
        <v>0</v>
      </c>
      <c r="CG959" s="1206">
        <f t="shared" si="3059"/>
        <v>0</v>
      </c>
      <c r="CH959" s="1206">
        <f t="shared" si="3059"/>
        <v>0</v>
      </c>
      <c r="CI959" s="1206">
        <f t="shared" si="3059"/>
        <v>0</v>
      </c>
      <c r="CJ959" s="1206">
        <f t="shared" si="3059"/>
        <v>0</v>
      </c>
      <c r="CK959" s="1207">
        <f t="shared" si="3059"/>
        <v>0</v>
      </c>
      <c r="CL959" s="1207">
        <f t="shared" si="3059"/>
        <v>0</v>
      </c>
      <c r="CM959" s="1207">
        <f t="shared" si="3059"/>
        <v>0</v>
      </c>
      <c r="CN959" s="1206">
        <f t="shared" si="3059"/>
        <v>0</v>
      </c>
      <c r="CO959" s="1206">
        <f t="shared" si="3059"/>
        <v>0</v>
      </c>
      <c r="CP959" s="1206">
        <f t="shared" si="3059"/>
        <v>0</v>
      </c>
      <c r="CQ959" s="1206">
        <f t="shared" si="3059"/>
        <v>0</v>
      </c>
      <c r="CR959" s="1206">
        <f t="shared" si="3059"/>
        <v>0</v>
      </c>
      <c r="CS959" s="1205">
        <f t="shared" si="3059"/>
        <v>0</v>
      </c>
      <c r="CT959" s="1208">
        <f t="shared" si="3059"/>
        <v>0</v>
      </c>
      <c r="CU959" s="1242">
        <f t="shared" si="3037"/>
        <v>0</v>
      </c>
      <c r="CV959" s="1243">
        <f t="shared" si="3038"/>
        <v>0</v>
      </c>
      <c r="CW959" s="1244">
        <f t="shared" si="3039"/>
        <v>0</v>
      </c>
      <c r="CX959" s="1244">
        <f t="shared" si="3040"/>
        <v>0</v>
      </c>
      <c r="CY959" s="1244">
        <f t="shared" si="3041"/>
        <v>0</v>
      </c>
      <c r="CZ959" s="1244">
        <f t="shared" si="3042"/>
        <v>0</v>
      </c>
      <c r="DA959" s="1244">
        <f t="shared" si="3043"/>
        <v>0</v>
      </c>
      <c r="DB959" s="1245">
        <f t="shared" si="3044"/>
        <v>0</v>
      </c>
      <c r="DC959" s="1245">
        <f t="shared" si="3045"/>
        <v>0</v>
      </c>
      <c r="DD959" s="1245">
        <f t="shared" si="3046"/>
        <v>0</v>
      </c>
      <c r="DE959" s="1244">
        <f t="shared" si="3047"/>
        <v>0</v>
      </c>
      <c r="DF959" s="1244">
        <f t="shared" si="3048"/>
        <v>0</v>
      </c>
      <c r="DG959" s="1244">
        <f t="shared" si="3049"/>
        <v>0</v>
      </c>
      <c r="DH959" s="1244">
        <f t="shared" si="3050"/>
        <v>0</v>
      </c>
      <c r="DI959" s="1244">
        <f t="shared" si="3051"/>
        <v>0</v>
      </c>
      <c r="DJ959" s="1243">
        <f t="shared" si="3052"/>
        <v>0</v>
      </c>
      <c r="DK959" s="1242">
        <f t="shared" si="3053"/>
        <v>0</v>
      </c>
      <c r="DL959" s="1230">
        <f t="shared" si="3054"/>
        <v>17</v>
      </c>
      <c r="DM959" s="1180">
        <f t="shared" si="3055"/>
        <v>17</v>
      </c>
      <c r="DN959" s="1180">
        <f t="shared" si="3056"/>
        <v>17</v>
      </c>
      <c r="DO959" s="1180">
        <f t="shared" si="3057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60"/>
        <v>0</v>
      </c>
      <c r="CF961" s="1206">
        <f t="shared" si="3060"/>
        <v>0</v>
      </c>
      <c r="CG961" s="1206">
        <f t="shared" si="3060"/>
        <v>0</v>
      </c>
      <c r="CH961" s="1206">
        <f t="shared" si="3060"/>
        <v>0</v>
      </c>
      <c r="CI961" s="1206">
        <f t="shared" si="3060"/>
        <v>0</v>
      </c>
      <c r="CJ961" s="1206">
        <f t="shared" si="3060"/>
        <v>0</v>
      </c>
      <c r="CK961" s="1207">
        <f t="shared" si="3060"/>
        <v>0</v>
      </c>
      <c r="CL961" s="1207">
        <f t="shared" si="3060"/>
        <v>0</v>
      </c>
      <c r="CM961" s="1207">
        <f t="shared" si="3060"/>
        <v>0</v>
      </c>
      <c r="CN961" s="1206">
        <f t="shared" si="3060"/>
        <v>0</v>
      </c>
      <c r="CO961" s="1206">
        <f t="shared" si="3060"/>
        <v>0</v>
      </c>
      <c r="CP961" s="1206">
        <f t="shared" si="3060"/>
        <v>0</v>
      </c>
      <c r="CQ961" s="1206">
        <f t="shared" si="3060"/>
        <v>0</v>
      </c>
      <c r="CR961" s="1206">
        <f t="shared" si="3060"/>
        <v>0</v>
      </c>
      <c r="CS961" s="1205">
        <f t="shared" si="3060"/>
        <v>0</v>
      </c>
      <c r="CT961" s="1208">
        <f t="shared" ref="CE961:CT962" si="30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2"/>
        <v>0</v>
      </c>
      <c r="CW961" s="1244">
        <f t="shared" si="3062"/>
        <v>0</v>
      </c>
      <c r="CX961" s="1244">
        <f t="shared" si="3062"/>
        <v>0</v>
      </c>
      <c r="CY961" s="1244">
        <f t="shared" si="3062"/>
        <v>0</v>
      </c>
      <c r="CZ961" s="1244">
        <f t="shared" si="3062"/>
        <v>0</v>
      </c>
      <c r="DA961" s="1244">
        <f t="shared" si="3062"/>
        <v>0</v>
      </c>
      <c r="DB961" s="1245">
        <f t="shared" si="3062"/>
        <v>0</v>
      </c>
      <c r="DC961" s="1245">
        <f t="shared" si="3062"/>
        <v>0</v>
      </c>
      <c r="DD961" s="1245">
        <f t="shared" si="3062"/>
        <v>0</v>
      </c>
      <c r="DE961" s="1244">
        <f t="shared" ref="DE961:DK962" si="30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3"/>
        <v>0</v>
      </c>
      <c r="DG961" s="1244">
        <f t="shared" si="3063"/>
        <v>0</v>
      </c>
      <c r="DH961" s="1244">
        <f t="shared" si="3063"/>
        <v>0</v>
      </c>
      <c r="DI961" s="1244">
        <f t="shared" si="3063"/>
        <v>0</v>
      </c>
      <c r="DJ961" s="1243">
        <f t="shared" si="3063"/>
        <v>0</v>
      </c>
      <c r="DK961" s="1242">
        <f t="shared" si="3063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60"/>
        <v>0</v>
      </c>
      <c r="CE962" s="1205">
        <f t="shared" si="3061"/>
        <v>0</v>
      </c>
      <c r="CF962" s="1206">
        <f t="shared" si="3061"/>
        <v>0</v>
      </c>
      <c r="CG962" s="1206">
        <f t="shared" si="3061"/>
        <v>0</v>
      </c>
      <c r="CH962" s="1206">
        <f t="shared" si="3061"/>
        <v>0</v>
      </c>
      <c r="CI962" s="1206">
        <f t="shared" si="3061"/>
        <v>0</v>
      </c>
      <c r="CJ962" s="1206">
        <f t="shared" si="3061"/>
        <v>0</v>
      </c>
      <c r="CK962" s="1207">
        <f t="shared" si="3061"/>
        <v>0</v>
      </c>
      <c r="CL962" s="1207">
        <f t="shared" si="3061"/>
        <v>0</v>
      </c>
      <c r="CM962" s="1207">
        <f t="shared" si="3061"/>
        <v>0</v>
      </c>
      <c r="CN962" s="1206">
        <f t="shared" si="3061"/>
        <v>0</v>
      </c>
      <c r="CO962" s="1206">
        <f t="shared" si="3061"/>
        <v>0</v>
      </c>
      <c r="CP962" s="1206">
        <f t="shared" si="3061"/>
        <v>0</v>
      </c>
      <c r="CQ962" s="1206">
        <f t="shared" si="3061"/>
        <v>32</v>
      </c>
      <c r="CR962" s="1206">
        <f t="shared" si="3061"/>
        <v>40</v>
      </c>
      <c r="CS962" s="1205">
        <f t="shared" si="3061"/>
        <v>300</v>
      </c>
      <c r="CT962" s="1208">
        <f t="shared" si="3061"/>
        <v>400</v>
      </c>
      <c r="CU962" s="1242">
        <f t="shared" si="3062"/>
        <v>0</v>
      </c>
      <c r="CV962" s="1243">
        <f t="shared" si="3062"/>
        <v>0</v>
      </c>
      <c r="CW962" s="1244">
        <f t="shared" si="3062"/>
        <v>0</v>
      </c>
      <c r="CX962" s="1244">
        <f t="shared" si="3062"/>
        <v>0</v>
      </c>
      <c r="CY962" s="1244">
        <f t="shared" si="3062"/>
        <v>0</v>
      </c>
      <c r="CZ962" s="1244">
        <f t="shared" si="3062"/>
        <v>0</v>
      </c>
      <c r="DA962" s="1244">
        <f t="shared" si="3062"/>
        <v>0</v>
      </c>
      <c r="DB962" s="1245">
        <f t="shared" si="3062"/>
        <v>0</v>
      </c>
      <c r="DC962" s="1245">
        <f t="shared" si="3062"/>
        <v>0</v>
      </c>
      <c r="DD962" s="1245">
        <f t="shared" si="3062"/>
        <v>0</v>
      </c>
      <c r="DE962" s="1244">
        <f t="shared" si="3063"/>
        <v>0</v>
      </c>
      <c r="DF962" s="1244">
        <f t="shared" si="3063"/>
        <v>0</v>
      </c>
      <c r="DG962" s="1244">
        <f t="shared" si="3063"/>
        <v>0</v>
      </c>
      <c r="DH962" s="1244">
        <f t="shared" si="3063"/>
        <v>0</v>
      </c>
      <c r="DI962" s="1244">
        <f t="shared" si="3063"/>
        <v>0</v>
      </c>
      <c r="DJ962" s="1243">
        <f t="shared" si="3063"/>
        <v>0</v>
      </c>
      <c r="DK962" s="1242">
        <f t="shared" si="3063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4"/>
        <v>0</v>
      </c>
      <c r="CF964" s="1206">
        <f t="shared" si="3064"/>
        <v>0</v>
      </c>
      <c r="CG964" s="1206">
        <f t="shared" si="3064"/>
        <v>0</v>
      </c>
      <c r="CH964" s="1206">
        <f t="shared" si="3064"/>
        <v>0</v>
      </c>
      <c r="CI964" s="1206">
        <f t="shared" si="3064"/>
        <v>0</v>
      </c>
      <c r="CJ964" s="1206">
        <f t="shared" si="3064"/>
        <v>0</v>
      </c>
      <c r="CK964" s="1207">
        <f t="shared" si="3064"/>
        <v>0</v>
      </c>
      <c r="CL964" s="1207">
        <f t="shared" si="3064"/>
        <v>0</v>
      </c>
      <c r="CM964" s="1207">
        <f t="shared" si="3064"/>
        <v>0</v>
      </c>
      <c r="CN964" s="1206">
        <f t="shared" si="3064"/>
        <v>0</v>
      </c>
      <c r="CO964" s="1206">
        <f t="shared" si="3064"/>
        <v>0</v>
      </c>
      <c r="CP964" s="1206">
        <f t="shared" si="3064"/>
        <v>0</v>
      </c>
      <c r="CQ964" s="1206">
        <f t="shared" si="3064"/>
        <v>0</v>
      </c>
      <c r="CR964" s="1206">
        <f t="shared" si="3064"/>
        <v>0</v>
      </c>
      <c r="CS964" s="1205">
        <f t="shared" si="3064"/>
        <v>164</v>
      </c>
      <c r="CT964" s="1208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6"/>
        <v>0</v>
      </c>
      <c r="CW964" s="1244">
        <f t="shared" si="3066"/>
        <v>0</v>
      </c>
      <c r="CX964" s="1244">
        <f t="shared" si="3066"/>
        <v>0</v>
      </c>
      <c r="CY964" s="1244">
        <f t="shared" si="3066"/>
        <v>0</v>
      </c>
      <c r="CZ964" s="1244">
        <f t="shared" si="3066"/>
        <v>0</v>
      </c>
      <c r="DA964" s="1244">
        <f t="shared" si="3066"/>
        <v>0</v>
      </c>
      <c r="DB964" s="1245">
        <f t="shared" si="3066"/>
        <v>0</v>
      </c>
      <c r="DC964" s="1245">
        <f t="shared" si="3066"/>
        <v>0</v>
      </c>
      <c r="DD964" s="1245">
        <f t="shared" si="3066"/>
        <v>0</v>
      </c>
      <c r="DE964" s="1244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7"/>
        <v>0</v>
      </c>
      <c r="DG964" s="1244">
        <f t="shared" si="3067"/>
        <v>0</v>
      </c>
      <c r="DH964" s="1244">
        <f t="shared" si="3067"/>
        <v>0</v>
      </c>
      <c r="DI964" s="1244">
        <f t="shared" si="3067"/>
        <v>0</v>
      </c>
      <c r="DJ964" s="1243">
        <f t="shared" si="3067"/>
        <v>0</v>
      </c>
      <c r="DK964" s="1242">
        <f t="shared" si="3067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5"/>
        <v>0</v>
      </c>
      <c r="CF965" s="1206">
        <f t="shared" si="3065"/>
        <v>0</v>
      </c>
      <c r="CG965" s="1206">
        <f t="shared" si="3065"/>
        <v>0</v>
      </c>
      <c r="CH965" s="1206">
        <f t="shared" si="3065"/>
        <v>0</v>
      </c>
      <c r="CI965" s="1206">
        <f t="shared" si="3065"/>
        <v>0</v>
      </c>
      <c r="CJ965" s="1206">
        <f t="shared" si="3065"/>
        <v>0</v>
      </c>
      <c r="CK965" s="1207">
        <f t="shared" si="3065"/>
        <v>0</v>
      </c>
      <c r="CL965" s="1207">
        <f t="shared" si="3065"/>
        <v>0</v>
      </c>
      <c r="CM965" s="1207">
        <f t="shared" si="3065"/>
        <v>0</v>
      </c>
      <c r="CN965" s="1206">
        <f t="shared" si="3065"/>
        <v>0</v>
      </c>
      <c r="CO965" s="1206">
        <f t="shared" si="3065"/>
        <v>0</v>
      </c>
      <c r="CP965" s="1206">
        <f t="shared" si="3065"/>
        <v>0</v>
      </c>
      <c r="CQ965" s="1206">
        <f t="shared" si="3065"/>
        <v>0</v>
      </c>
      <c r="CR965" s="1206">
        <f t="shared" si="3065"/>
        <v>1600</v>
      </c>
      <c r="CS965" s="1205">
        <f t="shared" si="3065"/>
        <v>2400</v>
      </c>
      <c r="CT965" s="1208">
        <f t="shared" si="3065"/>
        <v>10800</v>
      </c>
      <c r="CU965" s="1242">
        <f t="shared" si="3066"/>
        <v>0</v>
      </c>
      <c r="CV965" s="1243">
        <f t="shared" si="3066"/>
        <v>0</v>
      </c>
      <c r="CW965" s="1244">
        <f t="shared" si="3066"/>
        <v>0</v>
      </c>
      <c r="CX965" s="1244">
        <f t="shared" si="3066"/>
        <v>0</v>
      </c>
      <c r="CY965" s="1244">
        <f t="shared" si="3066"/>
        <v>0</v>
      </c>
      <c r="CZ965" s="1244">
        <f t="shared" si="3066"/>
        <v>0</v>
      </c>
      <c r="DA965" s="1244">
        <f t="shared" si="3066"/>
        <v>0</v>
      </c>
      <c r="DB965" s="1245">
        <f t="shared" si="3066"/>
        <v>0</v>
      </c>
      <c r="DC965" s="1245">
        <f t="shared" si="3066"/>
        <v>0</v>
      </c>
      <c r="DD965" s="1245">
        <f t="shared" si="3066"/>
        <v>0</v>
      </c>
      <c r="DE965" s="1244">
        <f t="shared" si="3067"/>
        <v>0</v>
      </c>
      <c r="DF965" s="1244">
        <f t="shared" si="3067"/>
        <v>0</v>
      </c>
      <c r="DG965" s="1244">
        <f t="shared" si="3067"/>
        <v>0</v>
      </c>
      <c r="DH965" s="1244">
        <f t="shared" si="3067"/>
        <v>0</v>
      </c>
      <c r="DI965" s="1244">
        <f t="shared" si="3067"/>
        <v>0</v>
      </c>
      <c r="DJ965" s="1243">
        <f t="shared" si="3067"/>
        <v>0</v>
      </c>
      <c r="DK965" s="1242">
        <f t="shared" si="3067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5"/>
        <v>0</v>
      </c>
      <c r="CF966" s="1206">
        <f t="shared" si="3065"/>
        <v>0</v>
      </c>
      <c r="CG966" s="1206">
        <f t="shared" si="3065"/>
        <v>0</v>
      </c>
      <c r="CH966" s="1206">
        <f t="shared" si="3065"/>
        <v>0</v>
      </c>
      <c r="CI966" s="1206">
        <f t="shared" si="3065"/>
        <v>0</v>
      </c>
      <c r="CJ966" s="1206">
        <f t="shared" si="3065"/>
        <v>0</v>
      </c>
      <c r="CK966" s="1207">
        <f t="shared" si="3065"/>
        <v>0</v>
      </c>
      <c r="CL966" s="1207">
        <f t="shared" si="3065"/>
        <v>0</v>
      </c>
      <c r="CM966" s="1207">
        <f t="shared" si="3065"/>
        <v>0</v>
      </c>
      <c r="CN966" s="1206">
        <f t="shared" si="3065"/>
        <v>0</v>
      </c>
      <c r="CO966" s="1206">
        <f t="shared" si="3065"/>
        <v>0</v>
      </c>
      <c r="CP966" s="1206">
        <f t="shared" si="3065"/>
        <v>0</v>
      </c>
      <c r="CQ966" s="1206">
        <f t="shared" si="3065"/>
        <v>0</v>
      </c>
      <c r="CR966" s="1206">
        <f t="shared" si="3065"/>
        <v>0</v>
      </c>
      <c r="CS966" s="1205">
        <f t="shared" si="3065"/>
        <v>0</v>
      </c>
      <c r="CT966" s="1208">
        <f t="shared" si="3065"/>
        <v>0</v>
      </c>
      <c r="CU966" s="1242">
        <f t="shared" si="3066"/>
        <v>0</v>
      </c>
      <c r="CV966" s="1243">
        <f t="shared" si="3066"/>
        <v>0</v>
      </c>
      <c r="CW966" s="1244">
        <f t="shared" si="3066"/>
        <v>0</v>
      </c>
      <c r="CX966" s="1244">
        <f t="shared" si="3066"/>
        <v>0</v>
      </c>
      <c r="CY966" s="1244">
        <f t="shared" si="3066"/>
        <v>0</v>
      </c>
      <c r="CZ966" s="1244">
        <f t="shared" si="3066"/>
        <v>0</v>
      </c>
      <c r="DA966" s="1244">
        <f t="shared" si="3066"/>
        <v>0</v>
      </c>
      <c r="DB966" s="1245">
        <f t="shared" si="3066"/>
        <v>0</v>
      </c>
      <c r="DC966" s="1245">
        <f t="shared" si="3066"/>
        <v>0</v>
      </c>
      <c r="DD966" s="1245">
        <f t="shared" si="3066"/>
        <v>0</v>
      </c>
      <c r="DE966" s="1244">
        <f t="shared" si="3067"/>
        <v>0</v>
      </c>
      <c r="DF966" s="1244">
        <f t="shared" si="3067"/>
        <v>0</v>
      </c>
      <c r="DG966" s="1244">
        <f t="shared" si="3067"/>
        <v>0</v>
      </c>
      <c r="DH966" s="1244">
        <f t="shared" si="3067"/>
        <v>0</v>
      </c>
      <c r="DI966" s="1244">
        <f t="shared" si="3067"/>
        <v>0</v>
      </c>
      <c r="DJ966" s="1243">
        <f t="shared" si="3067"/>
        <v>0</v>
      </c>
      <c r="DK966" s="1242">
        <f t="shared" si="3067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8"/>
        <v>0</v>
      </c>
      <c r="CF968" s="1206">
        <f t="shared" si="3068"/>
        <v>0</v>
      </c>
      <c r="CG968" s="1206">
        <f t="shared" si="3068"/>
        <v>0</v>
      </c>
      <c r="CH968" s="1206">
        <f t="shared" si="3068"/>
        <v>0</v>
      </c>
      <c r="CI968" s="1206">
        <f t="shared" si="3068"/>
        <v>0</v>
      </c>
      <c r="CJ968" s="1206">
        <f t="shared" si="3068"/>
        <v>0</v>
      </c>
      <c r="CK968" s="1207">
        <f t="shared" si="3068"/>
        <v>0</v>
      </c>
      <c r="CL968" s="1207">
        <f t="shared" si="3068"/>
        <v>0</v>
      </c>
      <c r="CM968" s="1207">
        <f t="shared" si="3068"/>
        <v>0</v>
      </c>
      <c r="CN968" s="1206">
        <f t="shared" si="3068"/>
        <v>0</v>
      </c>
      <c r="CO968" s="1206">
        <f t="shared" si="3068"/>
        <v>0</v>
      </c>
      <c r="CP968" s="1206">
        <f t="shared" si="3068"/>
        <v>0</v>
      </c>
      <c r="CQ968" s="1206">
        <f t="shared" si="3068"/>
        <v>0</v>
      </c>
      <c r="CR968" s="1206">
        <f t="shared" si="3068"/>
        <v>0</v>
      </c>
      <c r="CS968" s="1205">
        <f t="shared" si="3068"/>
        <v>0</v>
      </c>
      <c r="CT968" s="1208">
        <f t="shared" ref="CE968:CT969" si="30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70"/>
        <v>0</v>
      </c>
      <c r="CW968" s="1244">
        <f t="shared" si="3070"/>
        <v>0</v>
      </c>
      <c r="CX968" s="1244">
        <f t="shared" si="3070"/>
        <v>0</v>
      </c>
      <c r="CY968" s="1244">
        <f t="shared" si="3070"/>
        <v>0</v>
      </c>
      <c r="CZ968" s="1244">
        <f t="shared" si="3070"/>
        <v>0</v>
      </c>
      <c r="DA968" s="1244">
        <f t="shared" si="3070"/>
        <v>0</v>
      </c>
      <c r="DB968" s="1245">
        <f t="shared" si="3070"/>
        <v>0</v>
      </c>
      <c r="DC968" s="1245">
        <f t="shared" si="3070"/>
        <v>0</v>
      </c>
      <c r="DD968" s="1245">
        <f t="shared" si="3070"/>
        <v>0</v>
      </c>
      <c r="DE968" s="1244">
        <f t="shared" ref="DE968:DK969" si="30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71"/>
        <v>0</v>
      </c>
      <c r="DG968" s="1244">
        <f t="shared" si="3071"/>
        <v>0</v>
      </c>
      <c r="DH968" s="1244">
        <f t="shared" si="3071"/>
        <v>0</v>
      </c>
      <c r="DI968" s="1244">
        <f t="shared" si="3071"/>
        <v>0</v>
      </c>
      <c r="DJ968" s="1243">
        <f t="shared" si="3071"/>
        <v>0</v>
      </c>
      <c r="DK968" s="1242">
        <f t="shared" si="3071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8"/>
        <v>0</v>
      </c>
      <c r="CE969" s="1205">
        <f t="shared" si="3069"/>
        <v>0</v>
      </c>
      <c r="CF969" s="1206">
        <f t="shared" si="3069"/>
        <v>0</v>
      </c>
      <c r="CG969" s="1206">
        <f t="shared" si="3069"/>
        <v>0</v>
      </c>
      <c r="CH969" s="1206">
        <f t="shared" si="3069"/>
        <v>0</v>
      </c>
      <c r="CI969" s="1206">
        <f t="shared" si="3069"/>
        <v>0</v>
      </c>
      <c r="CJ969" s="1206">
        <f t="shared" si="3069"/>
        <v>0</v>
      </c>
      <c r="CK969" s="1207">
        <f t="shared" si="3069"/>
        <v>0</v>
      </c>
      <c r="CL969" s="1207">
        <f t="shared" si="3069"/>
        <v>0</v>
      </c>
      <c r="CM969" s="1207">
        <f t="shared" si="3069"/>
        <v>0</v>
      </c>
      <c r="CN969" s="1206">
        <f t="shared" si="3069"/>
        <v>0</v>
      </c>
      <c r="CO969" s="1206">
        <f t="shared" si="3069"/>
        <v>0</v>
      </c>
      <c r="CP969" s="1206">
        <f t="shared" si="3069"/>
        <v>0</v>
      </c>
      <c r="CQ969" s="1206">
        <f t="shared" si="3069"/>
        <v>0</v>
      </c>
      <c r="CR969" s="1206">
        <f t="shared" si="3069"/>
        <v>0</v>
      </c>
      <c r="CS969" s="1205">
        <f t="shared" si="3069"/>
        <v>26400</v>
      </c>
      <c r="CT969" s="1208">
        <f t="shared" si="3069"/>
        <v>36000</v>
      </c>
      <c r="CU969" s="1242">
        <f t="shared" si="3070"/>
        <v>0</v>
      </c>
      <c r="CV969" s="1243">
        <f t="shared" si="3070"/>
        <v>0</v>
      </c>
      <c r="CW969" s="1244">
        <f t="shared" si="3070"/>
        <v>0</v>
      </c>
      <c r="CX969" s="1244">
        <f t="shared" si="3070"/>
        <v>0</v>
      </c>
      <c r="CY969" s="1244">
        <f t="shared" si="3070"/>
        <v>0</v>
      </c>
      <c r="CZ969" s="1244">
        <f t="shared" si="3070"/>
        <v>0</v>
      </c>
      <c r="DA969" s="1244">
        <f t="shared" si="3070"/>
        <v>0</v>
      </c>
      <c r="DB969" s="1245">
        <f t="shared" si="3070"/>
        <v>0</v>
      </c>
      <c r="DC969" s="1245">
        <f t="shared" si="3070"/>
        <v>0</v>
      </c>
      <c r="DD969" s="1245">
        <f t="shared" si="3070"/>
        <v>0</v>
      </c>
      <c r="DE969" s="1244">
        <f t="shared" si="3071"/>
        <v>0</v>
      </c>
      <c r="DF969" s="1244">
        <f t="shared" si="3071"/>
        <v>0</v>
      </c>
      <c r="DG969" s="1244">
        <f t="shared" si="3071"/>
        <v>0</v>
      </c>
      <c r="DH969" s="1244">
        <f t="shared" si="3071"/>
        <v>0</v>
      </c>
      <c r="DI969" s="1244">
        <f t="shared" si="3071"/>
        <v>0</v>
      </c>
      <c r="DJ969" s="1243">
        <f t="shared" si="3071"/>
        <v>4200</v>
      </c>
      <c r="DK969" s="1242">
        <f t="shared" si="3071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2"/>
        <v>0</v>
      </c>
      <c r="CF971" s="1206">
        <f t="shared" si="3072"/>
        <v>0</v>
      </c>
      <c r="CG971" s="1206">
        <f t="shared" si="3072"/>
        <v>0</v>
      </c>
      <c r="CH971" s="1206">
        <f t="shared" si="3072"/>
        <v>0</v>
      </c>
      <c r="CI971" s="1206">
        <f t="shared" si="3072"/>
        <v>0</v>
      </c>
      <c r="CJ971" s="1206">
        <f t="shared" si="3072"/>
        <v>0</v>
      </c>
      <c r="CK971" s="1207">
        <f t="shared" si="3072"/>
        <v>0</v>
      </c>
      <c r="CL971" s="1207">
        <f t="shared" si="3072"/>
        <v>0</v>
      </c>
      <c r="CM971" s="1207">
        <f t="shared" si="3072"/>
        <v>0</v>
      </c>
      <c r="CN971" s="1206">
        <f t="shared" si="3072"/>
        <v>0</v>
      </c>
      <c r="CO971" s="1206">
        <f t="shared" si="3072"/>
        <v>0</v>
      </c>
      <c r="CP971" s="1206">
        <f t="shared" si="3072"/>
        <v>0</v>
      </c>
      <c r="CQ971" s="1206">
        <f t="shared" si="3072"/>
        <v>0</v>
      </c>
      <c r="CR971" s="1206">
        <f t="shared" si="3072"/>
        <v>0</v>
      </c>
      <c r="CS971" s="1205">
        <f t="shared" si="3072"/>
        <v>0</v>
      </c>
      <c r="CT971" s="1208">
        <f t="shared" ref="CE971:CT972" si="30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4"/>
        <v>0</v>
      </c>
      <c r="CW971" s="1244">
        <f t="shared" si="3074"/>
        <v>0</v>
      </c>
      <c r="CX971" s="1244">
        <f t="shared" si="3074"/>
        <v>0</v>
      </c>
      <c r="CY971" s="1244">
        <f t="shared" si="3074"/>
        <v>0</v>
      </c>
      <c r="CZ971" s="1244">
        <f t="shared" si="3074"/>
        <v>0</v>
      </c>
      <c r="DA971" s="1244">
        <f t="shared" si="3074"/>
        <v>0</v>
      </c>
      <c r="DB971" s="1245">
        <f t="shared" si="3074"/>
        <v>0</v>
      </c>
      <c r="DC971" s="1245">
        <f t="shared" si="3074"/>
        <v>0</v>
      </c>
      <c r="DD971" s="1245">
        <f t="shared" si="3074"/>
        <v>0</v>
      </c>
      <c r="DE971" s="1244">
        <f t="shared" ref="DE971:DK972" si="30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5"/>
        <v>0</v>
      </c>
      <c r="DG971" s="1244">
        <f t="shared" si="3075"/>
        <v>0</v>
      </c>
      <c r="DH971" s="1244">
        <f t="shared" si="3075"/>
        <v>0</v>
      </c>
      <c r="DI971" s="1244">
        <f t="shared" si="3075"/>
        <v>0</v>
      </c>
      <c r="DJ971" s="1243">
        <f t="shared" si="3075"/>
        <v>0</v>
      </c>
      <c r="DK971" s="1242">
        <f t="shared" si="3075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2"/>
        <v>0</v>
      </c>
      <c r="CE972" s="1205">
        <f t="shared" si="3073"/>
        <v>0</v>
      </c>
      <c r="CF972" s="1206">
        <f t="shared" si="3073"/>
        <v>0</v>
      </c>
      <c r="CG972" s="1206">
        <f t="shared" si="3073"/>
        <v>0</v>
      </c>
      <c r="CH972" s="1206">
        <f t="shared" si="3073"/>
        <v>0</v>
      </c>
      <c r="CI972" s="1206">
        <f t="shared" si="3073"/>
        <v>0</v>
      </c>
      <c r="CJ972" s="1206">
        <f t="shared" si="3073"/>
        <v>0</v>
      </c>
      <c r="CK972" s="1207">
        <f t="shared" si="3073"/>
        <v>0</v>
      </c>
      <c r="CL972" s="1207">
        <f t="shared" si="3073"/>
        <v>0</v>
      </c>
      <c r="CM972" s="1207">
        <f t="shared" si="3073"/>
        <v>0</v>
      </c>
      <c r="CN972" s="1206">
        <f t="shared" si="3073"/>
        <v>650</v>
      </c>
      <c r="CO972" s="1206">
        <f t="shared" si="3073"/>
        <v>3600</v>
      </c>
      <c r="CP972" s="1206">
        <f t="shared" si="3073"/>
        <v>4600</v>
      </c>
      <c r="CQ972" s="1206">
        <f t="shared" si="3073"/>
        <v>5280</v>
      </c>
      <c r="CR972" s="1206">
        <f t="shared" si="3073"/>
        <v>6000</v>
      </c>
      <c r="CS972" s="1205">
        <f t="shared" si="3073"/>
        <v>9900</v>
      </c>
      <c r="CT972" s="1208">
        <f t="shared" si="3073"/>
        <v>11200</v>
      </c>
      <c r="CU972" s="1242">
        <f t="shared" si="3074"/>
        <v>0</v>
      </c>
      <c r="CV972" s="1243">
        <f t="shared" si="3074"/>
        <v>0</v>
      </c>
      <c r="CW972" s="1244">
        <f t="shared" si="3074"/>
        <v>0</v>
      </c>
      <c r="CX972" s="1244">
        <f t="shared" si="3074"/>
        <v>0</v>
      </c>
      <c r="CY972" s="1244">
        <f t="shared" si="3074"/>
        <v>0</v>
      </c>
      <c r="CZ972" s="1244">
        <f t="shared" si="3074"/>
        <v>0</v>
      </c>
      <c r="DA972" s="1244">
        <f t="shared" si="3074"/>
        <v>0</v>
      </c>
      <c r="DB972" s="1245">
        <f t="shared" si="3074"/>
        <v>0</v>
      </c>
      <c r="DC972" s="1245">
        <f t="shared" si="3074"/>
        <v>0</v>
      </c>
      <c r="DD972" s="1245">
        <f t="shared" si="3074"/>
        <v>320</v>
      </c>
      <c r="DE972" s="1244">
        <f t="shared" si="3075"/>
        <v>1520</v>
      </c>
      <c r="DF972" s="1244">
        <f t="shared" si="3075"/>
        <v>1560</v>
      </c>
      <c r="DG972" s="1244">
        <f t="shared" si="3075"/>
        <v>2160</v>
      </c>
      <c r="DH972" s="1244">
        <f t="shared" si="3075"/>
        <v>2880</v>
      </c>
      <c r="DI972" s="1244">
        <f t="shared" si="3075"/>
        <v>4440</v>
      </c>
      <c r="DJ972" s="1243">
        <f t="shared" si="3075"/>
        <v>4800</v>
      </c>
      <c r="DK972" s="1242">
        <f t="shared" si="3075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6"/>
        <v>0</v>
      </c>
      <c r="CG974" s="1206">
        <f t="shared" si="3076"/>
        <v>0</v>
      </c>
      <c r="CH974" s="1206">
        <f t="shared" si="3076"/>
        <v>0</v>
      </c>
      <c r="CI974" s="1206">
        <f t="shared" si="3076"/>
        <v>0</v>
      </c>
      <c r="CJ974" s="1206">
        <f t="shared" si="3076"/>
        <v>0</v>
      </c>
      <c r="CK974" s="1207">
        <f t="shared" si="3076"/>
        <v>0</v>
      </c>
      <c r="CL974" s="1207">
        <f t="shared" si="3076"/>
        <v>0</v>
      </c>
      <c r="CM974" s="1207">
        <f t="shared" si="3076"/>
        <v>0</v>
      </c>
      <c r="CN974" s="1206">
        <f t="shared" si="3076"/>
        <v>0</v>
      </c>
      <c r="CO974" s="1206">
        <f t="shared" si="3076"/>
        <v>156</v>
      </c>
      <c r="CP974" s="1206">
        <f t="shared" si="3076"/>
        <v>1092</v>
      </c>
      <c r="CQ974" s="1206">
        <f t="shared" si="3076"/>
        <v>3650.4</v>
      </c>
      <c r="CR974" s="1206">
        <f t="shared" si="3076"/>
        <v>7500</v>
      </c>
      <c r="CS974" s="1205">
        <f t="shared" si="3076"/>
        <v>7800</v>
      </c>
      <c r="CT974" s="1208">
        <f t="shared" si="3076"/>
        <v>9972</v>
      </c>
      <c r="CU974" s="1242">
        <f t="shared" ref="CU974:DK974" si="30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7"/>
        <v>0</v>
      </c>
      <c r="CW974" s="1244">
        <f t="shared" si="3077"/>
        <v>0</v>
      </c>
      <c r="CX974" s="1244">
        <f t="shared" si="3077"/>
        <v>0</v>
      </c>
      <c r="CY974" s="1244">
        <f t="shared" si="3077"/>
        <v>0</v>
      </c>
      <c r="CZ974" s="1244">
        <f t="shared" si="3077"/>
        <v>0</v>
      </c>
      <c r="DA974" s="1244">
        <f t="shared" si="3077"/>
        <v>0</v>
      </c>
      <c r="DB974" s="1245">
        <f t="shared" si="3077"/>
        <v>0</v>
      </c>
      <c r="DC974" s="1245">
        <f t="shared" si="3077"/>
        <v>0</v>
      </c>
      <c r="DD974" s="1245">
        <f t="shared" si="3077"/>
        <v>0</v>
      </c>
      <c r="DE974" s="1244">
        <f t="shared" si="3077"/>
        <v>780</v>
      </c>
      <c r="DF974" s="1244">
        <f t="shared" si="3077"/>
        <v>1040</v>
      </c>
      <c r="DG974" s="1244">
        <f t="shared" si="3077"/>
        <v>2832</v>
      </c>
      <c r="DH974" s="1244">
        <f t="shared" si="3077"/>
        <v>4800</v>
      </c>
      <c r="DI974" s="1244">
        <f t="shared" si="3077"/>
        <v>4800</v>
      </c>
      <c r="DJ974" s="1243">
        <f t="shared" si="3077"/>
        <v>10400</v>
      </c>
      <c r="DK974" s="1242">
        <f t="shared" si="3077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8"/>
        <v>0</v>
      </c>
      <c r="CG976" s="1206">
        <f t="shared" si="3078"/>
        <v>0</v>
      </c>
      <c r="CH976" s="1206">
        <f t="shared" si="3078"/>
        <v>0</v>
      </c>
      <c r="CI976" s="1206">
        <f t="shared" si="3078"/>
        <v>0</v>
      </c>
      <c r="CJ976" s="1206">
        <f t="shared" si="3078"/>
        <v>0</v>
      </c>
      <c r="CK976" s="1207">
        <f t="shared" si="3078"/>
        <v>0</v>
      </c>
      <c r="CL976" s="1207">
        <f t="shared" si="3078"/>
        <v>0</v>
      </c>
      <c r="CM976" s="1207">
        <f t="shared" si="3078"/>
        <v>0</v>
      </c>
      <c r="CN976" s="1206">
        <f t="shared" si="3078"/>
        <v>0</v>
      </c>
      <c r="CO976" s="1206">
        <f t="shared" si="3078"/>
        <v>0</v>
      </c>
      <c r="CP976" s="1206">
        <f t="shared" si="3078"/>
        <v>0</v>
      </c>
      <c r="CQ976" s="1206">
        <f t="shared" si="3078"/>
        <v>0</v>
      </c>
      <c r="CR976" s="1206">
        <f t="shared" si="3078"/>
        <v>0</v>
      </c>
      <c r="CS976" s="1205">
        <f t="shared" si="3078"/>
        <v>0</v>
      </c>
      <c r="CT976" s="1208">
        <f t="shared" si="3078"/>
        <v>0</v>
      </c>
      <c r="CU976" s="1242">
        <f t="shared" ref="CU976:DK976" si="30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9"/>
        <v>0</v>
      </c>
      <c r="CW976" s="1244">
        <f t="shared" si="3079"/>
        <v>0</v>
      </c>
      <c r="CX976" s="1244">
        <f t="shared" si="3079"/>
        <v>0</v>
      </c>
      <c r="CY976" s="1244">
        <f t="shared" si="3079"/>
        <v>0</v>
      </c>
      <c r="CZ976" s="1244">
        <f t="shared" si="3079"/>
        <v>0</v>
      </c>
      <c r="DA976" s="1244">
        <f t="shared" si="3079"/>
        <v>0</v>
      </c>
      <c r="DB976" s="1245">
        <f t="shared" si="3079"/>
        <v>0</v>
      </c>
      <c r="DC976" s="1245">
        <f t="shared" si="3079"/>
        <v>0</v>
      </c>
      <c r="DD976" s="1245">
        <f t="shared" si="3079"/>
        <v>0</v>
      </c>
      <c r="DE976" s="1244">
        <f t="shared" si="3079"/>
        <v>0</v>
      </c>
      <c r="DF976" s="1244">
        <f t="shared" si="3079"/>
        <v>0</v>
      </c>
      <c r="DG976" s="1244">
        <f t="shared" si="3079"/>
        <v>0</v>
      </c>
      <c r="DH976" s="1244">
        <f t="shared" si="3079"/>
        <v>0</v>
      </c>
      <c r="DI976" s="1244">
        <f t="shared" si="3079"/>
        <v>0</v>
      </c>
      <c r="DJ976" s="1243">
        <f t="shared" si="3079"/>
        <v>0</v>
      </c>
      <c r="DK976" s="1242">
        <f t="shared" si="3079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80"/>
        <v>0</v>
      </c>
      <c r="CG978" s="1206">
        <f t="shared" si="3080"/>
        <v>0</v>
      </c>
      <c r="CH978" s="1206">
        <f t="shared" si="3080"/>
        <v>0</v>
      </c>
      <c r="CI978" s="1206">
        <f t="shared" si="3080"/>
        <v>0</v>
      </c>
      <c r="CJ978" s="1206">
        <f t="shared" si="3080"/>
        <v>0</v>
      </c>
      <c r="CK978" s="1207">
        <f t="shared" si="3080"/>
        <v>0</v>
      </c>
      <c r="CL978" s="1207">
        <f t="shared" si="3080"/>
        <v>0</v>
      </c>
      <c r="CM978" s="1207">
        <f t="shared" si="3080"/>
        <v>0</v>
      </c>
      <c r="CN978" s="1206">
        <f t="shared" si="3080"/>
        <v>0</v>
      </c>
      <c r="CO978" s="1206">
        <f t="shared" si="3080"/>
        <v>0</v>
      </c>
      <c r="CP978" s="1206">
        <f t="shared" si="3080"/>
        <v>0</v>
      </c>
      <c r="CQ978" s="1206">
        <f t="shared" si="3080"/>
        <v>0</v>
      </c>
      <c r="CR978" s="1206">
        <f t="shared" si="3080"/>
        <v>0</v>
      </c>
      <c r="CS978" s="1205">
        <f t="shared" si="3080"/>
        <v>0</v>
      </c>
      <c r="CT978" s="1208">
        <f t="shared" si="3080"/>
        <v>0</v>
      </c>
      <c r="CU978" s="1242">
        <f t="shared" ref="CU978:DK978" si="30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81"/>
        <v>0</v>
      </c>
      <c r="CW978" s="1244">
        <f t="shared" si="3081"/>
        <v>0</v>
      </c>
      <c r="CX978" s="1244">
        <f t="shared" si="3081"/>
        <v>0</v>
      </c>
      <c r="CY978" s="1244">
        <f t="shared" si="3081"/>
        <v>0</v>
      </c>
      <c r="CZ978" s="1244">
        <f t="shared" si="3081"/>
        <v>0</v>
      </c>
      <c r="DA978" s="1244">
        <f t="shared" si="3081"/>
        <v>0</v>
      </c>
      <c r="DB978" s="1245">
        <f t="shared" si="3081"/>
        <v>0</v>
      </c>
      <c r="DC978" s="1245">
        <f t="shared" si="3081"/>
        <v>0</v>
      </c>
      <c r="DD978" s="1245">
        <f t="shared" si="3081"/>
        <v>0</v>
      </c>
      <c r="DE978" s="1244">
        <f t="shared" si="3081"/>
        <v>0</v>
      </c>
      <c r="DF978" s="1244">
        <f t="shared" si="3081"/>
        <v>0</v>
      </c>
      <c r="DG978" s="1244">
        <f t="shared" si="3081"/>
        <v>0</v>
      </c>
      <c r="DH978" s="1244">
        <f t="shared" si="3081"/>
        <v>0</v>
      </c>
      <c r="DI978" s="1244">
        <f t="shared" si="3081"/>
        <v>0</v>
      </c>
      <c r="DJ978" s="1243">
        <f t="shared" si="3081"/>
        <v>0</v>
      </c>
      <c r="DK978" s="1242">
        <f t="shared" si="3081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2"/>
        <v>0</v>
      </c>
      <c r="CF980" s="1206">
        <f t="shared" si="3082"/>
        <v>0</v>
      </c>
      <c r="CG980" s="1206">
        <f t="shared" si="3082"/>
        <v>0</v>
      </c>
      <c r="CH980" s="1206">
        <f t="shared" si="3082"/>
        <v>0</v>
      </c>
      <c r="CI980" s="1206">
        <f t="shared" si="3082"/>
        <v>0</v>
      </c>
      <c r="CJ980" s="1206">
        <f t="shared" si="3082"/>
        <v>0</v>
      </c>
      <c r="CK980" s="1207">
        <f t="shared" si="3082"/>
        <v>0</v>
      </c>
      <c r="CL980" s="1207">
        <f t="shared" si="3082"/>
        <v>0</v>
      </c>
      <c r="CM980" s="1207">
        <f t="shared" si="3082"/>
        <v>0</v>
      </c>
      <c r="CN980" s="1206">
        <f t="shared" si="3082"/>
        <v>0</v>
      </c>
      <c r="CO980" s="1206">
        <f t="shared" si="3082"/>
        <v>0</v>
      </c>
      <c r="CP980" s="1206">
        <f t="shared" si="3082"/>
        <v>0</v>
      </c>
      <c r="CQ980" s="1206">
        <f t="shared" si="3082"/>
        <v>0</v>
      </c>
      <c r="CR980" s="1206">
        <f t="shared" si="3082"/>
        <v>0</v>
      </c>
      <c r="CS980" s="1205">
        <f t="shared" si="3082"/>
        <v>0</v>
      </c>
      <c r="CT980" s="1208">
        <f t="shared" ref="CE980:CT982" si="30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4"/>
        <v>0</v>
      </c>
      <c r="CW980" s="1244">
        <f t="shared" si="3084"/>
        <v>0</v>
      </c>
      <c r="CX980" s="1244">
        <f t="shared" si="3084"/>
        <v>0</v>
      </c>
      <c r="CY980" s="1244">
        <f t="shared" si="3084"/>
        <v>0</v>
      </c>
      <c r="CZ980" s="1244">
        <f t="shared" si="3084"/>
        <v>0</v>
      </c>
      <c r="DA980" s="1244">
        <f t="shared" si="3084"/>
        <v>0</v>
      </c>
      <c r="DB980" s="1245">
        <f t="shared" si="3084"/>
        <v>0</v>
      </c>
      <c r="DC980" s="1245">
        <f t="shared" si="3084"/>
        <v>0</v>
      </c>
      <c r="DD980" s="1245">
        <f t="shared" si="3084"/>
        <v>0</v>
      </c>
      <c r="DE980" s="1244">
        <f t="shared" ref="DE980:DK982" si="30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5"/>
        <v>0</v>
      </c>
      <c r="DG980" s="1244">
        <f t="shared" si="3085"/>
        <v>0</v>
      </c>
      <c r="DH980" s="1244">
        <f t="shared" si="3085"/>
        <v>0</v>
      </c>
      <c r="DI980" s="1244">
        <f t="shared" si="3085"/>
        <v>0</v>
      </c>
      <c r="DJ980" s="1243">
        <f t="shared" si="3085"/>
        <v>0</v>
      </c>
      <c r="DK980" s="1242">
        <f t="shared" si="3085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3"/>
        <v>0</v>
      </c>
      <c r="CF981" s="1206">
        <f t="shared" si="3083"/>
        <v>0</v>
      </c>
      <c r="CG981" s="1206">
        <f t="shared" si="3083"/>
        <v>0</v>
      </c>
      <c r="CH981" s="1206">
        <f t="shared" si="3083"/>
        <v>0</v>
      </c>
      <c r="CI981" s="1206">
        <f t="shared" si="3083"/>
        <v>0</v>
      </c>
      <c r="CJ981" s="1206">
        <f t="shared" si="3083"/>
        <v>0</v>
      </c>
      <c r="CK981" s="1207">
        <f t="shared" si="3083"/>
        <v>0</v>
      </c>
      <c r="CL981" s="1207">
        <f t="shared" si="3083"/>
        <v>0</v>
      </c>
      <c r="CM981" s="1207">
        <f t="shared" si="3083"/>
        <v>0</v>
      </c>
      <c r="CN981" s="1206">
        <f t="shared" si="3083"/>
        <v>0</v>
      </c>
      <c r="CO981" s="1206">
        <f t="shared" si="3083"/>
        <v>0</v>
      </c>
      <c r="CP981" s="1206">
        <f t="shared" si="3083"/>
        <v>0</v>
      </c>
      <c r="CQ981" s="1206">
        <f t="shared" si="3083"/>
        <v>0</v>
      </c>
      <c r="CR981" s="1206">
        <f t="shared" si="3083"/>
        <v>0</v>
      </c>
      <c r="CS981" s="1205">
        <f t="shared" si="3083"/>
        <v>0</v>
      </c>
      <c r="CT981" s="1208">
        <f t="shared" si="3083"/>
        <v>0</v>
      </c>
      <c r="CU981" s="1242">
        <f t="shared" si="3084"/>
        <v>0</v>
      </c>
      <c r="CV981" s="1243">
        <f t="shared" si="3084"/>
        <v>0</v>
      </c>
      <c r="CW981" s="1244">
        <f t="shared" si="3084"/>
        <v>0</v>
      </c>
      <c r="CX981" s="1244">
        <f t="shared" si="3084"/>
        <v>0</v>
      </c>
      <c r="CY981" s="1244">
        <f t="shared" si="3084"/>
        <v>0</v>
      </c>
      <c r="CZ981" s="1244">
        <f t="shared" si="3084"/>
        <v>0</v>
      </c>
      <c r="DA981" s="1244">
        <f t="shared" si="3084"/>
        <v>0</v>
      </c>
      <c r="DB981" s="1245">
        <f t="shared" si="3084"/>
        <v>0</v>
      </c>
      <c r="DC981" s="1245">
        <f t="shared" si="3084"/>
        <v>0</v>
      </c>
      <c r="DD981" s="1245">
        <f t="shared" si="3084"/>
        <v>0</v>
      </c>
      <c r="DE981" s="1244">
        <f t="shared" si="3085"/>
        <v>0</v>
      </c>
      <c r="DF981" s="1244">
        <f t="shared" si="3085"/>
        <v>0</v>
      </c>
      <c r="DG981" s="1244">
        <f t="shared" si="3085"/>
        <v>0</v>
      </c>
      <c r="DH981" s="1244">
        <f t="shared" si="3085"/>
        <v>0</v>
      </c>
      <c r="DI981" s="1244">
        <f t="shared" si="3085"/>
        <v>0</v>
      </c>
      <c r="DJ981" s="1243">
        <f t="shared" si="3085"/>
        <v>0</v>
      </c>
      <c r="DK981" s="1242">
        <f t="shared" si="3085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3"/>
        <v>0</v>
      </c>
      <c r="CF982" s="1206">
        <f t="shared" si="3083"/>
        <v>0</v>
      </c>
      <c r="CG982" s="1206">
        <f t="shared" si="3083"/>
        <v>0</v>
      </c>
      <c r="CH982" s="1206">
        <f t="shared" si="3083"/>
        <v>0</v>
      </c>
      <c r="CI982" s="1206">
        <f t="shared" si="3083"/>
        <v>0</v>
      </c>
      <c r="CJ982" s="1206">
        <f t="shared" si="3083"/>
        <v>0</v>
      </c>
      <c r="CK982" s="1207">
        <f t="shared" si="3083"/>
        <v>0</v>
      </c>
      <c r="CL982" s="1207">
        <f t="shared" si="3083"/>
        <v>0</v>
      </c>
      <c r="CM982" s="1207">
        <f t="shared" si="3083"/>
        <v>0</v>
      </c>
      <c r="CN982" s="1206">
        <f t="shared" si="3083"/>
        <v>0</v>
      </c>
      <c r="CO982" s="1206">
        <f t="shared" si="3083"/>
        <v>0</v>
      </c>
      <c r="CP982" s="1206">
        <f t="shared" si="3083"/>
        <v>0</v>
      </c>
      <c r="CQ982" s="1206">
        <f t="shared" si="3083"/>
        <v>160</v>
      </c>
      <c r="CR982" s="1206">
        <f t="shared" si="3083"/>
        <v>200</v>
      </c>
      <c r="CS982" s="1205">
        <f t="shared" si="3083"/>
        <v>600</v>
      </c>
      <c r="CT982" s="1208">
        <f t="shared" si="3083"/>
        <v>1200</v>
      </c>
      <c r="CU982" s="1242">
        <f t="shared" si="3084"/>
        <v>0</v>
      </c>
      <c r="CV982" s="1243">
        <f t="shared" si="3084"/>
        <v>0</v>
      </c>
      <c r="CW982" s="1244">
        <f t="shared" si="3084"/>
        <v>0</v>
      </c>
      <c r="CX982" s="1244">
        <f t="shared" si="3084"/>
        <v>0</v>
      </c>
      <c r="CY982" s="1244">
        <f t="shared" si="3084"/>
        <v>0</v>
      </c>
      <c r="CZ982" s="1244">
        <f t="shared" si="3084"/>
        <v>0</v>
      </c>
      <c r="DA982" s="1244">
        <f t="shared" si="3084"/>
        <v>0</v>
      </c>
      <c r="DB982" s="1245">
        <f t="shared" si="3084"/>
        <v>0</v>
      </c>
      <c r="DC982" s="1245">
        <f t="shared" si="3084"/>
        <v>0</v>
      </c>
      <c r="DD982" s="1245">
        <f t="shared" si="3084"/>
        <v>0</v>
      </c>
      <c r="DE982" s="1244">
        <f t="shared" si="3085"/>
        <v>0</v>
      </c>
      <c r="DF982" s="1244">
        <f t="shared" si="3085"/>
        <v>800</v>
      </c>
      <c r="DG982" s="1244">
        <f t="shared" si="3085"/>
        <v>1000</v>
      </c>
      <c r="DH982" s="1244">
        <f t="shared" si="3085"/>
        <v>1000</v>
      </c>
      <c r="DI982" s="1244">
        <f t="shared" si="3085"/>
        <v>2000</v>
      </c>
      <c r="DJ982" s="1243">
        <f t="shared" si="3085"/>
        <v>3000</v>
      </c>
      <c r="DK982" s="1242">
        <f t="shared" si="3085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11315</v>
      </c>
      <c r="BY984" s="1532">
        <f>SUM(BY903:BY983)</f>
        <v>29940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6"/>
        <v>0</v>
      </c>
      <c r="CG984" s="1206">
        <f t="shared" si="3086"/>
        <v>0</v>
      </c>
      <c r="CH984" s="1206">
        <f t="shared" si="3086"/>
        <v>0</v>
      </c>
      <c r="CI984" s="1206">
        <f t="shared" si="3086"/>
        <v>0</v>
      </c>
      <c r="CJ984" s="1206">
        <f t="shared" si="3086"/>
        <v>0</v>
      </c>
      <c r="CK984" s="1207">
        <f t="shared" si="3086"/>
        <v>0</v>
      </c>
      <c r="CL984" s="1207">
        <f t="shared" si="3086"/>
        <v>4249</v>
      </c>
      <c r="CM984" s="1207">
        <f t="shared" si="3086"/>
        <v>4596</v>
      </c>
      <c r="CN984" s="1206">
        <f t="shared" si="3086"/>
        <v>4630</v>
      </c>
      <c r="CO984" s="1206">
        <f t="shared" si="3086"/>
        <v>18209</v>
      </c>
      <c r="CP984" s="1206">
        <f t="shared" si="3086"/>
        <v>25970</v>
      </c>
      <c r="CQ984" s="1206">
        <f t="shared" si="3086"/>
        <v>29700</v>
      </c>
      <c r="CR984" s="1206">
        <f t="shared" si="3086"/>
        <v>42201.974999999999</v>
      </c>
      <c r="CS984" s="1205">
        <f t="shared" si="3086"/>
        <v>57203.75</v>
      </c>
      <c r="CT984" s="1208">
        <f t="shared" si="3086"/>
        <v>69642</v>
      </c>
      <c r="CU984" s="1242">
        <f t="shared" ref="CU984:DK984" si="30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7"/>
        <v>0</v>
      </c>
      <c r="CW984" s="1244">
        <f t="shared" si="3087"/>
        <v>0</v>
      </c>
      <c r="CX984" s="1244">
        <f t="shared" si="3087"/>
        <v>0</v>
      </c>
      <c r="CY984" s="1244">
        <f t="shared" si="3087"/>
        <v>0</v>
      </c>
      <c r="CZ984" s="1244">
        <f t="shared" si="3087"/>
        <v>0</v>
      </c>
      <c r="DA984" s="1244">
        <f t="shared" si="3087"/>
        <v>0</v>
      </c>
      <c r="DB984" s="1245">
        <f t="shared" si="3087"/>
        <v>0</v>
      </c>
      <c r="DC984" s="1245">
        <f t="shared" si="3087"/>
        <v>11170</v>
      </c>
      <c r="DD984" s="1245">
        <f t="shared" si="3087"/>
        <v>13920</v>
      </c>
      <c r="DE984" s="1244">
        <f t="shared" si="3087"/>
        <v>16772</v>
      </c>
      <c r="DF984" s="1244">
        <f t="shared" si="3087"/>
        <v>25520</v>
      </c>
      <c r="DG984" s="1244">
        <f t="shared" si="3087"/>
        <v>30550</v>
      </c>
      <c r="DH984" s="1244">
        <f t="shared" si="3087"/>
        <v>40190</v>
      </c>
      <c r="DI984" s="1244">
        <f t="shared" si="3087"/>
        <v>44010</v>
      </c>
      <c r="DJ984" s="1243">
        <f t="shared" si="3087"/>
        <v>44290.875</v>
      </c>
      <c r="DK984" s="1242">
        <f t="shared" si="3087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8">DSUM($B$6:$DQ$772,D$6,$DQ$986:$DQ$987)</f>
        <v>25</v>
      </c>
      <c r="E987" s="1716">
        <f t="shared" si="3088"/>
        <v>28</v>
      </c>
      <c r="F987" s="1716">
        <f t="shared" si="3088"/>
        <v>0</v>
      </c>
      <c r="G987" s="1716">
        <f t="shared" si="3088"/>
        <v>42</v>
      </c>
      <c r="H987" s="1716">
        <f t="shared" si="3088"/>
        <v>32</v>
      </c>
      <c r="I987" s="1716">
        <f t="shared" si="3088"/>
        <v>0</v>
      </c>
      <c r="J987" s="1716">
        <f t="shared" si="3088"/>
        <v>210</v>
      </c>
      <c r="K987" s="1716">
        <f t="shared" si="3088"/>
        <v>0</v>
      </c>
      <c r="L987" s="1716">
        <f t="shared" si="3088"/>
        <v>0</v>
      </c>
      <c r="M987" s="1716">
        <f t="shared" si="3088"/>
        <v>0</v>
      </c>
      <c r="N987" s="1716">
        <f t="shared" si="3088"/>
        <v>0</v>
      </c>
      <c r="O987" s="1716">
        <f t="shared" si="3088"/>
        <v>0</v>
      </c>
      <c r="P987" s="1716">
        <f t="shared" si="3088"/>
        <v>0</v>
      </c>
      <c r="Q987" s="1716">
        <f t="shared" si="3088"/>
        <v>0</v>
      </c>
      <c r="R987" s="1716">
        <f t="shared" si="3088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9">DSUM($B$6:$DQ$772,V$6+1,$DQ$986:$DQ$987)</f>
        <v>0</v>
      </c>
      <c r="W987" s="1716">
        <f t="shared" si="3089"/>
        <v>0</v>
      </c>
      <c r="X987" s="1716">
        <f t="shared" si="3089"/>
        <v>65</v>
      </c>
      <c r="Y987" s="1716">
        <f t="shared" si="3089"/>
        <v>0</v>
      </c>
      <c r="Z987" s="1716">
        <f t="shared" si="3089"/>
        <v>28</v>
      </c>
      <c r="AA987" s="1716">
        <f t="shared" si="3089"/>
        <v>0</v>
      </c>
      <c r="AB987" s="1716">
        <f t="shared" si="3089"/>
        <v>140</v>
      </c>
      <c r="AC987" s="1716">
        <f t="shared" si="3089"/>
        <v>0</v>
      </c>
      <c r="AD987" s="1716">
        <f t="shared" si="3089"/>
        <v>0</v>
      </c>
      <c r="AE987" s="1716">
        <f t="shared" si="3089"/>
        <v>0</v>
      </c>
      <c r="AF987" s="1716">
        <f t="shared" si="3089"/>
        <v>0</v>
      </c>
      <c r="AG987" s="1716">
        <f t="shared" si="3089"/>
        <v>0</v>
      </c>
      <c r="AH987" s="1716">
        <f t="shared" si="3089"/>
        <v>0</v>
      </c>
      <c r="AI987" s="1716">
        <f t="shared" si="3089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90">DSUM($B$6:$DQ$772,AM$6+2,$DQ$986:$DQ$987)</f>
        <v>210</v>
      </c>
      <c r="AN987" s="1716">
        <f t="shared" si="3090"/>
        <v>130</v>
      </c>
      <c r="AO987" s="1716">
        <f t="shared" si="3090"/>
        <v>0</v>
      </c>
      <c r="AP987" s="1716">
        <f t="shared" si="3090"/>
        <v>37.5</v>
      </c>
      <c r="AQ987" s="1716">
        <f t="shared" si="3090"/>
        <v>0</v>
      </c>
      <c r="AR987" s="1716">
        <f t="shared" si="3090"/>
        <v>192</v>
      </c>
      <c r="AS987" s="1716">
        <f t="shared" si="3090"/>
        <v>0</v>
      </c>
      <c r="AT987" s="1716">
        <f t="shared" si="3090"/>
        <v>0</v>
      </c>
      <c r="AU987" s="1716">
        <f t="shared" si="3090"/>
        <v>0</v>
      </c>
      <c r="AV987" s="1716">
        <f t="shared" si="3090"/>
        <v>0</v>
      </c>
      <c r="AW987" s="1716">
        <f t="shared" si="3090"/>
        <v>0</v>
      </c>
      <c r="AX987" s="1716">
        <f t="shared" si="3090"/>
        <v>0</v>
      </c>
      <c r="AY987" s="1716">
        <f t="shared" si="3090"/>
        <v>0</v>
      </c>
      <c r="AZ987" s="1716">
        <f t="shared" si="3090"/>
        <v>0</v>
      </c>
      <c r="BA987" s="1716">
        <f t="shared" si="3090"/>
        <v>0</v>
      </c>
      <c r="BB987" s="1716">
        <f t="shared" si="3090"/>
        <v>0</v>
      </c>
      <c r="BC987" s="1717"/>
      <c r="BD987" s="1716">
        <f>DSUM($B$6:$DQ$772,BD$6+3,$DQ$986:$DQ$987)</f>
        <v>0</v>
      </c>
      <c r="BE987" s="1716">
        <f t="shared" ref="BE987:BT987" si="3091">DSUM($B$6:$DQ$772,BE$6+3,$DQ$986:$DQ$987)</f>
        <v>0</v>
      </c>
      <c r="BF987" s="1716">
        <f t="shared" si="3091"/>
        <v>0</v>
      </c>
      <c r="BG987" s="1716">
        <f t="shared" si="3091"/>
        <v>240</v>
      </c>
      <c r="BH987" s="1716">
        <f t="shared" si="3091"/>
        <v>510</v>
      </c>
      <c r="BI987" s="1716">
        <f t="shared" si="3091"/>
        <v>0</v>
      </c>
      <c r="BJ987" s="1716">
        <f t="shared" si="3091"/>
        <v>0</v>
      </c>
      <c r="BK987" s="1716">
        <f t="shared" si="3091"/>
        <v>0</v>
      </c>
      <c r="BL987" s="1716">
        <f t="shared" si="3091"/>
        <v>0</v>
      </c>
      <c r="BM987" s="1716">
        <f t="shared" si="3091"/>
        <v>0</v>
      </c>
      <c r="BN987" s="1716">
        <f t="shared" si="3091"/>
        <v>0</v>
      </c>
      <c r="BO987" s="1716">
        <f t="shared" si="3091"/>
        <v>0</v>
      </c>
      <c r="BP987" s="1716">
        <f t="shared" si="3091"/>
        <v>0</v>
      </c>
      <c r="BQ987" s="1716">
        <f t="shared" si="3091"/>
        <v>0</v>
      </c>
      <c r="BR987" s="1716">
        <f t="shared" si="3091"/>
        <v>0</v>
      </c>
      <c r="BS987" s="1716">
        <f t="shared" si="3091"/>
        <v>0</v>
      </c>
      <c r="BT987" s="1716">
        <f t="shared" si="3091"/>
        <v>0</v>
      </c>
      <c r="BU987" s="1717"/>
      <c r="BV987" s="1716">
        <f>DSUM($B$6:$DQ$772,BV$6,$DQ$986:$DQ$987)</f>
        <v>131</v>
      </c>
      <c r="BW987" s="1716">
        <f t="shared" ref="BW987:BX987" si="3092">DSUM($B$6:$DQ$772,BW$6,$DQ$986:$DQ$987)</f>
        <v>88</v>
      </c>
      <c r="BX987" s="1716">
        <f t="shared" si="3092"/>
        <v>78</v>
      </c>
      <c r="BY987" s="1716">
        <f>DSUM($B$6:$DQ$772,BY$6,$DQ$986:$DQ$987)</f>
        <v>0</v>
      </c>
      <c r="BZ987" s="1236">
        <f t="shared" ref="BZ987:BZ1001" si="3093">IF(DL987&lt;3,"",(SUM(B987:R987)-MIN(B987:R987)-MAX(B987:R987))/(DL987-2))</f>
        <v>30.066666666666666</v>
      </c>
      <c r="CA987" s="1236">
        <f t="shared" ref="CA987:CA1001" si="3094">IF(DM987&lt;3,"",(SUM(T987:AJ987)-MIN(T987:AJ987)-MAX(T987:AJ987))/(DM987-2))</f>
        <v>14.2</v>
      </c>
      <c r="CB987" s="1236">
        <f t="shared" ref="CB987:CB1001" si="3095">IF(DN987&lt;3,"",(SUM(AL987:BB987)-MIN(AL987:BB987)-MAX(AL987:BB987))/(DN987-2))</f>
        <v>28.966666666666665</v>
      </c>
      <c r="CC987" s="1236">
        <f t="shared" ref="CC987:CC1001" si="3096">IF(DO987&lt;3,"",(SUM(BD987:BT987)-MIN(BD987:BT987)-MAX(BD987:BT987))/(DO987-2))</f>
        <v>16</v>
      </c>
      <c r="CD987" s="1204">
        <f t="shared" ref="CD987:CS1001" si="30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7"/>
        <v>0</v>
      </c>
      <c r="CF987" s="1206">
        <f t="shared" si="3097"/>
        <v>0</v>
      </c>
      <c r="CG987" s="1206">
        <f t="shared" si="3097"/>
        <v>0</v>
      </c>
      <c r="CH987" s="1206">
        <f t="shared" si="3097"/>
        <v>0</v>
      </c>
      <c r="CI987" s="1206">
        <f t="shared" si="3097"/>
        <v>0</v>
      </c>
      <c r="CJ987" s="1206">
        <f t="shared" si="3097"/>
        <v>0</v>
      </c>
      <c r="CK987" s="1207">
        <f t="shared" si="3097"/>
        <v>0</v>
      </c>
      <c r="CL987" s="1207">
        <f t="shared" si="3097"/>
        <v>0</v>
      </c>
      <c r="CM987" s="1207">
        <f t="shared" si="3097"/>
        <v>0</v>
      </c>
      <c r="CN987" s="1206">
        <f t="shared" si="3097"/>
        <v>0</v>
      </c>
      <c r="CO987" s="1206">
        <f t="shared" si="3097"/>
        <v>0</v>
      </c>
      <c r="CP987" s="1206">
        <f t="shared" si="3097"/>
        <v>37.5</v>
      </c>
      <c r="CQ987" s="1206">
        <f t="shared" si="3097"/>
        <v>75</v>
      </c>
      <c r="CR987" s="1206">
        <f t="shared" si="3097"/>
        <v>130</v>
      </c>
      <c r="CS987" s="1205">
        <f t="shared" si="3097"/>
        <v>192</v>
      </c>
      <c r="CT987" s="1208">
        <f t="shared" ref="CT987:CT1001" si="30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9"/>
        <v>0</v>
      </c>
      <c r="CW987" s="1244">
        <f t="shared" si="3099"/>
        <v>0</v>
      </c>
      <c r="CX987" s="1244">
        <f t="shared" si="3099"/>
        <v>0</v>
      </c>
      <c r="CY987" s="1244">
        <f t="shared" si="3099"/>
        <v>0</v>
      </c>
      <c r="CZ987" s="1244">
        <f t="shared" si="3099"/>
        <v>0</v>
      </c>
      <c r="DA987" s="1244">
        <f t="shared" si="3099"/>
        <v>0</v>
      </c>
      <c r="DB987" s="1245">
        <f t="shared" si="3099"/>
        <v>0</v>
      </c>
      <c r="DC987" s="1245">
        <f t="shared" si="3099"/>
        <v>0</v>
      </c>
      <c r="DD987" s="1245">
        <f t="shared" si="3099"/>
        <v>0</v>
      </c>
      <c r="DE987" s="1244">
        <f t="shared" si="3099"/>
        <v>0</v>
      </c>
      <c r="DF987" s="1244">
        <f t="shared" si="3099"/>
        <v>0</v>
      </c>
      <c r="DG987" s="1244">
        <f t="shared" si="3099"/>
        <v>0</v>
      </c>
      <c r="DH987" s="1244">
        <f t="shared" si="3099"/>
        <v>0</v>
      </c>
      <c r="DI987" s="1244">
        <f t="shared" si="3099"/>
        <v>0</v>
      </c>
      <c r="DJ987" s="1243">
        <f t="shared" si="3099"/>
        <v>240</v>
      </c>
      <c r="DK987" s="1242">
        <f t="shared" ref="DK987:DK1001" si="31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101">COUNT(B987:R987)</f>
        <v>17</v>
      </c>
      <c r="DM987" s="1180">
        <f t="shared" ref="DM987:DM1001" si="3102">COUNT(T987:AJ987)</f>
        <v>17</v>
      </c>
      <c r="DN987" s="1180">
        <f t="shared" ref="DN987:DN1001" si="3103">COUNT(AL987:BB987)</f>
        <v>17</v>
      </c>
      <c r="DO987" s="1180">
        <f t="shared" ref="DO987:DO1001" si="3104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5">DSUM($B$6:$DQ$772,D$6,$DQ$988:$DQ$989)</f>
        <v>82</v>
      </c>
      <c r="E988" s="1716">
        <f t="shared" si="3105"/>
        <v>17</v>
      </c>
      <c r="F988" s="1716">
        <f t="shared" si="3105"/>
        <v>360</v>
      </c>
      <c r="G988" s="1716">
        <f t="shared" si="3105"/>
        <v>48</v>
      </c>
      <c r="H988" s="1716">
        <f t="shared" si="3105"/>
        <v>33</v>
      </c>
      <c r="I988" s="1716">
        <f t="shared" si="3105"/>
        <v>370</v>
      </c>
      <c r="J988" s="1716">
        <f t="shared" si="3105"/>
        <v>239.76</v>
      </c>
      <c r="K988" s="1716">
        <f t="shared" si="3105"/>
        <v>0</v>
      </c>
      <c r="L988" s="1716">
        <f t="shared" si="3105"/>
        <v>0</v>
      </c>
      <c r="M988" s="1716">
        <f t="shared" si="3105"/>
        <v>0</v>
      </c>
      <c r="N988" s="1716">
        <f t="shared" si="3105"/>
        <v>0</v>
      </c>
      <c r="O988" s="1716">
        <f t="shared" si="3105"/>
        <v>0</v>
      </c>
      <c r="P988" s="1716">
        <f t="shared" si="3105"/>
        <v>0</v>
      </c>
      <c r="Q988" s="1716">
        <f t="shared" si="3105"/>
        <v>0</v>
      </c>
      <c r="R988" s="1716">
        <f t="shared" si="3105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6">DSUM($B$6:$DQ$772,V$6+1,$DQ$988:$DQ$989)</f>
        <v>88</v>
      </c>
      <c r="W988" s="1716">
        <f t="shared" si="3106"/>
        <v>900</v>
      </c>
      <c r="X988" s="1716">
        <f t="shared" si="3106"/>
        <v>612</v>
      </c>
      <c r="Y988" s="1716">
        <f t="shared" si="3106"/>
        <v>284</v>
      </c>
      <c r="Z988" s="1716">
        <f t="shared" si="3106"/>
        <v>233</v>
      </c>
      <c r="AA988" s="1716">
        <f t="shared" si="3106"/>
        <v>946</v>
      </c>
      <c r="AB988" s="1716">
        <f t="shared" si="3106"/>
        <v>480</v>
      </c>
      <c r="AC988" s="1716">
        <f t="shared" si="3106"/>
        <v>0</v>
      </c>
      <c r="AD988" s="1716">
        <f t="shared" si="3106"/>
        <v>0</v>
      </c>
      <c r="AE988" s="1716">
        <f t="shared" si="3106"/>
        <v>0</v>
      </c>
      <c r="AF988" s="1716">
        <f t="shared" si="3106"/>
        <v>0</v>
      </c>
      <c r="AG988" s="1716">
        <f t="shared" si="3106"/>
        <v>0</v>
      </c>
      <c r="AH988" s="1716">
        <f t="shared" si="3106"/>
        <v>0</v>
      </c>
      <c r="AI988" s="1716">
        <f t="shared" si="3106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7">DSUM($B$6:$DQ$772,AM$6+2,$DQ$988:$DQ$989)</f>
        <v>138</v>
      </c>
      <c r="AN988" s="1716">
        <f t="shared" si="3107"/>
        <v>144</v>
      </c>
      <c r="AO988" s="1716">
        <f t="shared" si="3107"/>
        <v>438</v>
      </c>
      <c r="AP988" s="1716">
        <f t="shared" si="3107"/>
        <v>4896</v>
      </c>
      <c r="AQ988" s="1716">
        <f t="shared" si="3107"/>
        <v>3132</v>
      </c>
      <c r="AR988" s="1716">
        <f t="shared" si="3107"/>
        <v>1116</v>
      </c>
      <c r="AS988" s="1716">
        <f t="shared" si="3107"/>
        <v>868</v>
      </c>
      <c r="AT988" s="1716">
        <f t="shared" si="3107"/>
        <v>4276</v>
      </c>
      <c r="AU988" s="1716">
        <f t="shared" si="3107"/>
        <v>0</v>
      </c>
      <c r="AV988" s="1716">
        <f t="shared" si="3107"/>
        <v>0</v>
      </c>
      <c r="AW988" s="1716">
        <f t="shared" si="3107"/>
        <v>0</v>
      </c>
      <c r="AX988" s="1716">
        <f t="shared" si="3107"/>
        <v>0</v>
      </c>
      <c r="AY988" s="1716">
        <f t="shared" si="3107"/>
        <v>0</v>
      </c>
      <c r="AZ988" s="1716">
        <f t="shared" si="3107"/>
        <v>0</v>
      </c>
      <c r="BA988" s="1716">
        <f t="shared" si="3107"/>
        <v>0</v>
      </c>
      <c r="BB988" s="1716">
        <f t="shared" si="3107"/>
        <v>0</v>
      </c>
      <c r="BC988" s="1717"/>
      <c r="BD988" s="1716">
        <f>DSUM($B$6:$DQ$772,BD$6+3,$DQ$988:$DQ$989)</f>
        <v>736</v>
      </c>
      <c r="BE988" s="1716">
        <f t="shared" ref="BE988:BT988" si="3108">DSUM($B$6:$DQ$772,BE$6+3,$DQ$988:$DQ$989)</f>
        <v>1108</v>
      </c>
      <c r="BF988" s="1716">
        <f t="shared" si="3108"/>
        <v>320</v>
      </c>
      <c r="BG988" s="1716">
        <f t="shared" si="3108"/>
        <v>2300</v>
      </c>
      <c r="BH988" s="1716">
        <f t="shared" si="3108"/>
        <v>2826</v>
      </c>
      <c r="BI988" s="1716">
        <f t="shared" si="3108"/>
        <v>3360</v>
      </c>
      <c r="BJ988" s="1716">
        <f t="shared" si="3108"/>
        <v>3624</v>
      </c>
      <c r="BK988" s="1716">
        <f t="shared" si="3108"/>
        <v>1416</v>
      </c>
      <c r="BL988" s="1716">
        <f t="shared" si="3108"/>
        <v>615.94000000000005</v>
      </c>
      <c r="BM988" s="1716">
        <f t="shared" si="3108"/>
        <v>0</v>
      </c>
      <c r="BN988" s="1716">
        <f t="shared" si="3108"/>
        <v>0</v>
      </c>
      <c r="BO988" s="1716">
        <f t="shared" si="3108"/>
        <v>0</v>
      </c>
      <c r="BP988" s="1716">
        <f t="shared" si="3108"/>
        <v>0</v>
      </c>
      <c r="BQ988" s="1716">
        <f t="shared" si="3108"/>
        <v>0</v>
      </c>
      <c r="BR988" s="1716">
        <f t="shared" si="3108"/>
        <v>0</v>
      </c>
      <c r="BS988" s="1716">
        <f t="shared" si="3108"/>
        <v>0</v>
      </c>
      <c r="BT988" s="1716">
        <f t="shared" si="3108"/>
        <v>0</v>
      </c>
      <c r="BU988" s="1717"/>
      <c r="BV988" s="1716">
        <f>DSUM($B$6:$DQ$772,BV$6,$DQ$988:$DQ$989)</f>
        <v>262</v>
      </c>
      <c r="BW988" s="1716">
        <f t="shared" ref="BW988:BY988" si="3109">DSUM($B$6:$DQ$772,BW$6,$DQ$988:$DQ$989)</f>
        <v>196</v>
      </c>
      <c r="BX988" s="1716">
        <f t="shared" si="3109"/>
        <v>858</v>
      </c>
      <c r="BY988" s="1716">
        <f t="shared" si="3109"/>
        <v>3096</v>
      </c>
      <c r="BZ988" s="1236">
        <f t="shared" si="3093"/>
        <v>78.270666666666656</v>
      </c>
      <c r="CA988" s="1236">
        <f t="shared" si="3094"/>
        <v>182.72333333333333</v>
      </c>
      <c r="CB988" s="1236">
        <f t="shared" si="3095"/>
        <v>687.48799999999994</v>
      </c>
      <c r="CC988" s="1236">
        <f t="shared" si="3096"/>
        <v>845.46266666666668</v>
      </c>
      <c r="CD988" s="1204">
        <f t="shared" si="3097"/>
        <v>0</v>
      </c>
      <c r="CE988" s="1205">
        <f t="shared" si="3097"/>
        <v>0</v>
      </c>
      <c r="CF988" s="1206">
        <f t="shared" si="3097"/>
        <v>0</v>
      </c>
      <c r="CG988" s="1206">
        <f t="shared" si="3097"/>
        <v>0</v>
      </c>
      <c r="CH988" s="1206">
        <f t="shared" si="3097"/>
        <v>0</v>
      </c>
      <c r="CI988" s="1206">
        <f t="shared" si="3097"/>
        <v>0</v>
      </c>
      <c r="CJ988" s="1206">
        <f t="shared" si="3097"/>
        <v>0</v>
      </c>
      <c r="CK988" s="1207">
        <f t="shared" si="3097"/>
        <v>0</v>
      </c>
      <c r="CL988" s="1207">
        <f t="shared" si="3097"/>
        <v>138</v>
      </c>
      <c r="CM988" s="1207">
        <f t="shared" si="3097"/>
        <v>144</v>
      </c>
      <c r="CN988" s="1206">
        <f t="shared" si="3097"/>
        <v>200.32</v>
      </c>
      <c r="CO988" s="1206">
        <f t="shared" si="3097"/>
        <v>438</v>
      </c>
      <c r="CP988" s="1206">
        <f t="shared" si="3097"/>
        <v>868</v>
      </c>
      <c r="CQ988" s="1206">
        <f t="shared" si="3097"/>
        <v>1116</v>
      </c>
      <c r="CR988" s="1206">
        <f t="shared" si="3097"/>
        <v>3132</v>
      </c>
      <c r="CS988" s="1205">
        <f t="shared" si="3097"/>
        <v>4276</v>
      </c>
      <c r="CT988" s="1208">
        <f t="shared" si="3098"/>
        <v>4896</v>
      </c>
      <c r="CU988" s="1242">
        <f t="shared" si="3099"/>
        <v>0</v>
      </c>
      <c r="CV988" s="1243">
        <f t="shared" si="3099"/>
        <v>0</v>
      </c>
      <c r="CW988" s="1244">
        <f t="shared" si="3099"/>
        <v>0</v>
      </c>
      <c r="CX988" s="1244">
        <f t="shared" si="3099"/>
        <v>0</v>
      </c>
      <c r="CY988" s="1244">
        <f t="shared" si="3099"/>
        <v>0</v>
      </c>
      <c r="CZ988" s="1244">
        <f t="shared" si="3099"/>
        <v>0</v>
      </c>
      <c r="DA988" s="1244">
        <f t="shared" si="3099"/>
        <v>0</v>
      </c>
      <c r="DB988" s="1245">
        <f t="shared" si="3099"/>
        <v>0</v>
      </c>
      <c r="DC988" s="1245">
        <f t="shared" si="3099"/>
        <v>320</v>
      </c>
      <c r="DD988" s="1245">
        <f t="shared" si="3099"/>
        <v>615.94000000000005</v>
      </c>
      <c r="DE988" s="1244">
        <f t="shared" si="3099"/>
        <v>736</v>
      </c>
      <c r="DF988" s="1244">
        <f t="shared" si="3099"/>
        <v>1108</v>
      </c>
      <c r="DG988" s="1244">
        <f t="shared" si="3099"/>
        <v>1416</v>
      </c>
      <c r="DH988" s="1244">
        <f t="shared" si="3099"/>
        <v>2300</v>
      </c>
      <c r="DI988" s="1244">
        <f t="shared" si="3099"/>
        <v>2826</v>
      </c>
      <c r="DJ988" s="1243">
        <f t="shared" si="3099"/>
        <v>3360</v>
      </c>
      <c r="DK988" s="1242">
        <f t="shared" si="3100"/>
        <v>3624</v>
      </c>
      <c r="DL988" s="1230">
        <f t="shared" si="3101"/>
        <v>17</v>
      </c>
      <c r="DM988" s="1180">
        <f t="shared" si="3102"/>
        <v>17</v>
      </c>
      <c r="DN988" s="1180">
        <f t="shared" si="3103"/>
        <v>17</v>
      </c>
      <c r="DO988" s="1180">
        <f t="shared" si="3104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10">DSUM($B$6:$DQ$772,D$6,$DQ$990:$DQ$991)</f>
        <v>19</v>
      </c>
      <c r="E989" s="1716">
        <f t="shared" si="3110"/>
        <v>70</v>
      </c>
      <c r="F989" s="1716">
        <f t="shared" si="3110"/>
        <v>684</v>
      </c>
      <c r="G989" s="1716">
        <f t="shared" si="3110"/>
        <v>94</v>
      </c>
      <c r="H989" s="1716">
        <f t="shared" si="3110"/>
        <v>80</v>
      </c>
      <c r="I989" s="1716">
        <f t="shared" si="3110"/>
        <v>780</v>
      </c>
      <c r="J989" s="1716">
        <f t="shared" si="3110"/>
        <v>60</v>
      </c>
      <c r="K989" s="1716">
        <f t="shared" si="3110"/>
        <v>0</v>
      </c>
      <c r="L989" s="1716">
        <f t="shared" si="3110"/>
        <v>0</v>
      </c>
      <c r="M989" s="1716">
        <f t="shared" si="3110"/>
        <v>0</v>
      </c>
      <c r="N989" s="1716">
        <f t="shared" si="3110"/>
        <v>0</v>
      </c>
      <c r="O989" s="1716">
        <f t="shared" si="3110"/>
        <v>0</v>
      </c>
      <c r="P989" s="1716">
        <f t="shared" si="3110"/>
        <v>0</v>
      </c>
      <c r="Q989" s="1716">
        <f t="shared" si="3110"/>
        <v>0</v>
      </c>
      <c r="R989" s="1716">
        <f t="shared" si="3110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11">DSUM($B$6:$DQ$772,V$6+1,$DQ$990:$DQ$991)</f>
        <v>260</v>
      </c>
      <c r="W989" s="1716">
        <f t="shared" si="3111"/>
        <v>712</v>
      </c>
      <c r="X989" s="1716">
        <f t="shared" si="3111"/>
        <v>1469.7</v>
      </c>
      <c r="Y989" s="1716">
        <f t="shared" si="3111"/>
        <v>939.4</v>
      </c>
      <c r="Z989" s="1716">
        <f t="shared" si="3111"/>
        <v>302</v>
      </c>
      <c r="AA989" s="1716">
        <f t="shared" si="3111"/>
        <v>988</v>
      </c>
      <c r="AB989" s="1716">
        <f t="shared" si="3111"/>
        <v>342</v>
      </c>
      <c r="AC989" s="1716">
        <f t="shared" si="3111"/>
        <v>0</v>
      </c>
      <c r="AD989" s="1716">
        <f t="shared" si="3111"/>
        <v>0</v>
      </c>
      <c r="AE989" s="1716">
        <f t="shared" si="3111"/>
        <v>0</v>
      </c>
      <c r="AF989" s="1716">
        <f t="shared" si="3111"/>
        <v>0</v>
      </c>
      <c r="AG989" s="1716">
        <f t="shared" si="3111"/>
        <v>0</v>
      </c>
      <c r="AH989" s="1716">
        <f t="shared" si="3111"/>
        <v>0</v>
      </c>
      <c r="AI989" s="1716">
        <f t="shared" si="3111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2">DSUM($B$6:$DQ$772,AM$6+2,$DQ$990:$DQ$991)</f>
        <v>95</v>
      </c>
      <c r="AN989" s="1716">
        <f t="shared" si="3112"/>
        <v>264</v>
      </c>
      <c r="AO989" s="1716">
        <f t="shared" si="3112"/>
        <v>208</v>
      </c>
      <c r="AP989" s="1716">
        <f t="shared" si="3112"/>
        <v>4472</v>
      </c>
      <c r="AQ989" s="1716">
        <f t="shared" si="3112"/>
        <v>2444</v>
      </c>
      <c r="AR989" s="1716">
        <f t="shared" si="3112"/>
        <v>2540.7499999999995</v>
      </c>
      <c r="AS989" s="1716">
        <f t="shared" si="3112"/>
        <v>1336</v>
      </c>
      <c r="AT989" s="1716">
        <f t="shared" si="3112"/>
        <v>5756</v>
      </c>
      <c r="AU989" s="1716">
        <f t="shared" si="3112"/>
        <v>0</v>
      </c>
      <c r="AV989" s="1716">
        <f t="shared" si="3112"/>
        <v>0</v>
      </c>
      <c r="AW989" s="1716">
        <f t="shared" si="3112"/>
        <v>0</v>
      </c>
      <c r="AX989" s="1716">
        <f t="shared" si="3112"/>
        <v>0</v>
      </c>
      <c r="AY989" s="1716">
        <f t="shared" si="3112"/>
        <v>0</v>
      </c>
      <c r="AZ989" s="1716">
        <f t="shared" si="3112"/>
        <v>0</v>
      </c>
      <c r="BA989" s="1716">
        <f t="shared" si="3112"/>
        <v>0</v>
      </c>
      <c r="BB989" s="1716">
        <f t="shared" si="3112"/>
        <v>0</v>
      </c>
      <c r="BC989" s="1717"/>
      <c r="BD989" s="1716">
        <f>DSUM($B$6:$DQ$772,BD$6+3,$DQ$990:$DQ$991)</f>
        <v>431</v>
      </c>
      <c r="BE989" s="1716">
        <f t="shared" ref="BE989:BT989" si="3113">DSUM($B$6:$DQ$772,BE$6+3,$DQ$990:$DQ$991)</f>
        <v>1064</v>
      </c>
      <c r="BF989" s="1716">
        <f t="shared" si="3113"/>
        <v>555.94799999999998</v>
      </c>
      <c r="BG989" s="1716">
        <f t="shared" si="3113"/>
        <v>2430</v>
      </c>
      <c r="BH989" s="1716">
        <f t="shared" si="3113"/>
        <v>1882</v>
      </c>
      <c r="BI989" s="1716">
        <f t="shared" si="3113"/>
        <v>5128</v>
      </c>
      <c r="BJ989" s="1716">
        <f t="shared" si="3113"/>
        <v>4840</v>
      </c>
      <c r="BK989" s="1716">
        <f t="shared" si="3113"/>
        <v>3662</v>
      </c>
      <c r="BL989" s="1716">
        <f t="shared" si="3113"/>
        <v>828</v>
      </c>
      <c r="BM989" s="1716">
        <f t="shared" si="3113"/>
        <v>0</v>
      </c>
      <c r="BN989" s="1716">
        <f t="shared" si="3113"/>
        <v>0</v>
      </c>
      <c r="BO989" s="1716">
        <f t="shared" si="3113"/>
        <v>0</v>
      </c>
      <c r="BP989" s="1716">
        <f t="shared" si="3113"/>
        <v>0</v>
      </c>
      <c r="BQ989" s="1716">
        <f t="shared" si="3113"/>
        <v>0</v>
      </c>
      <c r="BR989" s="1716">
        <f t="shared" si="3113"/>
        <v>0</v>
      </c>
      <c r="BS989" s="1716">
        <f t="shared" si="3113"/>
        <v>0</v>
      </c>
      <c r="BT989" s="1716">
        <f t="shared" si="3113"/>
        <v>0</v>
      </c>
      <c r="BU989" s="1717"/>
      <c r="BV989" s="1716">
        <f>DSUM($B$6:$DQ$772,BV$6,$DQ$990:$DQ$991)</f>
        <v>125</v>
      </c>
      <c r="BW989" s="1716">
        <f t="shared" ref="BW989:BY989" si="3114">DSUM($B$6:$DQ$772,BW$6,$DQ$990:$DQ$991)</f>
        <v>468</v>
      </c>
      <c r="BX989" s="1716">
        <f t="shared" si="3114"/>
        <v>1996</v>
      </c>
      <c r="BY989" s="1716">
        <f t="shared" si="3114"/>
        <v>3648</v>
      </c>
      <c r="BZ989" s="1236">
        <f t="shared" si="3093"/>
        <v>81</v>
      </c>
      <c r="CA989" s="1236">
        <f t="shared" si="3094"/>
        <v>238.16000000000003</v>
      </c>
      <c r="CB989" s="1236">
        <f t="shared" si="3095"/>
        <v>777.85</v>
      </c>
      <c r="CC989" s="1236">
        <f t="shared" si="3096"/>
        <v>1046.1965333333333</v>
      </c>
      <c r="CD989" s="1204">
        <f t="shared" si="3097"/>
        <v>0</v>
      </c>
      <c r="CE989" s="1205">
        <f t="shared" si="3097"/>
        <v>0</v>
      </c>
      <c r="CF989" s="1206">
        <f t="shared" si="3097"/>
        <v>0</v>
      </c>
      <c r="CG989" s="1206">
        <f t="shared" si="3097"/>
        <v>0</v>
      </c>
      <c r="CH989" s="1206">
        <f t="shared" si="3097"/>
        <v>0</v>
      </c>
      <c r="CI989" s="1206">
        <f t="shared" si="3097"/>
        <v>0</v>
      </c>
      <c r="CJ989" s="1206">
        <f t="shared" si="3097"/>
        <v>0</v>
      </c>
      <c r="CK989" s="1207">
        <f t="shared" si="3097"/>
        <v>0</v>
      </c>
      <c r="CL989" s="1207">
        <f t="shared" si="3097"/>
        <v>95</v>
      </c>
      <c r="CM989" s="1207">
        <f t="shared" si="3097"/>
        <v>208</v>
      </c>
      <c r="CN989" s="1206">
        <f t="shared" si="3097"/>
        <v>264</v>
      </c>
      <c r="CO989" s="1206">
        <f t="shared" si="3097"/>
        <v>308</v>
      </c>
      <c r="CP989" s="1206">
        <f t="shared" si="3097"/>
        <v>1336</v>
      </c>
      <c r="CQ989" s="1206">
        <f t="shared" si="3097"/>
        <v>2444</v>
      </c>
      <c r="CR989" s="1206">
        <f t="shared" si="3097"/>
        <v>2540.7499999999995</v>
      </c>
      <c r="CS989" s="1205">
        <f t="shared" si="3097"/>
        <v>4472</v>
      </c>
      <c r="CT989" s="1208">
        <f t="shared" si="3098"/>
        <v>5756</v>
      </c>
      <c r="CU989" s="1242">
        <f t="shared" si="3099"/>
        <v>0</v>
      </c>
      <c r="CV989" s="1243">
        <f t="shared" si="3099"/>
        <v>0</v>
      </c>
      <c r="CW989" s="1244">
        <f t="shared" si="3099"/>
        <v>0</v>
      </c>
      <c r="CX989" s="1244">
        <f t="shared" si="3099"/>
        <v>0</v>
      </c>
      <c r="CY989" s="1244">
        <f t="shared" si="3099"/>
        <v>0</v>
      </c>
      <c r="CZ989" s="1244">
        <f t="shared" si="3099"/>
        <v>0</v>
      </c>
      <c r="DA989" s="1244">
        <f t="shared" si="3099"/>
        <v>0</v>
      </c>
      <c r="DB989" s="1245">
        <f t="shared" si="3099"/>
        <v>0</v>
      </c>
      <c r="DC989" s="1245">
        <f t="shared" si="3099"/>
        <v>431</v>
      </c>
      <c r="DD989" s="1245">
        <f t="shared" si="3099"/>
        <v>555.94799999999998</v>
      </c>
      <c r="DE989" s="1244">
        <f t="shared" si="3099"/>
        <v>828</v>
      </c>
      <c r="DF989" s="1244">
        <f t="shared" si="3099"/>
        <v>1064</v>
      </c>
      <c r="DG989" s="1244">
        <f t="shared" si="3099"/>
        <v>1882</v>
      </c>
      <c r="DH989" s="1244">
        <f t="shared" si="3099"/>
        <v>2430</v>
      </c>
      <c r="DI989" s="1244">
        <f t="shared" si="3099"/>
        <v>3662</v>
      </c>
      <c r="DJ989" s="1243">
        <f t="shared" si="3099"/>
        <v>4840</v>
      </c>
      <c r="DK989" s="1242">
        <f t="shared" si="3100"/>
        <v>5128</v>
      </c>
      <c r="DL989" s="1230">
        <f t="shared" si="3101"/>
        <v>17</v>
      </c>
      <c r="DM989" s="1180">
        <f t="shared" si="3102"/>
        <v>17</v>
      </c>
      <c r="DN989" s="1180">
        <f t="shared" si="3103"/>
        <v>17</v>
      </c>
      <c r="DO989" s="1180">
        <f t="shared" si="3104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5">DSUM($B$6:$DQ$772,D$6,$DQ$992:$DQ$993)</f>
        <v>40</v>
      </c>
      <c r="E990" s="1716">
        <f t="shared" si="3115"/>
        <v>0</v>
      </c>
      <c r="F990" s="1716">
        <f t="shared" si="3115"/>
        <v>250</v>
      </c>
      <c r="G990" s="1716">
        <f t="shared" si="3115"/>
        <v>0</v>
      </c>
      <c r="H990" s="1716">
        <f t="shared" si="3115"/>
        <v>0</v>
      </c>
      <c r="I990" s="1716">
        <f t="shared" si="3115"/>
        <v>156</v>
      </c>
      <c r="J990" s="1716">
        <f t="shared" si="3115"/>
        <v>0</v>
      </c>
      <c r="K990" s="1716">
        <f t="shared" si="3115"/>
        <v>0</v>
      </c>
      <c r="L990" s="1716">
        <f t="shared" si="3115"/>
        <v>0</v>
      </c>
      <c r="M990" s="1716">
        <f t="shared" si="3115"/>
        <v>0</v>
      </c>
      <c r="N990" s="1716">
        <f t="shared" si="3115"/>
        <v>0</v>
      </c>
      <c r="O990" s="1716">
        <f t="shared" si="3115"/>
        <v>0</v>
      </c>
      <c r="P990" s="1716">
        <f t="shared" si="3115"/>
        <v>0</v>
      </c>
      <c r="Q990" s="1716">
        <f t="shared" si="3115"/>
        <v>0</v>
      </c>
      <c r="R990" s="1716">
        <f t="shared" si="3115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6">DSUM($B$6:$DQ$772,V$6+1,$DQ$992:$DQ$993)</f>
        <v>40</v>
      </c>
      <c r="W990" s="1716">
        <f t="shared" si="3116"/>
        <v>402.42399999999998</v>
      </c>
      <c r="X990" s="1716">
        <f t="shared" si="3116"/>
        <v>0</v>
      </c>
      <c r="Y990" s="1716">
        <f t="shared" si="3116"/>
        <v>76</v>
      </c>
      <c r="Z990" s="1716">
        <f t="shared" si="3116"/>
        <v>152</v>
      </c>
      <c r="AA990" s="1716">
        <f t="shared" si="3116"/>
        <v>0</v>
      </c>
      <c r="AB990" s="1716">
        <f t="shared" si="3116"/>
        <v>0</v>
      </c>
      <c r="AC990" s="1716">
        <f t="shared" si="3116"/>
        <v>0</v>
      </c>
      <c r="AD990" s="1716">
        <f t="shared" si="3116"/>
        <v>0</v>
      </c>
      <c r="AE990" s="1716">
        <f t="shared" si="3116"/>
        <v>0</v>
      </c>
      <c r="AF990" s="1716">
        <f t="shared" si="3116"/>
        <v>0</v>
      </c>
      <c r="AG990" s="1716">
        <f t="shared" si="3116"/>
        <v>0</v>
      </c>
      <c r="AH990" s="1716">
        <f t="shared" si="3116"/>
        <v>0</v>
      </c>
      <c r="AI990" s="1716">
        <f t="shared" si="3116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7">DSUM($B$6:$DQ$772,AM$6+2,$DQ$992:$DQ$993)</f>
        <v>0</v>
      </c>
      <c r="AN990" s="1716">
        <f t="shared" si="3117"/>
        <v>0</v>
      </c>
      <c r="AO990" s="1716">
        <f t="shared" si="3117"/>
        <v>67</v>
      </c>
      <c r="AP990" s="1716">
        <f t="shared" si="3117"/>
        <v>532</v>
      </c>
      <c r="AQ990" s="1716">
        <f t="shared" si="3117"/>
        <v>520</v>
      </c>
      <c r="AR990" s="1716">
        <f t="shared" si="3117"/>
        <v>3460</v>
      </c>
      <c r="AS990" s="1716">
        <f t="shared" si="3117"/>
        <v>180</v>
      </c>
      <c r="AT990" s="1716">
        <f t="shared" si="3117"/>
        <v>880</v>
      </c>
      <c r="AU990" s="1716">
        <f t="shared" si="3117"/>
        <v>0</v>
      </c>
      <c r="AV990" s="1716">
        <f t="shared" si="3117"/>
        <v>0</v>
      </c>
      <c r="AW990" s="1716">
        <f t="shared" si="3117"/>
        <v>0</v>
      </c>
      <c r="AX990" s="1716">
        <f t="shared" si="3117"/>
        <v>0</v>
      </c>
      <c r="AY990" s="1716">
        <f t="shared" si="3117"/>
        <v>0</v>
      </c>
      <c r="AZ990" s="1716">
        <f t="shared" si="3117"/>
        <v>0</v>
      </c>
      <c r="BA990" s="1716">
        <f t="shared" si="3117"/>
        <v>0</v>
      </c>
      <c r="BB990" s="1716">
        <f t="shared" si="3117"/>
        <v>0</v>
      </c>
      <c r="BC990" s="1717"/>
      <c r="BD990" s="1716">
        <f>DSUM($B$6:$DQ$772,BD$6+3,$DQ$992:$DQ$993)</f>
        <v>240</v>
      </c>
      <c r="BE990" s="1716">
        <f t="shared" ref="BE990:BT990" si="3118">DSUM($B$6:$DQ$772,BE$6+3,$DQ$992:$DQ$993)</f>
        <v>0</v>
      </c>
      <c r="BF990" s="1716">
        <f t="shared" si="3118"/>
        <v>45</v>
      </c>
      <c r="BG990" s="1716">
        <f t="shared" si="3118"/>
        <v>499.8</v>
      </c>
      <c r="BH990" s="1716">
        <f t="shared" si="3118"/>
        <v>0</v>
      </c>
      <c r="BI990" s="1716">
        <f t="shared" si="3118"/>
        <v>1340</v>
      </c>
      <c r="BJ990" s="1716">
        <f t="shared" si="3118"/>
        <v>420</v>
      </c>
      <c r="BK990" s="1716">
        <f t="shared" si="3118"/>
        <v>90</v>
      </c>
      <c r="BL990" s="1716">
        <f t="shared" si="3118"/>
        <v>0</v>
      </c>
      <c r="BM990" s="1716">
        <f t="shared" si="3118"/>
        <v>0</v>
      </c>
      <c r="BN990" s="1716">
        <f t="shared" si="3118"/>
        <v>0</v>
      </c>
      <c r="BO990" s="1716">
        <f t="shared" si="3118"/>
        <v>0</v>
      </c>
      <c r="BP990" s="1716">
        <f t="shared" si="3118"/>
        <v>0</v>
      </c>
      <c r="BQ990" s="1716">
        <f t="shared" si="3118"/>
        <v>0</v>
      </c>
      <c r="BR990" s="1716">
        <f t="shared" si="3118"/>
        <v>0</v>
      </c>
      <c r="BS990" s="1716">
        <f t="shared" si="3118"/>
        <v>0</v>
      </c>
      <c r="BT990" s="1716">
        <f t="shared" si="3118"/>
        <v>0</v>
      </c>
      <c r="BU990" s="1717"/>
      <c r="BV990" s="1716">
        <f>DSUM($B$6:$DQ$772,BV$6,$DQ$992:$DQ$993)</f>
        <v>40</v>
      </c>
      <c r="BW990" s="1716">
        <f t="shared" ref="BW990:BY990" si="3119">DSUM($B$6:$DQ$772,BW$6,$DQ$992:$DQ$993)</f>
        <v>44</v>
      </c>
      <c r="BX990" s="1716">
        <f t="shared" si="3119"/>
        <v>432</v>
      </c>
      <c r="BY990" s="1716">
        <f>DSUM($B$6:$DQ$772,BY$6,$DQ$992:$DQ$993)</f>
        <v>920</v>
      </c>
      <c r="BZ990" s="1236">
        <f t="shared" si="3093"/>
        <v>13.066666666666666</v>
      </c>
      <c r="CA990" s="1236">
        <f t="shared" si="3094"/>
        <v>44.694933333333331</v>
      </c>
      <c r="CB990" s="1236">
        <f t="shared" si="3095"/>
        <v>146.06666666666666</v>
      </c>
      <c r="CC990" s="1236">
        <f t="shared" si="3096"/>
        <v>86.320000000000007</v>
      </c>
      <c r="CD990" s="1204">
        <f t="shared" si="3097"/>
        <v>0</v>
      </c>
      <c r="CE990" s="1205">
        <f t="shared" si="3097"/>
        <v>0</v>
      </c>
      <c r="CF990" s="1206">
        <f t="shared" si="3097"/>
        <v>0</v>
      </c>
      <c r="CG990" s="1206">
        <f t="shared" si="3097"/>
        <v>0</v>
      </c>
      <c r="CH990" s="1206">
        <f t="shared" si="3097"/>
        <v>0</v>
      </c>
      <c r="CI990" s="1206">
        <f t="shared" si="3097"/>
        <v>0</v>
      </c>
      <c r="CJ990" s="1206">
        <f t="shared" si="3097"/>
        <v>0</v>
      </c>
      <c r="CK990" s="1207">
        <f t="shared" si="3097"/>
        <v>0</v>
      </c>
      <c r="CL990" s="1207">
        <f t="shared" si="3097"/>
        <v>0</v>
      </c>
      <c r="CM990" s="1207">
        <f t="shared" si="3097"/>
        <v>0</v>
      </c>
      <c r="CN990" s="1206">
        <f t="shared" si="3097"/>
        <v>12</v>
      </c>
      <c r="CO990" s="1206">
        <f t="shared" si="3097"/>
        <v>67</v>
      </c>
      <c r="CP990" s="1206">
        <f t="shared" si="3097"/>
        <v>180</v>
      </c>
      <c r="CQ990" s="1206">
        <f t="shared" si="3097"/>
        <v>520</v>
      </c>
      <c r="CR990" s="1206">
        <f t="shared" si="3097"/>
        <v>532</v>
      </c>
      <c r="CS990" s="1205">
        <f t="shared" si="3097"/>
        <v>880</v>
      </c>
      <c r="CT990" s="1208">
        <f t="shared" si="3098"/>
        <v>3460</v>
      </c>
      <c r="CU990" s="1242">
        <f t="shared" si="3099"/>
        <v>0</v>
      </c>
      <c r="CV990" s="1243">
        <f t="shared" si="3099"/>
        <v>0</v>
      </c>
      <c r="CW990" s="1244">
        <f t="shared" si="3099"/>
        <v>0</v>
      </c>
      <c r="CX990" s="1244">
        <f t="shared" si="3099"/>
        <v>0</v>
      </c>
      <c r="CY990" s="1244">
        <f t="shared" si="3099"/>
        <v>0</v>
      </c>
      <c r="CZ990" s="1244">
        <f t="shared" si="3099"/>
        <v>0</v>
      </c>
      <c r="DA990" s="1244">
        <f t="shared" si="3099"/>
        <v>0</v>
      </c>
      <c r="DB990" s="1245">
        <f t="shared" si="3099"/>
        <v>0</v>
      </c>
      <c r="DC990" s="1245">
        <f t="shared" si="3099"/>
        <v>0</v>
      </c>
      <c r="DD990" s="1245">
        <f t="shared" si="3099"/>
        <v>0</v>
      </c>
      <c r="DE990" s="1244">
        <f t="shared" si="3099"/>
        <v>0</v>
      </c>
      <c r="DF990" s="1244">
        <f t="shared" si="3099"/>
        <v>45</v>
      </c>
      <c r="DG990" s="1244">
        <f t="shared" si="3099"/>
        <v>90</v>
      </c>
      <c r="DH990" s="1244">
        <f t="shared" si="3099"/>
        <v>240</v>
      </c>
      <c r="DI990" s="1244">
        <f t="shared" si="3099"/>
        <v>420</v>
      </c>
      <c r="DJ990" s="1243">
        <f t="shared" si="3099"/>
        <v>499.8</v>
      </c>
      <c r="DK990" s="1242">
        <f t="shared" si="3100"/>
        <v>1340</v>
      </c>
      <c r="DL990" s="1230">
        <f t="shared" si="3101"/>
        <v>17</v>
      </c>
      <c r="DM990" s="1180">
        <f t="shared" si="3102"/>
        <v>17</v>
      </c>
      <c r="DN990" s="1180">
        <f t="shared" si="3103"/>
        <v>17</v>
      </c>
      <c r="DO990" s="1180">
        <f t="shared" si="3104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20">SUM(C773,C774,C775,C781:C782,C805)</f>
        <v>528</v>
      </c>
      <c r="D991" s="1716">
        <f t="shared" si="3120"/>
        <v>232</v>
      </c>
      <c r="E991" s="1716">
        <f t="shared" si="3120"/>
        <v>102</v>
      </c>
      <c r="F991" s="1716">
        <f t="shared" si="3120"/>
        <v>150</v>
      </c>
      <c r="G991" s="1716">
        <f t="shared" si="3120"/>
        <v>318</v>
      </c>
      <c r="H991" s="1716">
        <f t="shared" si="3120"/>
        <v>12</v>
      </c>
      <c r="I991" s="1716">
        <f t="shared" si="3120"/>
        <v>448</v>
      </c>
      <c r="J991" s="1716">
        <f t="shared" si="3120"/>
        <v>368</v>
      </c>
      <c r="K991" s="1716">
        <f t="shared" si="3120"/>
        <v>0</v>
      </c>
      <c r="L991" s="1716">
        <f t="shared" si="3120"/>
        <v>0</v>
      </c>
      <c r="M991" s="1716">
        <f t="shared" si="3120"/>
        <v>0</v>
      </c>
      <c r="N991" s="1716">
        <f t="shared" si="3120"/>
        <v>0</v>
      </c>
      <c r="O991" s="1716">
        <f t="shared" si="3120"/>
        <v>0</v>
      </c>
      <c r="P991" s="1716">
        <f t="shared" si="3120"/>
        <v>0</v>
      </c>
      <c r="Q991" s="1716">
        <f t="shared" si="3120"/>
        <v>0</v>
      </c>
      <c r="R991" s="1716">
        <f t="shared" si="3120"/>
        <v>0</v>
      </c>
      <c r="S991" s="1717"/>
      <c r="T991" s="1716">
        <f>SUM(T773,T774,T775,T781:T782,T805)</f>
        <v>425</v>
      </c>
      <c r="U991" s="1716">
        <f t="shared" ref="U991:AJ991" si="3121">SUM(U773,U774,U775,U781:U782,U805)</f>
        <v>128</v>
      </c>
      <c r="V991" s="1716">
        <f t="shared" si="3121"/>
        <v>286</v>
      </c>
      <c r="W991" s="1716">
        <f t="shared" si="3121"/>
        <v>1220</v>
      </c>
      <c r="X991" s="1716">
        <f t="shared" si="3121"/>
        <v>592</v>
      </c>
      <c r="Y991" s="1716">
        <f t="shared" si="3121"/>
        <v>1576</v>
      </c>
      <c r="Z991" s="1716">
        <f t="shared" si="3121"/>
        <v>324</v>
      </c>
      <c r="AA991" s="1716">
        <f t="shared" si="3121"/>
        <v>952</v>
      </c>
      <c r="AB991" s="1716">
        <f t="shared" si="3121"/>
        <v>568</v>
      </c>
      <c r="AC991" s="1716">
        <f t="shared" si="3121"/>
        <v>0</v>
      </c>
      <c r="AD991" s="1716">
        <f t="shared" si="3121"/>
        <v>0</v>
      </c>
      <c r="AE991" s="1716">
        <f t="shared" si="3121"/>
        <v>0</v>
      </c>
      <c r="AF991" s="1716">
        <f t="shared" si="3121"/>
        <v>0</v>
      </c>
      <c r="AG991" s="1716">
        <f t="shared" si="3121"/>
        <v>0</v>
      </c>
      <c r="AH991" s="1716">
        <f t="shared" si="3121"/>
        <v>0</v>
      </c>
      <c r="AI991" s="1716">
        <f t="shared" si="3121"/>
        <v>0</v>
      </c>
      <c r="AJ991" s="1716">
        <f t="shared" si="3121"/>
        <v>0</v>
      </c>
      <c r="AK991" s="1717"/>
      <c r="AL991" s="1716">
        <f>SUM(AL773,AL774,AL775,AL781:AL782,AL805)</f>
        <v>192</v>
      </c>
      <c r="AM991" s="1716">
        <f t="shared" ref="AM991:BB991" si="3122">SUM(AM773,AM774,AM775,AM781:AM782,AM805)</f>
        <v>312</v>
      </c>
      <c r="AN991" s="1716">
        <f t="shared" si="3122"/>
        <v>600</v>
      </c>
      <c r="AO991" s="1716">
        <f t="shared" si="3122"/>
        <v>1636</v>
      </c>
      <c r="AP991" s="1716">
        <f t="shared" si="3122"/>
        <v>672</v>
      </c>
      <c r="AQ991" s="1716">
        <f t="shared" si="3122"/>
        <v>1188</v>
      </c>
      <c r="AR991" s="1716">
        <f t="shared" si="3122"/>
        <v>714</v>
      </c>
      <c r="AS991" s="1716">
        <f t="shared" si="3122"/>
        <v>1968</v>
      </c>
      <c r="AT991" s="1716">
        <f t="shared" si="3122"/>
        <v>715</v>
      </c>
      <c r="AU991" s="1716">
        <f t="shared" si="3122"/>
        <v>0</v>
      </c>
      <c r="AV991" s="1716">
        <f t="shared" si="3122"/>
        <v>0</v>
      </c>
      <c r="AW991" s="1716">
        <f t="shared" si="3122"/>
        <v>0</v>
      </c>
      <c r="AX991" s="1716">
        <f t="shared" si="3122"/>
        <v>0</v>
      </c>
      <c r="AY991" s="1716">
        <f t="shared" si="3122"/>
        <v>0</v>
      </c>
      <c r="AZ991" s="1716">
        <f t="shared" si="3122"/>
        <v>0</v>
      </c>
      <c r="BA991" s="1716">
        <f t="shared" si="3122"/>
        <v>0</v>
      </c>
      <c r="BB991" s="1716">
        <f t="shared" si="3122"/>
        <v>0</v>
      </c>
      <c r="BC991" s="1717"/>
      <c r="BD991" s="1716">
        <f>SUM(BD773,BD774,BD775,BD781:BD782,BD805)</f>
        <v>1188</v>
      </c>
      <c r="BE991" s="1716">
        <f t="shared" ref="BE991:BT991" si="3123">SUM(BE773,BE774,BE775,BE781:BE782,BE805)</f>
        <v>1082</v>
      </c>
      <c r="BF991" s="1716">
        <f t="shared" si="3123"/>
        <v>2702</v>
      </c>
      <c r="BG991" s="1716">
        <f t="shared" si="3123"/>
        <v>1778</v>
      </c>
      <c r="BH991" s="1716">
        <f t="shared" si="3123"/>
        <v>1356</v>
      </c>
      <c r="BI991" s="1716">
        <f t="shared" si="3123"/>
        <v>1338</v>
      </c>
      <c r="BJ991" s="1716">
        <f t="shared" si="3123"/>
        <v>856</v>
      </c>
      <c r="BK991" s="1716">
        <f t="shared" si="3123"/>
        <v>1848</v>
      </c>
      <c r="BL991" s="1716">
        <f t="shared" si="3123"/>
        <v>1780</v>
      </c>
      <c r="BM991" s="1716">
        <f t="shared" si="3123"/>
        <v>0</v>
      </c>
      <c r="BN991" s="1716">
        <f t="shared" si="3123"/>
        <v>0</v>
      </c>
      <c r="BO991" s="1716">
        <f t="shared" si="3123"/>
        <v>0</v>
      </c>
      <c r="BP991" s="1716">
        <f t="shared" si="3123"/>
        <v>0</v>
      </c>
      <c r="BQ991" s="1716">
        <f t="shared" si="3123"/>
        <v>0</v>
      </c>
      <c r="BR991" s="1716">
        <f t="shared" si="3123"/>
        <v>0</v>
      </c>
      <c r="BS991" s="1716">
        <f t="shared" si="3123"/>
        <v>0</v>
      </c>
      <c r="BT991" s="1716">
        <f t="shared" si="3123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3"/>
        <v>118.93333333333334</v>
      </c>
      <c r="CA991" s="1236">
        <f t="shared" si="3094"/>
        <v>299.66666666666669</v>
      </c>
      <c r="CB991" s="1236">
        <f t="shared" si="3095"/>
        <v>401.93333333333334</v>
      </c>
      <c r="CC991" s="1236">
        <f t="shared" si="3096"/>
        <v>748.4</v>
      </c>
      <c r="CD991" s="1204">
        <f t="shared" si="3097"/>
        <v>0</v>
      </c>
      <c r="CE991" s="1205">
        <f t="shared" si="3097"/>
        <v>0</v>
      </c>
      <c r="CF991" s="1206">
        <f t="shared" si="3097"/>
        <v>0</v>
      </c>
      <c r="CG991" s="1206">
        <f t="shared" si="3097"/>
        <v>0</v>
      </c>
      <c r="CH991" s="1206">
        <f t="shared" si="3097"/>
        <v>0</v>
      </c>
      <c r="CI991" s="1206">
        <f t="shared" si="3097"/>
        <v>0</v>
      </c>
      <c r="CJ991" s="1206">
        <f t="shared" si="3097"/>
        <v>0</v>
      </c>
      <c r="CK991" s="1207">
        <f t="shared" si="3097"/>
        <v>0</v>
      </c>
      <c r="CL991" s="1207">
        <f t="shared" si="3097"/>
        <v>192</v>
      </c>
      <c r="CM991" s="1207">
        <f t="shared" si="3097"/>
        <v>312</v>
      </c>
      <c r="CN991" s="1206">
        <f t="shared" si="3097"/>
        <v>600</v>
      </c>
      <c r="CO991" s="1206">
        <f t="shared" si="3097"/>
        <v>672</v>
      </c>
      <c r="CP991" s="1206">
        <f t="shared" si="3097"/>
        <v>714</v>
      </c>
      <c r="CQ991" s="1206">
        <f t="shared" si="3097"/>
        <v>715</v>
      </c>
      <c r="CR991" s="1206">
        <f t="shared" si="3097"/>
        <v>1188</v>
      </c>
      <c r="CS991" s="1205">
        <f t="shared" si="3097"/>
        <v>1636</v>
      </c>
      <c r="CT991" s="1208">
        <f t="shared" si="3098"/>
        <v>1968</v>
      </c>
      <c r="CU991" s="1242">
        <f t="shared" si="3099"/>
        <v>0</v>
      </c>
      <c r="CV991" s="1243">
        <f t="shared" si="3099"/>
        <v>0</v>
      </c>
      <c r="CW991" s="1244">
        <f t="shared" si="3099"/>
        <v>0</v>
      </c>
      <c r="CX991" s="1244">
        <f t="shared" si="3099"/>
        <v>0</v>
      </c>
      <c r="CY991" s="1244">
        <f t="shared" si="3099"/>
        <v>0</v>
      </c>
      <c r="CZ991" s="1244">
        <f t="shared" si="3099"/>
        <v>0</v>
      </c>
      <c r="DA991" s="1244">
        <f t="shared" si="3099"/>
        <v>0</v>
      </c>
      <c r="DB991" s="1245">
        <f t="shared" si="3099"/>
        <v>0</v>
      </c>
      <c r="DC991" s="1245">
        <f t="shared" si="3099"/>
        <v>856</v>
      </c>
      <c r="DD991" s="1245">
        <f t="shared" si="3099"/>
        <v>1082</v>
      </c>
      <c r="DE991" s="1244">
        <f t="shared" si="3099"/>
        <v>1188</v>
      </c>
      <c r="DF991" s="1244">
        <f t="shared" si="3099"/>
        <v>1338</v>
      </c>
      <c r="DG991" s="1244">
        <f t="shared" si="3099"/>
        <v>1356</v>
      </c>
      <c r="DH991" s="1244">
        <f t="shared" si="3099"/>
        <v>1778</v>
      </c>
      <c r="DI991" s="1244">
        <f t="shared" si="3099"/>
        <v>1780</v>
      </c>
      <c r="DJ991" s="1243">
        <f t="shared" si="3099"/>
        <v>1848</v>
      </c>
      <c r="DK991" s="1242">
        <f t="shared" si="3100"/>
        <v>2702</v>
      </c>
      <c r="DL991" s="1230">
        <f t="shared" si="3101"/>
        <v>17</v>
      </c>
      <c r="DM991" s="1180">
        <f t="shared" si="3102"/>
        <v>17</v>
      </c>
      <c r="DN991" s="1180">
        <f t="shared" si="3103"/>
        <v>17</v>
      </c>
      <c r="DO991" s="1180">
        <f t="shared" si="3104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4">SUM(C780,C789)</f>
        <v>0</v>
      </c>
      <c r="D992" s="1716">
        <f t="shared" si="3124"/>
        <v>0</v>
      </c>
      <c r="E992" s="1716">
        <f t="shared" si="3124"/>
        <v>0</v>
      </c>
      <c r="F992" s="1716">
        <f t="shared" si="3124"/>
        <v>0</v>
      </c>
      <c r="G992" s="1716">
        <f t="shared" si="3124"/>
        <v>0</v>
      </c>
      <c r="H992" s="1716">
        <f t="shared" si="3124"/>
        <v>0</v>
      </c>
      <c r="I992" s="1716">
        <f t="shared" si="3124"/>
        <v>0</v>
      </c>
      <c r="J992" s="1716">
        <f t="shared" si="3124"/>
        <v>0</v>
      </c>
      <c r="K992" s="1716">
        <f t="shared" si="3124"/>
        <v>0</v>
      </c>
      <c r="L992" s="1716">
        <f t="shared" si="3124"/>
        <v>0</v>
      </c>
      <c r="M992" s="1716">
        <f t="shared" si="3124"/>
        <v>0</v>
      </c>
      <c r="N992" s="1716">
        <f t="shared" si="3124"/>
        <v>0</v>
      </c>
      <c r="O992" s="1716">
        <f t="shared" si="3124"/>
        <v>0</v>
      </c>
      <c r="P992" s="1716">
        <f t="shared" si="3124"/>
        <v>0</v>
      </c>
      <c r="Q992" s="1716">
        <f t="shared" si="3124"/>
        <v>0</v>
      </c>
      <c r="R992" s="1716">
        <f t="shared" si="3124"/>
        <v>0</v>
      </c>
      <c r="S992" s="1717"/>
      <c r="T992" s="1716">
        <f>SUM(T780,T789)</f>
        <v>0</v>
      </c>
      <c r="U992" s="1716">
        <f t="shared" ref="U992:AJ992" si="3125">SUM(U780,U789)</f>
        <v>0</v>
      </c>
      <c r="V992" s="1716">
        <f t="shared" si="3125"/>
        <v>0</v>
      </c>
      <c r="W992" s="1716">
        <f t="shared" si="3125"/>
        <v>0</v>
      </c>
      <c r="X992" s="1716">
        <f t="shared" si="3125"/>
        <v>0</v>
      </c>
      <c r="Y992" s="1716">
        <f t="shared" si="3125"/>
        <v>0</v>
      </c>
      <c r="Z992" s="1716">
        <f t="shared" si="3125"/>
        <v>0</v>
      </c>
      <c r="AA992" s="1716">
        <f t="shared" si="3125"/>
        <v>0</v>
      </c>
      <c r="AB992" s="1716">
        <f t="shared" si="3125"/>
        <v>0</v>
      </c>
      <c r="AC992" s="1716">
        <f t="shared" si="3125"/>
        <v>0</v>
      </c>
      <c r="AD992" s="1716">
        <f t="shared" si="3125"/>
        <v>0</v>
      </c>
      <c r="AE992" s="1716">
        <f t="shared" si="3125"/>
        <v>0</v>
      </c>
      <c r="AF992" s="1716">
        <f t="shared" si="3125"/>
        <v>0</v>
      </c>
      <c r="AG992" s="1716">
        <f t="shared" si="3125"/>
        <v>0</v>
      </c>
      <c r="AH992" s="1716">
        <f t="shared" si="3125"/>
        <v>0</v>
      </c>
      <c r="AI992" s="1716">
        <f t="shared" si="3125"/>
        <v>0</v>
      </c>
      <c r="AJ992" s="1716">
        <f t="shared" si="3125"/>
        <v>0</v>
      </c>
      <c r="AK992" s="1717"/>
      <c r="AL992" s="1716">
        <f>SUM(AL780,AL789)</f>
        <v>30</v>
      </c>
      <c r="AM992" s="1716">
        <f t="shared" ref="AM992:BB992" si="3126">SUM(AM780,AM789)</f>
        <v>0</v>
      </c>
      <c r="AN992" s="1716">
        <f t="shared" si="3126"/>
        <v>0</v>
      </c>
      <c r="AO992" s="1716">
        <f t="shared" si="3126"/>
        <v>0</v>
      </c>
      <c r="AP992" s="1716">
        <f t="shared" si="3126"/>
        <v>0</v>
      </c>
      <c r="AQ992" s="1716">
        <f t="shared" si="3126"/>
        <v>120</v>
      </c>
      <c r="AR992" s="1716">
        <f t="shared" si="3126"/>
        <v>0</v>
      </c>
      <c r="AS992" s="1716">
        <f t="shared" si="3126"/>
        <v>0</v>
      </c>
      <c r="AT992" s="1716">
        <f t="shared" si="3126"/>
        <v>0</v>
      </c>
      <c r="AU992" s="1716">
        <f t="shared" si="3126"/>
        <v>0</v>
      </c>
      <c r="AV992" s="1716">
        <f t="shared" si="3126"/>
        <v>0</v>
      </c>
      <c r="AW992" s="1716">
        <f t="shared" si="3126"/>
        <v>0</v>
      </c>
      <c r="AX992" s="1716">
        <f t="shared" si="3126"/>
        <v>0</v>
      </c>
      <c r="AY992" s="1716">
        <f t="shared" si="3126"/>
        <v>0</v>
      </c>
      <c r="AZ992" s="1716">
        <f t="shared" si="3126"/>
        <v>0</v>
      </c>
      <c r="BA992" s="1716">
        <f t="shared" si="3126"/>
        <v>0</v>
      </c>
      <c r="BB992" s="1716">
        <f t="shared" si="3126"/>
        <v>0</v>
      </c>
      <c r="BC992" s="1717"/>
      <c r="BD992" s="1716">
        <f>SUM(BD780,BD789)</f>
        <v>60</v>
      </c>
      <c r="BE992" s="1716">
        <f t="shared" ref="BE992:BT992" si="3127">SUM(BE780,BE789)</f>
        <v>60</v>
      </c>
      <c r="BF992" s="1716">
        <f t="shared" si="3127"/>
        <v>0</v>
      </c>
      <c r="BG992" s="1716">
        <f t="shared" si="3127"/>
        <v>0</v>
      </c>
      <c r="BH992" s="1716">
        <f t="shared" si="3127"/>
        <v>0</v>
      </c>
      <c r="BI992" s="1716">
        <f t="shared" si="3127"/>
        <v>60</v>
      </c>
      <c r="BJ992" s="1716">
        <f t="shared" si="3127"/>
        <v>0</v>
      </c>
      <c r="BK992" s="1716">
        <f t="shared" si="3127"/>
        <v>0</v>
      </c>
      <c r="BL992" s="1716">
        <f t="shared" si="3127"/>
        <v>0</v>
      </c>
      <c r="BM992" s="1716">
        <f t="shared" si="3127"/>
        <v>0</v>
      </c>
      <c r="BN992" s="1716">
        <f t="shared" si="3127"/>
        <v>0</v>
      </c>
      <c r="BO992" s="1716">
        <f t="shared" si="3127"/>
        <v>0</v>
      </c>
      <c r="BP992" s="1716">
        <f t="shared" si="3127"/>
        <v>0</v>
      </c>
      <c r="BQ992" s="1716">
        <f t="shared" si="3127"/>
        <v>0</v>
      </c>
      <c r="BR992" s="1716">
        <f t="shared" si="3127"/>
        <v>0</v>
      </c>
      <c r="BS992" s="1716">
        <f t="shared" si="3127"/>
        <v>0</v>
      </c>
      <c r="BT992" s="1716">
        <f t="shared" si="3127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3"/>
        <v>0</v>
      </c>
      <c r="CA992" s="1236">
        <f t="shared" si="3094"/>
        <v>0</v>
      </c>
      <c r="CB992" s="1236">
        <f t="shared" si="3095"/>
        <v>2</v>
      </c>
      <c r="CC992" s="1236">
        <f t="shared" si="3096"/>
        <v>8</v>
      </c>
      <c r="CD992" s="1204">
        <f t="shared" si="3097"/>
        <v>0</v>
      </c>
      <c r="CE992" s="1205">
        <f t="shared" si="3097"/>
        <v>0</v>
      </c>
      <c r="CF992" s="1206">
        <f t="shared" si="3097"/>
        <v>0</v>
      </c>
      <c r="CG992" s="1206">
        <f t="shared" si="3097"/>
        <v>0</v>
      </c>
      <c r="CH992" s="1206">
        <f t="shared" si="3097"/>
        <v>0</v>
      </c>
      <c r="CI992" s="1206">
        <f t="shared" si="3097"/>
        <v>0</v>
      </c>
      <c r="CJ992" s="1206">
        <f t="shared" si="3097"/>
        <v>0</v>
      </c>
      <c r="CK992" s="1207">
        <f t="shared" si="3097"/>
        <v>0</v>
      </c>
      <c r="CL992" s="1207">
        <f t="shared" si="3097"/>
        <v>0</v>
      </c>
      <c r="CM992" s="1207">
        <f t="shared" si="3097"/>
        <v>0</v>
      </c>
      <c r="CN992" s="1206">
        <f t="shared" si="3097"/>
        <v>0</v>
      </c>
      <c r="CO992" s="1206">
        <f t="shared" si="3097"/>
        <v>0</v>
      </c>
      <c r="CP992" s="1206">
        <f t="shared" si="3097"/>
        <v>0</v>
      </c>
      <c r="CQ992" s="1206">
        <f t="shared" si="3097"/>
        <v>0</v>
      </c>
      <c r="CR992" s="1206">
        <f t="shared" si="3097"/>
        <v>0</v>
      </c>
      <c r="CS992" s="1205">
        <f t="shared" si="3097"/>
        <v>30</v>
      </c>
      <c r="CT992" s="1208">
        <f t="shared" si="3098"/>
        <v>120</v>
      </c>
      <c r="CU992" s="1242">
        <f t="shared" si="3099"/>
        <v>0</v>
      </c>
      <c r="CV992" s="1243">
        <f t="shared" si="3099"/>
        <v>0</v>
      </c>
      <c r="CW992" s="1244">
        <f t="shared" si="3099"/>
        <v>0</v>
      </c>
      <c r="CX992" s="1244">
        <f t="shared" si="3099"/>
        <v>0</v>
      </c>
      <c r="CY992" s="1244">
        <f t="shared" si="3099"/>
        <v>0</v>
      </c>
      <c r="CZ992" s="1244">
        <f t="shared" si="3099"/>
        <v>0</v>
      </c>
      <c r="DA992" s="1244">
        <f t="shared" si="3099"/>
        <v>0</v>
      </c>
      <c r="DB992" s="1245">
        <f t="shared" si="3099"/>
        <v>0</v>
      </c>
      <c r="DC992" s="1245">
        <f t="shared" si="3099"/>
        <v>0</v>
      </c>
      <c r="DD992" s="1245">
        <f t="shared" si="3099"/>
        <v>0</v>
      </c>
      <c r="DE992" s="1244">
        <f t="shared" si="3099"/>
        <v>0</v>
      </c>
      <c r="DF992" s="1244">
        <f t="shared" si="3099"/>
        <v>0</v>
      </c>
      <c r="DG992" s="1244">
        <f t="shared" si="3099"/>
        <v>0</v>
      </c>
      <c r="DH992" s="1244">
        <f t="shared" si="3099"/>
        <v>0</v>
      </c>
      <c r="DI992" s="1244">
        <f t="shared" si="3099"/>
        <v>60</v>
      </c>
      <c r="DJ992" s="1243">
        <f t="shared" si="3099"/>
        <v>60</v>
      </c>
      <c r="DK992" s="1242">
        <f t="shared" si="3100"/>
        <v>60</v>
      </c>
      <c r="DL992" s="1230">
        <f t="shared" si="3101"/>
        <v>17</v>
      </c>
      <c r="DM992" s="1180">
        <f t="shared" si="3102"/>
        <v>17</v>
      </c>
      <c r="DN992" s="1180">
        <f t="shared" si="3103"/>
        <v>17</v>
      </c>
      <c r="DO992" s="1180">
        <f t="shared" si="3104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8">SUM(C783:C784,C790:C794,C796:C797)</f>
        <v>0</v>
      </c>
      <c r="D993" s="1716">
        <f t="shared" si="3128"/>
        <v>0</v>
      </c>
      <c r="E993" s="1716">
        <f t="shared" si="3128"/>
        <v>130</v>
      </c>
      <c r="F993" s="1716">
        <f t="shared" si="3128"/>
        <v>190</v>
      </c>
      <c r="G993" s="1716">
        <f t="shared" si="3128"/>
        <v>0</v>
      </c>
      <c r="H993" s="1716">
        <f t="shared" si="3128"/>
        <v>0</v>
      </c>
      <c r="I993" s="1716">
        <f t="shared" si="3128"/>
        <v>318</v>
      </c>
      <c r="J993" s="1716">
        <f t="shared" si="3128"/>
        <v>150</v>
      </c>
      <c r="K993" s="1716">
        <f t="shared" si="3128"/>
        <v>0</v>
      </c>
      <c r="L993" s="1716">
        <f t="shared" si="3128"/>
        <v>0</v>
      </c>
      <c r="M993" s="1716">
        <f t="shared" si="3128"/>
        <v>0</v>
      </c>
      <c r="N993" s="1716">
        <f t="shared" si="3128"/>
        <v>0</v>
      </c>
      <c r="O993" s="1716">
        <f t="shared" si="3128"/>
        <v>0</v>
      </c>
      <c r="P993" s="1716">
        <f t="shared" si="3128"/>
        <v>0</v>
      </c>
      <c r="Q993" s="1716">
        <f t="shared" si="3128"/>
        <v>0</v>
      </c>
      <c r="R993" s="1716">
        <f t="shared" si="3128"/>
        <v>0</v>
      </c>
      <c r="S993" s="1717"/>
      <c r="T993" s="1716">
        <f>SUM(T783:T784,T790:T794,T796:T797)</f>
        <v>345</v>
      </c>
      <c r="U993" s="1716">
        <f t="shared" ref="U993:AJ993" si="3129">SUM(U783:U784,U790:U794,U796:U797)</f>
        <v>192</v>
      </c>
      <c r="V993" s="1716">
        <f t="shared" si="3129"/>
        <v>200</v>
      </c>
      <c r="W993" s="1716">
        <f t="shared" si="3129"/>
        <v>1260</v>
      </c>
      <c r="X993" s="1716">
        <f t="shared" si="3129"/>
        <v>2090</v>
      </c>
      <c r="Y993" s="1716">
        <f t="shared" si="3129"/>
        <v>900</v>
      </c>
      <c r="Z993" s="1716">
        <f t="shared" si="3129"/>
        <v>450</v>
      </c>
      <c r="AA993" s="1716">
        <f t="shared" si="3129"/>
        <v>760</v>
      </c>
      <c r="AB993" s="1716">
        <f t="shared" si="3129"/>
        <v>1420</v>
      </c>
      <c r="AC993" s="1716">
        <f t="shared" si="3129"/>
        <v>0</v>
      </c>
      <c r="AD993" s="1716">
        <f t="shared" si="3129"/>
        <v>0</v>
      </c>
      <c r="AE993" s="1716">
        <f t="shared" si="3129"/>
        <v>0</v>
      </c>
      <c r="AF993" s="1716">
        <f t="shared" si="3129"/>
        <v>0</v>
      </c>
      <c r="AG993" s="1716">
        <f t="shared" si="3129"/>
        <v>0</v>
      </c>
      <c r="AH993" s="1716">
        <f t="shared" si="3129"/>
        <v>0</v>
      </c>
      <c r="AI993" s="1716">
        <f t="shared" si="3129"/>
        <v>0</v>
      </c>
      <c r="AJ993" s="1716">
        <f t="shared" si="3129"/>
        <v>0</v>
      </c>
      <c r="AK993" s="1717"/>
      <c r="AL993" s="1716">
        <f>SUM(AL783:AL784,AL790:AL794,AL796:AL797)</f>
        <v>310</v>
      </c>
      <c r="AM993" s="1716">
        <f t="shared" ref="AM993:BB993" si="3130">SUM(AM783:AM784,AM790:AM794,AM796:AM797)</f>
        <v>20</v>
      </c>
      <c r="AN993" s="1716">
        <f t="shared" si="3130"/>
        <v>360</v>
      </c>
      <c r="AO993" s="1716">
        <f t="shared" si="3130"/>
        <v>2730</v>
      </c>
      <c r="AP993" s="1716">
        <f t="shared" si="3130"/>
        <v>9600</v>
      </c>
      <c r="AQ993" s="1716">
        <f t="shared" si="3130"/>
        <v>6880</v>
      </c>
      <c r="AR993" s="1716">
        <f t="shared" si="3130"/>
        <v>5220</v>
      </c>
      <c r="AS993" s="1716">
        <f t="shared" si="3130"/>
        <v>6305</v>
      </c>
      <c r="AT993" s="1716">
        <f t="shared" si="3130"/>
        <v>1820</v>
      </c>
      <c r="AU993" s="1716">
        <f t="shared" si="3130"/>
        <v>0</v>
      </c>
      <c r="AV993" s="1716">
        <f t="shared" si="3130"/>
        <v>0</v>
      </c>
      <c r="AW993" s="1716">
        <f t="shared" si="3130"/>
        <v>0</v>
      </c>
      <c r="AX993" s="1716">
        <f t="shared" si="3130"/>
        <v>0</v>
      </c>
      <c r="AY993" s="1716">
        <f t="shared" si="3130"/>
        <v>0</v>
      </c>
      <c r="AZ993" s="1716">
        <f t="shared" si="3130"/>
        <v>0</v>
      </c>
      <c r="BA993" s="1716">
        <f t="shared" si="3130"/>
        <v>0</v>
      </c>
      <c r="BB993" s="1716">
        <f t="shared" si="3130"/>
        <v>0</v>
      </c>
      <c r="BC993" s="1717"/>
      <c r="BD993" s="1716">
        <f>SUM(BD783:BD784,BD790:BD794,BD796:BD797)</f>
        <v>1880</v>
      </c>
      <c r="BE993" s="1716">
        <f t="shared" ref="BE993:BT993" si="3131">SUM(BE783:BE784,BE790:BE794,BE796:BE797)</f>
        <v>2460</v>
      </c>
      <c r="BF993" s="1716">
        <f t="shared" si="3131"/>
        <v>4160</v>
      </c>
      <c r="BG993" s="1716">
        <f t="shared" si="3131"/>
        <v>6680</v>
      </c>
      <c r="BH993" s="1716">
        <f t="shared" si="3131"/>
        <v>6350</v>
      </c>
      <c r="BI993" s="1716">
        <f t="shared" si="3131"/>
        <v>8580</v>
      </c>
      <c r="BJ993" s="1716">
        <f t="shared" si="3131"/>
        <v>3050</v>
      </c>
      <c r="BK993" s="1716">
        <f t="shared" si="3131"/>
        <v>17580</v>
      </c>
      <c r="BL993" s="1716">
        <f t="shared" si="3131"/>
        <v>6230</v>
      </c>
      <c r="BM993" s="1716">
        <f t="shared" si="3131"/>
        <v>0</v>
      </c>
      <c r="BN993" s="1716">
        <f t="shared" si="3131"/>
        <v>0</v>
      </c>
      <c r="BO993" s="1716">
        <f t="shared" si="3131"/>
        <v>0</v>
      </c>
      <c r="BP993" s="1716">
        <f t="shared" si="3131"/>
        <v>0</v>
      </c>
      <c r="BQ993" s="1716">
        <f t="shared" si="3131"/>
        <v>0</v>
      </c>
      <c r="BR993" s="1716">
        <f t="shared" si="3131"/>
        <v>0</v>
      </c>
      <c r="BS993" s="1716">
        <f t="shared" si="3131"/>
        <v>0</v>
      </c>
      <c r="BT993" s="1716">
        <f t="shared" si="3131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3"/>
        <v>33.666666666666664</v>
      </c>
      <c r="CA993" s="1236">
        <f t="shared" si="3094"/>
        <v>368.46666666666664</v>
      </c>
      <c r="CB993" s="1236">
        <f t="shared" si="3095"/>
        <v>1576.3333333333333</v>
      </c>
      <c r="CC993" s="1236">
        <f t="shared" si="3096"/>
        <v>2626</v>
      </c>
      <c r="CD993" s="1204">
        <f t="shared" si="3097"/>
        <v>0</v>
      </c>
      <c r="CE993" s="1205">
        <f t="shared" si="3097"/>
        <v>0</v>
      </c>
      <c r="CF993" s="1206">
        <f t="shared" si="3097"/>
        <v>0</v>
      </c>
      <c r="CG993" s="1206">
        <f t="shared" si="3097"/>
        <v>0</v>
      </c>
      <c r="CH993" s="1206">
        <f t="shared" si="3097"/>
        <v>0</v>
      </c>
      <c r="CI993" s="1206">
        <f t="shared" si="3097"/>
        <v>0</v>
      </c>
      <c r="CJ993" s="1206">
        <f t="shared" si="3097"/>
        <v>0</v>
      </c>
      <c r="CK993" s="1207">
        <f t="shared" si="3097"/>
        <v>0</v>
      </c>
      <c r="CL993" s="1207">
        <f t="shared" si="3097"/>
        <v>20</v>
      </c>
      <c r="CM993" s="1207">
        <f t="shared" si="3097"/>
        <v>310</v>
      </c>
      <c r="CN993" s="1206">
        <f t="shared" si="3097"/>
        <v>360</v>
      </c>
      <c r="CO993" s="1206">
        <f t="shared" si="3097"/>
        <v>1820</v>
      </c>
      <c r="CP993" s="1206">
        <f t="shared" si="3097"/>
        <v>2730</v>
      </c>
      <c r="CQ993" s="1206">
        <f t="shared" si="3097"/>
        <v>5220</v>
      </c>
      <c r="CR993" s="1206">
        <f t="shared" si="3097"/>
        <v>6305</v>
      </c>
      <c r="CS993" s="1205">
        <f t="shared" si="3097"/>
        <v>6880</v>
      </c>
      <c r="CT993" s="1208">
        <f t="shared" si="3098"/>
        <v>9600</v>
      </c>
      <c r="CU993" s="1242">
        <f t="shared" si="3099"/>
        <v>0</v>
      </c>
      <c r="CV993" s="1243">
        <f t="shared" si="3099"/>
        <v>0</v>
      </c>
      <c r="CW993" s="1244">
        <f t="shared" si="3099"/>
        <v>0</v>
      </c>
      <c r="CX993" s="1244">
        <f t="shared" si="3099"/>
        <v>0</v>
      </c>
      <c r="CY993" s="1244">
        <f t="shared" si="3099"/>
        <v>0</v>
      </c>
      <c r="CZ993" s="1244">
        <f t="shared" si="3099"/>
        <v>0</v>
      </c>
      <c r="DA993" s="1244">
        <f t="shared" si="3099"/>
        <v>0</v>
      </c>
      <c r="DB993" s="1245">
        <f t="shared" si="3099"/>
        <v>0</v>
      </c>
      <c r="DC993" s="1245">
        <f t="shared" si="3099"/>
        <v>1880</v>
      </c>
      <c r="DD993" s="1245">
        <f t="shared" si="3099"/>
        <v>2460</v>
      </c>
      <c r="DE993" s="1244">
        <f t="shared" si="3099"/>
        <v>3050</v>
      </c>
      <c r="DF993" s="1244">
        <f t="shared" si="3099"/>
        <v>4160</v>
      </c>
      <c r="DG993" s="1244">
        <f t="shared" si="3099"/>
        <v>6230</v>
      </c>
      <c r="DH993" s="1244">
        <f t="shared" si="3099"/>
        <v>6350</v>
      </c>
      <c r="DI993" s="1244">
        <f t="shared" si="3099"/>
        <v>6680</v>
      </c>
      <c r="DJ993" s="1243">
        <f t="shared" si="3099"/>
        <v>8580</v>
      </c>
      <c r="DK993" s="1242">
        <f t="shared" si="3100"/>
        <v>17580</v>
      </c>
      <c r="DL993" s="1230">
        <f t="shared" si="3101"/>
        <v>17</v>
      </c>
      <c r="DM993" s="1180">
        <f t="shared" si="3102"/>
        <v>17</v>
      </c>
      <c r="DN993" s="1180">
        <f t="shared" si="3103"/>
        <v>17</v>
      </c>
      <c r="DO993" s="1180">
        <f t="shared" si="3104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2">SUM(C798,C799)</f>
        <v>0</v>
      </c>
      <c r="D994" s="1716">
        <f t="shared" si="3132"/>
        <v>260</v>
      </c>
      <c r="E994" s="1716">
        <f t="shared" si="3132"/>
        <v>390</v>
      </c>
      <c r="F994" s="1716">
        <f t="shared" si="3132"/>
        <v>365</v>
      </c>
      <c r="G994" s="1716">
        <f t="shared" si="3132"/>
        <v>370</v>
      </c>
      <c r="H994" s="1716">
        <f t="shared" si="3132"/>
        <v>35</v>
      </c>
      <c r="I994" s="1716">
        <f t="shared" si="3132"/>
        <v>194</v>
      </c>
      <c r="J994" s="1716">
        <f t="shared" si="3132"/>
        <v>600</v>
      </c>
      <c r="K994" s="1716">
        <f t="shared" si="3132"/>
        <v>0</v>
      </c>
      <c r="L994" s="1716">
        <f t="shared" si="3132"/>
        <v>0</v>
      </c>
      <c r="M994" s="1716">
        <f t="shared" si="3132"/>
        <v>0</v>
      </c>
      <c r="N994" s="1716">
        <f t="shared" si="3132"/>
        <v>0</v>
      </c>
      <c r="O994" s="1716">
        <f t="shared" si="3132"/>
        <v>0</v>
      </c>
      <c r="P994" s="1716">
        <f t="shared" si="3132"/>
        <v>0</v>
      </c>
      <c r="Q994" s="1716">
        <f t="shared" si="3132"/>
        <v>0</v>
      </c>
      <c r="R994" s="1716">
        <f t="shared" si="3132"/>
        <v>0</v>
      </c>
      <c r="S994" s="1717"/>
      <c r="T994" s="1716">
        <f>SUM(T798,T799)</f>
        <v>315</v>
      </c>
      <c r="U994" s="1716">
        <f t="shared" ref="U994:AJ994" si="3133">SUM(U798,U799)</f>
        <v>320</v>
      </c>
      <c r="V994" s="1716">
        <f t="shared" si="3133"/>
        <v>600</v>
      </c>
      <c r="W994" s="1716">
        <f t="shared" si="3133"/>
        <v>1805</v>
      </c>
      <c r="X994" s="1716">
        <f t="shared" si="3133"/>
        <v>1000</v>
      </c>
      <c r="Y994" s="1716">
        <f t="shared" si="3133"/>
        <v>780</v>
      </c>
      <c r="Z994" s="1716">
        <f t="shared" si="3133"/>
        <v>960</v>
      </c>
      <c r="AA994" s="1716">
        <f t="shared" si="3133"/>
        <v>510</v>
      </c>
      <c r="AB994" s="1716">
        <f t="shared" si="3133"/>
        <v>504</v>
      </c>
      <c r="AC994" s="1716">
        <f t="shared" si="3133"/>
        <v>0</v>
      </c>
      <c r="AD994" s="1716">
        <f t="shared" si="3133"/>
        <v>0</v>
      </c>
      <c r="AE994" s="1716">
        <f t="shared" si="3133"/>
        <v>0</v>
      </c>
      <c r="AF994" s="1716">
        <f t="shared" si="3133"/>
        <v>0</v>
      </c>
      <c r="AG994" s="1716">
        <f t="shared" si="3133"/>
        <v>0</v>
      </c>
      <c r="AH994" s="1716">
        <f t="shared" si="3133"/>
        <v>0</v>
      </c>
      <c r="AI994" s="1716">
        <f t="shared" si="3133"/>
        <v>0</v>
      </c>
      <c r="AJ994" s="1716">
        <f t="shared" si="3133"/>
        <v>0</v>
      </c>
      <c r="AK994" s="1717"/>
      <c r="AL994" s="1716">
        <f>SUM(AL798,AL799)</f>
        <v>1770</v>
      </c>
      <c r="AM994" s="1716">
        <f t="shared" ref="AM994:BB994" si="3134">SUM(AM798,AM799)</f>
        <v>1200</v>
      </c>
      <c r="AN994" s="1716">
        <f t="shared" si="3134"/>
        <v>1450</v>
      </c>
      <c r="AO994" s="1716">
        <f t="shared" si="3134"/>
        <v>2300</v>
      </c>
      <c r="AP994" s="1716">
        <f t="shared" si="3134"/>
        <v>16120</v>
      </c>
      <c r="AQ994" s="1716">
        <f t="shared" si="3134"/>
        <v>7500</v>
      </c>
      <c r="AR994" s="1716">
        <f t="shared" si="3134"/>
        <v>5150</v>
      </c>
      <c r="AS994" s="1716">
        <f t="shared" si="3134"/>
        <v>7950</v>
      </c>
      <c r="AT994" s="1716">
        <f t="shared" si="3134"/>
        <v>1210</v>
      </c>
      <c r="AU994" s="1716">
        <f t="shared" si="3134"/>
        <v>0</v>
      </c>
      <c r="AV994" s="1716">
        <f t="shared" si="3134"/>
        <v>0</v>
      </c>
      <c r="AW994" s="1716">
        <f t="shared" si="3134"/>
        <v>0</v>
      </c>
      <c r="AX994" s="1716">
        <f t="shared" si="3134"/>
        <v>0</v>
      </c>
      <c r="AY994" s="1716">
        <f t="shared" si="3134"/>
        <v>0</v>
      </c>
      <c r="AZ994" s="1716">
        <f t="shared" si="3134"/>
        <v>0</v>
      </c>
      <c r="BA994" s="1716">
        <f t="shared" si="3134"/>
        <v>0</v>
      </c>
      <c r="BB994" s="1716">
        <f t="shared" si="3134"/>
        <v>0</v>
      </c>
      <c r="BC994" s="1717"/>
      <c r="BD994" s="1716">
        <f>SUM(BD798,BD799)</f>
        <v>2000</v>
      </c>
      <c r="BE994" s="1716">
        <f t="shared" ref="BE994:BT994" si="3135">SUM(BE798,BE799)</f>
        <v>1150</v>
      </c>
      <c r="BF994" s="1716">
        <f t="shared" si="3135"/>
        <v>3200</v>
      </c>
      <c r="BG994" s="1716">
        <f t="shared" si="3135"/>
        <v>2900</v>
      </c>
      <c r="BH994" s="1716">
        <f t="shared" si="3135"/>
        <v>2450</v>
      </c>
      <c r="BI994" s="1716">
        <f t="shared" si="3135"/>
        <v>2030</v>
      </c>
      <c r="BJ994" s="1716">
        <f t="shared" si="3135"/>
        <v>1950</v>
      </c>
      <c r="BK994" s="1716">
        <f t="shared" si="3135"/>
        <v>5600</v>
      </c>
      <c r="BL994" s="1716">
        <f t="shared" si="3135"/>
        <v>3600</v>
      </c>
      <c r="BM994" s="1716">
        <f t="shared" si="3135"/>
        <v>0</v>
      </c>
      <c r="BN994" s="1716">
        <f t="shared" si="3135"/>
        <v>0</v>
      </c>
      <c r="BO994" s="1716">
        <f t="shared" si="3135"/>
        <v>0</v>
      </c>
      <c r="BP994" s="1716">
        <f t="shared" si="3135"/>
        <v>0</v>
      </c>
      <c r="BQ994" s="1716">
        <f t="shared" si="3135"/>
        <v>0</v>
      </c>
      <c r="BR994" s="1716">
        <f t="shared" si="3135"/>
        <v>0</v>
      </c>
      <c r="BS994" s="1716">
        <f t="shared" si="3135"/>
        <v>0</v>
      </c>
      <c r="BT994" s="1716">
        <f t="shared" si="3135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3"/>
        <v>110.93333333333334</v>
      </c>
      <c r="CA994" s="1236">
        <f t="shared" si="3094"/>
        <v>332.6</v>
      </c>
      <c r="CB994" s="1236">
        <f t="shared" si="3095"/>
        <v>1902</v>
      </c>
      <c r="CC994" s="1236">
        <f t="shared" si="3096"/>
        <v>1285.3333333333333</v>
      </c>
      <c r="CD994" s="1204">
        <f t="shared" si="3097"/>
        <v>0</v>
      </c>
      <c r="CE994" s="1205">
        <f t="shared" si="3097"/>
        <v>0</v>
      </c>
      <c r="CF994" s="1206">
        <f t="shared" si="3097"/>
        <v>0</v>
      </c>
      <c r="CG994" s="1206">
        <f t="shared" si="3097"/>
        <v>0</v>
      </c>
      <c r="CH994" s="1206">
        <f t="shared" si="3097"/>
        <v>0</v>
      </c>
      <c r="CI994" s="1206">
        <f t="shared" si="3097"/>
        <v>0</v>
      </c>
      <c r="CJ994" s="1206">
        <f t="shared" si="3097"/>
        <v>0</v>
      </c>
      <c r="CK994" s="1207">
        <f t="shared" si="3097"/>
        <v>0</v>
      </c>
      <c r="CL994" s="1207">
        <f t="shared" si="3097"/>
        <v>1200</v>
      </c>
      <c r="CM994" s="1207">
        <f t="shared" si="3097"/>
        <v>1210</v>
      </c>
      <c r="CN994" s="1206">
        <f t="shared" si="3097"/>
        <v>1450</v>
      </c>
      <c r="CO994" s="1206">
        <f t="shared" si="3097"/>
        <v>1770</v>
      </c>
      <c r="CP994" s="1206">
        <f t="shared" si="3097"/>
        <v>2300</v>
      </c>
      <c r="CQ994" s="1206">
        <f t="shared" si="3097"/>
        <v>5150</v>
      </c>
      <c r="CR994" s="1206">
        <f t="shared" si="3097"/>
        <v>7500</v>
      </c>
      <c r="CS994" s="1205">
        <f t="shared" si="3097"/>
        <v>7950</v>
      </c>
      <c r="CT994" s="1208">
        <f t="shared" si="3098"/>
        <v>16120</v>
      </c>
      <c r="CU994" s="1242">
        <f t="shared" si="3099"/>
        <v>0</v>
      </c>
      <c r="CV994" s="1243">
        <f t="shared" si="3099"/>
        <v>0</v>
      </c>
      <c r="CW994" s="1244">
        <f t="shared" si="3099"/>
        <v>0</v>
      </c>
      <c r="CX994" s="1244">
        <f t="shared" si="3099"/>
        <v>0</v>
      </c>
      <c r="CY994" s="1244">
        <f t="shared" si="3099"/>
        <v>0</v>
      </c>
      <c r="CZ994" s="1244">
        <f t="shared" si="3099"/>
        <v>0</v>
      </c>
      <c r="DA994" s="1244">
        <f t="shared" si="3099"/>
        <v>0</v>
      </c>
      <c r="DB994" s="1245">
        <f t="shared" si="3099"/>
        <v>0</v>
      </c>
      <c r="DC994" s="1245">
        <f t="shared" si="3099"/>
        <v>1150</v>
      </c>
      <c r="DD994" s="1245">
        <f t="shared" si="3099"/>
        <v>1950</v>
      </c>
      <c r="DE994" s="1244">
        <f t="shared" si="3099"/>
        <v>2000</v>
      </c>
      <c r="DF994" s="1244">
        <f t="shared" si="3099"/>
        <v>2030</v>
      </c>
      <c r="DG994" s="1244">
        <f t="shared" si="3099"/>
        <v>2450</v>
      </c>
      <c r="DH994" s="1244">
        <f t="shared" si="3099"/>
        <v>2900</v>
      </c>
      <c r="DI994" s="1244">
        <f t="shared" si="3099"/>
        <v>3200</v>
      </c>
      <c r="DJ994" s="1243">
        <f t="shared" si="3099"/>
        <v>3600</v>
      </c>
      <c r="DK994" s="1242">
        <f t="shared" si="3100"/>
        <v>5600</v>
      </c>
      <c r="DL994" s="1230">
        <f t="shared" si="3101"/>
        <v>17</v>
      </c>
      <c r="DM994" s="1180">
        <f t="shared" si="3102"/>
        <v>17</v>
      </c>
      <c r="DN994" s="1180">
        <f t="shared" si="3103"/>
        <v>17</v>
      </c>
      <c r="DO994" s="1180">
        <f t="shared" si="3104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6">SUM(C800)</f>
        <v>127</v>
      </c>
      <c r="D995" s="1716">
        <f t="shared" si="3136"/>
        <v>236</v>
      </c>
      <c r="E995" s="1716">
        <f t="shared" si="3136"/>
        <v>50</v>
      </c>
      <c r="F995" s="1716">
        <f t="shared" si="3136"/>
        <v>120</v>
      </c>
      <c r="G995" s="1716">
        <f t="shared" si="3136"/>
        <v>100</v>
      </c>
      <c r="H995" s="1716">
        <f t="shared" si="3136"/>
        <v>0</v>
      </c>
      <c r="I995" s="1716">
        <f t="shared" si="3136"/>
        <v>150</v>
      </c>
      <c r="J995" s="1716">
        <f t="shared" si="3136"/>
        <v>300</v>
      </c>
      <c r="K995" s="1716">
        <f t="shared" si="3136"/>
        <v>0</v>
      </c>
      <c r="L995" s="1716">
        <f t="shared" si="3136"/>
        <v>0</v>
      </c>
      <c r="M995" s="1716">
        <f t="shared" si="3136"/>
        <v>0</v>
      </c>
      <c r="N995" s="1716">
        <f t="shared" si="3136"/>
        <v>0</v>
      </c>
      <c r="O995" s="1716">
        <f t="shared" si="3136"/>
        <v>0</v>
      </c>
      <c r="P995" s="1716">
        <f t="shared" si="3136"/>
        <v>0</v>
      </c>
      <c r="Q995" s="1716">
        <f t="shared" si="3136"/>
        <v>0</v>
      </c>
      <c r="R995" s="1716">
        <f t="shared" si="3136"/>
        <v>0</v>
      </c>
      <c r="S995" s="1717"/>
      <c r="T995" s="1716">
        <f>SUM(T800)</f>
        <v>300</v>
      </c>
      <c r="U995" s="1716">
        <f t="shared" ref="U995:AJ995" si="3137">SUM(U800)</f>
        <v>400</v>
      </c>
      <c r="V995" s="1716">
        <f t="shared" si="3137"/>
        <v>0</v>
      </c>
      <c r="W995" s="1716">
        <f t="shared" si="3137"/>
        <v>300</v>
      </c>
      <c r="X995" s="1716">
        <f t="shared" si="3137"/>
        <v>750</v>
      </c>
      <c r="Y995" s="1716">
        <f t="shared" si="3137"/>
        <v>750</v>
      </c>
      <c r="Z995" s="1716">
        <f t="shared" si="3137"/>
        <v>200</v>
      </c>
      <c r="AA995" s="1716">
        <f t="shared" si="3137"/>
        <v>375</v>
      </c>
      <c r="AB995" s="1716">
        <f t="shared" si="3137"/>
        <v>300</v>
      </c>
      <c r="AC995" s="1716">
        <f t="shared" si="3137"/>
        <v>0</v>
      </c>
      <c r="AD995" s="1716">
        <f t="shared" si="3137"/>
        <v>0</v>
      </c>
      <c r="AE995" s="1716">
        <f t="shared" si="3137"/>
        <v>0</v>
      </c>
      <c r="AF995" s="1716">
        <f t="shared" si="3137"/>
        <v>0</v>
      </c>
      <c r="AG995" s="1716">
        <f t="shared" si="3137"/>
        <v>0</v>
      </c>
      <c r="AH995" s="1716">
        <f t="shared" si="3137"/>
        <v>0</v>
      </c>
      <c r="AI995" s="1716">
        <f t="shared" si="3137"/>
        <v>0</v>
      </c>
      <c r="AJ995" s="1716">
        <f t="shared" si="3137"/>
        <v>0</v>
      </c>
      <c r="AK995" s="1717"/>
      <c r="AL995" s="1716">
        <f>SUM(AL800)</f>
        <v>850</v>
      </c>
      <c r="AM995" s="1716">
        <f t="shared" ref="AM995:BB995" si="3138">SUM(AM800)</f>
        <v>2000</v>
      </c>
      <c r="AN995" s="1716">
        <f t="shared" si="3138"/>
        <v>1050</v>
      </c>
      <c r="AO995" s="1716">
        <f t="shared" si="3138"/>
        <v>1680</v>
      </c>
      <c r="AP995" s="1716">
        <f t="shared" si="3138"/>
        <v>16000</v>
      </c>
      <c r="AQ995" s="1716">
        <f t="shared" si="3138"/>
        <v>6000</v>
      </c>
      <c r="AR995" s="1716">
        <f t="shared" si="3138"/>
        <v>3500</v>
      </c>
      <c r="AS995" s="1716">
        <f t="shared" si="3138"/>
        <v>5880</v>
      </c>
      <c r="AT995" s="1716">
        <f t="shared" si="3138"/>
        <v>1140</v>
      </c>
      <c r="AU995" s="1716">
        <f t="shared" si="3138"/>
        <v>0</v>
      </c>
      <c r="AV995" s="1716">
        <f t="shared" si="3138"/>
        <v>0</v>
      </c>
      <c r="AW995" s="1716">
        <f t="shared" si="3138"/>
        <v>0</v>
      </c>
      <c r="AX995" s="1716">
        <f t="shared" si="3138"/>
        <v>0</v>
      </c>
      <c r="AY995" s="1716">
        <f t="shared" si="3138"/>
        <v>0</v>
      </c>
      <c r="AZ995" s="1716">
        <f t="shared" si="3138"/>
        <v>0</v>
      </c>
      <c r="BA995" s="1716">
        <f t="shared" si="3138"/>
        <v>0</v>
      </c>
      <c r="BB995" s="1716">
        <f t="shared" si="3138"/>
        <v>0</v>
      </c>
      <c r="BC995" s="1717"/>
      <c r="BD995" s="1716">
        <f>SUM(BD800)</f>
        <v>1000</v>
      </c>
      <c r="BE995" s="1716">
        <f t="shared" ref="BE995:BT995" si="3139">SUM(BE800)</f>
        <v>1500</v>
      </c>
      <c r="BF995" s="1716">
        <f t="shared" si="3139"/>
        <v>1110</v>
      </c>
      <c r="BG995" s="1716">
        <f t="shared" si="3139"/>
        <v>2000</v>
      </c>
      <c r="BH995" s="1716">
        <f t="shared" si="3139"/>
        <v>2100</v>
      </c>
      <c r="BI995" s="1716">
        <f t="shared" si="3139"/>
        <v>1200</v>
      </c>
      <c r="BJ995" s="1716">
        <f t="shared" si="3139"/>
        <v>2000</v>
      </c>
      <c r="BK995" s="1716">
        <f t="shared" si="3139"/>
        <v>7500</v>
      </c>
      <c r="BL995" s="1716">
        <f t="shared" si="3139"/>
        <v>4800</v>
      </c>
      <c r="BM995" s="1716">
        <f t="shared" si="3139"/>
        <v>0</v>
      </c>
      <c r="BN995" s="1716">
        <f t="shared" si="3139"/>
        <v>0</v>
      </c>
      <c r="BO995" s="1716">
        <f t="shared" si="3139"/>
        <v>0</v>
      </c>
      <c r="BP995" s="1716">
        <f t="shared" si="3139"/>
        <v>0</v>
      </c>
      <c r="BQ995" s="1716">
        <f t="shared" si="3139"/>
        <v>0</v>
      </c>
      <c r="BR995" s="1716">
        <f t="shared" si="3139"/>
        <v>0</v>
      </c>
      <c r="BS995" s="1716">
        <f t="shared" si="3139"/>
        <v>0</v>
      </c>
      <c r="BT995" s="1716">
        <f t="shared" si="3139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3"/>
        <v>54.866666666666667</v>
      </c>
      <c r="CA995" s="1236">
        <f t="shared" si="3094"/>
        <v>175</v>
      </c>
      <c r="CB995" s="1236">
        <f t="shared" si="3095"/>
        <v>1473.3333333333333</v>
      </c>
      <c r="CC995" s="1236">
        <f t="shared" si="3096"/>
        <v>1047.3333333333333</v>
      </c>
      <c r="CD995" s="1204">
        <f t="shared" si="3097"/>
        <v>0</v>
      </c>
      <c r="CE995" s="1205">
        <f t="shared" si="3097"/>
        <v>0</v>
      </c>
      <c r="CF995" s="1206">
        <f t="shared" si="3097"/>
        <v>0</v>
      </c>
      <c r="CG995" s="1206">
        <f t="shared" si="3097"/>
        <v>0</v>
      </c>
      <c r="CH995" s="1206">
        <f t="shared" si="3097"/>
        <v>0</v>
      </c>
      <c r="CI995" s="1206">
        <f t="shared" si="3097"/>
        <v>0</v>
      </c>
      <c r="CJ995" s="1206">
        <f t="shared" si="3097"/>
        <v>0</v>
      </c>
      <c r="CK995" s="1207">
        <f t="shared" si="3097"/>
        <v>0</v>
      </c>
      <c r="CL995" s="1207">
        <f t="shared" si="3097"/>
        <v>850</v>
      </c>
      <c r="CM995" s="1207">
        <f t="shared" si="3097"/>
        <v>1050</v>
      </c>
      <c r="CN995" s="1206">
        <f t="shared" si="3097"/>
        <v>1140</v>
      </c>
      <c r="CO995" s="1206">
        <f t="shared" si="3097"/>
        <v>1680</v>
      </c>
      <c r="CP995" s="1206">
        <f t="shared" si="3097"/>
        <v>2000</v>
      </c>
      <c r="CQ995" s="1206">
        <f t="shared" si="3097"/>
        <v>3500</v>
      </c>
      <c r="CR995" s="1206">
        <f t="shared" si="3097"/>
        <v>5880</v>
      </c>
      <c r="CS995" s="1205">
        <f t="shared" si="3097"/>
        <v>6000</v>
      </c>
      <c r="CT995" s="1208">
        <f t="shared" si="3098"/>
        <v>16000</v>
      </c>
      <c r="CU995" s="1242">
        <f t="shared" si="3099"/>
        <v>0</v>
      </c>
      <c r="CV995" s="1243">
        <f t="shared" si="3099"/>
        <v>0</v>
      </c>
      <c r="CW995" s="1244">
        <f t="shared" si="3099"/>
        <v>0</v>
      </c>
      <c r="CX995" s="1244">
        <f t="shared" si="3099"/>
        <v>0</v>
      </c>
      <c r="CY995" s="1244">
        <f t="shared" si="3099"/>
        <v>0</v>
      </c>
      <c r="CZ995" s="1244">
        <f t="shared" si="3099"/>
        <v>0</v>
      </c>
      <c r="DA995" s="1244">
        <f t="shared" si="3099"/>
        <v>0</v>
      </c>
      <c r="DB995" s="1245">
        <f t="shared" si="3099"/>
        <v>0</v>
      </c>
      <c r="DC995" s="1245">
        <f t="shared" si="3099"/>
        <v>1000</v>
      </c>
      <c r="DD995" s="1245">
        <f t="shared" si="3099"/>
        <v>1110</v>
      </c>
      <c r="DE995" s="1244">
        <f t="shared" si="3099"/>
        <v>1200</v>
      </c>
      <c r="DF995" s="1244">
        <f t="shared" si="3099"/>
        <v>1500</v>
      </c>
      <c r="DG995" s="1244">
        <f t="shared" si="3099"/>
        <v>2000</v>
      </c>
      <c r="DH995" s="1244">
        <f t="shared" si="3099"/>
        <v>2000</v>
      </c>
      <c r="DI995" s="1244">
        <f t="shared" si="3099"/>
        <v>2100</v>
      </c>
      <c r="DJ995" s="1243">
        <f t="shared" si="3099"/>
        <v>4800</v>
      </c>
      <c r="DK995" s="1242">
        <f t="shared" si="3100"/>
        <v>7500</v>
      </c>
      <c r="DL995" s="1230">
        <f t="shared" si="3101"/>
        <v>17</v>
      </c>
      <c r="DM995" s="1180">
        <f t="shared" si="3102"/>
        <v>17</v>
      </c>
      <c r="DN995" s="1180">
        <f t="shared" si="3103"/>
        <v>17</v>
      </c>
      <c r="DO995" s="1180">
        <f t="shared" si="3104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40">SUM(C803)</f>
        <v>0</v>
      </c>
      <c r="D996" s="1716">
        <f t="shared" si="3140"/>
        <v>0</v>
      </c>
      <c r="E996" s="1716">
        <f t="shared" si="3140"/>
        <v>0</v>
      </c>
      <c r="F996" s="1716">
        <f t="shared" si="3140"/>
        <v>0</v>
      </c>
      <c r="G996" s="1716">
        <f t="shared" si="3140"/>
        <v>0</v>
      </c>
      <c r="H996" s="1716">
        <f t="shared" si="3140"/>
        <v>0</v>
      </c>
      <c r="I996" s="1716">
        <f t="shared" si="3140"/>
        <v>0</v>
      </c>
      <c r="J996" s="1716">
        <f t="shared" si="3140"/>
        <v>100</v>
      </c>
      <c r="K996" s="1716">
        <f t="shared" si="3140"/>
        <v>0</v>
      </c>
      <c r="L996" s="1716">
        <f t="shared" si="3140"/>
        <v>0</v>
      </c>
      <c r="M996" s="1716">
        <f t="shared" si="3140"/>
        <v>0</v>
      </c>
      <c r="N996" s="1716">
        <f t="shared" si="3140"/>
        <v>0</v>
      </c>
      <c r="O996" s="1716">
        <f t="shared" si="3140"/>
        <v>0</v>
      </c>
      <c r="P996" s="1716">
        <f t="shared" si="3140"/>
        <v>0</v>
      </c>
      <c r="Q996" s="1716">
        <f t="shared" si="3140"/>
        <v>0</v>
      </c>
      <c r="R996" s="1716">
        <f t="shared" si="3140"/>
        <v>0</v>
      </c>
      <c r="S996" s="1717"/>
      <c r="T996" s="1716">
        <f>SUM(T803)</f>
        <v>0</v>
      </c>
      <c r="U996" s="1716">
        <f t="shared" ref="U996:AJ996" si="3141">SUM(U803)</f>
        <v>0</v>
      </c>
      <c r="V996" s="1716">
        <f t="shared" si="3141"/>
        <v>0</v>
      </c>
      <c r="W996" s="1716">
        <f t="shared" si="3141"/>
        <v>600</v>
      </c>
      <c r="X996" s="1716">
        <f t="shared" si="3141"/>
        <v>98</v>
      </c>
      <c r="Y996" s="1716">
        <f t="shared" si="3141"/>
        <v>0</v>
      </c>
      <c r="Z996" s="1716">
        <f t="shared" si="3141"/>
        <v>0</v>
      </c>
      <c r="AA996" s="1716">
        <f t="shared" si="3141"/>
        <v>0</v>
      </c>
      <c r="AB996" s="1716">
        <f t="shared" si="3141"/>
        <v>0</v>
      </c>
      <c r="AC996" s="1716">
        <f t="shared" si="3141"/>
        <v>0</v>
      </c>
      <c r="AD996" s="1716">
        <f t="shared" si="3141"/>
        <v>0</v>
      </c>
      <c r="AE996" s="1716">
        <f t="shared" si="3141"/>
        <v>0</v>
      </c>
      <c r="AF996" s="1716">
        <f t="shared" si="3141"/>
        <v>0</v>
      </c>
      <c r="AG996" s="1716">
        <f t="shared" si="3141"/>
        <v>0</v>
      </c>
      <c r="AH996" s="1716">
        <f t="shared" si="3141"/>
        <v>0</v>
      </c>
      <c r="AI996" s="1716">
        <f t="shared" si="3141"/>
        <v>0</v>
      </c>
      <c r="AJ996" s="1716">
        <f t="shared" si="3141"/>
        <v>0</v>
      </c>
      <c r="AK996" s="1717"/>
      <c r="AL996" s="1716">
        <f>SUM(AL803)</f>
        <v>0</v>
      </c>
      <c r="AM996" s="1716">
        <f t="shared" ref="AM996:BB996" si="3142">SUM(AM803)</f>
        <v>200</v>
      </c>
      <c r="AN996" s="1716">
        <f t="shared" si="3142"/>
        <v>160</v>
      </c>
      <c r="AO996" s="1716">
        <f t="shared" si="3142"/>
        <v>1500</v>
      </c>
      <c r="AP996" s="1716">
        <f t="shared" si="3142"/>
        <v>0</v>
      </c>
      <c r="AQ996" s="1716">
        <f t="shared" si="3142"/>
        <v>1200</v>
      </c>
      <c r="AR996" s="1716">
        <f t="shared" si="3142"/>
        <v>0</v>
      </c>
      <c r="AS996" s="1716">
        <f t="shared" si="3142"/>
        <v>1200</v>
      </c>
      <c r="AT996" s="1716">
        <f t="shared" si="3142"/>
        <v>0</v>
      </c>
      <c r="AU996" s="1716">
        <f t="shared" si="3142"/>
        <v>0</v>
      </c>
      <c r="AV996" s="1716">
        <f t="shared" si="3142"/>
        <v>0</v>
      </c>
      <c r="AW996" s="1716">
        <f t="shared" si="3142"/>
        <v>0</v>
      </c>
      <c r="AX996" s="1716">
        <f t="shared" si="3142"/>
        <v>0</v>
      </c>
      <c r="AY996" s="1716">
        <f t="shared" si="3142"/>
        <v>0</v>
      </c>
      <c r="AZ996" s="1716">
        <f t="shared" si="3142"/>
        <v>0</v>
      </c>
      <c r="BA996" s="1716">
        <f t="shared" si="3142"/>
        <v>0</v>
      </c>
      <c r="BB996" s="1716">
        <f t="shared" si="3142"/>
        <v>0</v>
      </c>
      <c r="BC996" s="1717"/>
      <c r="BD996" s="1716">
        <f>SUM(BD803)</f>
        <v>500</v>
      </c>
      <c r="BE996" s="1716">
        <f t="shared" ref="BE996:BT996" si="3143">SUM(BE803)</f>
        <v>500</v>
      </c>
      <c r="BF996" s="1716">
        <f t="shared" si="3143"/>
        <v>400</v>
      </c>
      <c r="BG996" s="1716">
        <f t="shared" si="3143"/>
        <v>0</v>
      </c>
      <c r="BH996" s="1716">
        <f t="shared" si="3143"/>
        <v>1000</v>
      </c>
      <c r="BI996" s="1716">
        <f t="shared" si="3143"/>
        <v>1500</v>
      </c>
      <c r="BJ996" s="1716">
        <f t="shared" si="3143"/>
        <v>6000</v>
      </c>
      <c r="BK996" s="1716">
        <f t="shared" si="3143"/>
        <v>0</v>
      </c>
      <c r="BL996" s="1716">
        <f t="shared" si="3143"/>
        <v>1000</v>
      </c>
      <c r="BM996" s="1716">
        <f t="shared" si="3143"/>
        <v>0</v>
      </c>
      <c r="BN996" s="1716">
        <f t="shared" si="3143"/>
        <v>0</v>
      </c>
      <c r="BO996" s="1716">
        <f t="shared" si="3143"/>
        <v>0</v>
      </c>
      <c r="BP996" s="1716">
        <f t="shared" si="3143"/>
        <v>0</v>
      </c>
      <c r="BQ996" s="1716">
        <f t="shared" si="3143"/>
        <v>0</v>
      </c>
      <c r="BR996" s="1716">
        <f t="shared" si="3143"/>
        <v>0</v>
      </c>
      <c r="BS996" s="1716">
        <f t="shared" si="3143"/>
        <v>0</v>
      </c>
      <c r="BT996" s="1716">
        <f t="shared" si="3143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3"/>
        <v>0</v>
      </c>
      <c r="CA996" s="1236">
        <f t="shared" si="3094"/>
        <v>6.5333333333333332</v>
      </c>
      <c r="CB996" s="1236">
        <f t="shared" si="3095"/>
        <v>184</v>
      </c>
      <c r="CC996" s="1236">
        <f t="shared" si="3096"/>
        <v>326.66666666666669</v>
      </c>
      <c r="CD996" s="1204">
        <f t="shared" si="3097"/>
        <v>0</v>
      </c>
      <c r="CE996" s="1205">
        <f t="shared" si="3097"/>
        <v>0</v>
      </c>
      <c r="CF996" s="1206">
        <f t="shared" si="3097"/>
        <v>0</v>
      </c>
      <c r="CG996" s="1206">
        <f t="shared" si="3097"/>
        <v>0</v>
      </c>
      <c r="CH996" s="1206">
        <f t="shared" si="3097"/>
        <v>0</v>
      </c>
      <c r="CI996" s="1206">
        <f t="shared" si="3097"/>
        <v>0</v>
      </c>
      <c r="CJ996" s="1206">
        <f t="shared" si="3097"/>
        <v>0</v>
      </c>
      <c r="CK996" s="1207">
        <f t="shared" si="3097"/>
        <v>0</v>
      </c>
      <c r="CL996" s="1207">
        <f t="shared" si="3097"/>
        <v>0</v>
      </c>
      <c r="CM996" s="1207">
        <f t="shared" si="3097"/>
        <v>0</v>
      </c>
      <c r="CN996" s="1206">
        <f t="shared" si="3097"/>
        <v>0</v>
      </c>
      <c r="CO996" s="1206">
        <f t="shared" si="3097"/>
        <v>0</v>
      </c>
      <c r="CP996" s="1206">
        <f t="shared" si="3097"/>
        <v>160</v>
      </c>
      <c r="CQ996" s="1206">
        <f t="shared" si="3097"/>
        <v>200</v>
      </c>
      <c r="CR996" s="1206">
        <f t="shared" si="3097"/>
        <v>1200</v>
      </c>
      <c r="CS996" s="1205">
        <f t="shared" si="3097"/>
        <v>1200</v>
      </c>
      <c r="CT996" s="1208">
        <f t="shared" si="3098"/>
        <v>1500</v>
      </c>
      <c r="CU996" s="1242">
        <f t="shared" si="3099"/>
        <v>0</v>
      </c>
      <c r="CV996" s="1243">
        <f t="shared" si="3099"/>
        <v>0</v>
      </c>
      <c r="CW996" s="1244">
        <f t="shared" si="3099"/>
        <v>0</v>
      </c>
      <c r="CX996" s="1244">
        <f t="shared" si="3099"/>
        <v>0</v>
      </c>
      <c r="CY996" s="1244">
        <f t="shared" si="3099"/>
        <v>0</v>
      </c>
      <c r="CZ996" s="1244">
        <f t="shared" si="3099"/>
        <v>0</v>
      </c>
      <c r="DA996" s="1244">
        <f t="shared" si="3099"/>
        <v>0</v>
      </c>
      <c r="DB996" s="1245">
        <f t="shared" si="3099"/>
        <v>0</v>
      </c>
      <c r="DC996" s="1245">
        <f t="shared" si="3099"/>
        <v>0</v>
      </c>
      <c r="DD996" s="1245">
        <f t="shared" si="3099"/>
        <v>0</v>
      </c>
      <c r="DE996" s="1244">
        <f t="shared" si="3099"/>
        <v>400</v>
      </c>
      <c r="DF996" s="1244">
        <f t="shared" si="3099"/>
        <v>500</v>
      </c>
      <c r="DG996" s="1244">
        <f t="shared" si="3099"/>
        <v>500</v>
      </c>
      <c r="DH996" s="1244">
        <f t="shared" si="3099"/>
        <v>1000</v>
      </c>
      <c r="DI996" s="1244">
        <f t="shared" si="3099"/>
        <v>1000</v>
      </c>
      <c r="DJ996" s="1243">
        <f t="shared" si="3099"/>
        <v>1500</v>
      </c>
      <c r="DK996" s="1242">
        <f t="shared" si="3100"/>
        <v>6000</v>
      </c>
      <c r="DL996" s="1230">
        <f t="shared" si="3101"/>
        <v>17</v>
      </c>
      <c r="DM996" s="1180">
        <f t="shared" si="3102"/>
        <v>17</v>
      </c>
      <c r="DN996" s="1180">
        <f t="shared" si="3103"/>
        <v>17</v>
      </c>
      <c r="DO996" s="1180">
        <f t="shared" si="3104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4">SUM(C801,C802)</f>
        <v>0</v>
      </c>
      <c r="D997" s="1716">
        <f t="shared" si="3144"/>
        <v>72</v>
      </c>
      <c r="E997" s="1716">
        <f t="shared" si="3144"/>
        <v>2</v>
      </c>
      <c r="F997" s="1716">
        <f t="shared" si="3144"/>
        <v>420</v>
      </c>
      <c r="G997" s="1716">
        <f t="shared" si="3144"/>
        <v>24</v>
      </c>
      <c r="H997" s="1716">
        <f t="shared" si="3144"/>
        <v>0</v>
      </c>
      <c r="I997" s="1716">
        <f t="shared" si="3144"/>
        <v>160</v>
      </c>
      <c r="J997" s="1716">
        <f t="shared" si="3144"/>
        <v>362</v>
      </c>
      <c r="K997" s="1716">
        <f t="shared" si="3144"/>
        <v>0</v>
      </c>
      <c r="L997" s="1716">
        <f t="shared" si="3144"/>
        <v>0</v>
      </c>
      <c r="M997" s="1716">
        <f t="shared" si="3144"/>
        <v>0</v>
      </c>
      <c r="N997" s="1716">
        <f t="shared" si="3144"/>
        <v>0</v>
      </c>
      <c r="O997" s="1716">
        <f t="shared" si="3144"/>
        <v>0</v>
      </c>
      <c r="P997" s="1716">
        <f t="shared" si="3144"/>
        <v>0</v>
      </c>
      <c r="Q997" s="1716">
        <f t="shared" si="3144"/>
        <v>0</v>
      </c>
      <c r="R997" s="1716">
        <f t="shared" si="3144"/>
        <v>0</v>
      </c>
      <c r="S997" s="1717"/>
      <c r="T997" s="1716">
        <f>SUM(T801,T802)</f>
        <v>1004</v>
      </c>
      <c r="U997" s="1716">
        <f t="shared" ref="U997:AJ997" si="3145">SUM(U801,U802)</f>
        <v>185</v>
      </c>
      <c r="V997" s="1716">
        <f t="shared" si="3145"/>
        <v>224</v>
      </c>
      <c r="W997" s="1716">
        <f t="shared" si="3145"/>
        <v>420</v>
      </c>
      <c r="X997" s="1716">
        <f t="shared" si="3145"/>
        <v>1245</v>
      </c>
      <c r="Y997" s="1716">
        <f t="shared" si="3145"/>
        <v>480</v>
      </c>
      <c r="Z997" s="1716">
        <f t="shared" si="3145"/>
        <v>194</v>
      </c>
      <c r="AA997" s="1716">
        <f t="shared" si="3145"/>
        <v>710</v>
      </c>
      <c r="AB997" s="1716">
        <f t="shared" si="3145"/>
        <v>316</v>
      </c>
      <c r="AC997" s="1716">
        <f t="shared" si="3145"/>
        <v>0</v>
      </c>
      <c r="AD997" s="1716">
        <f t="shared" si="3145"/>
        <v>0</v>
      </c>
      <c r="AE997" s="1716">
        <f t="shared" si="3145"/>
        <v>0</v>
      </c>
      <c r="AF997" s="1716">
        <f t="shared" si="3145"/>
        <v>0</v>
      </c>
      <c r="AG997" s="1716">
        <f t="shared" si="3145"/>
        <v>0</v>
      </c>
      <c r="AH997" s="1716">
        <f t="shared" si="3145"/>
        <v>0</v>
      </c>
      <c r="AI997" s="1716">
        <f t="shared" si="3145"/>
        <v>0</v>
      </c>
      <c r="AJ997" s="1716">
        <f t="shared" si="3145"/>
        <v>0</v>
      </c>
      <c r="AK997" s="1717"/>
      <c r="AL997" s="1716">
        <f>SUM(AL801,AL802)</f>
        <v>110</v>
      </c>
      <c r="AM997" s="1716">
        <f t="shared" ref="AM997:BB997" si="3146">SUM(AM801,AM802)</f>
        <v>180</v>
      </c>
      <c r="AN997" s="1716">
        <f t="shared" si="3146"/>
        <v>195</v>
      </c>
      <c r="AO997" s="1716">
        <f t="shared" si="3146"/>
        <v>8520</v>
      </c>
      <c r="AP997" s="1716">
        <f t="shared" si="3146"/>
        <v>3820</v>
      </c>
      <c r="AQ997" s="1716">
        <f t="shared" si="3146"/>
        <v>6520</v>
      </c>
      <c r="AR997" s="1716">
        <f t="shared" si="3146"/>
        <v>5600</v>
      </c>
      <c r="AS997" s="1716">
        <f t="shared" si="3146"/>
        <v>8448</v>
      </c>
      <c r="AT997" s="1716">
        <f t="shared" si="3146"/>
        <v>1120</v>
      </c>
      <c r="AU997" s="1716">
        <f t="shared" si="3146"/>
        <v>0</v>
      </c>
      <c r="AV997" s="1716">
        <f t="shared" si="3146"/>
        <v>0</v>
      </c>
      <c r="AW997" s="1716">
        <f t="shared" si="3146"/>
        <v>0</v>
      </c>
      <c r="AX997" s="1716">
        <f t="shared" si="3146"/>
        <v>0</v>
      </c>
      <c r="AY997" s="1716">
        <f t="shared" si="3146"/>
        <v>0</v>
      </c>
      <c r="AZ997" s="1716">
        <f t="shared" si="3146"/>
        <v>0</v>
      </c>
      <c r="BA997" s="1716">
        <f t="shared" si="3146"/>
        <v>0</v>
      </c>
      <c r="BB997" s="1716">
        <f t="shared" si="3146"/>
        <v>0</v>
      </c>
      <c r="BC997" s="1717"/>
      <c r="BD997" s="1716">
        <f>SUM(BD801,BD802)</f>
        <v>1120</v>
      </c>
      <c r="BE997" s="1716">
        <f t="shared" ref="BE997:BT997" si="3147">SUM(BE801,BE802)</f>
        <v>952</v>
      </c>
      <c r="BF997" s="1716">
        <f t="shared" si="3147"/>
        <v>270</v>
      </c>
      <c r="BG997" s="1716">
        <f t="shared" si="3147"/>
        <v>2020</v>
      </c>
      <c r="BH997" s="1716">
        <f t="shared" si="3147"/>
        <v>4165</v>
      </c>
      <c r="BI997" s="1716">
        <f t="shared" si="3147"/>
        <v>5440</v>
      </c>
      <c r="BJ997" s="1716">
        <f t="shared" si="3147"/>
        <v>8700</v>
      </c>
      <c r="BK997" s="1716">
        <f t="shared" si="3147"/>
        <v>2680</v>
      </c>
      <c r="BL997" s="1716">
        <f t="shared" si="3147"/>
        <v>3000</v>
      </c>
      <c r="BM997" s="1716">
        <f t="shared" si="3147"/>
        <v>0</v>
      </c>
      <c r="BN997" s="1716">
        <f t="shared" si="3147"/>
        <v>0</v>
      </c>
      <c r="BO997" s="1716">
        <f t="shared" si="3147"/>
        <v>0</v>
      </c>
      <c r="BP997" s="1716">
        <f t="shared" si="3147"/>
        <v>0</v>
      </c>
      <c r="BQ997" s="1716">
        <f t="shared" si="3147"/>
        <v>0</v>
      </c>
      <c r="BR997" s="1716">
        <f t="shared" si="3147"/>
        <v>0</v>
      </c>
      <c r="BS997" s="1716">
        <f t="shared" si="3147"/>
        <v>0</v>
      </c>
      <c r="BT997" s="1716">
        <f t="shared" si="3147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3"/>
        <v>56.266666666666666</v>
      </c>
      <c r="CA997" s="1236">
        <f t="shared" si="3094"/>
        <v>235.53333333333333</v>
      </c>
      <c r="CB997" s="1236">
        <f t="shared" si="3095"/>
        <v>1732.8666666666666</v>
      </c>
      <c r="CC997" s="1236">
        <f t="shared" si="3096"/>
        <v>1309.8</v>
      </c>
      <c r="CD997" s="1204">
        <f t="shared" si="3097"/>
        <v>0</v>
      </c>
      <c r="CE997" s="1205">
        <f t="shared" si="3097"/>
        <v>0</v>
      </c>
      <c r="CF997" s="1206">
        <f t="shared" si="3097"/>
        <v>0</v>
      </c>
      <c r="CG997" s="1206">
        <f t="shared" si="3097"/>
        <v>0</v>
      </c>
      <c r="CH997" s="1206">
        <f t="shared" si="3097"/>
        <v>0</v>
      </c>
      <c r="CI997" s="1206">
        <f t="shared" si="3097"/>
        <v>0</v>
      </c>
      <c r="CJ997" s="1206">
        <f t="shared" si="3097"/>
        <v>0</v>
      </c>
      <c r="CK997" s="1207">
        <f t="shared" si="3097"/>
        <v>0</v>
      </c>
      <c r="CL997" s="1207">
        <f t="shared" si="3097"/>
        <v>110</v>
      </c>
      <c r="CM997" s="1207">
        <f t="shared" si="3097"/>
        <v>180</v>
      </c>
      <c r="CN997" s="1206">
        <f t="shared" si="3097"/>
        <v>195</v>
      </c>
      <c r="CO997" s="1206">
        <f t="shared" si="3097"/>
        <v>1120</v>
      </c>
      <c r="CP997" s="1206">
        <f t="shared" si="3097"/>
        <v>3820</v>
      </c>
      <c r="CQ997" s="1206">
        <f t="shared" si="3097"/>
        <v>5600</v>
      </c>
      <c r="CR997" s="1206">
        <f t="shared" si="3097"/>
        <v>6520</v>
      </c>
      <c r="CS997" s="1205">
        <f t="shared" si="3097"/>
        <v>8448</v>
      </c>
      <c r="CT997" s="1208">
        <f t="shared" si="3098"/>
        <v>8520</v>
      </c>
      <c r="CU997" s="1242">
        <f t="shared" si="3099"/>
        <v>0</v>
      </c>
      <c r="CV997" s="1243">
        <f t="shared" si="3099"/>
        <v>0</v>
      </c>
      <c r="CW997" s="1244">
        <f t="shared" si="3099"/>
        <v>0</v>
      </c>
      <c r="CX997" s="1244">
        <f t="shared" si="3099"/>
        <v>0</v>
      </c>
      <c r="CY997" s="1244">
        <f t="shared" si="3099"/>
        <v>0</v>
      </c>
      <c r="CZ997" s="1244">
        <f t="shared" si="3099"/>
        <v>0</v>
      </c>
      <c r="DA997" s="1244">
        <f t="shared" si="3099"/>
        <v>0</v>
      </c>
      <c r="DB997" s="1245">
        <f t="shared" si="3099"/>
        <v>0</v>
      </c>
      <c r="DC997" s="1245">
        <f t="shared" si="3099"/>
        <v>270</v>
      </c>
      <c r="DD997" s="1245">
        <f t="shared" si="3099"/>
        <v>952</v>
      </c>
      <c r="DE997" s="1244">
        <f t="shared" si="3099"/>
        <v>1120</v>
      </c>
      <c r="DF997" s="1244">
        <f t="shared" si="3099"/>
        <v>2020</v>
      </c>
      <c r="DG997" s="1244">
        <f t="shared" si="3099"/>
        <v>2680</v>
      </c>
      <c r="DH997" s="1244">
        <f t="shared" si="3099"/>
        <v>3000</v>
      </c>
      <c r="DI997" s="1244">
        <f t="shared" si="3099"/>
        <v>4165</v>
      </c>
      <c r="DJ997" s="1243">
        <f t="shared" si="3099"/>
        <v>5440</v>
      </c>
      <c r="DK997" s="1242">
        <f t="shared" si="3100"/>
        <v>8700</v>
      </c>
      <c r="DL997" s="1230">
        <f t="shared" si="3101"/>
        <v>17</v>
      </c>
      <c r="DM997" s="1180">
        <f t="shared" si="3102"/>
        <v>17</v>
      </c>
      <c r="DN997" s="1180">
        <f t="shared" si="3103"/>
        <v>17</v>
      </c>
      <c r="DO997" s="1180">
        <f t="shared" si="3104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8">SUM(C795,C804:C805,C808:C809)</f>
        <v>0</v>
      </c>
      <c r="D998" s="1716">
        <f t="shared" si="3148"/>
        <v>260</v>
      </c>
      <c r="E998" s="1716">
        <f t="shared" si="3148"/>
        <v>120</v>
      </c>
      <c r="F998" s="1716">
        <f t="shared" si="3148"/>
        <v>260</v>
      </c>
      <c r="G998" s="1716">
        <f t="shared" si="3148"/>
        <v>120</v>
      </c>
      <c r="H998" s="1716">
        <f t="shared" si="3148"/>
        <v>5</v>
      </c>
      <c r="I998" s="1716">
        <f t="shared" si="3148"/>
        <v>0</v>
      </c>
      <c r="J998" s="1716">
        <f t="shared" si="3148"/>
        <v>72</v>
      </c>
      <c r="K998" s="1716">
        <f t="shared" si="3148"/>
        <v>0</v>
      </c>
      <c r="L998" s="1716">
        <f t="shared" si="3148"/>
        <v>0</v>
      </c>
      <c r="M998" s="1716">
        <f t="shared" si="3148"/>
        <v>0</v>
      </c>
      <c r="N998" s="1716">
        <f t="shared" si="3148"/>
        <v>0</v>
      </c>
      <c r="O998" s="1716">
        <f t="shared" si="3148"/>
        <v>0</v>
      </c>
      <c r="P998" s="1716">
        <f t="shared" si="3148"/>
        <v>0</v>
      </c>
      <c r="Q998" s="1716">
        <f t="shared" si="3148"/>
        <v>0</v>
      </c>
      <c r="R998" s="1716">
        <f t="shared" si="3148"/>
        <v>0</v>
      </c>
      <c r="S998" s="1717"/>
      <c r="T998" s="1716">
        <f>SUM(T795,T804:T805,T808:T809)</f>
        <v>260</v>
      </c>
      <c r="U998" s="1716">
        <f t="shared" ref="U998:AJ998" si="3149">SUM(U795,U804:U805,U808:U809)</f>
        <v>35</v>
      </c>
      <c r="V998" s="1716">
        <f t="shared" si="3149"/>
        <v>122</v>
      </c>
      <c r="W998" s="1716">
        <f t="shared" si="3149"/>
        <v>520</v>
      </c>
      <c r="X998" s="1716">
        <f t="shared" si="3149"/>
        <v>1000</v>
      </c>
      <c r="Y998" s="1716">
        <f t="shared" si="3149"/>
        <v>510</v>
      </c>
      <c r="Z998" s="1716">
        <f t="shared" si="3149"/>
        <v>992</v>
      </c>
      <c r="AA998" s="1716">
        <f t="shared" si="3149"/>
        <v>520</v>
      </c>
      <c r="AB998" s="1716">
        <f t="shared" si="3149"/>
        <v>220</v>
      </c>
      <c r="AC998" s="1716">
        <f t="shared" si="3149"/>
        <v>0</v>
      </c>
      <c r="AD998" s="1716">
        <f t="shared" si="3149"/>
        <v>0</v>
      </c>
      <c r="AE998" s="1716">
        <f t="shared" si="3149"/>
        <v>0</v>
      </c>
      <c r="AF998" s="1716">
        <f t="shared" si="3149"/>
        <v>0</v>
      </c>
      <c r="AG998" s="1716">
        <f t="shared" si="3149"/>
        <v>0</v>
      </c>
      <c r="AH998" s="1716">
        <f t="shared" si="3149"/>
        <v>0</v>
      </c>
      <c r="AI998" s="1716">
        <f t="shared" si="3149"/>
        <v>0</v>
      </c>
      <c r="AJ998" s="1716">
        <f t="shared" si="3149"/>
        <v>0</v>
      </c>
      <c r="AK998" s="1717"/>
      <c r="AL998" s="1716">
        <f>SUM(AL795,AL804:AL805,AL808:AL809)</f>
        <v>360</v>
      </c>
      <c r="AM998" s="1716">
        <f t="shared" ref="AM998:BB998" si="3150">SUM(AM795,AM804:AM805,AM808:AM809)</f>
        <v>196</v>
      </c>
      <c r="AN998" s="1716">
        <f t="shared" si="3150"/>
        <v>264</v>
      </c>
      <c r="AO998" s="1716">
        <f t="shared" si="3150"/>
        <v>6734</v>
      </c>
      <c r="AP998" s="1716">
        <f t="shared" si="3150"/>
        <v>13620</v>
      </c>
      <c r="AQ998" s="1716">
        <f t="shared" si="3150"/>
        <v>6616</v>
      </c>
      <c r="AR998" s="1716">
        <f t="shared" si="3150"/>
        <v>5266</v>
      </c>
      <c r="AS998" s="1716">
        <f t="shared" si="3150"/>
        <v>21554</v>
      </c>
      <c r="AT998" s="1716">
        <f t="shared" si="3150"/>
        <v>1280</v>
      </c>
      <c r="AU998" s="1716">
        <f t="shared" si="3150"/>
        <v>0</v>
      </c>
      <c r="AV998" s="1716">
        <f t="shared" si="3150"/>
        <v>0</v>
      </c>
      <c r="AW998" s="1716">
        <f t="shared" si="3150"/>
        <v>0</v>
      </c>
      <c r="AX998" s="1716">
        <f t="shared" si="3150"/>
        <v>0</v>
      </c>
      <c r="AY998" s="1716">
        <f t="shared" si="3150"/>
        <v>0</v>
      </c>
      <c r="AZ998" s="1716">
        <f t="shared" si="3150"/>
        <v>0</v>
      </c>
      <c r="BA998" s="1716">
        <f t="shared" si="3150"/>
        <v>0</v>
      </c>
      <c r="BB998" s="1716">
        <f t="shared" si="3150"/>
        <v>0</v>
      </c>
      <c r="BC998" s="1717"/>
      <c r="BD998" s="1716">
        <f>SUM(BD795,BD804:BD805,BD808:BD809)</f>
        <v>1944</v>
      </c>
      <c r="BE998" s="1716">
        <f t="shared" ref="BE998:BT998" si="3151">SUM(BE795,BE804:BE805,BE808:BE809)</f>
        <v>4044</v>
      </c>
      <c r="BF998" s="1716">
        <f t="shared" si="3151"/>
        <v>3971</v>
      </c>
      <c r="BG998" s="1716">
        <f t="shared" si="3151"/>
        <v>9630</v>
      </c>
      <c r="BH998" s="1716">
        <f t="shared" si="3151"/>
        <v>21620</v>
      </c>
      <c r="BI998" s="1716">
        <f t="shared" si="3151"/>
        <v>10214</v>
      </c>
      <c r="BJ998" s="1716">
        <f t="shared" si="3151"/>
        <v>12500</v>
      </c>
      <c r="BK998" s="1716">
        <f t="shared" si="3151"/>
        <v>6854</v>
      </c>
      <c r="BL998" s="1716">
        <f t="shared" si="3151"/>
        <v>3616</v>
      </c>
      <c r="BM998" s="1716">
        <f t="shared" si="3151"/>
        <v>0</v>
      </c>
      <c r="BN998" s="1716">
        <f t="shared" si="3151"/>
        <v>0</v>
      </c>
      <c r="BO998" s="1716">
        <f t="shared" si="3151"/>
        <v>0</v>
      </c>
      <c r="BP998" s="1716">
        <f t="shared" si="3151"/>
        <v>0</v>
      </c>
      <c r="BQ998" s="1716">
        <f t="shared" si="3151"/>
        <v>0</v>
      </c>
      <c r="BR998" s="1716">
        <f t="shared" si="3151"/>
        <v>0</v>
      </c>
      <c r="BS998" s="1716">
        <f t="shared" si="3151"/>
        <v>0</v>
      </c>
      <c r="BT998" s="1716">
        <f t="shared" si="3151"/>
        <v>0</v>
      </c>
      <c r="BU998" s="1717"/>
      <c r="BV998" s="1716">
        <f>SUM(BV795,BV804:BV805,BV808:BV809)</f>
        <v>72</v>
      </c>
      <c r="BW998" s="1716">
        <f t="shared" ref="BW998:BY998" si="3152">SUM(BW795,BW804:BW805,BW808:BW809)</f>
        <v>122</v>
      </c>
      <c r="BX998" s="1716">
        <f t="shared" si="3152"/>
        <v>376</v>
      </c>
      <c r="BY998" s="1716">
        <f t="shared" si="3152"/>
        <v>2088</v>
      </c>
      <c r="BZ998" s="1236">
        <f t="shared" si="3093"/>
        <v>45.4</v>
      </c>
      <c r="CA998" s="1236">
        <f t="shared" si="3094"/>
        <v>211.93333333333334</v>
      </c>
      <c r="CB998" s="1236">
        <f t="shared" si="3095"/>
        <v>2289.0666666666666</v>
      </c>
      <c r="CC998" s="1236">
        <f t="shared" si="3096"/>
        <v>3518.2</v>
      </c>
      <c r="CD998" s="1204">
        <f t="shared" si="3097"/>
        <v>0</v>
      </c>
      <c r="CE998" s="1205">
        <f t="shared" si="3097"/>
        <v>0</v>
      </c>
      <c r="CF998" s="1206">
        <f t="shared" si="3097"/>
        <v>0</v>
      </c>
      <c r="CG998" s="1206">
        <f t="shared" si="3097"/>
        <v>0</v>
      </c>
      <c r="CH998" s="1206">
        <f t="shared" si="3097"/>
        <v>0</v>
      </c>
      <c r="CI998" s="1206">
        <f t="shared" si="3097"/>
        <v>0</v>
      </c>
      <c r="CJ998" s="1206">
        <f t="shared" si="3097"/>
        <v>0</v>
      </c>
      <c r="CK998" s="1207">
        <f t="shared" si="3097"/>
        <v>0</v>
      </c>
      <c r="CL998" s="1207">
        <f t="shared" si="3097"/>
        <v>196</v>
      </c>
      <c r="CM998" s="1207">
        <f t="shared" si="3097"/>
        <v>264</v>
      </c>
      <c r="CN998" s="1206">
        <f t="shared" si="3097"/>
        <v>360</v>
      </c>
      <c r="CO998" s="1206">
        <f t="shared" si="3097"/>
        <v>1280</v>
      </c>
      <c r="CP998" s="1206">
        <f t="shared" si="3097"/>
        <v>5266</v>
      </c>
      <c r="CQ998" s="1206">
        <f t="shared" si="3097"/>
        <v>6616</v>
      </c>
      <c r="CR998" s="1206">
        <f t="shared" si="3097"/>
        <v>6734</v>
      </c>
      <c r="CS998" s="1205">
        <f t="shared" si="3097"/>
        <v>13620</v>
      </c>
      <c r="CT998" s="1208">
        <f t="shared" si="3098"/>
        <v>21554</v>
      </c>
      <c r="CU998" s="1242">
        <f t="shared" si="3099"/>
        <v>0</v>
      </c>
      <c r="CV998" s="1243">
        <f t="shared" si="3099"/>
        <v>0</v>
      </c>
      <c r="CW998" s="1244">
        <f t="shared" si="3099"/>
        <v>0</v>
      </c>
      <c r="CX998" s="1244">
        <f t="shared" si="3099"/>
        <v>0</v>
      </c>
      <c r="CY998" s="1244">
        <f t="shared" si="3099"/>
        <v>0</v>
      </c>
      <c r="CZ998" s="1244">
        <f t="shared" si="3099"/>
        <v>0</v>
      </c>
      <c r="DA998" s="1244">
        <f t="shared" si="3099"/>
        <v>0</v>
      </c>
      <c r="DB998" s="1245">
        <f t="shared" si="3099"/>
        <v>0</v>
      </c>
      <c r="DC998" s="1245">
        <f t="shared" si="3099"/>
        <v>1944</v>
      </c>
      <c r="DD998" s="1245">
        <f t="shared" si="3099"/>
        <v>3616</v>
      </c>
      <c r="DE998" s="1244">
        <f t="shared" si="3099"/>
        <v>3971</v>
      </c>
      <c r="DF998" s="1244">
        <f t="shared" si="3099"/>
        <v>4044</v>
      </c>
      <c r="DG998" s="1244">
        <f t="shared" si="3099"/>
        <v>6854</v>
      </c>
      <c r="DH998" s="1244">
        <f t="shared" si="3099"/>
        <v>9630</v>
      </c>
      <c r="DI998" s="1244">
        <f t="shared" si="3099"/>
        <v>10214</v>
      </c>
      <c r="DJ998" s="1243">
        <f t="shared" si="3099"/>
        <v>12500</v>
      </c>
      <c r="DK998" s="1242">
        <f t="shared" si="3100"/>
        <v>21620</v>
      </c>
      <c r="DL998" s="1230">
        <f t="shared" si="3101"/>
        <v>17</v>
      </c>
      <c r="DM998" s="1180">
        <f t="shared" si="3102"/>
        <v>17</v>
      </c>
      <c r="DN998" s="1180">
        <f t="shared" si="3103"/>
        <v>17</v>
      </c>
      <c r="DO998" s="1180">
        <f t="shared" si="3104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3">SUM(B806)</f>
        <v>0</v>
      </c>
      <c r="C999" s="1716">
        <f t="shared" si="3153"/>
        <v>0</v>
      </c>
      <c r="D999" s="1716">
        <f t="shared" si="3153"/>
        <v>0</v>
      </c>
      <c r="E999" s="1716">
        <f t="shared" si="3153"/>
        <v>0</v>
      </c>
      <c r="F999" s="1716">
        <f t="shared" si="3153"/>
        <v>0</v>
      </c>
      <c r="G999" s="1716">
        <f t="shared" si="3153"/>
        <v>0</v>
      </c>
      <c r="H999" s="1716">
        <f t="shared" si="3153"/>
        <v>0</v>
      </c>
      <c r="I999" s="1716">
        <f t="shared" si="3153"/>
        <v>0</v>
      </c>
      <c r="J999" s="1716">
        <f t="shared" si="3153"/>
        <v>0</v>
      </c>
      <c r="K999" s="1716">
        <f t="shared" si="3153"/>
        <v>0</v>
      </c>
      <c r="L999" s="1716">
        <f t="shared" si="3153"/>
        <v>0</v>
      </c>
      <c r="M999" s="1716">
        <f t="shared" si="3153"/>
        <v>0</v>
      </c>
      <c r="N999" s="1716">
        <f t="shared" si="3153"/>
        <v>0</v>
      </c>
      <c r="O999" s="1716">
        <f t="shared" si="3153"/>
        <v>0</v>
      </c>
      <c r="P999" s="1716">
        <f t="shared" si="3153"/>
        <v>0</v>
      </c>
      <c r="Q999" s="1716">
        <f t="shared" si="3153"/>
        <v>0</v>
      </c>
      <c r="R999" s="1716">
        <f t="shared" si="3153"/>
        <v>0</v>
      </c>
      <c r="S999" s="1717"/>
      <c r="T999" s="1716">
        <f t="shared" ref="T999:AJ1000" si="3154">SUM(T806)</f>
        <v>0</v>
      </c>
      <c r="U999" s="1716">
        <f t="shared" si="3154"/>
        <v>0</v>
      </c>
      <c r="V999" s="1716">
        <f t="shared" si="3154"/>
        <v>0</v>
      </c>
      <c r="W999" s="1716">
        <f t="shared" si="3154"/>
        <v>0</v>
      </c>
      <c r="X999" s="1716">
        <f t="shared" si="3154"/>
        <v>0</v>
      </c>
      <c r="Y999" s="1716">
        <f t="shared" si="3154"/>
        <v>0</v>
      </c>
      <c r="Z999" s="1716">
        <f t="shared" si="3154"/>
        <v>0</v>
      </c>
      <c r="AA999" s="1716">
        <f t="shared" si="3154"/>
        <v>0</v>
      </c>
      <c r="AB999" s="1716">
        <f t="shared" si="3154"/>
        <v>0</v>
      </c>
      <c r="AC999" s="1716">
        <f t="shared" si="3154"/>
        <v>0</v>
      </c>
      <c r="AD999" s="1716">
        <f t="shared" si="3154"/>
        <v>0</v>
      </c>
      <c r="AE999" s="1716">
        <f t="shared" si="3154"/>
        <v>0</v>
      </c>
      <c r="AF999" s="1716">
        <f t="shared" si="3154"/>
        <v>0</v>
      </c>
      <c r="AG999" s="1716">
        <f t="shared" si="3154"/>
        <v>0</v>
      </c>
      <c r="AH999" s="1716">
        <f t="shared" si="3154"/>
        <v>0</v>
      </c>
      <c r="AI999" s="1716">
        <f t="shared" si="3154"/>
        <v>0</v>
      </c>
      <c r="AJ999" s="1716">
        <f t="shared" si="3154"/>
        <v>0</v>
      </c>
      <c r="AK999" s="1717"/>
      <c r="AL999" s="1716">
        <f t="shared" ref="AL999:BB1000" si="3155">SUM(AL806)</f>
        <v>0</v>
      </c>
      <c r="AM999" s="1716">
        <f t="shared" si="3155"/>
        <v>0</v>
      </c>
      <c r="AN999" s="1716">
        <f t="shared" si="3155"/>
        <v>0</v>
      </c>
      <c r="AO999" s="1716">
        <f t="shared" si="3155"/>
        <v>0</v>
      </c>
      <c r="AP999" s="1716">
        <f t="shared" si="3155"/>
        <v>0</v>
      </c>
      <c r="AQ999" s="1716">
        <f t="shared" si="3155"/>
        <v>0</v>
      </c>
      <c r="AR999" s="1716">
        <f t="shared" si="3155"/>
        <v>0</v>
      </c>
      <c r="AS999" s="1716">
        <f t="shared" si="3155"/>
        <v>0</v>
      </c>
      <c r="AT999" s="1716">
        <f t="shared" si="3155"/>
        <v>0</v>
      </c>
      <c r="AU999" s="1716">
        <f t="shared" si="3155"/>
        <v>0</v>
      </c>
      <c r="AV999" s="1716">
        <f t="shared" si="3155"/>
        <v>0</v>
      </c>
      <c r="AW999" s="1716">
        <f t="shared" si="3155"/>
        <v>0</v>
      </c>
      <c r="AX999" s="1716">
        <f t="shared" si="3155"/>
        <v>0</v>
      </c>
      <c r="AY999" s="1716">
        <f t="shared" si="3155"/>
        <v>0</v>
      </c>
      <c r="AZ999" s="1716">
        <f t="shared" si="3155"/>
        <v>0</v>
      </c>
      <c r="BA999" s="1716">
        <f t="shared" si="3155"/>
        <v>0</v>
      </c>
      <c r="BB999" s="1716">
        <f t="shared" si="3155"/>
        <v>0</v>
      </c>
      <c r="BC999" s="1717"/>
      <c r="BD999" s="1716">
        <f t="shared" ref="BD999:BT1000" si="3156">SUM(BD806)</f>
        <v>0</v>
      </c>
      <c r="BE999" s="1716">
        <f t="shared" si="3156"/>
        <v>0</v>
      </c>
      <c r="BF999" s="1716">
        <f t="shared" si="3156"/>
        <v>0</v>
      </c>
      <c r="BG999" s="1716">
        <f t="shared" si="3156"/>
        <v>0</v>
      </c>
      <c r="BH999" s="1716">
        <f t="shared" si="3156"/>
        <v>0</v>
      </c>
      <c r="BI999" s="1716">
        <f t="shared" si="3156"/>
        <v>0</v>
      </c>
      <c r="BJ999" s="1716">
        <f t="shared" si="3156"/>
        <v>0</v>
      </c>
      <c r="BK999" s="1716">
        <f t="shared" si="3156"/>
        <v>0</v>
      </c>
      <c r="BL999" s="1716">
        <f t="shared" si="3156"/>
        <v>0</v>
      </c>
      <c r="BM999" s="1716">
        <f t="shared" si="3156"/>
        <v>0</v>
      </c>
      <c r="BN999" s="1716">
        <f t="shared" si="3156"/>
        <v>0</v>
      </c>
      <c r="BO999" s="1716">
        <f t="shared" si="3156"/>
        <v>0</v>
      </c>
      <c r="BP999" s="1716">
        <f t="shared" si="3156"/>
        <v>0</v>
      </c>
      <c r="BQ999" s="1716">
        <f t="shared" si="3156"/>
        <v>0</v>
      </c>
      <c r="BR999" s="1716">
        <f t="shared" si="3156"/>
        <v>0</v>
      </c>
      <c r="BS999" s="1716">
        <f t="shared" si="3156"/>
        <v>0</v>
      </c>
      <c r="BT999" s="1716">
        <f t="shared" si="3156"/>
        <v>0</v>
      </c>
      <c r="BU999" s="1717"/>
      <c r="BV999" s="1716">
        <f t="shared" ref="BV999:BY1000" si="3157">SUM(BV806)</f>
        <v>0</v>
      </c>
      <c r="BW999" s="1716">
        <f t="shared" si="3157"/>
        <v>0</v>
      </c>
      <c r="BX999" s="1716">
        <f t="shared" si="3157"/>
        <v>0</v>
      </c>
      <c r="BY999" s="1716">
        <f t="shared" si="3157"/>
        <v>0</v>
      </c>
      <c r="BZ999" s="1236">
        <f t="shared" si="3093"/>
        <v>0</v>
      </c>
      <c r="CA999" s="1236">
        <f t="shared" si="3094"/>
        <v>0</v>
      </c>
      <c r="CB999" s="1236">
        <f t="shared" si="3095"/>
        <v>0</v>
      </c>
      <c r="CC999" s="1236">
        <f t="shared" si="3096"/>
        <v>0</v>
      </c>
      <c r="CD999" s="1204">
        <f t="shared" si="3097"/>
        <v>0</v>
      </c>
      <c r="CE999" s="1205">
        <f t="shared" si="3097"/>
        <v>0</v>
      </c>
      <c r="CF999" s="1206">
        <f t="shared" si="3097"/>
        <v>0</v>
      </c>
      <c r="CG999" s="1206">
        <f t="shared" si="3097"/>
        <v>0</v>
      </c>
      <c r="CH999" s="1206">
        <f t="shared" si="3097"/>
        <v>0</v>
      </c>
      <c r="CI999" s="1206">
        <f t="shared" si="3097"/>
        <v>0</v>
      </c>
      <c r="CJ999" s="1206">
        <f t="shared" si="3097"/>
        <v>0</v>
      </c>
      <c r="CK999" s="1207">
        <f t="shared" si="3097"/>
        <v>0</v>
      </c>
      <c r="CL999" s="1207">
        <f t="shared" si="3097"/>
        <v>0</v>
      </c>
      <c r="CM999" s="1207">
        <f t="shared" si="3097"/>
        <v>0</v>
      </c>
      <c r="CN999" s="1206">
        <f t="shared" si="3097"/>
        <v>0</v>
      </c>
      <c r="CO999" s="1206">
        <f t="shared" si="3097"/>
        <v>0</v>
      </c>
      <c r="CP999" s="1206">
        <f t="shared" si="3097"/>
        <v>0</v>
      </c>
      <c r="CQ999" s="1206">
        <f t="shared" si="3097"/>
        <v>0</v>
      </c>
      <c r="CR999" s="1206">
        <f t="shared" si="3097"/>
        <v>0</v>
      </c>
      <c r="CS999" s="1205">
        <f t="shared" si="3097"/>
        <v>0</v>
      </c>
      <c r="CT999" s="1208">
        <f t="shared" si="3098"/>
        <v>0</v>
      </c>
      <c r="CU999" s="1242">
        <f t="shared" si="3099"/>
        <v>0</v>
      </c>
      <c r="CV999" s="1243">
        <f t="shared" si="3099"/>
        <v>0</v>
      </c>
      <c r="CW999" s="1244">
        <f t="shared" si="3099"/>
        <v>0</v>
      </c>
      <c r="CX999" s="1244">
        <f t="shared" si="3099"/>
        <v>0</v>
      </c>
      <c r="CY999" s="1244">
        <f t="shared" si="3099"/>
        <v>0</v>
      </c>
      <c r="CZ999" s="1244">
        <f t="shared" si="3099"/>
        <v>0</v>
      </c>
      <c r="DA999" s="1244">
        <f t="shared" si="3099"/>
        <v>0</v>
      </c>
      <c r="DB999" s="1245">
        <f t="shared" si="3099"/>
        <v>0</v>
      </c>
      <c r="DC999" s="1245">
        <f t="shared" si="3099"/>
        <v>0</v>
      </c>
      <c r="DD999" s="1245">
        <f t="shared" si="3099"/>
        <v>0</v>
      </c>
      <c r="DE999" s="1244">
        <f t="shared" si="3099"/>
        <v>0</v>
      </c>
      <c r="DF999" s="1244">
        <f t="shared" si="3099"/>
        <v>0</v>
      </c>
      <c r="DG999" s="1244">
        <f t="shared" si="3099"/>
        <v>0</v>
      </c>
      <c r="DH999" s="1244">
        <f t="shared" si="3099"/>
        <v>0</v>
      </c>
      <c r="DI999" s="1244">
        <f t="shared" si="3099"/>
        <v>0</v>
      </c>
      <c r="DJ999" s="1243">
        <f t="shared" si="3099"/>
        <v>0</v>
      </c>
      <c r="DK999" s="1242">
        <f t="shared" si="3100"/>
        <v>0</v>
      </c>
      <c r="DL999" s="1230">
        <f t="shared" si="3101"/>
        <v>17</v>
      </c>
      <c r="DM999" s="1180">
        <f t="shared" si="3102"/>
        <v>17</v>
      </c>
      <c r="DN999" s="1180">
        <f t="shared" si="3103"/>
        <v>17</v>
      </c>
      <c r="DO999" s="1180">
        <f t="shared" si="3104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3"/>
        <v>0</v>
      </c>
      <c r="C1000" s="1716">
        <f t="shared" si="3153"/>
        <v>0</v>
      </c>
      <c r="D1000" s="1716">
        <f t="shared" si="3153"/>
        <v>0</v>
      </c>
      <c r="E1000" s="1716">
        <f t="shared" si="3153"/>
        <v>0</v>
      </c>
      <c r="F1000" s="1716">
        <f t="shared" si="3153"/>
        <v>0</v>
      </c>
      <c r="G1000" s="1716">
        <f t="shared" si="3153"/>
        <v>0</v>
      </c>
      <c r="H1000" s="1716">
        <f t="shared" si="3153"/>
        <v>0</v>
      </c>
      <c r="I1000" s="1716">
        <f t="shared" si="3153"/>
        <v>0</v>
      </c>
      <c r="J1000" s="1716">
        <f t="shared" si="3153"/>
        <v>0</v>
      </c>
      <c r="K1000" s="1716">
        <f t="shared" si="3153"/>
        <v>0</v>
      </c>
      <c r="L1000" s="1716">
        <f t="shared" si="3153"/>
        <v>0</v>
      </c>
      <c r="M1000" s="1716">
        <f t="shared" si="3153"/>
        <v>0</v>
      </c>
      <c r="N1000" s="1716">
        <f t="shared" si="3153"/>
        <v>0</v>
      </c>
      <c r="O1000" s="1716">
        <f t="shared" si="3153"/>
        <v>0</v>
      </c>
      <c r="P1000" s="1716">
        <f t="shared" si="3153"/>
        <v>0</v>
      </c>
      <c r="Q1000" s="1716">
        <f t="shared" si="3153"/>
        <v>0</v>
      </c>
      <c r="R1000" s="1716">
        <f t="shared" si="3153"/>
        <v>0</v>
      </c>
      <c r="S1000" s="1717"/>
      <c r="T1000" s="1716">
        <f t="shared" si="3154"/>
        <v>0</v>
      </c>
      <c r="U1000" s="1716">
        <f t="shared" si="3154"/>
        <v>0</v>
      </c>
      <c r="V1000" s="1716">
        <f t="shared" si="3154"/>
        <v>0</v>
      </c>
      <c r="W1000" s="1716">
        <f t="shared" si="3154"/>
        <v>0</v>
      </c>
      <c r="X1000" s="1716">
        <f t="shared" si="3154"/>
        <v>0</v>
      </c>
      <c r="Y1000" s="1716">
        <f t="shared" si="3154"/>
        <v>0</v>
      </c>
      <c r="Z1000" s="1716">
        <f t="shared" si="3154"/>
        <v>0</v>
      </c>
      <c r="AA1000" s="1716">
        <f t="shared" si="3154"/>
        <v>0</v>
      </c>
      <c r="AB1000" s="1716">
        <f t="shared" si="3154"/>
        <v>0</v>
      </c>
      <c r="AC1000" s="1716">
        <f t="shared" si="3154"/>
        <v>0</v>
      </c>
      <c r="AD1000" s="1716">
        <f t="shared" si="3154"/>
        <v>0</v>
      </c>
      <c r="AE1000" s="1716">
        <f t="shared" si="3154"/>
        <v>0</v>
      </c>
      <c r="AF1000" s="1716">
        <f t="shared" si="3154"/>
        <v>0</v>
      </c>
      <c r="AG1000" s="1716">
        <f t="shared" si="3154"/>
        <v>0</v>
      </c>
      <c r="AH1000" s="1716">
        <f t="shared" si="3154"/>
        <v>0</v>
      </c>
      <c r="AI1000" s="1716">
        <f t="shared" si="3154"/>
        <v>0</v>
      </c>
      <c r="AJ1000" s="1716">
        <f t="shared" si="3154"/>
        <v>0</v>
      </c>
      <c r="AK1000" s="1717"/>
      <c r="AL1000" s="1716">
        <f t="shared" si="3155"/>
        <v>0</v>
      </c>
      <c r="AM1000" s="1716">
        <f t="shared" si="3155"/>
        <v>0</v>
      </c>
      <c r="AN1000" s="1716">
        <f t="shared" si="3155"/>
        <v>0</v>
      </c>
      <c r="AO1000" s="1716">
        <f t="shared" si="3155"/>
        <v>0</v>
      </c>
      <c r="AP1000" s="1716">
        <f t="shared" si="3155"/>
        <v>0</v>
      </c>
      <c r="AQ1000" s="1716">
        <f t="shared" si="3155"/>
        <v>0</v>
      </c>
      <c r="AR1000" s="1716">
        <f t="shared" si="3155"/>
        <v>0</v>
      </c>
      <c r="AS1000" s="1716">
        <f t="shared" si="3155"/>
        <v>0</v>
      </c>
      <c r="AT1000" s="1716">
        <f t="shared" si="3155"/>
        <v>0</v>
      </c>
      <c r="AU1000" s="1716">
        <f t="shared" si="3155"/>
        <v>0</v>
      </c>
      <c r="AV1000" s="1716">
        <f t="shared" si="3155"/>
        <v>0</v>
      </c>
      <c r="AW1000" s="1716">
        <f t="shared" si="3155"/>
        <v>0</v>
      </c>
      <c r="AX1000" s="1716">
        <f t="shared" si="3155"/>
        <v>0</v>
      </c>
      <c r="AY1000" s="1716">
        <f t="shared" si="3155"/>
        <v>0</v>
      </c>
      <c r="AZ1000" s="1716">
        <f t="shared" si="3155"/>
        <v>0</v>
      </c>
      <c r="BA1000" s="1716">
        <f t="shared" si="3155"/>
        <v>0</v>
      </c>
      <c r="BB1000" s="1716">
        <f t="shared" si="3155"/>
        <v>0</v>
      </c>
      <c r="BC1000" s="1717"/>
      <c r="BD1000" s="1716">
        <f t="shared" si="3156"/>
        <v>0</v>
      </c>
      <c r="BE1000" s="1716">
        <f t="shared" si="3156"/>
        <v>0</v>
      </c>
      <c r="BF1000" s="1716">
        <f t="shared" si="3156"/>
        <v>0</v>
      </c>
      <c r="BG1000" s="1716">
        <f t="shared" si="3156"/>
        <v>0</v>
      </c>
      <c r="BH1000" s="1716">
        <f t="shared" si="3156"/>
        <v>0</v>
      </c>
      <c r="BI1000" s="1716">
        <f t="shared" si="3156"/>
        <v>0</v>
      </c>
      <c r="BJ1000" s="1716">
        <f t="shared" si="3156"/>
        <v>0</v>
      </c>
      <c r="BK1000" s="1716">
        <f t="shared" si="3156"/>
        <v>0</v>
      </c>
      <c r="BL1000" s="1716">
        <f t="shared" si="3156"/>
        <v>0</v>
      </c>
      <c r="BM1000" s="1716">
        <f t="shared" si="3156"/>
        <v>0</v>
      </c>
      <c r="BN1000" s="1716">
        <f t="shared" si="3156"/>
        <v>0</v>
      </c>
      <c r="BO1000" s="1716">
        <f t="shared" si="3156"/>
        <v>0</v>
      </c>
      <c r="BP1000" s="1716">
        <f t="shared" si="3156"/>
        <v>0</v>
      </c>
      <c r="BQ1000" s="1716">
        <f t="shared" si="3156"/>
        <v>0</v>
      </c>
      <c r="BR1000" s="1716">
        <f t="shared" si="3156"/>
        <v>0</v>
      </c>
      <c r="BS1000" s="1716">
        <f t="shared" si="3156"/>
        <v>0</v>
      </c>
      <c r="BT1000" s="1716">
        <f t="shared" si="3156"/>
        <v>0</v>
      </c>
      <c r="BU1000" s="1717"/>
      <c r="BV1000" s="1716">
        <f t="shared" si="3157"/>
        <v>0</v>
      </c>
      <c r="BW1000" s="1716">
        <f t="shared" si="3157"/>
        <v>0</v>
      </c>
      <c r="BX1000" s="1716">
        <f t="shared" si="3157"/>
        <v>0</v>
      </c>
      <c r="BY1000" s="1716">
        <f t="shared" si="3157"/>
        <v>0</v>
      </c>
      <c r="BZ1000" s="1236">
        <f t="shared" si="3093"/>
        <v>0</v>
      </c>
      <c r="CA1000" s="1236">
        <f t="shared" si="3094"/>
        <v>0</v>
      </c>
      <c r="CB1000" s="1236">
        <f t="shared" si="3095"/>
        <v>0</v>
      </c>
      <c r="CC1000" s="1236">
        <f t="shared" si="3096"/>
        <v>0</v>
      </c>
      <c r="CD1000" s="1204">
        <f t="shared" si="3097"/>
        <v>0</v>
      </c>
      <c r="CE1000" s="1205">
        <f t="shared" si="3097"/>
        <v>0</v>
      </c>
      <c r="CF1000" s="1206">
        <f t="shared" si="3097"/>
        <v>0</v>
      </c>
      <c r="CG1000" s="1206">
        <f t="shared" si="3097"/>
        <v>0</v>
      </c>
      <c r="CH1000" s="1206">
        <f t="shared" si="3097"/>
        <v>0</v>
      </c>
      <c r="CI1000" s="1206">
        <f t="shared" si="3097"/>
        <v>0</v>
      </c>
      <c r="CJ1000" s="1206">
        <f t="shared" si="3097"/>
        <v>0</v>
      </c>
      <c r="CK1000" s="1207">
        <f t="shared" si="3097"/>
        <v>0</v>
      </c>
      <c r="CL1000" s="1207">
        <f t="shared" si="3097"/>
        <v>0</v>
      </c>
      <c r="CM1000" s="1207">
        <f t="shared" si="3097"/>
        <v>0</v>
      </c>
      <c r="CN1000" s="1206">
        <f t="shared" si="3097"/>
        <v>0</v>
      </c>
      <c r="CO1000" s="1206">
        <f t="shared" si="3097"/>
        <v>0</v>
      </c>
      <c r="CP1000" s="1206">
        <f t="shared" si="3097"/>
        <v>0</v>
      </c>
      <c r="CQ1000" s="1206">
        <f t="shared" si="3097"/>
        <v>0</v>
      </c>
      <c r="CR1000" s="1206">
        <f t="shared" si="3097"/>
        <v>0</v>
      </c>
      <c r="CS1000" s="1205">
        <f t="shared" si="3097"/>
        <v>0</v>
      </c>
      <c r="CT1000" s="1208">
        <f t="shared" si="3098"/>
        <v>0</v>
      </c>
      <c r="CU1000" s="1242">
        <f t="shared" si="3099"/>
        <v>0</v>
      </c>
      <c r="CV1000" s="1243">
        <f t="shared" si="3099"/>
        <v>0</v>
      </c>
      <c r="CW1000" s="1244">
        <f t="shared" si="3099"/>
        <v>0</v>
      </c>
      <c r="CX1000" s="1244">
        <f t="shared" si="3099"/>
        <v>0</v>
      </c>
      <c r="CY1000" s="1244">
        <f t="shared" si="3099"/>
        <v>0</v>
      </c>
      <c r="CZ1000" s="1244">
        <f t="shared" si="3099"/>
        <v>0</v>
      </c>
      <c r="DA1000" s="1244">
        <f t="shared" si="3099"/>
        <v>0</v>
      </c>
      <c r="DB1000" s="1245">
        <f t="shared" si="3099"/>
        <v>0</v>
      </c>
      <c r="DC1000" s="1245">
        <f t="shared" si="3099"/>
        <v>0</v>
      </c>
      <c r="DD1000" s="1245">
        <f t="shared" si="3099"/>
        <v>0</v>
      </c>
      <c r="DE1000" s="1244">
        <f t="shared" si="3099"/>
        <v>0</v>
      </c>
      <c r="DF1000" s="1244">
        <f t="shared" si="3099"/>
        <v>0</v>
      </c>
      <c r="DG1000" s="1244">
        <f t="shared" si="3099"/>
        <v>0</v>
      </c>
      <c r="DH1000" s="1244">
        <f t="shared" si="3099"/>
        <v>0</v>
      </c>
      <c r="DI1000" s="1244">
        <f t="shared" si="3099"/>
        <v>0</v>
      </c>
      <c r="DJ1000" s="1243">
        <f t="shared" si="3099"/>
        <v>0</v>
      </c>
      <c r="DK1000" s="1242">
        <f t="shared" si="3100"/>
        <v>0</v>
      </c>
      <c r="DL1000" s="1230">
        <f t="shared" si="3101"/>
        <v>17</v>
      </c>
      <c r="DM1000" s="1180">
        <f t="shared" si="3102"/>
        <v>17</v>
      </c>
      <c r="DN1000" s="1180">
        <f t="shared" si="3103"/>
        <v>17</v>
      </c>
      <c r="DO1000" s="1180">
        <f t="shared" si="3104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8">C984-SUM(C987:C1000)</f>
        <v>0.13000000000010914</v>
      </c>
      <c r="D1001" s="1716">
        <f t="shared" si="3158"/>
        <v>0</v>
      </c>
      <c r="E1001" s="1716">
        <f t="shared" si="3158"/>
        <v>4</v>
      </c>
      <c r="F1001" s="1716">
        <f t="shared" si="3158"/>
        <v>6</v>
      </c>
      <c r="G1001" s="1716">
        <f t="shared" si="3158"/>
        <v>5</v>
      </c>
      <c r="H1001" s="1716">
        <f t="shared" si="3158"/>
        <v>4</v>
      </c>
      <c r="I1001" s="1716">
        <f t="shared" si="3158"/>
        <v>44</v>
      </c>
      <c r="J1001" s="1716">
        <f t="shared" si="3158"/>
        <v>8.2399999999997817</v>
      </c>
      <c r="K1001" s="1716">
        <f t="shared" si="3158"/>
        <v>0</v>
      </c>
      <c r="L1001" s="1716">
        <f t="shared" si="3158"/>
        <v>0</v>
      </c>
      <c r="M1001" s="1716">
        <f t="shared" si="3158"/>
        <v>0</v>
      </c>
      <c r="N1001" s="1716">
        <f t="shared" si="3158"/>
        <v>0</v>
      </c>
      <c r="O1001" s="1716">
        <f t="shared" si="3158"/>
        <v>0</v>
      </c>
      <c r="P1001" s="1716">
        <f t="shared" si="3158"/>
        <v>0</v>
      </c>
      <c r="Q1001" s="1716">
        <f t="shared" si="3158"/>
        <v>0</v>
      </c>
      <c r="R1001" s="1716">
        <f t="shared" si="3158"/>
        <v>0</v>
      </c>
      <c r="S1001" s="1717"/>
      <c r="T1001" s="1716">
        <f>T984-SUM(T987:T1000)</f>
        <v>-547.01000000000022</v>
      </c>
      <c r="U1001" s="1716">
        <f t="shared" ref="U1001:AJ1001" si="3159">U984-SUM(U987:U1000)</f>
        <v>65.150000000000091</v>
      </c>
      <c r="V1001" s="1716">
        <f t="shared" si="3159"/>
        <v>30</v>
      </c>
      <c r="W1001" s="1716">
        <f t="shared" si="3159"/>
        <v>35.576000000000022</v>
      </c>
      <c r="X1001" s="1716">
        <f t="shared" si="3159"/>
        <v>17.299999999999272</v>
      </c>
      <c r="Y1001" s="1716">
        <f t="shared" si="3159"/>
        <v>69.460000000000946</v>
      </c>
      <c r="Z1001" s="1716">
        <f t="shared" si="3159"/>
        <v>0</v>
      </c>
      <c r="AA1001" s="1716">
        <f t="shared" si="3159"/>
        <v>4</v>
      </c>
      <c r="AB1001" s="1716">
        <f t="shared" si="3159"/>
        <v>20</v>
      </c>
      <c r="AC1001" s="1716">
        <f t="shared" si="3159"/>
        <v>0</v>
      </c>
      <c r="AD1001" s="1716">
        <f t="shared" si="3159"/>
        <v>0</v>
      </c>
      <c r="AE1001" s="1716">
        <f t="shared" si="3159"/>
        <v>0</v>
      </c>
      <c r="AF1001" s="1716">
        <f t="shared" si="3159"/>
        <v>0</v>
      </c>
      <c r="AG1001" s="1716">
        <f t="shared" si="3159"/>
        <v>0</v>
      </c>
      <c r="AH1001" s="1716">
        <f t="shared" si="3159"/>
        <v>0</v>
      </c>
      <c r="AI1001" s="1716">
        <f t="shared" si="3159"/>
        <v>0</v>
      </c>
      <c r="AJ1001" s="1716">
        <f t="shared" si="3159"/>
        <v>0</v>
      </c>
      <c r="AK1001" s="1717"/>
      <c r="AL1001" s="1716">
        <f>AL984-SUM(AL987:AL1000)</f>
        <v>31.680000000000291</v>
      </c>
      <c r="AM1001" s="1716">
        <f t="shared" ref="AM1001:BB1001" si="3160">AM984-SUM(AM987:AM1000)</f>
        <v>45</v>
      </c>
      <c r="AN1001" s="1716">
        <f t="shared" si="3160"/>
        <v>13</v>
      </c>
      <c r="AO1001" s="1716">
        <f t="shared" si="3160"/>
        <v>157</v>
      </c>
      <c r="AP1001" s="1716">
        <f t="shared" si="3160"/>
        <v>-127.5</v>
      </c>
      <c r="AQ1001" s="1716">
        <f t="shared" si="3160"/>
        <v>81.974999999998545</v>
      </c>
      <c r="AR1001" s="1716">
        <f t="shared" si="3160"/>
        <v>-3058.75</v>
      </c>
      <c r="AS1001" s="1716">
        <f t="shared" si="3160"/>
        <v>1514.75</v>
      </c>
      <c r="AT1001" s="1716">
        <f t="shared" si="3160"/>
        <v>12</v>
      </c>
      <c r="AU1001" s="1716">
        <f t="shared" si="3160"/>
        <v>0</v>
      </c>
      <c r="AV1001" s="1716">
        <f t="shared" si="3160"/>
        <v>0</v>
      </c>
      <c r="AW1001" s="1716">
        <f t="shared" si="3160"/>
        <v>0</v>
      </c>
      <c r="AX1001" s="1716">
        <f t="shared" si="3160"/>
        <v>0</v>
      </c>
      <c r="AY1001" s="1716">
        <f t="shared" si="3160"/>
        <v>0</v>
      </c>
      <c r="AZ1001" s="1716">
        <f t="shared" si="3160"/>
        <v>0</v>
      </c>
      <c r="BA1001" s="1716">
        <f t="shared" si="3160"/>
        <v>0</v>
      </c>
      <c r="BB1001" s="1716">
        <f t="shared" si="3160"/>
        <v>0</v>
      </c>
      <c r="BC1001" s="1717"/>
      <c r="BD1001" s="1716">
        <f>BD984-SUM(BD987:BD1000)</f>
        <v>71</v>
      </c>
      <c r="BE1001" s="1716">
        <f t="shared" ref="BE1001:BT1001" si="3161">BE984-SUM(BE987:BE1000)</f>
        <v>0</v>
      </c>
      <c r="BF1001" s="1716">
        <f t="shared" si="3161"/>
        <v>38.05199999999968</v>
      </c>
      <c r="BG1001" s="1716">
        <f t="shared" si="3161"/>
        <v>72.200000000000728</v>
      </c>
      <c r="BH1001" s="1716">
        <f t="shared" si="3161"/>
        <v>31.875</v>
      </c>
      <c r="BI1001" s="1716">
        <f t="shared" si="3161"/>
        <v>0</v>
      </c>
      <c r="BJ1001" s="1716">
        <f t="shared" si="3161"/>
        <v>70</v>
      </c>
      <c r="BK1001" s="1716">
        <f t="shared" si="3161"/>
        <v>40</v>
      </c>
      <c r="BL1001" s="1716">
        <f t="shared" si="3161"/>
        <v>50.059999999997672</v>
      </c>
      <c r="BM1001" s="1716">
        <f t="shared" si="3161"/>
        <v>0</v>
      </c>
      <c r="BN1001" s="1716">
        <f t="shared" si="3161"/>
        <v>0</v>
      </c>
      <c r="BO1001" s="1716">
        <f t="shared" si="3161"/>
        <v>0</v>
      </c>
      <c r="BP1001" s="1716">
        <f t="shared" si="3161"/>
        <v>0</v>
      </c>
      <c r="BQ1001" s="1716">
        <f t="shared" si="3161"/>
        <v>0</v>
      </c>
      <c r="BR1001" s="1716">
        <f t="shared" si="3161"/>
        <v>0</v>
      </c>
      <c r="BS1001" s="1716">
        <f t="shared" si="3161"/>
        <v>0</v>
      </c>
      <c r="BT1001" s="1716">
        <f t="shared" si="3161"/>
        <v>0</v>
      </c>
      <c r="BU1001" s="1717"/>
      <c r="BV1001" s="1716">
        <f>BV984-SUM(BV987:BV1000)</f>
        <v>57</v>
      </c>
      <c r="BW1001" s="1716">
        <f t="shared" ref="BW1001:BY1001" si="3162">BW984-SUM(BW987:BW1000)</f>
        <v>286</v>
      </c>
      <c r="BX1001" s="1716">
        <f t="shared" si="3162"/>
        <v>1400</v>
      </c>
      <c r="BY1001" s="1716">
        <f t="shared" si="3162"/>
        <v>5438</v>
      </c>
      <c r="BZ1001" s="1236">
        <f t="shared" si="3093"/>
        <v>2.3379999999999956</v>
      </c>
      <c r="CA1001" s="1236">
        <f t="shared" si="3094"/>
        <v>11.468399999999958</v>
      </c>
      <c r="CB1001" s="1236">
        <f t="shared" si="3095"/>
        <v>14.210333333333256</v>
      </c>
      <c r="CC1001" s="1236">
        <f t="shared" si="3096"/>
        <v>20.065799999999822</v>
      </c>
      <c r="CD1001" s="1204">
        <f t="shared" si="3097"/>
        <v>-3058.75</v>
      </c>
      <c r="CE1001" s="1205">
        <f t="shared" si="3097"/>
        <v>-127.5</v>
      </c>
      <c r="CF1001" s="1206">
        <f t="shared" si="3097"/>
        <v>0</v>
      </c>
      <c r="CG1001" s="1206">
        <f t="shared" si="3097"/>
        <v>0</v>
      </c>
      <c r="CH1001" s="1206">
        <f t="shared" si="3097"/>
        <v>0</v>
      </c>
      <c r="CI1001" s="1206">
        <f t="shared" si="3097"/>
        <v>0</v>
      </c>
      <c r="CJ1001" s="1206">
        <f t="shared" si="3097"/>
        <v>0</v>
      </c>
      <c r="CK1001" s="1207">
        <f t="shared" si="3097"/>
        <v>0</v>
      </c>
      <c r="CL1001" s="1207">
        <f t="shared" si="3097"/>
        <v>0</v>
      </c>
      <c r="CM1001" s="1207">
        <f t="shared" si="3097"/>
        <v>0</v>
      </c>
      <c r="CN1001" s="1206">
        <f t="shared" si="3097"/>
        <v>12</v>
      </c>
      <c r="CO1001" s="1206">
        <f t="shared" si="3097"/>
        <v>13</v>
      </c>
      <c r="CP1001" s="1206">
        <f t="shared" si="3097"/>
        <v>31.680000000000291</v>
      </c>
      <c r="CQ1001" s="1206">
        <f t="shared" si="3097"/>
        <v>45</v>
      </c>
      <c r="CR1001" s="1206">
        <f t="shared" si="3097"/>
        <v>81.974999999998545</v>
      </c>
      <c r="CS1001" s="1205">
        <f t="shared" si="3097"/>
        <v>157</v>
      </c>
      <c r="CT1001" s="1208">
        <f t="shared" si="3098"/>
        <v>1514.75</v>
      </c>
      <c r="CU1001" s="1242">
        <f t="shared" si="3099"/>
        <v>0</v>
      </c>
      <c r="CV1001" s="1243">
        <f t="shared" si="3099"/>
        <v>0</v>
      </c>
      <c r="CW1001" s="1244">
        <f t="shared" si="3099"/>
        <v>0</v>
      </c>
      <c r="CX1001" s="1244">
        <f t="shared" si="3099"/>
        <v>0</v>
      </c>
      <c r="CY1001" s="1244">
        <f t="shared" si="3099"/>
        <v>0</v>
      </c>
      <c r="CZ1001" s="1244">
        <f t="shared" si="3099"/>
        <v>0</v>
      </c>
      <c r="DA1001" s="1244">
        <f t="shared" si="3099"/>
        <v>0</v>
      </c>
      <c r="DB1001" s="1245">
        <f t="shared" si="3099"/>
        <v>0</v>
      </c>
      <c r="DC1001" s="1245">
        <f t="shared" si="3099"/>
        <v>0</v>
      </c>
      <c r="DD1001" s="1245">
        <f t="shared" si="3099"/>
        <v>0</v>
      </c>
      <c r="DE1001" s="1244">
        <f t="shared" si="3099"/>
        <v>31.875</v>
      </c>
      <c r="DF1001" s="1244">
        <f t="shared" si="3099"/>
        <v>38.05199999999968</v>
      </c>
      <c r="DG1001" s="1244">
        <f t="shared" si="3099"/>
        <v>40</v>
      </c>
      <c r="DH1001" s="1244">
        <f t="shared" si="3099"/>
        <v>50.059999999997672</v>
      </c>
      <c r="DI1001" s="1244">
        <f t="shared" si="3099"/>
        <v>70</v>
      </c>
      <c r="DJ1001" s="1243">
        <f t="shared" si="3099"/>
        <v>71</v>
      </c>
      <c r="DK1001" s="1242">
        <f t="shared" si="3100"/>
        <v>72.200000000000728</v>
      </c>
      <c r="DL1001" s="1230">
        <f t="shared" si="3101"/>
        <v>17</v>
      </c>
      <c r="DM1001" s="1180">
        <f t="shared" si="3102"/>
        <v>17</v>
      </c>
      <c r="DN1001" s="1180">
        <f t="shared" si="3103"/>
        <v>17</v>
      </c>
      <c r="DO1001" s="1180">
        <f t="shared" si="3104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3">SUM(B987:B1002)</f>
        <v>823</v>
      </c>
      <c r="C1003" s="1532">
        <f t="shared" si="3163"/>
        <v>1563</v>
      </c>
      <c r="D1003" s="1532">
        <f t="shared" si="3163"/>
        <v>1226</v>
      </c>
      <c r="E1003" s="1532">
        <f t="shared" si="3163"/>
        <v>913</v>
      </c>
      <c r="F1003" s="1532">
        <f t="shared" si="3163"/>
        <v>2805</v>
      </c>
      <c r="G1003" s="1532">
        <f t="shared" si="3163"/>
        <v>1121</v>
      </c>
      <c r="H1003" s="1532">
        <f t="shared" si="3163"/>
        <v>201</v>
      </c>
      <c r="I1003" s="1532">
        <f t="shared" si="3163"/>
        <v>2620</v>
      </c>
      <c r="J1003" s="1532">
        <f t="shared" si="3163"/>
        <v>2470</v>
      </c>
      <c r="K1003" s="1532">
        <f t="shared" si="3163"/>
        <v>0</v>
      </c>
      <c r="L1003" s="1532">
        <f t="shared" si="3163"/>
        <v>0</v>
      </c>
      <c r="M1003" s="1532">
        <f t="shared" si="3163"/>
        <v>0</v>
      </c>
      <c r="N1003" s="1532">
        <f t="shared" si="3163"/>
        <v>0</v>
      </c>
      <c r="O1003" s="1532">
        <f t="shared" si="3163"/>
        <v>0</v>
      </c>
      <c r="P1003" s="1532">
        <f t="shared" si="3163"/>
        <v>0</v>
      </c>
      <c r="Q1003" s="1532">
        <f t="shared" si="3163"/>
        <v>0</v>
      </c>
      <c r="R1003" s="1532">
        <f t="shared" si="3163"/>
        <v>0</v>
      </c>
      <c r="S1003" s="1531"/>
      <c r="T1003" s="1665">
        <f t="shared" ref="T1003:AJ1003" si="3164">SUM(T987:T1002)</f>
        <v>2799.99</v>
      </c>
      <c r="U1003" s="1665">
        <f t="shared" si="3164"/>
        <v>1496</v>
      </c>
      <c r="V1003" s="1665">
        <f t="shared" si="3164"/>
        <v>1850</v>
      </c>
      <c r="W1003" s="1665">
        <f t="shared" si="3164"/>
        <v>8175</v>
      </c>
      <c r="X1003" s="1665">
        <f t="shared" si="3164"/>
        <v>8939</v>
      </c>
      <c r="Y1003" s="1665">
        <f t="shared" si="3164"/>
        <v>6364.8600000000006</v>
      </c>
      <c r="Z1003" s="1665">
        <f t="shared" si="3164"/>
        <v>3835</v>
      </c>
      <c r="AA1003" s="1532">
        <f t="shared" si="3164"/>
        <v>5765</v>
      </c>
      <c r="AB1003" s="1532">
        <f t="shared" si="3164"/>
        <v>4310</v>
      </c>
      <c r="AC1003" s="1532">
        <f t="shared" si="3164"/>
        <v>0</v>
      </c>
      <c r="AD1003" s="1532">
        <f t="shared" si="3164"/>
        <v>0</v>
      </c>
      <c r="AE1003" s="1532">
        <f t="shared" si="3164"/>
        <v>0</v>
      </c>
      <c r="AF1003" s="1532">
        <f t="shared" si="3164"/>
        <v>0</v>
      </c>
      <c r="AG1003" s="1532">
        <f t="shared" si="3164"/>
        <v>0</v>
      </c>
      <c r="AH1003" s="1532">
        <f t="shared" si="3164"/>
        <v>0</v>
      </c>
      <c r="AI1003" s="1532">
        <f t="shared" si="3164"/>
        <v>0</v>
      </c>
      <c r="AJ1003" s="1532">
        <f t="shared" si="3164"/>
        <v>0</v>
      </c>
      <c r="AK1003" s="1531"/>
      <c r="AL1003" s="1532">
        <f t="shared" ref="AL1003:BB1003" si="3165">SUM(AL987:AL1002)</f>
        <v>4249</v>
      </c>
      <c r="AM1003" s="1532">
        <f t="shared" si="3165"/>
        <v>4596</v>
      </c>
      <c r="AN1003" s="1532">
        <f t="shared" si="3165"/>
        <v>4630</v>
      </c>
      <c r="AO1003" s="1532">
        <f t="shared" si="3165"/>
        <v>25970</v>
      </c>
      <c r="AP1003" s="1532">
        <f t="shared" si="3165"/>
        <v>69642</v>
      </c>
      <c r="AQ1003" s="1532">
        <f t="shared" si="3165"/>
        <v>42201.974999999999</v>
      </c>
      <c r="AR1003" s="1532">
        <f t="shared" si="3165"/>
        <v>29700</v>
      </c>
      <c r="AS1003" s="1532">
        <f t="shared" si="3165"/>
        <v>57203.75</v>
      </c>
      <c r="AT1003" s="1532">
        <f t="shared" si="3165"/>
        <v>18209</v>
      </c>
      <c r="AU1003" s="1532">
        <f t="shared" si="3165"/>
        <v>0</v>
      </c>
      <c r="AV1003" s="1532">
        <f t="shared" si="3165"/>
        <v>0</v>
      </c>
      <c r="AW1003" s="1532">
        <f t="shared" si="3165"/>
        <v>0</v>
      </c>
      <c r="AX1003" s="1532">
        <f t="shared" si="3165"/>
        <v>0</v>
      </c>
      <c r="AY1003" s="1532">
        <f t="shared" si="3165"/>
        <v>0</v>
      </c>
      <c r="AZ1003" s="1532">
        <f t="shared" si="3165"/>
        <v>0</v>
      </c>
      <c r="BA1003" s="1532">
        <f t="shared" si="3165"/>
        <v>0</v>
      </c>
      <c r="BB1003" s="1532">
        <f t="shared" si="3165"/>
        <v>0</v>
      </c>
      <c r="BC1003" s="1531"/>
      <c r="BD1003" s="1532">
        <f t="shared" ref="BD1003:BT1003" si="3166">SUM(BD987:BD1002)</f>
        <v>11170</v>
      </c>
      <c r="BE1003" s="1532">
        <f t="shared" si="3166"/>
        <v>13920</v>
      </c>
      <c r="BF1003" s="1532">
        <f t="shared" si="3166"/>
        <v>16772</v>
      </c>
      <c r="BG1003" s="1532">
        <f t="shared" si="3166"/>
        <v>30550</v>
      </c>
      <c r="BH1003" s="1532">
        <f t="shared" si="3166"/>
        <v>44290.875</v>
      </c>
      <c r="BI1003" s="1532">
        <f t="shared" si="3166"/>
        <v>40190</v>
      </c>
      <c r="BJ1003" s="1532">
        <f t="shared" si="3166"/>
        <v>44010</v>
      </c>
      <c r="BK1003" s="1532">
        <f t="shared" si="3166"/>
        <v>47270</v>
      </c>
      <c r="BL1003" s="1532">
        <f t="shared" si="3166"/>
        <v>25520</v>
      </c>
      <c r="BM1003" s="1532">
        <f t="shared" si="3166"/>
        <v>0</v>
      </c>
      <c r="BN1003" s="1532">
        <f t="shared" si="3166"/>
        <v>0</v>
      </c>
      <c r="BO1003" s="1532">
        <f t="shared" si="3166"/>
        <v>0</v>
      </c>
      <c r="BP1003" s="1532">
        <f t="shared" si="3166"/>
        <v>0</v>
      </c>
      <c r="BQ1003" s="1532">
        <f t="shared" si="3166"/>
        <v>0</v>
      </c>
      <c r="BR1003" s="1532">
        <f t="shared" si="3166"/>
        <v>0</v>
      </c>
      <c r="BS1003" s="1532">
        <f t="shared" si="3166"/>
        <v>0</v>
      </c>
      <c r="BT1003" s="1532">
        <f t="shared" si="3166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11315</v>
      </c>
      <c r="BY1003" s="1532">
        <f>SUM(BY987:BY1002)</f>
        <v>29940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$G$1 &amp; " (%)"</f>
        <v>kcal (%)</v>
      </c>
      <c r="B16" s="532" t="str">
        <f>IF(B10="","",(B10-B12-B15)*B11/B$7/365/$F$1)</f>
        <v/>
      </c>
      <c r="C16" s="532" t="str">
        <f>IF(C10="","",(C10-C12-C15)*C11/C$7/365/$F$1)</f>
        <v/>
      </c>
      <c r="D16" s="532" t="str">
        <f>IF(D10="","",(D10-D12-D15)*D11/D$7/365/$F$1)</f>
        <v/>
      </c>
      <c r="E16" s="532" t="str">
        <f>IF(E10="","",(E10-E12-E15)*E11/E$7/365/$F$1)</f>
        <v/>
      </c>
      <c r="F16" s="532" t="str">
        <f>IF(F10="","",(F10-F12-F15)*F11/F$7/365/$F$1)</f>
        <v/>
      </c>
      <c r="G16" s="532" t="str">
        <f>IF(G10="","",(G10-G12-G15)*G11/G$7/365/$F$1)</f>
        <v/>
      </c>
      <c r="H16" s="532" t="str">
        <f>IF(H10="","",(H10-H12-H15)*H11/H$7/365/$F$1)</f>
        <v/>
      </c>
      <c r="I16" s="532" t="str">
        <f>IF(I10="","",(I10-I12-I15)*I11/I$7/365/$F$1)</f>
        <v/>
      </c>
      <c r="J16" s="532" t="str">
        <f>IF(J10="","",(J10-J12-J15)*J11/J$7/365/$F$1)</f>
        <v/>
      </c>
      <c r="K16" s="532" t="str">
        <f>IF(K10="","",(K10-K12-K15)*K11/K$7/365/$F$1)</f>
        <v/>
      </c>
      <c r="L16" s="532" t="str">
        <f>IF(L10="","",(L10-L12-L15)*L11/L$7/365/$F$1)</f>
        <v/>
      </c>
      <c r="M16" s="532" t="str">
        <f>IF(M10="","",(M10-M12-M15)*M11/M$7/365/$F$1)</f>
        <v/>
      </c>
      <c r="N16" s="532" t="str">
        <f>IF(N10="","",(N10-N12-N15)*N11/N$7/365/$F$1)</f>
        <v/>
      </c>
      <c r="O16" s="532" t="str">
        <f>IF(O10="","",(O10-O12-O15)*O11/O$7/365/$F$1)</f>
        <v/>
      </c>
      <c r="P16" s="532" t="str">
        <f>IF(P10="","",(P10-P12-P15)*P11/P$7/365/$F$1)</f>
        <v/>
      </c>
      <c r="Q16" s="532" t="str">
        <f>IF(Q10="","",(Q10-Q12-Q15)*Q11/Q$7/365/$F$1)</f>
        <v/>
      </c>
      <c r="R16" s="532" t="str">
        <f>IF(R10="","",(R10-R12-R15)*R11/R$7/365/$F$1)</f>
        <v/>
      </c>
      <c r="S16" s="670"/>
      <c r="T16" s="532" t="str">
        <f>IF(T10="","",(T10-T12-T15)*T11/T$7/365/$F$1)</f>
        <v/>
      </c>
      <c r="U16" s="532" t="str">
        <f>IF(U10="","",(U10-U12-U15)*U11/U$7/365/$F$1)</f>
        <v/>
      </c>
      <c r="V16" s="532" t="str">
        <f>IF(V10="","",(V10-V12-V15)*V11/V$7/365/$F$1)</f>
        <v/>
      </c>
      <c r="W16" s="532" t="str">
        <f>IF(W10="","",(W10-W12-W15)*W11/W$7/365/$F$1)</f>
        <v/>
      </c>
      <c r="X16" s="532" t="str">
        <f>IF(X10="","",(X10-X12-X15)*X11/X$7/365/$F$1)</f>
        <v/>
      </c>
      <c r="Y16" s="532" t="str">
        <f>IF(Y10="","",(Y10-Y12-Y15)*Y11/Y$7/365/$F$1)</f>
        <v/>
      </c>
      <c r="Z16" s="532" t="str">
        <f>IF(Z10="","",(Z10-Z12-Z15)*Z11/Z$7/365/$F$1)</f>
        <v/>
      </c>
      <c r="AA16" s="532" t="str">
        <f>IF(AA10="","",(AA10-AA12-AA15)*AA11/AA$7/365/$F$1)</f>
        <v/>
      </c>
      <c r="AB16" s="532" t="str">
        <f>IF(AB10="","",(AB10-AB12-AB15)*AB11/AB$7/365/$F$1)</f>
        <v/>
      </c>
      <c r="AC16" s="532" t="str">
        <f>IF(AC10="","",(AC10-AC12-AC15)*AC11/AC$7/365/$F$1)</f>
        <v/>
      </c>
      <c r="AD16" s="532" t="str">
        <f>IF(AD10="","",(AD10-AD12-AD15)*AD11/AD$7/365/$F$1)</f>
        <v/>
      </c>
      <c r="AE16" s="532" t="str">
        <f>IF(AE10="","",(AE10-AE12-AE15)*AE11/AE$7/365/$F$1)</f>
        <v/>
      </c>
      <c r="AF16" s="532" t="str">
        <f>IF(AF10="","",(AF10-AF12-AF15)*AF11/AF$7/365/$F$1)</f>
        <v/>
      </c>
      <c r="AG16" s="532" t="str">
        <f>IF(AG10="","",(AG10-AG12-AG15)*AG11/AG$7/365/$F$1)</f>
        <v/>
      </c>
      <c r="AH16" s="532" t="str">
        <f>IF(AH10="","",(AH10-AH12-AH15)*AH11/AH$7/365/$F$1)</f>
        <v/>
      </c>
      <c r="AI16" s="532" t="str">
        <f>IF(AI10="","",(AI10-AI12-AI15)*AI11/AI$7/365/$F$1)</f>
        <v/>
      </c>
      <c r="AJ16" s="532" t="str">
        <f>IF(AJ10="","",(AJ10-AJ12-AJ15)*AJ11/AJ$7/365/$F$1)</f>
        <v/>
      </c>
      <c r="AK16" s="670"/>
      <c r="AL16" s="532" t="str">
        <f>IF(AL10="","",(AL10-AL12-AL15)*AL11/AL$7/365/$F$1)</f>
        <v/>
      </c>
      <c r="AM16" s="532" t="str">
        <f>IF(AM10="","",(AM10-AM12-AM15)*AM11/AM$7/365/$F$1)</f>
        <v/>
      </c>
      <c r="AN16" s="532" t="str">
        <f>IF(AN10="","",(AN10-AN12-AN15)*AN11/AN$7/365/$F$1)</f>
        <v/>
      </c>
      <c r="AO16" s="532">
        <f>IF(AO10="","",(AO10-AO12-AO15)*AO11/AO$7/365/$F$1)</f>
        <v>1.7455968688845403E-2</v>
      </c>
      <c r="AP16" s="532">
        <f>IF(AP10="","",(AP10-AP12-AP15)*AP11/AP$7/365/$F$1)</f>
        <v>1.9949678501537598E-2</v>
      </c>
      <c r="AQ16" s="532" t="str">
        <f>IF(AQ10="","",(AQ10-AQ12-AQ15)*AQ11/AQ$7/365/$F$1)</f>
        <v/>
      </c>
      <c r="AR16" s="532" t="str">
        <f>IF(AR10="","",(AR10-AR12-AR15)*AR11/AR$7/365/$F$1)</f>
        <v/>
      </c>
      <c r="AS16" s="532" t="str">
        <f>IF(AS10="","",(AS10-AS12-AS15)*AS11/AS$7/365/$F$1)</f>
        <v/>
      </c>
      <c r="AT16" s="532" t="str">
        <f>IF(AT10="","",(AT10-AT12-AT15)*AT11/AT$7/365/$F$1)</f>
        <v/>
      </c>
      <c r="AU16" s="532" t="str">
        <f>IF(AU10="","",(AU10-AU12-AU15)*AU11/AU$7/365/$F$1)</f>
        <v/>
      </c>
      <c r="AV16" s="532" t="str">
        <f>IF(AV10="","",(AV10-AV12-AV15)*AV11/AV$7/365/$F$1)</f>
        <v/>
      </c>
      <c r="AW16" s="532" t="str">
        <f>IF(AW10="","",(AW10-AW12-AW15)*AW11/AW$7/365/$F$1)</f>
        <v/>
      </c>
      <c r="AX16" s="532" t="str">
        <f>IF(AX10="","",(AX10-AX12-AX15)*AX11/AX$7/365/$F$1)</f>
        <v/>
      </c>
      <c r="AY16" s="532" t="str">
        <f>IF(AY10="","",(AY10-AY12-AY15)*AY11/AY$7/365/$F$1)</f>
        <v/>
      </c>
      <c r="AZ16" s="532" t="str">
        <f>IF(AZ10="","",(AZ10-AZ12-AZ15)*AZ11/AZ$7/365/$F$1)</f>
        <v/>
      </c>
      <c r="BA16" s="532" t="str">
        <f>IF(BA10="","",(BA10-BA12-BA15)*BA11/BA$7/365/$F$1)</f>
        <v/>
      </c>
      <c r="BB16" s="532" t="str">
        <f>IF(BB10="","",(BB10-BB12-BB15)*BB11/BB$7/365/$F$1)</f>
        <v/>
      </c>
      <c r="BC16" s="670"/>
      <c r="BD16" s="532">
        <f>IF(BD10="","",(BD10-BD12-BD15)*BD11/BD$7/365/$F$1)</f>
        <v>2.4937098126921998E-3</v>
      </c>
      <c r="BE16" s="532" t="str">
        <f>IF(BE10="","",(BE10-BE12-BE15)*BE11/BE$7/365/$F$1)</f>
        <v/>
      </c>
      <c r="BF16" s="532">
        <f>IF(BF10="","",(BF10-BF12-BF15)*BF11/BF$7/365/$F$1)</f>
        <v>3.4911937377690803E-3</v>
      </c>
      <c r="BG16" s="532" t="str">
        <f>IF(BG10="","",(BG10-BG12-BG15)*BG11/BG$7/365/$F$1)</f>
        <v/>
      </c>
      <c r="BH16" s="532" t="str">
        <f>IF(BH10="","",(BH10-BH12-BH15)*BH11/BH$7/365/$F$1)</f>
        <v/>
      </c>
      <c r="BI16" s="532">
        <f>IF(BI10="","",(BI10-BI12-BI15)*BI11/BI$7/365/$F$1)</f>
        <v>0</v>
      </c>
      <c r="BJ16" s="532" t="str">
        <f>IF(BJ10="","",(BJ10-BJ12-BJ15)*BJ11/BJ$7/365/$F$1)</f>
        <v/>
      </c>
      <c r="BK16" s="532" t="str">
        <f>IF(BK10="","",(BK10-BK12-BK15)*BK11/BK$7/365/$F$1)</f>
        <v/>
      </c>
      <c r="BL16" s="532" t="str">
        <f>IF(BL10="","",(BL10-BL12-BL15)*BL11/BL$7/365/$F$1)</f>
        <v/>
      </c>
      <c r="BM16" s="532" t="str">
        <f>IF(BM10="","",(BM10-BM12-BM15)*BM11/BM$7/365/$F$1)</f>
        <v/>
      </c>
      <c r="BN16" s="532" t="str">
        <f>IF(BN10="","",(BN10-BN12-BN15)*BN11/BN$7/365/$F$1)</f>
        <v/>
      </c>
      <c r="BO16" s="532" t="str">
        <f>IF(BO10="","",(BO10-BO12-BO15)*BO11/BO$7/365/$F$1)</f>
        <v/>
      </c>
      <c r="BP16" s="532" t="str">
        <f>IF(BP10="","",(BP10-BP12-BP15)*BP11/BP$7/365/$F$1)</f>
        <v/>
      </c>
      <c r="BQ16" s="532" t="str">
        <f>IF(BQ10="","",(BQ10-BQ12-BQ15)*BQ11/BQ$7/365/$F$1)</f>
        <v/>
      </c>
      <c r="BR16" s="532" t="str">
        <f>IF(BR10="","",(BR10-BR12-BR15)*BR11/BR$7/365/$F$1)</f>
        <v/>
      </c>
      <c r="BS16" s="532" t="str">
        <f>IF(BS10="","",(BS10-BS12-BS15)*BS11/BS$7/365/$F$1)</f>
        <v/>
      </c>
      <c r="BT16" s="532" t="str">
        <f>IF(BT10="","",(BT10-BT12-BT15)*BT11/BT$7/365/$F$1)</f>
        <v/>
      </c>
      <c r="BU16" s="670"/>
      <c r="BV16" s="532">
        <f>IF(BV10="","",(BV10-BV12-BV15)*BV11/BV$7/365/$F$1)</f>
        <v>0</v>
      </c>
      <c r="BW16" s="532">
        <f>IF(BW10="","",(BW10-BW12-BW15)*BW11/BW$7/365/$F$1)</f>
        <v>0</v>
      </c>
      <c r="BX16" s="532">
        <f>IF(BX10="","",(BX10-BX12-BX15)*BX11/BX$7/365/$F$1)</f>
        <v>0</v>
      </c>
      <c r="BY16" s="532">
        <f>IF(BY10="","",(BY10-BY12-BY15)*BY11/BY$7/365/$F$1)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IF(DP10="","",(DP10+SUM(BV10)*(DP10="")-SUM(DP12)-DP15-SUM(BV15)*(DP15=""))*BV11/DP$7/365/$F$1)</f>
        <v/>
      </c>
      <c r="DQ16" s="532" t="str">
        <f>IF(DQ10="","",(DQ10+SUM(BW10)*(DQ10="")-SUM(DQ12)-DQ15-SUM(BW15)*(DQ15=""))*BW11/DQ$7/365/$F$1)</f>
        <v/>
      </c>
      <c r="DR16" s="532" t="str">
        <f>IF(DR10="","",(DR10+SUM(BX10)*(DR10="")-SUM(DR12)-DR15-SUM(BX15)*(DR15=""))*BX11/DR$7/365/$F$1)</f>
        <v/>
      </c>
      <c r="DS16" s="674">
        <f>IF(DS10="","",(DS10+SUM(BY10)*(DS10="")-SUM(DS12)-DS15-SUM(BY15)*(DS15=""))*BY11/DS$7/365/$F$1)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$G$1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1">IF(B19="","",B19*B20)</f>
        <v>0</v>
      </c>
      <c r="C21" s="529">
        <f t="shared" si="31"/>
        <v>0</v>
      </c>
      <c r="D21" s="529">
        <f t="shared" si="31"/>
        <v>25</v>
      </c>
      <c r="E21" s="529">
        <f t="shared" si="31"/>
        <v>160</v>
      </c>
      <c r="F21" s="529">
        <f t="shared" si="31"/>
        <v>0</v>
      </c>
      <c r="G21" s="529">
        <f t="shared" si="31"/>
        <v>200</v>
      </c>
      <c r="H21" s="529">
        <f t="shared" si="31"/>
        <v>0</v>
      </c>
      <c r="I21" s="529">
        <f t="shared" si="31"/>
        <v>400</v>
      </c>
      <c r="J21" s="529">
        <f t="shared" si="31"/>
        <v>150</v>
      </c>
      <c r="K21" s="529" t="str">
        <f t="shared" ref="K21:R21" si="32">IF(K19="","",K19*K20)</f>
        <v/>
      </c>
      <c r="L21" s="529" t="str">
        <f t="shared" si="32"/>
        <v/>
      </c>
      <c r="M21" s="529" t="str">
        <f t="shared" si="32"/>
        <v/>
      </c>
      <c r="N21" s="529" t="str">
        <f t="shared" si="32"/>
        <v/>
      </c>
      <c r="O21" s="529" t="str">
        <f t="shared" si="32"/>
        <v/>
      </c>
      <c r="P21" s="529" t="str">
        <f t="shared" si="32"/>
        <v/>
      </c>
      <c r="Q21" s="529" t="str">
        <f t="shared" si="32"/>
        <v/>
      </c>
      <c r="R21" s="529" t="str">
        <f t="shared" si="32"/>
        <v/>
      </c>
      <c r="S21" s="533"/>
      <c r="T21" s="529">
        <f t="shared" ref="T21:AJ21" si="33">IF(T19="","",T19*T20)</f>
        <v>0</v>
      </c>
      <c r="U21" s="529">
        <f t="shared" si="33"/>
        <v>0</v>
      </c>
      <c r="V21" s="529">
        <f t="shared" si="33"/>
        <v>10</v>
      </c>
      <c r="W21" s="529">
        <f t="shared" si="33"/>
        <v>0</v>
      </c>
      <c r="X21" s="529">
        <f t="shared" si="33"/>
        <v>0</v>
      </c>
      <c r="Y21" s="529">
        <f t="shared" si="33"/>
        <v>0</v>
      </c>
      <c r="Z21" s="529">
        <f t="shared" si="33"/>
        <v>80</v>
      </c>
      <c r="AA21" s="529">
        <f t="shared" si="33"/>
        <v>25</v>
      </c>
      <c r="AB21" s="529">
        <f t="shared" si="33"/>
        <v>30</v>
      </c>
      <c r="AC21" s="529" t="str">
        <f t="shared" si="33"/>
        <v/>
      </c>
      <c r="AD21" s="529" t="str">
        <f t="shared" si="33"/>
        <v/>
      </c>
      <c r="AE21" s="529" t="str">
        <f t="shared" si="33"/>
        <v/>
      </c>
      <c r="AF21" s="529" t="str">
        <f t="shared" si="33"/>
        <v/>
      </c>
      <c r="AG21" s="529" t="str">
        <f t="shared" si="33"/>
        <v/>
      </c>
      <c r="AH21" s="529" t="str">
        <f t="shared" si="33"/>
        <v/>
      </c>
      <c r="AI21" s="529" t="str">
        <f t="shared" si="33"/>
        <v/>
      </c>
      <c r="AJ21" s="529" t="str">
        <f t="shared" si="33"/>
        <v/>
      </c>
      <c r="AK21" s="533"/>
      <c r="AL21" s="529">
        <f t="shared" ref="AL21:BB21" si="34">IF(AL19="","",AL19*AL20)</f>
        <v>0</v>
      </c>
      <c r="AM21" s="529">
        <f t="shared" si="34"/>
        <v>0</v>
      </c>
      <c r="AN21" s="529">
        <f t="shared" si="34"/>
        <v>0</v>
      </c>
      <c r="AO21" s="529">
        <f t="shared" si="34"/>
        <v>0</v>
      </c>
      <c r="AP21" s="529">
        <f t="shared" si="34"/>
        <v>0</v>
      </c>
      <c r="AQ21" s="529">
        <f t="shared" si="34"/>
        <v>0</v>
      </c>
      <c r="AR21" s="529">
        <f t="shared" si="34"/>
        <v>0</v>
      </c>
      <c r="AS21" s="529">
        <f t="shared" si="34"/>
        <v>0</v>
      </c>
      <c r="AT21" s="529">
        <f t="shared" si="34"/>
        <v>300</v>
      </c>
      <c r="AU21" s="529" t="str">
        <f t="shared" si="34"/>
        <v/>
      </c>
      <c r="AV21" s="529" t="str">
        <f t="shared" si="34"/>
        <v/>
      </c>
      <c r="AW21" s="529" t="str">
        <f t="shared" si="34"/>
        <v/>
      </c>
      <c r="AX21" s="529" t="str">
        <f t="shared" si="34"/>
        <v/>
      </c>
      <c r="AY21" s="529" t="str">
        <f t="shared" si="34"/>
        <v/>
      </c>
      <c r="AZ21" s="529" t="str">
        <f t="shared" si="34"/>
        <v/>
      </c>
      <c r="BA21" s="529" t="str">
        <f t="shared" si="34"/>
        <v/>
      </c>
      <c r="BB21" s="529" t="str">
        <f t="shared" si="34"/>
        <v/>
      </c>
      <c r="BC21" s="533"/>
      <c r="BD21" s="529">
        <f t="shared" ref="BD21:BT21" si="35">IF(BD19="","",BD19*BD20)</f>
        <v>0</v>
      </c>
      <c r="BE21" s="529">
        <f t="shared" si="35"/>
        <v>0</v>
      </c>
      <c r="BF21" s="529">
        <f t="shared" si="35"/>
        <v>0</v>
      </c>
      <c r="BG21" s="529">
        <f t="shared" si="35"/>
        <v>0</v>
      </c>
      <c r="BH21" s="529">
        <f t="shared" si="35"/>
        <v>0</v>
      </c>
      <c r="BI21" s="529">
        <f t="shared" si="35"/>
        <v>0</v>
      </c>
      <c r="BJ21" s="529">
        <f t="shared" si="35"/>
        <v>0</v>
      </c>
      <c r="BK21" s="529">
        <f t="shared" si="35"/>
        <v>0</v>
      </c>
      <c r="BL21" s="529">
        <f t="shared" si="35"/>
        <v>0</v>
      </c>
      <c r="BM21" s="529" t="str">
        <f t="shared" si="35"/>
        <v/>
      </c>
      <c r="BN21" s="529" t="str">
        <f t="shared" si="35"/>
        <v/>
      </c>
      <c r="BO21" s="529" t="str">
        <f t="shared" si="35"/>
        <v/>
      </c>
      <c r="BP21" s="529" t="str">
        <f t="shared" si="35"/>
        <v/>
      </c>
      <c r="BQ21" s="529" t="str">
        <f t="shared" si="35"/>
        <v/>
      </c>
      <c r="BR21" s="529" t="str">
        <f t="shared" si="35"/>
        <v/>
      </c>
      <c r="BS21" s="529" t="str">
        <f t="shared" si="35"/>
        <v/>
      </c>
      <c r="BT21" s="529" t="str">
        <f t="shared" si="35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$G$1 &amp; " (%)"</f>
        <v>kcal (%)</v>
      </c>
      <c r="B23" s="532">
        <f>IF(B17="","",(B17-B19-B22)*B18/B$7/365/$F$1)</f>
        <v>3.065883887801696E-3</v>
      </c>
      <c r="C23" s="532">
        <f>IF(C17="","",(C17-C19-C22)*C18/C$7/365/$F$1)</f>
        <v>1.532941943900848E-3</v>
      </c>
      <c r="D23" s="532">
        <f>IF(D17="","",(D17-D19-D22)*D18/D$7/365/$F$1)</f>
        <v>3.5038673003447958E-3</v>
      </c>
      <c r="E23" s="532">
        <f>IF(E17="","",(E17-E19-E22)*E18/E$7/365/$F$1)</f>
        <v>4.4966297021091541E-2</v>
      </c>
      <c r="F23" s="532">
        <f>IF(F17="","",(F17-F19-F22)*F18/F$7/365/$F$1)</f>
        <v>2.0439225918677975E-3</v>
      </c>
      <c r="G23" s="532">
        <f>IF(G17="","",(G17-G19-G22)*G18/G$7/365/$F$1)</f>
        <v>3.9418507128878948E-2</v>
      </c>
      <c r="H23" s="532">
        <f>IF(H17="","",(H17-H19-H22)*H18/H$7/365/$F$1)</f>
        <v>1.2263535551206784E-2</v>
      </c>
      <c r="I23" s="532">
        <f>IF(I17="","",(I17-I19-I22)*I18/I$7/365/$F$1)</f>
        <v>2.0439225918677975E-3</v>
      </c>
      <c r="J23" s="532"/>
      <c r="K23" s="532" t="str">
        <f>IF(K17="","",(K17-K19-K22)*K18/K$7/365/$F$1)</f>
        <v/>
      </c>
      <c r="L23" s="532" t="str">
        <f>IF(L17="","",(L17-L19-L22)*L18/L$7/365/$F$1)</f>
        <v/>
      </c>
      <c r="M23" s="532" t="str">
        <f>IF(M17="","",(M17-M19-M22)*M18/M$7/365/$F$1)</f>
        <v/>
      </c>
      <c r="N23" s="532" t="str">
        <f>IF(N17="","",(N17-N19-N22)*N18/N$7/365/$F$1)</f>
        <v/>
      </c>
      <c r="O23" s="532" t="str">
        <f>IF(O17="","",(O17-O19-O22)*O18/O$7/365/$F$1)</f>
        <v/>
      </c>
      <c r="P23" s="532" t="str">
        <f>IF(P17="","",(P17-P19-P22)*P18/P$7/365/$F$1)</f>
        <v/>
      </c>
      <c r="Q23" s="532" t="str">
        <f>IF(Q17="","",(Q17-Q19-Q22)*Q18/Q$7/365/$F$1)</f>
        <v/>
      </c>
      <c r="R23" s="532" t="str">
        <f>IF(R17="","",(R17-R19-R22)*R18/R$7/365/$F$1)</f>
        <v/>
      </c>
      <c r="S23" s="670"/>
      <c r="T23" s="532">
        <f>IF(T17="","",(T17-T19-T22)*T18/T$7/365/$F$1)</f>
        <v>4.087845183735595E-3</v>
      </c>
      <c r="U23" s="532">
        <f>IF(U17="","",(U17-U19-U22)*U18/U$7/365/$F$1)</f>
        <v>1.2263535551206785E-3</v>
      </c>
      <c r="V23" s="532">
        <f>IF(V17="","",(V17-V19-V22)*V18/V$7/365/$F$1)</f>
        <v>4.2046407604137545E-3</v>
      </c>
      <c r="W23" s="532">
        <f>IF(W17="","",(W17-W19-W22)*W18/W$7/365/$F$1)</f>
        <v>3.065883887801696E-3</v>
      </c>
      <c r="X23" s="532">
        <f>IF(X17="","",(X17-X19-X22)*X18/X$7/365/$F$1)</f>
        <v>9.810828440965428E-3</v>
      </c>
      <c r="Y23" s="532">
        <f>IF(Y17="","",(Y17-Y19-Y22)*Y18/Y$7/365/$F$1)</f>
        <v>2.5227844562482532E-2</v>
      </c>
      <c r="Z23" s="532">
        <f>IF(Z17="","",(Z17-Z19-Z22)*Z18/Z$7/365/$F$1)</f>
        <v>1.7519336501723979E-3</v>
      </c>
      <c r="AA23" s="532">
        <f>IF(AA17="","",(AA17-AA19-AA22)*AA18/AA$7/365/$F$1)</f>
        <v>1.1497064579256361E-3</v>
      </c>
      <c r="AB23" s="532">
        <f>IF(AB17="","",(AB17-AB19-AB22)*AB18/AB$7/365/$F$1)</f>
        <v>1.7935420743639924E-2</v>
      </c>
      <c r="AC23" s="532" t="str">
        <f>IF(AC17="","",(AC17-AC19-AC22)*AC18/AC$7/365/$F$1)</f>
        <v/>
      </c>
      <c r="AD23" s="532" t="str">
        <f>IF(AD17="","",(AD17-AD19-AD22)*AD18/AD$7/365/$F$1)</f>
        <v/>
      </c>
      <c r="AE23" s="532" t="str">
        <f>IF(AE17="","",(AE17-AE19-AE22)*AE18/AE$7/365/$F$1)</f>
        <v/>
      </c>
      <c r="AF23" s="532" t="str">
        <f>IF(AF17="","",(AF17-AF19-AF22)*AF18/AF$7/365/$F$1)</f>
        <v/>
      </c>
      <c r="AG23" s="532" t="str">
        <f>IF(AG17="","",(AG17-AG19-AG22)*AG18/AG$7/365/$F$1)</f>
        <v/>
      </c>
      <c r="AH23" s="532" t="str">
        <f>IF(AH17="","",(AH17-AH19-AH22)*AH18/AH$7/365/$F$1)</f>
        <v/>
      </c>
      <c r="AI23" s="532" t="str">
        <f>IF(AI17="","",(AI17-AI19-AI22)*AI18/AI$7/365/$F$1)</f>
        <v/>
      </c>
      <c r="AJ23" s="532" t="str">
        <f>IF(AJ17="","",(AJ17-AJ19-AJ22)*AJ18/AJ$7/365/$F$1)</f>
        <v/>
      </c>
      <c r="AK23" s="670"/>
      <c r="AL23" s="532">
        <f>IF(AL17="","",(AL17-AL19-AL22)*AL18/AL$7/365/$F$1)</f>
        <v>5.2558009505171924E-3</v>
      </c>
      <c r="AM23" s="532">
        <f>IF(AM17="","",(AM17-AM19-AM22)*AM18/AM$7/365/$F$1)</f>
        <v>4.5988258317025445E-3</v>
      </c>
      <c r="AN23" s="532">
        <f>IF(AN17="","",(AN17-AN19-AN22)*AN18/AN$7/365/$F$1)</f>
        <v>4.905414220482714E-3</v>
      </c>
      <c r="AO23" s="532">
        <f>IF(AO17="","",(AO17-AO19-AO22)*AO18/AO$7/365/$F$1)</f>
        <v>2.0439225918677972E-2</v>
      </c>
      <c r="AP23" s="532">
        <f>IF(AP17="","",(AP17-AP19-AP22)*AP18/AP$7/365/$F$1)</f>
        <v>1.5767402851551583E-2</v>
      </c>
      <c r="AQ23" s="532">
        <f>IF(AQ17="","",(AQ17-AQ19-AQ22)*AQ18/AQ$7/365/$F$1)</f>
        <v>3.065883887801696E-3</v>
      </c>
      <c r="AR23" s="532">
        <f>IF(AR17="","",(AR17-AR19-AR22)*AR18/AR$7/365/$F$1)</f>
        <v>3.6790606653620356E-2</v>
      </c>
      <c r="AS23" s="532">
        <f>IF(AS17="","",(AS17-AS19-AS22)*AS18/AS$7/365/$F$1)</f>
        <v>6.131767775603392E-3</v>
      </c>
      <c r="AT23" s="532">
        <f>IF(AT17="","",(AT17-AT19-AT22)*AT18/AT$7/365/$F$1)</f>
        <v>1.7519336501723979E-3</v>
      </c>
      <c r="AU23" s="532" t="str">
        <f>IF(AU17="","",(AU17-AU19-AU22)*AU18/AU$7/365/$F$1)</f>
        <v/>
      </c>
      <c r="AV23" s="532" t="str">
        <f>IF(AV17="","",(AV17-AV19-AV22)*AV18/AV$7/365/$F$1)</f>
        <v/>
      </c>
      <c r="AW23" s="532" t="str">
        <f>IF(AW17="","",(AW17-AW19-AW22)*AW18/AW$7/365/$F$1)</f>
        <v/>
      </c>
      <c r="AX23" s="532" t="str">
        <f>IF(AX17="","",(AX17-AX19-AX22)*AX18/AX$7/365/$F$1)</f>
        <v/>
      </c>
      <c r="AY23" s="532" t="str">
        <f>IF(AY17="","",(AY17-AY19-AY22)*AY18/AY$7/365/$F$1)</f>
        <v/>
      </c>
      <c r="AZ23" s="532" t="str">
        <f>IF(AZ17="","",(AZ17-AZ19-AZ22)*AZ18/AZ$7/365/$F$1)</f>
        <v/>
      </c>
      <c r="BA23" s="532" t="str">
        <f>IF(BA17="","",(BA17-BA19-BA22)*BA18/BA$7/365/$F$1)</f>
        <v/>
      </c>
      <c r="BB23" s="532" t="str">
        <f>IF(BB17="","",(BB17-BB19-BB22)*BB18/BB$7/365/$F$1)</f>
        <v/>
      </c>
      <c r="BC23" s="670"/>
      <c r="BD23" s="532">
        <f>IF(BD17="","",(BD17-BD19-BD22)*BD18/BD$7/365/$F$1)</f>
        <v>3.5038673003447958E-3</v>
      </c>
      <c r="BE23" s="532">
        <f>IF(BE17="","",(BE17-BE19-BE22)*BE18/BE$7/365/$F$1)</f>
        <v>3.065883887801696E-3</v>
      </c>
      <c r="BF23" s="532">
        <f>IF(BF17="","",(BF17-BF19-BF22)*BF18/BF$7/365/$F$1)</f>
        <v>1.8395303326810175E-3</v>
      </c>
      <c r="BG23" s="532">
        <f>IF(BG17="","",(BG17-BG19-BG22)*BG18/BG$7/365/$F$1)</f>
        <v>1.1497064579256361E-3</v>
      </c>
      <c r="BH23" s="532">
        <f>IF(BH17="","",(BH17-BH19-BH22)*BH18/BH$7/365/$F$1)</f>
        <v>4.5988258317025445E-3</v>
      </c>
      <c r="BI23" s="532">
        <f>IF(BI17="","",(BI17-BI19-BI22)*BI18/BI$7/365/$F$1)</f>
        <v>2.452707110241357E-3</v>
      </c>
      <c r="BJ23" s="532">
        <f>IF(BJ17="","",(BJ17-BJ19-BJ22)*BJ18/BJ$7/365/$F$1)</f>
        <v>2.207436399217221E-3</v>
      </c>
      <c r="BK23" s="532">
        <f>IF(BK17="","",(BK17-BK19-BK22)*BK18/BK$7/365/$F$1)</f>
        <v>1.2263535551206784E-2</v>
      </c>
      <c r="BL23" s="532">
        <f>IF(BL17="","",(BL17-BL19-BL22)*BL18/BL$7/365/$F$1)</f>
        <v>1.5942596216568818E-2</v>
      </c>
      <c r="BM23" s="532" t="str">
        <f>IF(BM17="","",(BM17-BM19-BM22)*BM18/BM$7/365/$F$1)</f>
        <v/>
      </c>
      <c r="BN23" s="532" t="str">
        <f>IF(BN17="","",(BN17-BN19-BN22)*BN18/BN$7/365/$F$1)</f>
        <v/>
      </c>
      <c r="BO23" s="532" t="str">
        <f>IF(BO17="","",(BO17-BO19-BO22)*BO18/BO$7/365/$F$1)</f>
        <v/>
      </c>
      <c r="BP23" s="532" t="str">
        <f>IF(BP17="","",(BP17-BP19-BP22)*BP18/BP$7/365/$F$1)</f>
        <v/>
      </c>
      <c r="BQ23" s="532" t="str">
        <f>IF(BQ17="","",(BQ17-BQ19-BQ22)*BQ18/BQ$7/365/$F$1)</f>
        <v/>
      </c>
      <c r="BR23" s="532" t="str">
        <f>IF(BR17="","",(BR17-BR19-BR22)*BR18/BR$7/365/$F$1)</f>
        <v/>
      </c>
      <c r="BS23" s="532" t="str">
        <f>IF(BS17="","",(BS17-BS19-BS22)*BS18/BS$7/365/$F$1)</f>
        <v/>
      </c>
      <c r="BT23" s="532" t="str">
        <f>IF(BT17="","",(BT17-BT19-BT22)*BT18/BT$7/365/$F$1)</f>
        <v/>
      </c>
      <c r="BU23" s="670"/>
      <c r="BV23" s="532">
        <f>IF(BV17="","",(BV17-BV19-BV22)*BV18/BV$7/365/$F$1)</f>
        <v>9.1976516634050889E-3</v>
      </c>
      <c r="BW23" s="532">
        <f>IF(BW17="","",(BW17-BW19-BW22)*BW18/BW$7/365/$F$1)</f>
        <v>5.9273755164166112E-3</v>
      </c>
      <c r="BX23" s="532">
        <f>IF(BX17="","",(BX17-BX19-BX22)*BX18/BX$7/365/$F$1)</f>
        <v>6.131767775603392E-3</v>
      </c>
      <c r="BY23" s="532">
        <f>IF(BY17="","",(BY17-BY19-BY22)*BY18/BY$7/365/$F$1)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IF(DP17="","",(DP17+SUM(BV17)*(DP17="")-SUM(DP19)-DP22-SUM(BV22)*(DP22=""))*BV18/DP$7/365/$F$1)</f>
        <v>1.5329419439008481E-2</v>
      </c>
      <c r="DQ23" s="532">
        <f>IF(DQ17="","",(DQ17+SUM(BW17)*(DQ17="")-SUM(DQ19)-DQ22-SUM(BW22)*(DQ22=""))*BW18/DQ$7/365/$F$1)</f>
        <v>7.6647097195042405E-3</v>
      </c>
      <c r="DR23" s="532">
        <f>IF(DR17="","",(DR17+SUM(BX17)*(DR17="")-SUM(DR19)-DR22-SUM(BX22)*(DR22=""))*BX18/DR$7/365/$F$1)</f>
        <v>7.6647097195042405E-3</v>
      </c>
      <c r="DS23" s="674">
        <f>IF(DS17="","",(DS17+SUM(BY17)*(DS17="")-SUM(DS19)-DS22-SUM(BY22)*(DS22=""))*BY18/DS$7/365/$F$1)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$G$1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36"/>
        <v/>
      </c>
      <c r="CF26" s="89" t="str">
        <f t="shared" si="36"/>
        <v/>
      </c>
      <c r="CG26" s="89" t="str">
        <f t="shared" si="36"/>
        <v/>
      </c>
      <c r="CH26" s="89" t="str">
        <f t="shared" si="36"/>
        <v/>
      </c>
      <c r="CI26" s="89" t="str">
        <f t="shared" si="36"/>
        <v/>
      </c>
      <c r="CJ26" s="89">
        <f t="shared" si="36"/>
        <v>0</v>
      </c>
      <c r="CK26" s="152">
        <f t="shared" si="36"/>
        <v>0</v>
      </c>
      <c r="CL26" s="152">
        <f t="shared" si="36"/>
        <v>0</v>
      </c>
      <c r="CM26" s="152">
        <f t="shared" si="36"/>
        <v>0</v>
      </c>
      <c r="CN26" s="89">
        <f t="shared" si="36"/>
        <v>0</v>
      </c>
      <c r="CO26" s="89" t="str">
        <f t="shared" si="36"/>
        <v/>
      </c>
      <c r="CP26" s="89" t="str">
        <f t="shared" si="36"/>
        <v/>
      </c>
      <c r="CQ26" s="89" t="str">
        <f t="shared" si="36"/>
        <v/>
      </c>
      <c r="CR26" s="89" t="str">
        <f t="shared" si="36"/>
        <v/>
      </c>
      <c r="CS26" s="88" t="str">
        <f t="shared" si="36"/>
        <v/>
      </c>
      <c r="CT26" s="483" t="str">
        <f t="shared" si="36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36"/>
        <v/>
      </c>
      <c r="CF27" s="89" t="str">
        <f t="shared" si="36"/>
        <v/>
      </c>
      <c r="CG27" s="89" t="str">
        <f t="shared" si="36"/>
        <v/>
      </c>
      <c r="CH27" s="89" t="str">
        <f t="shared" si="36"/>
        <v/>
      </c>
      <c r="CI27" s="89" t="str">
        <f t="shared" si="36"/>
        <v/>
      </c>
      <c r="CJ27" s="89">
        <f t="shared" si="36"/>
        <v>0</v>
      </c>
      <c r="CK27" s="152">
        <f t="shared" si="36"/>
        <v>0</v>
      </c>
      <c r="CL27" s="152">
        <f t="shared" si="36"/>
        <v>0</v>
      </c>
      <c r="CM27" s="152">
        <f t="shared" si="36"/>
        <v>0</v>
      </c>
      <c r="CN27" s="89">
        <f t="shared" si="36"/>
        <v>0</v>
      </c>
      <c r="CO27" s="89" t="str">
        <f t="shared" si="36"/>
        <v/>
      </c>
      <c r="CP27" s="89" t="str">
        <f t="shared" si="36"/>
        <v/>
      </c>
      <c r="CQ27" s="89" t="str">
        <f t="shared" si="36"/>
        <v/>
      </c>
      <c r="CR27" s="89" t="str">
        <f t="shared" si="36"/>
        <v/>
      </c>
      <c r="CS27" s="88" t="str">
        <f t="shared" si="36"/>
        <v/>
      </c>
      <c r="CT27" s="483" t="str">
        <f t="shared" si="36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37">IF(B26="","",B26*B27)</f>
        <v>0</v>
      </c>
      <c r="C28" s="529" t="str">
        <f t="shared" si="37"/>
        <v/>
      </c>
      <c r="D28" s="529">
        <f t="shared" si="37"/>
        <v>25</v>
      </c>
      <c r="E28" s="529" t="str">
        <f t="shared" si="37"/>
        <v/>
      </c>
      <c r="F28" s="529" t="str">
        <f t="shared" si="37"/>
        <v/>
      </c>
      <c r="G28" s="529">
        <f t="shared" si="37"/>
        <v>120</v>
      </c>
      <c r="H28" s="529">
        <f t="shared" si="37"/>
        <v>0</v>
      </c>
      <c r="I28" s="529">
        <f t="shared" si="37"/>
        <v>0</v>
      </c>
      <c r="J28" s="529" t="str">
        <f t="shared" si="37"/>
        <v/>
      </c>
      <c r="K28" s="529" t="str">
        <f t="shared" si="37"/>
        <v/>
      </c>
      <c r="L28" s="529" t="str">
        <f t="shared" si="37"/>
        <v/>
      </c>
      <c r="M28" s="529" t="str">
        <f t="shared" si="37"/>
        <v/>
      </c>
      <c r="N28" s="529" t="str">
        <f t="shared" si="37"/>
        <v/>
      </c>
      <c r="O28" s="529" t="str">
        <f t="shared" si="37"/>
        <v/>
      </c>
      <c r="P28" s="529" t="str">
        <f t="shared" si="37"/>
        <v/>
      </c>
      <c r="Q28" s="529" t="str">
        <f t="shared" si="37"/>
        <v/>
      </c>
      <c r="R28" s="529" t="str">
        <f t="shared" si="37"/>
        <v/>
      </c>
      <c r="S28" s="533"/>
      <c r="T28" s="529">
        <f t="shared" ref="T28:AJ28" si="38">IF(T26="","",T26*T27)</f>
        <v>0</v>
      </c>
      <c r="U28" s="529">
        <f t="shared" si="38"/>
        <v>0</v>
      </c>
      <c r="V28" s="529">
        <f t="shared" si="38"/>
        <v>10</v>
      </c>
      <c r="W28" s="529" t="str">
        <f t="shared" si="38"/>
        <v/>
      </c>
      <c r="X28" s="529" t="str">
        <f t="shared" si="38"/>
        <v/>
      </c>
      <c r="Y28" s="529" t="str">
        <f t="shared" si="38"/>
        <v/>
      </c>
      <c r="Z28" s="529">
        <f t="shared" si="38"/>
        <v>100</v>
      </c>
      <c r="AA28" s="529" t="str">
        <f t="shared" si="38"/>
        <v/>
      </c>
      <c r="AB28" s="529">
        <f t="shared" si="38"/>
        <v>80</v>
      </c>
      <c r="AC28" s="529" t="str">
        <f t="shared" si="38"/>
        <v/>
      </c>
      <c r="AD28" s="529" t="str">
        <f t="shared" si="38"/>
        <v/>
      </c>
      <c r="AE28" s="529" t="str">
        <f t="shared" si="38"/>
        <v/>
      </c>
      <c r="AF28" s="529" t="str">
        <f t="shared" si="38"/>
        <v/>
      </c>
      <c r="AG28" s="529" t="str">
        <f t="shared" si="38"/>
        <v/>
      </c>
      <c r="AH28" s="529" t="str">
        <f t="shared" si="38"/>
        <v/>
      </c>
      <c r="AI28" s="529" t="str">
        <f t="shared" si="38"/>
        <v/>
      </c>
      <c r="AJ28" s="529" t="str">
        <f t="shared" si="38"/>
        <v/>
      </c>
      <c r="AK28" s="533"/>
      <c r="AL28" s="529" t="str">
        <f t="shared" ref="AL28:BB28" si="39">IF(AL26="","",AL26*AL27)</f>
        <v/>
      </c>
      <c r="AM28" s="529">
        <f t="shared" si="39"/>
        <v>0</v>
      </c>
      <c r="AN28" s="529" t="str">
        <f t="shared" si="39"/>
        <v/>
      </c>
      <c r="AO28" s="529">
        <f t="shared" si="39"/>
        <v>0</v>
      </c>
      <c r="AP28" s="529">
        <f t="shared" si="39"/>
        <v>0</v>
      </c>
      <c r="AQ28" s="529" t="str">
        <f t="shared" si="39"/>
        <v/>
      </c>
      <c r="AR28" s="529">
        <f t="shared" si="39"/>
        <v>40</v>
      </c>
      <c r="AS28" s="529">
        <f t="shared" si="39"/>
        <v>0</v>
      </c>
      <c r="AT28" s="529" t="str">
        <f t="shared" si="39"/>
        <v/>
      </c>
      <c r="AU28" s="529" t="str">
        <f t="shared" si="39"/>
        <v/>
      </c>
      <c r="AV28" s="529" t="str">
        <f t="shared" si="39"/>
        <v/>
      </c>
      <c r="AW28" s="529" t="str">
        <f t="shared" si="39"/>
        <v/>
      </c>
      <c r="AX28" s="529" t="str">
        <f t="shared" si="39"/>
        <v/>
      </c>
      <c r="AY28" s="529" t="str">
        <f t="shared" si="39"/>
        <v/>
      </c>
      <c r="AZ28" s="529" t="str">
        <f t="shared" si="39"/>
        <v/>
      </c>
      <c r="BA28" s="529" t="str">
        <f t="shared" si="39"/>
        <v/>
      </c>
      <c r="BB28" s="529" t="str">
        <f t="shared" si="39"/>
        <v/>
      </c>
      <c r="BC28" s="533"/>
      <c r="BD28" s="529">
        <f t="shared" ref="BD28:BT28" si="40">IF(BD26="","",BD26*BD27)</f>
        <v>0</v>
      </c>
      <c r="BE28" s="529">
        <f t="shared" si="40"/>
        <v>0</v>
      </c>
      <c r="BF28" s="529">
        <f t="shared" si="40"/>
        <v>0</v>
      </c>
      <c r="BG28" s="529" t="str">
        <f t="shared" si="40"/>
        <v/>
      </c>
      <c r="BH28" s="529">
        <f t="shared" si="40"/>
        <v>0</v>
      </c>
      <c r="BI28" s="529" t="str">
        <f t="shared" si="40"/>
        <v/>
      </c>
      <c r="BJ28" s="529" t="str">
        <f t="shared" si="40"/>
        <v/>
      </c>
      <c r="BK28" s="529" t="str">
        <f t="shared" si="40"/>
        <v/>
      </c>
      <c r="BL28" s="529">
        <f t="shared" si="40"/>
        <v>0</v>
      </c>
      <c r="BM28" s="529" t="str">
        <f t="shared" si="40"/>
        <v/>
      </c>
      <c r="BN28" s="529" t="str">
        <f t="shared" si="40"/>
        <v/>
      </c>
      <c r="BO28" s="529" t="str">
        <f t="shared" si="40"/>
        <v/>
      </c>
      <c r="BP28" s="529" t="str">
        <f t="shared" si="40"/>
        <v/>
      </c>
      <c r="BQ28" s="529" t="str">
        <f t="shared" si="40"/>
        <v/>
      </c>
      <c r="BR28" s="529" t="str">
        <f t="shared" si="40"/>
        <v/>
      </c>
      <c r="BS28" s="529" t="str">
        <f t="shared" si="40"/>
        <v/>
      </c>
      <c r="BT28" s="529" t="str">
        <f t="shared" si="40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36"/>
        <v/>
      </c>
      <c r="CF28" s="89" t="str">
        <f t="shared" si="36"/>
        <v/>
      </c>
      <c r="CG28" s="89" t="str">
        <f t="shared" si="36"/>
        <v/>
      </c>
      <c r="CH28" s="89" t="str">
        <f t="shared" si="36"/>
        <v/>
      </c>
      <c r="CI28" s="89" t="str">
        <f t="shared" si="36"/>
        <v/>
      </c>
      <c r="CJ28" s="89">
        <f t="shared" si="36"/>
        <v>0</v>
      </c>
      <c r="CK28" s="152">
        <f t="shared" si="36"/>
        <v>0</v>
      </c>
      <c r="CL28" s="152">
        <f t="shared" si="36"/>
        <v>0</v>
      </c>
      <c r="CM28" s="152">
        <f t="shared" si="36"/>
        <v>0</v>
      </c>
      <c r="CN28" s="89">
        <f t="shared" si="36"/>
        <v>0</v>
      </c>
      <c r="CO28" s="89" t="str">
        <f t="shared" si="36"/>
        <v/>
      </c>
      <c r="CP28" s="89" t="str">
        <f t="shared" si="36"/>
        <v/>
      </c>
      <c r="CQ28" s="89" t="str">
        <f t="shared" si="36"/>
        <v/>
      </c>
      <c r="CR28" s="89" t="str">
        <f t="shared" si="36"/>
        <v/>
      </c>
      <c r="CS28" s="88" t="str">
        <f t="shared" si="36"/>
        <v/>
      </c>
      <c r="CT28" s="483" t="str">
        <f t="shared" si="36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36"/>
        <v/>
      </c>
      <c r="CF29" s="89" t="str">
        <f t="shared" si="36"/>
        <v/>
      </c>
      <c r="CG29" s="89" t="str">
        <f t="shared" si="36"/>
        <v/>
      </c>
      <c r="CH29" s="89" t="str">
        <f t="shared" si="36"/>
        <v/>
      </c>
      <c r="CI29" s="89" t="str">
        <f t="shared" si="36"/>
        <v/>
      </c>
      <c r="CJ29" s="89">
        <f t="shared" si="36"/>
        <v>0</v>
      </c>
      <c r="CK29" s="152">
        <f t="shared" si="36"/>
        <v>0</v>
      </c>
      <c r="CL29" s="152">
        <f t="shared" si="36"/>
        <v>0</v>
      </c>
      <c r="CM29" s="152">
        <f t="shared" si="36"/>
        <v>0</v>
      </c>
      <c r="CN29" s="89">
        <f t="shared" si="36"/>
        <v>0</v>
      </c>
      <c r="CO29" s="89" t="str">
        <f t="shared" si="36"/>
        <v/>
      </c>
      <c r="CP29" s="89" t="str">
        <f t="shared" si="36"/>
        <v/>
      </c>
      <c r="CQ29" s="89" t="str">
        <f t="shared" si="36"/>
        <v/>
      </c>
      <c r="CR29" s="89" t="str">
        <f t="shared" si="36"/>
        <v/>
      </c>
      <c r="CS29" s="88" t="str">
        <f t="shared" si="36"/>
        <v/>
      </c>
      <c r="CT29" s="483" t="str">
        <f t="shared" si="36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$G$1 &amp; " (%)"</f>
        <v>kcal (%)</v>
      </c>
      <c r="B30" s="532">
        <f>IF(B24="","",(B24-B26-B29)*B25/B$7/365/$F$1)</f>
        <v>1.7938682322243965E-3</v>
      </c>
      <c r="C30" s="532" t="str">
        <f>IF(C24="","",(C24-C26-C29)*C25/C$7/365/$F$1)</f>
        <v/>
      </c>
      <c r="D30" s="532">
        <f>IF(D24="","",(D24-D26-D29)*D25/D$7/365/$F$1)</f>
        <v>8.2005404901686703E-4</v>
      </c>
      <c r="E30" s="532" t="str">
        <f>IF(E24="","",(E24-E26-E29)*E25/E$7/365/$F$1)</f>
        <v/>
      </c>
      <c r="F30" s="532" t="str">
        <f>IF(F24="","",(F24-F26-F29)*F25/F$7/365/$F$1)</f>
        <v/>
      </c>
      <c r="G30" s="532">
        <f>IF(G24="","",(G24-G26-G29)*G25/G$7/365/$F$1)</f>
        <v>4.3052837573385521E-3</v>
      </c>
      <c r="H30" s="532">
        <f>IF(H24="","",(H24-H26-H29)*H25/H$7/365/$F$1)</f>
        <v>2.8701891715590348E-3</v>
      </c>
      <c r="I30" s="532">
        <f>IF(I24="","",(I24-I26-I29)*I25/I$7/365/$F$1)</f>
        <v>2.3918243096325287E-3</v>
      </c>
      <c r="J30" s="532" t="str">
        <f>IF(J24="","",(J24-J26-J29)*J25/J$7/365/$F$1)</f>
        <v/>
      </c>
      <c r="K30" s="532" t="str">
        <f>IF(K24="","",(K24-K26-K29)*K25/K$7/365/$F$1)</f>
        <v/>
      </c>
      <c r="L30" s="532" t="str">
        <f>IF(L24="","",(L24-L26-L29)*L25/L$7/365/$F$1)</f>
        <v/>
      </c>
      <c r="M30" s="532" t="str">
        <f>IF(M24="","",(M24-M26-M29)*M25/M$7/365/$F$1)</f>
        <v/>
      </c>
      <c r="N30" s="532" t="str">
        <f>IF(N24="","",(N24-N26-N29)*N25/N$7/365/$F$1)</f>
        <v/>
      </c>
      <c r="O30" s="532" t="str">
        <f>IF(O24="","",(O24-O26-O29)*O25/O$7/365/$F$1)</f>
        <v/>
      </c>
      <c r="P30" s="532" t="str">
        <f>IF(P24="","",(P24-P26-P29)*P25/P$7/365/$F$1)</f>
        <v/>
      </c>
      <c r="Q30" s="532" t="str">
        <f>IF(Q24="","",(Q24-Q26-Q29)*Q25/Q$7/365/$F$1)</f>
        <v/>
      </c>
      <c r="R30" s="532" t="str">
        <f>IF(R24="","",(R24-R26-R29)*R25/R$7/365/$F$1)</f>
        <v/>
      </c>
      <c r="S30" s="670"/>
      <c r="T30" s="532">
        <f>IF(T24="","",(T24-T26-T29)*T25/T$7/365/$F$1)</f>
        <v>1.4350945857795174E-3</v>
      </c>
      <c r="U30" s="532">
        <f>IF(U24="","",(U24-U26-U29)*U25/U$7/365/$F$1)</f>
        <v>1.8395303326810175E-3</v>
      </c>
      <c r="V30" s="532">
        <f>IF(V24="","",(V24-V26-V29)*V25/V$7/365/$F$1)</f>
        <v>6.9704594166433709E-4</v>
      </c>
      <c r="W30" s="532" t="str">
        <f>IF(W24="","",(W24-W26-W29)*W25/W$7/365/$F$1)</f>
        <v/>
      </c>
      <c r="X30" s="532" t="str">
        <f>IF(X24="","",(X24-X26-X29)*X25/X$7/365/$F$1)</f>
        <v/>
      </c>
      <c r="Y30" s="532" t="str">
        <f>IF(Y24="","",(Y24-Y26-Y29)*Y25/Y$7/365/$F$1)</f>
        <v/>
      </c>
      <c r="Z30" s="532">
        <f>IF(Z24="","",(Z24-Z26-Z29)*Z25/Z$7/365/$F$1)</f>
        <v>2.0501351225421676E-4</v>
      </c>
      <c r="AA30" s="532" t="str">
        <f>IF(AA24="","",(AA24-AA26-AA29)*AA25/AA$7/365/$F$1)</f>
        <v/>
      </c>
      <c r="AB30" s="532">
        <f>IF(AB24="","",(AB24-AB26-AB29)*AB25/AB$7/365/$F$1)</f>
        <v>2.7266797129810827E-3</v>
      </c>
      <c r="AC30" s="532" t="str">
        <f>IF(AC24="","",(AC24-AC26-AC29)*AC25/AC$7/365/$F$1)</f>
        <v/>
      </c>
      <c r="AD30" s="532" t="str">
        <f>IF(AD24="","",(AD24-AD26-AD29)*AD25/AD$7/365/$F$1)</f>
        <v/>
      </c>
      <c r="AE30" s="532" t="str">
        <f>IF(AE24="","",(AE24-AE26-AE29)*AE25/AE$7/365/$F$1)</f>
        <v/>
      </c>
      <c r="AF30" s="532" t="str">
        <f>IF(AF24="","",(AF24-AF26-AF29)*AF25/AF$7/365/$F$1)</f>
        <v/>
      </c>
      <c r="AG30" s="532" t="str">
        <f>IF(AG24="","",(AG24-AG26-AG29)*AG25/AG$7/365/$F$1)</f>
        <v/>
      </c>
      <c r="AH30" s="532" t="str">
        <f>IF(AH24="","",(AH24-AH26-AH29)*AH25/AH$7/365/$F$1)</f>
        <v/>
      </c>
      <c r="AI30" s="532" t="str">
        <f>IF(AI24="","",(AI24-AI26-AI29)*AI25/AI$7/365/$F$1)</f>
        <v/>
      </c>
      <c r="AJ30" s="532" t="str">
        <f>IF(AJ24="","",(AJ24-AJ26-AJ29)*AJ25/AJ$7/365/$F$1)</f>
        <v/>
      </c>
      <c r="AK30" s="670"/>
      <c r="AL30" s="532" t="str">
        <f>IF(AL24="","",(AL24-AL26-AL29)*AL25/AL$7/365/$F$1)</f>
        <v/>
      </c>
      <c r="AM30" s="532">
        <f>IF(AM24="","",(AM24-AM26-AM29)*AM25/AM$7/365/$F$1)</f>
        <v>8.6105675146771034E-4</v>
      </c>
      <c r="AN30" s="532" t="str">
        <f>IF(AN24="","",(AN24-AN26-AN29)*AN25/AN$7/365/$F$1)</f>
        <v/>
      </c>
      <c r="AO30" s="532">
        <f>IF(AO24="","",(AO24-AO26-AO29)*AO25/AO$7/365/$F$1)</f>
        <v>9.5672972385301151E-4</v>
      </c>
      <c r="AP30" s="532">
        <f>IF(AP24="","",(AP24-AP26-AP29)*AP25/AP$7/365/$F$1)</f>
        <v>1.8451216102879507E-3</v>
      </c>
      <c r="AQ30" s="532" t="str">
        <f>IF(AQ24="","",(AQ24-AQ26-AQ29)*AQ25/AQ$7/365/$F$1)</f>
        <v/>
      </c>
      <c r="AR30" s="532">
        <f>IF(AR24="","",(AR24-AR26-AR29)*AR25/AR$7/365/$F$1)</f>
        <v>9.5672972385301151E-4</v>
      </c>
      <c r="AS30" s="532">
        <f>IF(AS24="","",(AS24-AS26-AS29)*AS25/AS$7/365/$F$1)</f>
        <v>2.8701891715590348E-3</v>
      </c>
      <c r="AT30" s="532" t="str">
        <f>IF(AT24="","",(AT24-AT26-AT29)*AT25/AT$7/365/$F$1)</f>
        <v/>
      </c>
      <c r="AU30" s="532" t="str">
        <f>IF(AU24="","",(AU24-AU26-AU29)*AU25/AU$7/365/$F$1)</f>
        <v/>
      </c>
      <c r="AV30" s="532" t="str">
        <f>IF(AV24="","",(AV24-AV26-AV29)*AV25/AV$7/365/$F$1)</f>
        <v/>
      </c>
      <c r="AW30" s="532" t="str">
        <f>IF(AW24="","",(AW24-AW26-AW29)*AW25/AW$7/365/$F$1)</f>
        <v/>
      </c>
      <c r="AX30" s="532" t="str">
        <f>IF(AX24="","",(AX24-AX26-AX29)*AX25/AX$7/365/$F$1)</f>
        <v/>
      </c>
      <c r="AY30" s="532" t="str">
        <f>IF(AY24="","",(AY24-AY26-AY29)*AY25/AY$7/365/$F$1)</f>
        <v/>
      </c>
      <c r="AZ30" s="532" t="str">
        <f>IF(AZ24="","",(AZ24-AZ26-AZ29)*AZ25/AZ$7/365/$F$1)</f>
        <v/>
      </c>
      <c r="BA30" s="532" t="str">
        <f>IF(BA24="","",(BA24-BA26-BA29)*BA25/BA$7/365/$F$1)</f>
        <v/>
      </c>
      <c r="BB30" s="532" t="str">
        <f>IF(BB24="","",(BB24-BB26-BB29)*BB25/BB$7/365/$F$1)</f>
        <v/>
      </c>
      <c r="BC30" s="670"/>
      <c r="BD30" s="532">
        <f>IF(BD24="","",(BD24-BD26-BD29)*BD25/BD$7/365/$F$1)</f>
        <v>3.0752026838132518E-4</v>
      </c>
      <c r="BE30" s="532">
        <f>IF(BE24="","",(BE24-BE26-BE29)*BE25/BE$7/365/$F$1)</f>
        <v>2.8701891715590348E-3</v>
      </c>
      <c r="BF30" s="532">
        <f>IF(BF24="","",(BF24-BF26-BF29)*BF25/BF$7/365/$F$1)</f>
        <v>8.6105675146771034E-4</v>
      </c>
      <c r="BG30" s="532" t="str">
        <f>IF(BG24="","",(BG24-BG26-BG29)*BG25/BG$7/365/$F$1)</f>
        <v/>
      </c>
      <c r="BH30" s="532">
        <f>IF(BH24="","",(BH24-BH26-BH29)*BH25/BH$7/365/$F$1)</f>
        <v>1.076320939334638E-3</v>
      </c>
      <c r="BI30" s="532" t="str">
        <f>IF(BI24="","",(BI24-BI26-BI29)*BI25/BI$7/365/$F$1)</f>
        <v/>
      </c>
      <c r="BJ30" s="532" t="str">
        <f>IF(BJ24="","",(BJ24-BJ26-BJ29)*BJ25/BJ$7/365/$F$1)</f>
        <v/>
      </c>
      <c r="BK30" s="532" t="str">
        <f>IF(BK24="","",(BK24-BK26-BK29)*BK25/BK$7/365/$F$1)</f>
        <v/>
      </c>
      <c r="BL30" s="532">
        <f>IF(BL24="","",(BL24-BL26-BL29)*BL25/BL$7/365/$F$1)</f>
        <v>1.7221135029354207E-3</v>
      </c>
      <c r="BM30" s="532" t="str">
        <f>IF(BM24="","",(BM24-BM26-BM29)*BM25/BM$7/365/$F$1)</f>
        <v/>
      </c>
      <c r="BN30" s="532" t="str">
        <f>IF(BN24="","",(BN24-BN26-BN29)*BN25/BN$7/365/$F$1)</f>
        <v/>
      </c>
      <c r="BO30" s="532" t="str">
        <f>IF(BO24="","",(BO24-BO26-BO29)*BO25/BO$7/365/$F$1)</f>
        <v/>
      </c>
      <c r="BP30" s="532" t="str">
        <f>IF(BP24="","",(BP24-BP26-BP29)*BP25/BP$7/365/$F$1)</f>
        <v/>
      </c>
      <c r="BQ30" s="532" t="str">
        <f>IF(BQ24="","",(BQ24-BQ26-BQ29)*BQ25/BQ$7/365/$F$1)</f>
        <v/>
      </c>
      <c r="BR30" s="532" t="str">
        <f>IF(BR24="","",(BR24-BR26-BR29)*BR25/BR$7/365/$F$1)</f>
        <v/>
      </c>
      <c r="BS30" s="532" t="str">
        <f>IF(BS24="","",(BS24-BS26-BS29)*BS25/BS$7/365/$F$1)</f>
        <v/>
      </c>
      <c r="BT30" s="532" t="str">
        <f>IF(BT24="","",(BT24-BT26-BT29)*BT25/BT$7/365/$F$1)</f>
        <v/>
      </c>
      <c r="BU30" s="670"/>
      <c r="BV30" s="532">
        <f>IF(BV24="","",(BV24-BV26-BV29)*BV25/BV$7/365/$F$1)</f>
        <v>2.2722330941509026E-3</v>
      </c>
      <c r="BW30" s="532">
        <f>IF(BW24="","",(BW24-BW26-BW29)*BW25/BW$7/365/$F$1)</f>
        <v>1.3394216133942162E-3</v>
      </c>
      <c r="BX30" s="532">
        <f>IF(BX24="","",(BX24-BX26-BX29)*BX25/BX$7/365/$F$1)</f>
        <v>1.1480756686236139E-3</v>
      </c>
      <c r="BY30" s="532">
        <f>IF(BY24="","",(BY24-BY26-BY29)*BY25/BY$7/365/$F$1)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36"/>
        <v/>
      </c>
      <c r="CF30" s="491" t="str">
        <f t="shared" si="36"/>
        <v/>
      </c>
      <c r="CG30" s="491" t="str">
        <f t="shared" si="36"/>
        <v/>
      </c>
      <c r="CH30" s="491" t="str">
        <f t="shared" si="36"/>
        <v/>
      </c>
      <c r="CI30" s="491" t="str">
        <f t="shared" si="36"/>
        <v/>
      </c>
      <c r="CJ30" s="491">
        <f t="shared" si="36"/>
        <v>3.0752026838132518E-4</v>
      </c>
      <c r="CK30" s="492">
        <f t="shared" si="36"/>
        <v>8.6105675146771034E-4</v>
      </c>
      <c r="CL30" s="492">
        <f t="shared" si="36"/>
        <v>1.076320939334638E-3</v>
      </c>
      <c r="CM30" s="492">
        <f t="shared" si="36"/>
        <v>1.7221135029354207E-3</v>
      </c>
      <c r="CN30" s="491">
        <f t="shared" si="36"/>
        <v>2.8701891715590348E-3</v>
      </c>
      <c r="CO30" s="491" t="str">
        <f t="shared" si="36"/>
        <v/>
      </c>
      <c r="CP30" s="491" t="str">
        <f t="shared" si="36"/>
        <v/>
      </c>
      <c r="CQ30" s="491" t="str">
        <f t="shared" si="36"/>
        <v/>
      </c>
      <c r="CR30" s="491" t="str">
        <f t="shared" si="36"/>
        <v/>
      </c>
      <c r="CS30" s="490" t="str">
        <f t="shared" si="36"/>
        <v/>
      </c>
      <c r="CT30" s="502" t="str">
        <f t="shared" si="36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IF(DP24="","",(DP24+SUM(BV24)*(DP24="")-SUM(DP26)-DP29-SUM(BV29)*(DP29=""))*BV25/DP$7/365/$F$1)</f>
        <v>2.9897803870406608E-3</v>
      </c>
      <c r="DQ30" s="532">
        <f>IF(DQ24="","",(DQ24+SUM(BW24)*(DQ24="")-SUM(DQ26)-DQ29-SUM(BW29)*(DQ29=""))*BW25/DQ$7/365/$F$1)</f>
        <v>1.7938682322243965E-3</v>
      </c>
      <c r="DR30" s="532">
        <f>IF(DR24="","",(DR24+SUM(BX24)*(DR24="")-SUM(DR26)-DR29-SUM(BX29)*(DR29=""))*BX25/DR$7/365/$F$1)</f>
        <v>1.4350945857795174E-3</v>
      </c>
      <c r="DS30" s="674">
        <f>IF(DS24="","",(DS24+SUM(BY24)*(DS24="")-SUM(DS26)-DS29-SUM(BY29)*(DS29=""))*BY25/DS$7/365/$F$1)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36"/>
        <v/>
      </c>
      <c r="CF31" s="89" t="str">
        <f t="shared" si="36"/>
        <v/>
      </c>
      <c r="CG31" s="89" t="str">
        <f t="shared" si="36"/>
        <v/>
      </c>
      <c r="CH31" s="89" t="str">
        <f t="shared" si="36"/>
        <v/>
      </c>
      <c r="CI31" s="89" t="str">
        <f t="shared" si="36"/>
        <v/>
      </c>
      <c r="CJ31" s="89" t="str">
        <f t="shared" si="36"/>
        <v/>
      </c>
      <c r="CK31" s="152" t="str">
        <f t="shared" si="36"/>
        <v/>
      </c>
      <c r="CL31" s="152" t="str">
        <f t="shared" si="36"/>
        <v/>
      </c>
      <c r="CM31" s="152" t="str">
        <f t="shared" si="36"/>
        <v/>
      </c>
      <c r="CN31" s="89" t="str">
        <f t="shared" si="36"/>
        <v/>
      </c>
      <c r="CO31" s="89" t="str">
        <f t="shared" si="36"/>
        <v/>
      </c>
      <c r="CP31" s="89" t="str">
        <f t="shared" si="36"/>
        <v/>
      </c>
      <c r="CQ31" s="89" t="str">
        <f t="shared" si="36"/>
        <v/>
      </c>
      <c r="CR31" s="89" t="str">
        <f t="shared" si="36"/>
        <v/>
      </c>
      <c r="CS31" s="88" t="str">
        <f t="shared" si="36"/>
        <v/>
      </c>
      <c r="CT31" s="483" t="str">
        <f t="shared" si="36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$G$1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36"/>
        <v/>
      </c>
      <c r="CF32" s="89" t="str">
        <f t="shared" si="36"/>
        <v/>
      </c>
      <c r="CG32" s="89" t="str">
        <f t="shared" si="36"/>
        <v/>
      </c>
      <c r="CH32" s="89" t="str">
        <f t="shared" si="36"/>
        <v/>
      </c>
      <c r="CI32" s="89" t="str">
        <f t="shared" si="36"/>
        <v/>
      </c>
      <c r="CJ32" s="89" t="str">
        <f t="shared" si="36"/>
        <v/>
      </c>
      <c r="CK32" s="152" t="str">
        <f t="shared" si="36"/>
        <v/>
      </c>
      <c r="CL32" s="152" t="str">
        <f t="shared" si="36"/>
        <v/>
      </c>
      <c r="CM32" s="152" t="str">
        <f t="shared" si="36"/>
        <v/>
      </c>
      <c r="CN32" s="89" t="str">
        <f t="shared" si="36"/>
        <v/>
      </c>
      <c r="CO32" s="89" t="str">
        <f t="shared" si="36"/>
        <v/>
      </c>
      <c r="CP32" s="89" t="str">
        <f t="shared" si="36"/>
        <v/>
      </c>
      <c r="CQ32" s="89" t="str">
        <f t="shared" si="36"/>
        <v/>
      </c>
      <c r="CR32" s="89" t="str">
        <f t="shared" si="36"/>
        <v/>
      </c>
      <c r="CS32" s="88" t="str">
        <f t="shared" si="36"/>
        <v/>
      </c>
      <c r="CT32" s="483" t="str">
        <f t="shared" si="36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36"/>
        <v/>
      </c>
      <c r="CF33" s="89" t="str">
        <f t="shared" si="36"/>
        <v/>
      </c>
      <c r="CG33" s="89" t="str">
        <f t="shared" si="36"/>
        <v/>
      </c>
      <c r="CH33" s="89" t="str">
        <f t="shared" si="36"/>
        <v/>
      </c>
      <c r="CI33" s="89" t="str">
        <f t="shared" si="36"/>
        <v/>
      </c>
      <c r="CJ33" s="89" t="str">
        <f t="shared" si="36"/>
        <v/>
      </c>
      <c r="CK33" s="152" t="str">
        <f t="shared" si="36"/>
        <v/>
      </c>
      <c r="CL33" s="152" t="str">
        <f t="shared" si="36"/>
        <v/>
      </c>
      <c r="CM33" s="152" t="str">
        <f t="shared" si="36"/>
        <v/>
      </c>
      <c r="CN33" s="89" t="str">
        <f t="shared" si="36"/>
        <v/>
      </c>
      <c r="CO33" s="89" t="str">
        <f t="shared" si="36"/>
        <v/>
      </c>
      <c r="CP33" s="89" t="str">
        <f t="shared" si="36"/>
        <v/>
      </c>
      <c r="CQ33" s="89" t="str">
        <f t="shared" si="36"/>
        <v/>
      </c>
      <c r="CR33" s="89" t="str">
        <f t="shared" si="36"/>
        <v/>
      </c>
      <c r="CS33" s="88" t="str">
        <f t="shared" si="36"/>
        <v/>
      </c>
      <c r="CT33" s="483" t="str">
        <f t="shared" si="36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36"/>
        <v/>
      </c>
      <c r="CF34" s="89" t="str">
        <f t="shared" si="36"/>
        <v/>
      </c>
      <c r="CG34" s="89" t="str">
        <f t="shared" si="36"/>
        <v/>
      </c>
      <c r="CH34" s="89" t="str">
        <f t="shared" si="36"/>
        <v/>
      </c>
      <c r="CI34" s="89" t="str">
        <f t="shared" si="36"/>
        <v/>
      </c>
      <c r="CJ34" s="89" t="str">
        <f t="shared" si="36"/>
        <v/>
      </c>
      <c r="CK34" s="152" t="str">
        <f t="shared" si="36"/>
        <v/>
      </c>
      <c r="CL34" s="152" t="str">
        <f t="shared" si="36"/>
        <v/>
      </c>
      <c r="CM34" s="152" t="str">
        <f t="shared" si="36"/>
        <v/>
      </c>
      <c r="CN34" s="89" t="str">
        <f t="shared" si="36"/>
        <v/>
      </c>
      <c r="CO34" s="89" t="str">
        <f t="shared" si="36"/>
        <v/>
      </c>
      <c r="CP34" s="89" t="str">
        <f t="shared" si="36"/>
        <v/>
      </c>
      <c r="CQ34" s="89" t="str">
        <f t="shared" si="36"/>
        <v/>
      </c>
      <c r="CR34" s="89" t="str">
        <f t="shared" si="36"/>
        <v/>
      </c>
      <c r="CS34" s="88" t="str">
        <f t="shared" si="36"/>
        <v/>
      </c>
      <c r="CT34" s="483" t="str">
        <f t="shared" si="36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41">IF(B33="","",B33*B34)</f>
        <v>0</v>
      </c>
      <c r="C35" s="529" t="str">
        <f t="shared" si="41"/>
        <v/>
      </c>
      <c r="D35" s="529" t="str">
        <f t="shared" si="41"/>
        <v/>
      </c>
      <c r="E35" s="529" t="str">
        <f t="shared" si="41"/>
        <v/>
      </c>
      <c r="F35" s="529" t="str">
        <f t="shared" si="41"/>
        <v/>
      </c>
      <c r="G35" s="529" t="str">
        <f t="shared" si="41"/>
        <v/>
      </c>
      <c r="H35" s="529">
        <f t="shared" si="41"/>
        <v>0</v>
      </c>
      <c r="I35" s="529" t="str">
        <f t="shared" si="41"/>
        <v/>
      </c>
      <c r="J35" s="529" t="str">
        <f t="shared" si="41"/>
        <v/>
      </c>
      <c r="K35" s="529" t="str">
        <f t="shared" si="41"/>
        <v/>
      </c>
      <c r="L35" s="529" t="str">
        <f t="shared" si="41"/>
        <v/>
      </c>
      <c r="M35" s="529" t="str">
        <f t="shared" si="41"/>
        <v/>
      </c>
      <c r="N35" s="529" t="str">
        <f t="shared" si="41"/>
        <v/>
      </c>
      <c r="O35" s="529" t="str">
        <f t="shared" si="41"/>
        <v/>
      </c>
      <c r="P35" s="529" t="str">
        <f t="shared" si="41"/>
        <v/>
      </c>
      <c r="Q35" s="529" t="str">
        <f t="shared" si="41"/>
        <v/>
      </c>
      <c r="R35" s="529" t="str">
        <f t="shared" si="41"/>
        <v/>
      </c>
      <c r="S35" s="533"/>
      <c r="T35" s="529">
        <f t="shared" ref="T35:AJ35" si="42">IF(T33="","",T33*T34)</f>
        <v>0</v>
      </c>
      <c r="U35" s="529" t="str">
        <f t="shared" si="42"/>
        <v/>
      </c>
      <c r="V35" s="529" t="str">
        <f t="shared" si="42"/>
        <v/>
      </c>
      <c r="W35" s="529" t="str">
        <f t="shared" si="42"/>
        <v/>
      </c>
      <c r="X35" s="529" t="str">
        <f t="shared" si="42"/>
        <v/>
      </c>
      <c r="Y35" s="529" t="str">
        <f t="shared" si="42"/>
        <v/>
      </c>
      <c r="Z35" s="529">
        <f t="shared" si="42"/>
        <v>800</v>
      </c>
      <c r="AA35" s="529" t="str">
        <f t="shared" si="42"/>
        <v/>
      </c>
      <c r="AB35" s="529" t="str">
        <f t="shared" si="42"/>
        <v/>
      </c>
      <c r="AC35" s="529" t="str">
        <f t="shared" si="42"/>
        <v/>
      </c>
      <c r="AD35" s="529" t="str">
        <f t="shared" si="42"/>
        <v/>
      </c>
      <c r="AE35" s="529" t="str">
        <f t="shared" si="42"/>
        <v/>
      </c>
      <c r="AF35" s="529" t="str">
        <f t="shared" si="42"/>
        <v/>
      </c>
      <c r="AG35" s="529" t="str">
        <f t="shared" si="42"/>
        <v/>
      </c>
      <c r="AH35" s="529" t="str">
        <f t="shared" si="42"/>
        <v/>
      </c>
      <c r="AI35" s="529" t="str">
        <f t="shared" si="42"/>
        <v/>
      </c>
      <c r="AJ35" s="529" t="str">
        <f t="shared" si="42"/>
        <v/>
      </c>
      <c r="AK35" s="533"/>
      <c r="AL35" s="529" t="str">
        <f t="shared" ref="AL35:BB35" si="43">IF(AL33="","",AL33*AL34)</f>
        <v/>
      </c>
      <c r="AM35" s="529" t="str">
        <f t="shared" si="43"/>
        <v/>
      </c>
      <c r="AN35" s="529" t="str">
        <f t="shared" si="43"/>
        <v/>
      </c>
      <c r="AO35" s="529" t="str">
        <f t="shared" si="43"/>
        <v/>
      </c>
      <c r="AP35" s="529" t="str">
        <f t="shared" si="43"/>
        <v/>
      </c>
      <c r="AQ35" s="529" t="str">
        <f t="shared" si="43"/>
        <v/>
      </c>
      <c r="AR35" s="529" t="str">
        <f t="shared" si="43"/>
        <v/>
      </c>
      <c r="AS35" s="529">
        <f t="shared" si="43"/>
        <v>32</v>
      </c>
      <c r="AT35" s="529" t="str">
        <f t="shared" si="43"/>
        <v/>
      </c>
      <c r="AU35" s="529" t="str">
        <f t="shared" si="43"/>
        <v/>
      </c>
      <c r="AV35" s="529" t="str">
        <f t="shared" si="43"/>
        <v/>
      </c>
      <c r="AW35" s="529" t="str">
        <f t="shared" si="43"/>
        <v/>
      </c>
      <c r="AX35" s="529" t="str">
        <f t="shared" si="43"/>
        <v/>
      </c>
      <c r="AY35" s="529" t="str">
        <f t="shared" si="43"/>
        <v/>
      </c>
      <c r="AZ35" s="529" t="str">
        <f t="shared" si="43"/>
        <v/>
      </c>
      <c r="BA35" s="529" t="str">
        <f t="shared" si="43"/>
        <v/>
      </c>
      <c r="BB35" s="529" t="str">
        <f t="shared" si="43"/>
        <v/>
      </c>
      <c r="BC35" s="533"/>
      <c r="BD35" s="529" t="str">
        <f t="shared" ref="BD35:BT35" si="44">IF(BD33="","",BD33*BD34)</f>
        <v/>
      </c>
      <c r="BE35" s="529" t="str">
        <f t="shared" si="44"/>
        <v/>
      </c>
      <c r="BF35" s="529" t="str">
        <f t="shared" si="44"/>
        <v/>
      </c>
      <c r="BG35" s="529" t="str">
        <f t="shared" si="44"/>
        <v/>
      </c>
      <c r="BH35" s="529" t="str">
        <f t="shared" si="44"/>
        <v/>
      </c>
      <c r="BI35" s="529" t="str">
        <f t="shared" si="44"/>
        <v/>
      </c>
      <c r="BJ35" s="529" t="str">
        <f t="shared" si="44"/>
        <v/>
      </c>
      <c r="BK35" s="529" t="str">
        <f t="shared" si="44"/>
        <v/>
      </c>
      <c r="BL35" s="529" t="str">
        <f t="shared" si="44"/>
        <v/>
      </c>
      <c r="BM35" s="529" t="str">
        <f t="shared" si="44"/>
        <v/>
      </c>
      <c r="BN35" s="529" t="str">
        <f t="shared" si="44"/>
        <v/>
      </c>
      <c r="BO35" s="529" t="str">
        <f t="shared" si="44"/>
        <v/>
      </c>
      <c r="BP35" s="529" t="str">
        <f t="shared" si="44"/>
        <v/>
      </c>
      <c r="BQ35" s="529" t="str">
        <f t="shared" si="44"/>
        <v/>
      </c>
      <c r="BR35" s="529" t="str">
        <f t="shared" si="44"/>
        <v/>
      </c>
      <c r="BS35" s="529" t="str">
        <f t="shared" si="44"/>
        <v/>
      </c>
      <c r="BT35" s="529" t="str">
        <f t="shared" si="44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36"/>
        <v/>
      </c>
      <c r="CF35" s="89" t="str">
        <f t="shared" si="36"/>
        <v/>
      </c>
      <c r="CG35" s="89" t="str">
        <f t="shared" si="36"/>
        <v/>
      </c>
      <c r="CH35" s="89" t="str">
        <f t="shared" si="36"/>
        <v/>
      </c>
      <c r="CI35" s="89" t="str">
        <f t="shared" si="36"/>
        <v/>
      </c>
      <c r="CJ35" s="89" t="str">
        <f t="shared" si="36"/>
        <v/>
      </c>
      <c r="CK35" s="152" t="str">
        <f t="shared" si="36"/>
        <v/>
      </c>
      <c r="CL35" s="152" t="str">
        <f t="shared" si="36"/>
        <v/>
      </c>
      <c r="CM35" s="152" t="str">
        <f t="shared" si="36"/>
        <v/>
      </c>
      <c r="CN35" s="89" t="str">
        <f t="shared" si="36"/>
        <v/>
      </c>
      <c r="CO35" s="89" t="str">
        <f t="shared" si="36"/>
        <v/>
      </c>
      <c r="CP35" s="89" t="str">
        <f t="shared" si="36"/>
        <v/>
      </c>
      <c r="CQ35" s="89" t="str">
        <f t="shared" si="36"/>
        <v/>
      </c>
      <c r="CR35" s="89" t="str">
        <f t="shared" si="36"/>
        <v/>
      </c>
      <c r="CS35" s="88" t="str">
        <f t="shared" si="36"/>
        <v/>
      </c>
      <c r="CT35" s="483" t="str">
        <f t="shared" si="36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36"/>
        <v/>
      </c>
      <c r="CF36" s="89" t="str">
        <f t="shared" si="36"/>
        <v/>
      </c>
      <c r="CG36" s="89" t="str">
        <f t="shared" si="36"/>
        <v/>
      </c>
      <c r="CH36" s="89" t="str">
        <f t="shared" si="36"/>
        <v/>
      </c>
      <c r="CI36" s="89" t="str">
        <f t="shared" si="36"/>
        <v/>
      </c>
      <c r="CJ36" s="89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9" t="str">
        <f t="shared" si="36"/>
        <v/>
      </c>
      <c r="CO36" s="89" t="str">
        <f t="shared" si="36"/>
        <v/>
      </c>
      <c r="CP36" s="89" t="str">
        <f t="shared" si="36"/>
        <v/>
      </c>
      <c r="CQ36" s="89" t="str">
        <f t="shared" si="36"/>
        <v/>
      </c>
      <c r="CR36" s="89" t="str">
        <f t="shared" si="36"/>
        <v/>
      </c>
      <c r="CS36" s="88" t="str">
        <f t="shared" si="36"/>
        <v/>
      </c>
      <c r="CT36" s="483" t="str">
        <f t="shared" si="36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$G$1 &amp; " (%)"</f>
        <v>kcal (%)</v>
      </c>
      <c r="B37" s="532">
        <f>IF(B31="","",(B31-B33-B36)*B32/B$7/365/$F$1)</f>
        <v>7.6647097195042405E-3</v>
      </c>
      <c r="C37" s="532" t="str">
        <f>IF(C31="","",(C31-C33-C36)*C32/C$7/365/$F$1)</f>
        <v/>
      </c>
      <c r="D37" s="532" t="str">
        <f>IF(D31="","",(D31-D33-D36)*D32/D$7/365/$F$1)</f>
        <v/>
      </c>
      <c r="E37" s="532" t="str">
        <f>IF(E31="","",(E31-E33-E36)*E32/E$7/365/$F$1)</f>
        <v/>
      </c>
      <c r="F37" s="532" t="str">
        <f>IF(F31="","",(F31-F33-F36)*F32/F$7/365/$F$1)</f>
        <v/>
      </c>
      <c r="G37" s="532" t="str">
        <f>IF(G31="","",(G31-G33-G36)*G32/G$7/365/$F$1)</f>
        <v/>
      </c>
      <c r="H37" s="532">
        <f>IF(H31="","",(H31-H33-H36)*H32/H$7/365/$F$1)</f>
        <v>3.6294846705805612E-3</v>
      </c>
      <c r="I37" s="532" t="str">
        <f>IF(I31="","",(I31-I33-I36)*I32/I$7/365/$F$1)</f>
        <v/>
      </c>
      <c r="J37" s="532" t="str">
        <f>IF(J31="","",(J31-J33-J36)*J32/J$7/365/$F$1)</f>
        <v/>
      </c>
      <c r="K37" s="532" t="str">
        <f>IF(K31="","",(K31-K33-K36)*K32/K$7/365/$F$1)</f>
        <v/>
      </c>
      <c r="L37" s="532" t="str">
        <f>IF(L31="","",(L31-L33-L36)*L32/L$7/365/$F$1)</f>
        <v/>
      </c>
      <c r="M37" s="532" t="str">
        <f>IF(M31="","",(M31-M33-M36)*M32/M$7/365/$F$1)</f>
        <v/>
      </c>
      <c r="N37" s="532" t="str">
        <f>IF(N31="","",(N31-N33-N36)*N32/N$7/365/$F$1)</f>
        <v/>
      </c>
      <c r="O37" s="532" t="str">
        <f>IF(O31="","",(O31-O33-O36)*O32/O$7/365/$F$1)</f>
        <v/>
      </c>
      <c r="P37" s="532" t="str">
        <f>IF(P31="","",(P31-P33-P36)*P32/P$7/365/$F$1)</f>
        <v/>
      </c>
      <c r="Q37" s="532" t="str">
        <f>IF(Q31="","",(Q31-Q33-Q36)*Q32/Q$7/365/$F$1)</f>
        <v/>
      </c>
      <c r="R37" s="532" t="str">
        <f>IF(R31="","",(R31-R33-R36)*R32/R$7/365/$F$1)</f>
        <v/>
      </c>
      <c r="S37" s="670"/>
      <c r="T37" s="532">
        <f>IF(T31="","",(T31-T33-T36)*T32/T$7/365/$F$1)</f>
        <v>2.9093281148075672E-3</v>
      </c>
      <c r="U37" s="532" t="str">
        <f>IF(U31="","",(U31-U33-U36)*U32/U$7/365/$F$1)</f>
        <v/>
      </c>
      <c r="V37" s="532" t="str">
        <f>IF(V31="","",(V31-V33-V36)*V32/V$7/365/$F$1)</f>
        <v/>
      </c>
      <c r="W37" s="532" t="str">
        <f>IF(W31="","",(W31-W33-W36)*W32/W$7/365/$F$1)</f>
        <v/>
      </c>
      <c r="X37" s="532" t="str">
        <f>IF(X31="","",(X31-X33-X36)*X32/X$7/365/$F$1)</f>
        <v/>
      </c>
      <c r="Y37" s="532" t="str">
        <f>IF(Y31="","",(Y31-Y33-Y36)*Y32/Y$7/365/$F$1)</f>
        <v/>
      </c>
      <c r="Z37" s="532">
        <f>IF(Z31="","",(Z31-Z33-Z36)*Z32/Z$7/365/$F$1)</f>
        <v>1.6086105675146772E-2</v>
      </c>
      <c r="AA37" s="532" t="str">
        <f>IF(AA31="","",(AA31-AA33-AA36)*AA32/AA$7/365/$F$1)</f>
        <v/>
      </c>
      <c r="AB37" s="532" t="str">
        <f>IF(AB31="","",(AB31-AB33-AB36)*AB32/AB$7/365/$F$1)</f>
        <v/>
      </c>
      <c r="AC37" s="532" t="str">
        <f>IF(AC31="","",(AC31-AC33-AC36)*AC32/AC$7/365/$F$1)</f>
        <v/>
      </c>
      <c r="AD37" s="532" t="str">
        <f>IF(AD31="","",(AD31-AD33-AD36)*AD32/AD$7/365/$F$1)</f>
        <v/>
      </c>
      <c r="AE37" s="532" t="str">
        <f>IF(AE31="","",(AE31-AE33-AE36)*AE32/AE$7/365/$F$1)</f>
        <v/>
      </c>
      <c r="AF37" s="532" t="str">
        <f>IF(AF31="","",(AF31-AF33-AF36)*AF32/AF$7/365/$F$1)</f>
        <v/>
      </c>
      <c r="AG37" s="532" t="str">
        <f>IF(AG31="","",(AG31-AG33-AG36)*AG32/AG$7/365/$F$1)</f>
        <v/>
      </c>
      <c r="AH37" s="532" t="str">
        <f>IF(AH31="","",(AH31-AH33-AH36)*AH32/AH$7/365/$F$1)</f>
        <v/>
      </c>
      <c r="AI37" s="532" t="str">
        <f>IF(AI31="","",(AI31-AI33-AI36)*AI32/AI$7/365/$F$1)</f>
        <v/>
      </c>
      <c r="AJ37" s="532" t="str">
        <f>IF(AJ31="","",(AJ31-AJ33-AJ36)*AJ32/AJ$7/365/$F$1)</f>
        <v/>
      </c>
      <c r="AK37" s="670"/>
      <c r="AL37" s="532" t="str">
        <f>IF(AL31="","",(AL31-AL33-AL36)*AL32/AL$7/365/$F$1)</f>
        <v/>
      </c>
      <c r="AM37" s="532" t="str">
        <f>IF(AM31="","",(AM31-AM33-AM36)*AM32/AM$7/365/$F$1)</f>
        <v/>
      </c>
      <c r="AN37" s="532" t="str">
        <f>IF(AN31="","",(AN31-AN33-AN36)*AN32/AN$7/365/$F$1)</f>
        <v/>
      </c>
      <c r="AO37" s="532" t="str">
        <f>IF(AO31="","",(AO31-AO33-AO36)*AO32/AO$7/365/$F$1)</f>
        <v/>
      </c>
      <c r="AP37" s="532" t="str">
        <f>IF(AP31="","",(AP31-AP33-AP36)*AP32/AP$7/365/$F$1)</f>
        <v/>
      </c>
      <c r="AQ37" s="532" t="str">
        <f>IF(AQ31="","",(AQ31-AQ33-AQ36)*AQ32/AQ$7/365/$F$1)</f>
        <v/>
      </c>
      <c r="AR37" s="532" t="str">
        <f>IF(AR31="","",(AR31-AR33-AR36)*AR32/AR$7/365/$F$1)</f>
        <v/>
      </c>
      <c r="AS37" s="532">
        <f>IF(AS31="","",(AS31-AS33-AS36)*AS32/AS$7/365/$F$1)</f>
        <v>2.001826484018265E-2</v>
      </c>
      <c r="AT37" s="532" t="str">
        <f>IF(AT31="","",(AT31-AT33-AT36)*AT32/AT$7/365/$F$1)</f>
        <v/>
      </c>
      <c r="AU37" s="532" t="str">
        <f>IF(AU31="","",(AU31-AU33-AU36)*AU32/AU$7/365/$F$1)</f>
        <v/>
      </c>
      <c r="AV37" s="532" t="str">
        <f>IF(AV31="","",(AV31-AV33-AV36)*AV32/AV$7/365/$F$1)</f>
        <v/>
      </c>
      <c r="AW37" s="532" t="str">
        <f>IF(AW31="","",(AW31-AW33-AW36)*AW32/AW$7/365/$F$1)</f>
        <v/>
      </c>
      <c r="AX37" s="532" t="str">
        <f>IF(AX31="","",(AX31-AX33-AX36)*AX32/AX$7/365/$F$1)</f>
        <v/>
      </c>
      <c r="AY37" s="532" t="str">
        <f>IF(AY31="","",(AY31-AY33-AY36)*AY32/AY$7/365/$F$1)</f>
        <v/>
      </c>
      <c r="AZ37" s="532" t="str">
        <f>IF(AZ31="","",(AZ31-AZ33-AZ36)*AZ32/AZ$7/365/$F$1)</f>
        <v/>
      </c>
      <c r="BA37" s="532" t="str">
        <f>IF(BA31="","",(BA31-BA33-BA36)*BA32/BA$7/365/$F$1)</f>
        <v/>
      </c>
      <c r="BB37" s="532" t="str">
        <f>IF(BB31="","",(BB31-BB33-BB36)*BB32/BB$7/365/$F$1)</f>
        <v/>
      </c>
      <c r="BC37" s="670"/>
      <c r="BD37" s="532" t="str">
        <f>IF(BD31="","",(BD31-BD33-BD36)*BD32/BD$7/365/$F$1)</f>
        <v/>
      </c>
      <c r="BE37" s="532" t="str">
        <f>IF(BE31="","",(BE31-BE33-BE36)*BE32/BE$7/365/$F$1)</f>
        <v/>
      </c>
      <c r="BF37" s="532" t="str">
        <f>IF(BF31="","",(BF31-BF33-BF36)*BF32/BF$7/365/$F$1)</f>
        <v/>
      </c>
      <c r="BG37" s="532" t="str">
        <f>IF(BG31="","",(BG31-BG33-BG36)*BG32/BG$7/365/$F$1)</f>
        <v/>
      </c>
      <c r="BH37" s="532" t="str">
        <f>IF(BH31="","",(BH31-BH33-BH36)*BH32/BH$7/365/$F$1)</f>
        <v/>
      </c>
      <c r="BI37" s="532" t="str">
        <f>IF(BI31="","",(BI31-BI33-BI36)*BI32/BI$7/365/$F$1)</f>
        <v/>
      </c>
      <c r="BJ37" s="532" t="str">
        <f>IF(BJ31="","",(BJ31-BJ33-BJ36)*BJ32/BJ$7/365/$F$1)</f>
        <v/>
      </c>
      <c r="BK37" s="532" t="str">
        <f>IF(BK31="","",(BK31-BK33-BK36)*BK32/BK$7/365/$F$1)</f>
        <v/>
      </c>
      <c r="BL37" s="532" t="str">
        <f>IF(BL31="","",(BL31-BL33-BL36)*BL32/BL$7/365/$F$1)</f>
        <v/>
      </c>
      <c r="BM37" s="532" t="str">
        <f>IF(BM31="","",(BM31-BM33-BM36)*BM32/BM$7/365/$F$1)</f>
        <v/>
      </c>
      <c r="BN37" s="532" t="str">
        <f>IF(BN31="","",(BN31-BN33-BN36)*BN32/BN$7/365/$F$1)</f>
        <v/>
      </c>
      <c r="BO37" s="532" t="str">
        <f>IF(BO31="","",(BO31-BO33-BO36)*BO32/BO$7/365/$F$1)</f>
        <v/>
      </c>
      <c r="BP37" s="532" t="str">
        <f>IF(BP31="","",(BP31-BP33-BP36)*BP32/BP$7/365/$F$1)</f>
        <v/>
      </c>
      <c r="BQ37" s="532" t="str">
        <f>IF(BQ31="","",(BQ31-BQ33-BQ36)*BQ32/BQ$7/365/$F$1)</f>
        <v/>
      </c>
      <c r="BR37" s="532" t="str">
        <f>IF(BR31="","",(BR31-BR33-BR36)*BR32/BR$7/365/$F$1)</f>
        <v/>
      </c>
      <c r="BS37" s="532" t="str">
        <f>IF(BS31="","",(BS31-BS33-BS36)*BS32/BS$7/365/$F$1)</f>
        <v/>
      </c>
      <c r="BT37" s="532" t="str">
        <f>IF(BT31="","",(BT31-BT33-BT36)*BT32/BT$7/365/$F$1)</f>
        <v/>
      </c>
      <c r="BU37" s="670"/>
      <c r="BV37" s="532" t="str">
        <f>IF(BV31="","",(BV31-BV33-BV36)*BV32/BV$7/365/$F$1)</f>
        <v/>
      </c>
      <c r="BW37" s="532" t="str">
        <f>IF(BW31="","",(BW31-BW33-BW36)*BW32/BW$7/365/$F$1)</f>
        <v/>
      </c>
      <c r="BX37" s="532" t="str">
        <f>IF(BX31="","",(BX31-BX33-BX36)*BX32/BX$7/365/$F$1)</f>
        <v/>
      </c>
      <c r="BY37" s="532" t="str">
        <f>IF(BY31="","",(BY31-BY33-BY36)*BY32/BY$7/365/$F$1)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36"/>
        <v/>
      </c>
      <c r="CF37" s="491" t="str">
        <f t="shared" si="36"/>
        <v/>
      </c>
      <c r="CG37" s="491" t="str">
        <f t="shared" si="36"/>
        <v/>
      </c>
      <c r="CH37" s="491" t="str">
        <f t="shared" si="36"/>
        <v/>
      </c>
      <c r="CI37" s="491" t="str">
        <f t="shared" si="36"/>
        <v/>
      </c>
      <c r="CJ37" s="491" t="str">
        <f t="shared" si="36"/>
        <v/>
      </c>
      <c r="CK37" s="492" t="str">
        <f t="shared" si="36"/>
        <v/>
      </c>
      <c r="CL37" s="492" t="str">
        <f t="shared" si="36"/>
        <v/>
      </c>
      <c r="CM37" s="492" t="str">
        <f t="shared" si="36"/>
        <v/>
      </c>
      <c r="CN37" s="491" t="str">
        <f t="shared" si="36"/>
        <v/>
      </c>
      <c r="CO37" s="491" t="str">
        <f t="shared" si="36"/>
        <v/>
      </c>
      <c r="CP37" s="491" t="str">
        <f t="shared" si="36"/>
        <v/>
      </c>
      <c r="CQ37" s="491" t="str">
        <f t="shared" si="36"/>
        <v/>
      </c>
      <c r="CR37" s="491" t="str">
        <f t="shared" si="36"/>
        <v/>
      </c>
      <c r="CS37" s="490" t="str">
        <f t="shared" si="36"/>
        <v/>
      </c>
      <c r="CT37" s="502" t="str">
        <f t="shared" si="36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IF(DP31="","",(DP31+SUM(BV31)*(DP31="")-SUM(DP33)-DP36-SUM(BV36)*(DP36=""))*BV32/DP$7/365/$F$1)</f>
        <v/>
      </c>
      <c r="DQ37" s="532" t="str">
        <f>IF(DQ31="","",(DQ31+SUM(BW31)*(DQ31="")-SUM(DQ33)-DQ36-SUM(BW36)*(DQ36=""))*BW32/DQ$7/365/$F$1)</f>
        <v/>
      </c>
      <c r="DR37" s="532" t="str">
        <f>IF(DR31="","",(DR31+SUM(BX31)*(DR31="")-SUM(DR33)-DR36-SUM(BX36)*(DR36=""))*BX32/DR$7/365/$F$1)</f>
        <v/>
      </c>
      <c r="DS37" s="674" t="str">
        <f>IF(DS31="","",(DS31+SUM(BY31)*(DS31="")-SUM(DS33)-DS36-SUM(BY36)*(DS36=""))*BY32/DS$7/365/$F$1)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36"/>
        <v/>
      </c>
      <c r="CF38" s="89" t="str">
        <f t="shared" si="36"/>
        <v/>
      </c>
      <c r="CG38" s="89" t="str">
        <f t="shared" si="36"/>
        <v/>
      </c>
      <c r="CH38" s="89" t="str">
        <f t="shared" si="36"/>
        <v/>
      </c>
      <c r="CI38" s="89" t="str">
        <f t="shared" si="36"/>
        <v/>
      </c>
      <c r="CJ38" s="89" t="str">
        <f t="shared" si="36"/>
        <v/>
      </c>
      <c r="CK38" s="152" t="str">
        <f t="shared" si="36"/>
        <v/>
      </c>
      <c r="CL38" s="152" t="str">
        <f t="shared" si="36"/>
        <v/>
      </c>
      <c r="CM38" s="152" t="str">
        <f t="shared" si="36"/>
        <v/>
      </c>
      <c r="CN38" s="89" t="str">
        <f t="shared" si="36"/>
        <v/>
      </c>
      <c r="CO38" s="89" t="str">
        <f t="shared" si="36"/>
        <v/>
      </c>
      <c r="CP38" s="89" t="str">
        <f t="shared" si="36"/>
        <v/>
      </c>
      <c r="CQ38" s="89" t="str">
        <f t="shared" si="36"/>
        <v/>
      </c>
      <c r="CR38" s="89" t="str">
        <f t="shared" si="36"/>
        <v/>
      </c>
      <c r="CS38" s="88" t="str">
        <f t="shared" si="36"/>
        <v/>
      </c>
      <c r="CT38" s="483" t="str">
        <f t="shared" si="36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$G$1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36"/>
        <v/>
      </c>
      <c r="CF39" s="89" t="str">
        <f t="shared" si="36"/>
        <v/>
      </c>
      <c r="CG39" s="89" t="str">
        <f t="shared" si="36"/>
        <v/>
      </c>
      <c r="CH39" s="89" t="str">
        <f t="shared" si="36"/>
        <v/>
      </c>
      <c r="CI39" s="89" t="str">
        <f t="shared" si="36"/>
        <v/>
      </c>
      <c r="CJ39" s="89" t="str">
        <f t="shared" si="36"/>
        <v/>
      </c>
      <c r="CK39" s="152" t="str">
        <f t="shared" si="36"/>
        <v/>
      </c>
      <c r="CL39" s="152" t="str">
        <f t="shared" si="36"/>
        <v/>
      </c>
      <c r="CM39" s="152" t="str">
        <f t="shared" si="36"/>
        <v/>
      </c>
      <c r="CN39" s="89" t="str">
        <f t="shared" si="36"/>
        <v/>
      </c>
      <c r="CO39" s="89" t="str">
        <f t="shared" si="36"/>
        <v/>
      </c>
      <c r="CP39" s="89" t="str">
        <f t="shared" si="36"/>
        <v/>
      </c>
      <c r="CQ39" s="89" t="str">
        <f t="shared" si="36"/>
        <v/>
      </c>
      <c r="CR39" s="89" t="str">
        <f t="shared" si="36"/>
        <v/>
      </c>
      <c r="CS39" s="88" t="str">
        <f t="shared" si="36"/>
        <v/>
      </c>
      <c r="CT39" s="483" t="str">
        <f t="shared" si="36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si="36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45"/>
        <v/>
      </c>
      <c r="CG41" s="89" t="str">
        <f t="shared" si="45"/>
        <v/>
      </c>
      <c r="CH41" s="89" t="str">
        <f t="shared" si="45"/>
        <v/>
      </c>
      <c r="CI41" s="89" t="str">
        <f t="shared" si="45"/>
        <v/>
      </c>
      <c r="CJ41" s="89" t="str">
        <f t="shared" si="45"/>
        <v/>
      </c>
      <c r="CK41" s="152" t="str">
        <f t="shared" si="45"/>
        <v/>
      </c>
      <c r="CL41" s="152" t="str">
        <f t="shared" si="45"/>
        <v/>
      </c>
      <c r="CM41" s="152" t="str">
        <f t="shared" si="45"/>
        <v/>
      </c>
      <c r="CN41" s="89" t="str">
        <f t="shared" si="45"/>
        <v/>
      </c>
      <c r="CO41" s="89" t="str">
        <f t="shared" si="45"/>
        <v/>
      </c>
      <c r="CP41" s="89" t="str">
        <f t="shared" si="45"/>
        <v/>
      </c>
      <c r="CQ41" s="89" t="str">
        <f t="shared" si="45"/>
        <v/>
      </c>
      <c r="CR41" s="89" t="str">
        <f t="shared" si="45"/>
        <v/>
      </c>
      <c r="CS41" s="88" t="str">
        <f t="shared" si="45"/>
        <v/>
      </c>
      <c r="CT41" s="483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47">IF(B40="","",B40*B41)</f>
        <v>0</v>
      </c>
      <c r="C42" s="529" t="str">
        <f t="shared" si="47"/>
        <v/>
      </c>
      <c r="D42" s="529" t="str">
        <f t="shared" si="47"/>
        <v/>
      </c>
      <c r="E42" s="529">
        <f t="shared" si="47"/>
        <v>200</v>
      </c>
      <c r="F42" s="529" t="str">
        <f t="shared" si="47"/>
        <v/>
      </c>
      <c r="G42" s="529">
        <f t="shared" si="47"/>
        <v>200</v>
      </c>
      <c r="H42" s="529" t="str">
        <f t="shared" si="47"/>
        <v/>
      </c>
      <c r="I42" s="529" t="str">
        <f t="shared" si="47"/>
        <v/>
      </c>
      <c r="J42" s="529" t="str">
        <f t="shared" si="47"/>
        <v/>
      </c>
      <c r="K42" s="529" t="str">
        <f t="shared" si="47"/>
        <v/>
      </c>
      <c r="L42" s="529" t="str">
        <f t="shared" si="47"/>
        <v/>
      </c>
      <c r="M42" s="529" t="str">
        <f t="shared" si="47"/>
        <v/>
      </c>
      <c r="N42" s="529" t="str">
        <f t="shared" si="47"/>
        <v/>
      </c>
      <c r="O42" s="529" t="str">
        <f t="shared" si="47"/>
        <v/>
      </c>
      <c r="P42" s="529" t="str">
        <f t="shared" si="47"/>
        <v/>
      </c>
      <c r="Q42" s="529" t="str">
        <f t="shared" si="47"/>
        <v/>
      </c>
      <c r="R42" s="529" t="str">
        <f t="shared" si="47"/>
        <v/>
      </c>
      <c r="S42" s="533"/>
      <c r="T42" s="529" t="str">
        <f t="shared" ref="T42:AJ42" si="48">IF(T40="","",T40*T41)</f>
        <v/>
      </c>
      <c r="U42" s="529" t="str">
        <f t="shared" si="48"/>
        <v/>
      </c>
      <c r="V42" s="529">
        <f t="shared" si="48"/>
        <v>30</v>
      </c>
      <c r="W42" s="529" t="str">
        <f t="shared" si="48"/>
        <v/>
      </c>
      <c r="X42" s="529" t="str">
        <f t="shared" si="48"/>
        <v/>
      </c>
      <c r="Y42" s="529" t="str">
        <f t="shared" si="48"/>
        <v/>
      </c>
      <c r="Z42" s="529" t="str">
        <f t="shared" si="48"/>
        <v/>
      </c>
      <c r="AA42" s="529" t="str">
        <f t="shared" si="48"/>
        <v/>
      </c>
      <c r="AB42" s="529" t="str">
        <f t="shared" si="48"/>
        <v/>
      </c>
      <c r="AC42" s="529" t="str">
        <f t="shared" si="48"/>
        <v/>
      </c>
      <c r="AD42" s="529" t="str">
        <f t="shared" si="48"/>
        <v/>
      </c>
      <c r="AE42" s="529" t="str">
        <f t="shared" si="48"/>
        <v/>
      </c>
      <c r="AF42" s="529" t="str">
        <f t="shared" si="48"/>
        <v/>
      </c>
      <c r="AG42" s="529" t="str">
        <f t="shared" si="48"/>
        <v/>
      </c>
      <c r="AH42" s="529" t="str">
        <f t="shared" si="48"/>
        <v/>
      </c>
      <c r="AI42" s="529" t="str">
        <f t="shared" si="48"/>
        <v/>
      </c>
      <c r="AJ42" s="529" t="str">
        <f t="shared" si="48"/>
        <v/>
      </c>
      <c r="AK42" s="533"/>
      <c r="AL42" s="529" t="str">
        <f t="shared" ref="AL42:BB42" si="49">IF(AL40="","",AL40*AL41)</f>
        <v/>
      </c>
      <c r="AM42" s="529" t="str">
        <f t="shared" si="49"/>
        <v/>
      </c>
      <c r="AN42" s="529" t="str">
        <f t="shared" si="49"/>
        <v/>
      </c>
      <c r="AO42" s="529" t="str">
        <f t="shared" si="49"/>
        <v/>
      </c>
      <c r="AP42" s="529" t="str">
        <f t="shared" si="49"/>
        <v/>
      </c>
      <c r="AQ42" s="529" t="str">
        <f t="shared" si="49"/>
        <v/>
      </c>
      <c r="AR42" s="529" t="str">
        <f t="shared" si="49"/>
        <v/>
      </c>
      <c r="AS42" s="529" t="str">
        <f t="shared" si="49"/>
        <v/>
      </c>
      <c r="AT42" s="529" t="str">
        <f t="shared" si="49"/>
        <v/>
      </c>
      <c r="AU42" s="529" t="str">
        <f t="shared" si="49"/>
        <v/>
      </c>
      <c r="AV42" s="529" t="str">
        <f t="shared" si="49"/>
        <v/>
      </c>
      <c r="AW42" s="529" t="str">
        <f t="shared" si="49"/>
        <v/>
      </c>
      <c r="AX42" s="529" t="str">
        <f t="shared" si="49"/>
        <v/>
      </c>
      <c r="AY42" s="529" t="str">
        <f t="shared" si="49"/>
        <v/>
      </c>
      <c r="AZ42" s="529" t="str">
        <f t="shared" si="49"/>
        <v/>
      </c>
      <c r="BA42" s="529" t="str">
        <f t="shared" si="49"/>
        <v/>
      </c>
      <c r="BB42" s="529" t="str">
        <f t="shared" si="49"/>
        <v/>
      </c>
      <c r="BC42" s="533"/>
      <c r="BD42" s="529" t="str">
        <f t="shared" ref="BD42:BT42" si="50">IF(BD40="","",BD40*BD41)</f>
        <v/>
      </c>
      <c r="BE42" s="529" t="str">
        <f t="shared" si="50"/>
        <v/>
      </c>
      <c r="BF42" s="529" t="str">
        <f t="shared" si="50"/>
        <v/>
      </c>
      <c r="BG42" s="529" t="str">
        <f t="shared" si="50"/>
        <v/>
      </c>
      <c r="BH42" s="529" t="str">
        <f t="shared" si="50"/>
        <v/>
      </c>
      <c r="BI42" s="529" t="str">
        <f t="shared" si="50"/>
        <v/>
      </c>
      <c r="BJ42" s="529" t="str">
        <f t="shared" si="50"/>
        <v/>
      </c>
      <c r="BK42" s="529" t="str">
        <f t="shared" si="50"/>
        <v/>
      </c>
      <c r="BL42" s="529" t="str">
        <f t="shared" si="50"/>
        <v/>
      </c>
      <c r="BM42" s="529" t="str">
        <f t="shared" si="50"/>
        <v/>
      </c>
      <c r="BN42" s="529" t="str">
        <f t="shared" si="50"/>
        <v/>
      </c>
      <c r="BO42" s="529" t="str">
        <f t="shared" si="50"/>
        <v/>
      </c>
      <c r="BP42" s="529" t="str">
        <f t="shared" si="50"/>
        <v/>
      </c>
      <c r="BQ42" s="529" t="str">
        <f t="shared" si="50"/>
        <v/>
      </c>
      <c r="BR42" s="529" t="str">
        <f t="shared" si="50"/>
        <v/>
      </c>
      <c r="BS42" s="529" t="str">
        <f t="shared" si="50"/>
        <v/>
      </c>
      <c r="BT42" s="529" t="str">
        <f t="shared" si="50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46"/>
        <v/>
      </c>
      <c r="CF42" s="89" t="str">
        <f t="shared" si="46"/>
        <v/>
      </c>
      <c r="CG42" s="89" t="str">
        <f t="shared" si="46"/>
        <v/>
      </c>
      <c r="CH42" s="89" t="str">
        <f t="shared" si="46"/>
        <v/>
      </c>
      <c r="CI42" s="89" t="str">
        <f t="shared" si="46"/>
        <v/>
      </c>
      <c r="CJ42" s="89" t="str">
        <f t="shared" si="46"/>
        <v/>
      </c>
      <c r="CK42" s="152" t="str">
        <f t="shared" si="46"/>
        <v/>
      </c>
      <c r="CL42" s="152" t="str">
        <f t="shared" si="46"/>
        <v/>
      </c>
      <c r="CM42" s="152" t="str">
        <f t="shared" si="46"/>
        <v/>
      </c>
      <c r="CN42" s="89" t="str">
        <f t="shared" si="46"/>
        <v/>
      </c>
      <c r="CO42" s="89" t="str">
        <f t="shared" si="46"/>
        <v/>
      </c>
      <c r="CP42" s="89" t="str">
        <f t="shared" si="46"/>
        <v/>
      </c>
      <c r="CQ42" s="89" t="str">
        <f t="shared" si="46"/>
        <v/>
      </c>
      <c r="CR42" s="89" t="str">
        <f t="shared" si="46"/>
        <v/>
      </c>
      <c r="CS42" s="88" t="str">
        <f t="shared" si="46"/>
        <v/>
      </c>
      <c r="CT42" s="483" t="str">
        <f t="shared" si="46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46"/>
        <v/>
      </c>
      <c r="CF43" s="89" t="str">
        <f t="shared" si="46"/>
        <v/>
      </c>
      <c r="CG43" s="89" t="str">
        <f t="shared" si="46"/>
        <v/>
      </c>
      <c r="CH43" s="89" t="str">
        <f t="shared" si="46"/>
        <v/>
      </c>
      <c r="CI43" s="89" t="str">
        <f t="shared" si="46"/>
        <v/>
      </c>
      <c r="CJ43" s="89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9" t="str">
        <f t="shared" si="46"/>
        <v/>
      </c>
      <c r="CO43" s="89" t="str">
        <f t="shared" si="46"/>
        <v/>
      </c>
      <c r="CP43" s="89" t="str">
        <f t="shared" si="46"/>
        <v/>
      </c>
      <c r="CQ43" s="89" t="str">
        <f t="shared" si="46"/>
        <v/>
      </c>
      <c r="CR43" s="89" t="str">
        <f t="shared" si="46"/>
        <v/>
      </c>
      <c r="CS43" s="88" t="str">
        <f t="shared" si="46"/>
        <v/>
      </c>
      <c r="CT43" s="483" t="str">
        <f t="shared" si="46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$G$1 &amp; " (%)"</f>
        <v>kcal (%)</v>
      </c>
      <c r="B44" s="532">
        <f>IF(B38="","",(B38-B40-B43)*B39/B$7/365/$F$1)</f>
        <v>2.181996086105675E-2</v>
      </c>
      <c r="C44" s="532" t="str">
        <f>IF(C38="","",(C38-C40-C43)*C39/C$7/365/$F$1)</f>
        <v/>
      </c>
      <c r="D44" s="532" t="str">
        <f>IF(D38="","",(D38-D40-D43)*D39/D$7/365/$F$1)</f>
        <v/>
      </c>
      <c r="E44" s="532">
        <f>IF(E38="","",(E38-E40-E43)*E39/E$7/365/$F$1)</f>
        <v>6.4005218525766461E-2</v>
      </c>
      <c r="F44" s="532" t="str">
        <f>IF(F38="","",(F38-F40-F43)*F39/F$7/365/$F$1)</f>
        <v/>
      </c>
      <c r="G44" s="532">
        <f>IF(G38="","",(G38-G40-G43)*G39/G$7/365/$F$1)</f>
        <v>6.4836455129997209E-2</v>
      </c>
      <c r="H44" s="532" t="str">
        <f>IF(H38="","",(H38-H40-H43)*H39/H$7/365/$F$1)</f>
        <v/>
      </c>
      <c r="I44" s="532" t="str">
        <f>IF(I38="","",(I38-I40-I43)*I39/I$7/365/$F$1)</f>
        <v/>
      </c>
      <c r="J44" s="532" t="str">
        <f>IF(J38="","",(J38-J40-J43)*J39/J$7/365/$F$1)</f>
        <v/>
      </c>
      <c r="K44" s="532" t="str">
        <f>IF(K38="","",(K38-K40-K43)*K39/K$7/365/$F$1)</f>
        <v/>
      </c>
      <c r="L44" s="532" t="str">
        <f>IF(L38="","",(L38-L40-L43)*L39/L$7/365/$F$1)</f>
        <v/>
      </c>
      <c r="M44" s="532" t="str">
        <f>IF(M38="","",(M38-M40-M43)*M39/M$7/365/$F$1)</f>
        <v/>
      </c>
      <c r="N44" s="532" t="str">
        <f>IF(N38="","",(N38-N40-N43)*N39/N$7/365/$F$1)</f>
        <v/>
      </c>
      <c r="O44" s="532" t="str">
        <f>IF(O38="","",(O38-O40-O43)*O39/O$7/365/$F$1)</f>
        <v/>
      </c>
      <c r="P44" s="532" t="str">
        <f>IF(P38="","",(P38-P40-P43)*P39/P$7/365/$F$1)</f>
        <v/>
      </c>
      <c r="Q44" s="532" t="str">
        <f>IF(Q38="","",(Q38-Q40-Q43)*Q39/Q$7/365/$F$1)</f>
        <v/>
      </c>
      <c r="R44" s="532" t="str">
        <f>IF(R38="","",(R38-R40-R43)*R39/R$7/365/$F$1)</f>
        <v/>
      </c>
      <c r="S44" s="670"/>
      <c r="T44" s="532" t="str">
        <f>IF(T38="","",(T38-T40-T43)*T39/T$7/365/$F$1)</f>
        <v/>
      </c>
      <c r="U44" s="532" t="str">
        <f>IF(U38="","",(U38-U40-U43)*U39/U$7/365/$F$1)</f>
        <v/>
      </c>
      <c r="V44" s="532">
        <f>IF(V38="","",(V38-V40-V43)*V39/V$7/365/$F$1)</f>
        <v>8.2292423818842598E-3</v>
      </c>
      <c r="W44" s="532" t="str">
        <f>IF(W38="","",(W38-W40-W43)*W39/W$7/365/$F$1)</f>
        <v/>
      </c>
      <c r="X44" s="532" t="str">
        <f>IF(X38="","",(X38-X40-X43)*X39/X$7/365/$F$1)</f>
        <v/>
      </c>
      <c r="Y44" s="532" t="str">
        <f>IF(Y38="","",(Y38-Y40-Y43)*Y39/Y$7/365/$F$1)</f>
        <v/>
      </c>
      <c r="Z44" s="532" t="str">
        <f>IF(Z38="","",(Z38-Z40-Z43)*Z39/Z$7/365/$F$1)</f>
        <v/>
      </c>
      <c r="AA44" s="532" t="str">
        <f>IF(AA38="","",(AA38-AA40-AA43)*AA39/AA$7/365/$F$1)</f>
        <v/>
      </c>
      <c r="AB44" s="532" t="str">
        <f>IF(AB38="","",(AB38-AB40-AB43)*AB39/AB$7/365/$F$1)</f>
        <v/>
      </c>
      <c r="AC44" s="532" t="str">
        <f>IF(AC38="","",(AC38-AC40-AC43)*AC39/AC$7/365/$F$1)</f>
        <v/>
      </c>
      <c r="AD44" s="532" t="str">
        <f>IF(AD38="","",(AD38-AD40-AD43)*AD39/AD$7/365/$F$1)</f>
        <v/>
      </c>
      <c r="AE44" s="532" t="str">
        <f>IF(AE38="","",(AE38-AE40-AE43)*AE39/AE$7/365/$F$1)</f>
        <v/>
      </c>
      <c r="AF44" s="532" t="str">
        <f>IF(AF38="","",(AF38-AF40-AF43)*AF39/AF$7/365/$F$1)</f>
        <v/>
      </c>
      <c r="AG44" s="532" t="str">
        <f>IF(AG38="","",(AG38-AG40-AG43)*AG39/AG$7/365/$F$1)</f>
        <v/>
      </c>
      <c r="AH44" s="532" t="str">
        <f>IF(AH38="","",(AH38-AH40-AH43)*AH39/AH$7/365/$F$1)</f>
        <v/>
      </c>
      <c r="AI44" s="532" t="str">
        <f>IF(AI38="","",(AI38-AI40-AI43)*AI39/AI$7/365/$F$1)</f>
        <v/>
      </c>
      <c r="AJ44" s="532" t="str">
        <f>IF(AJ38="","",(AJ38-AJ40-AJ43)*AJ39/AJ$7/365/$F$1)</f>
        <v/>
      </c>
      <c r="AK44" s="670"/>
      <c r="AL44" s="532" t="str">
        <f>IF(AL38="","",(AL38-AL40-AL43)*AL39/AL$7/365/$F$1)</f>
        <v/>
      </c>
      <c r="AM44" s="532" t="str">
        <f>IF(AM38="","",(AM38-AM40-AM43)*AM39/AM$7/365/$F$1)</f>
        <v/>
      </c>
      <c r="AN44" s="532" t="str">
        <f>IF(AN38="","",(AN38-AN40-AN43)*AN39/AN$7/365/$F$1)</f>
        <v/>
      </c>
      <c r="AO44" s="532" t="str">
        <f>IF(AO38="","",(AO38-AO40-AO43)*AO39/AO$7/365/$F$1)</f>
        <v/>
      </c>
      <c r="AP44" s="532" t="str">
        <f>IF(AP38="","",(AP38-AP40-AP43)*AP39/AP$7/365/$F$1)</f>
        <v/>
      </c>
      <c r="AQ44" s="532" t="str">
        <f>IF(AQ38="","",(AQ38-AQ40-AQ43)*AQ39/AQ$7/365/$F$1)</f>
        <v/>
      </c>
      <c r="AR44" s="532" t="str">
        <f>IF(AR38="","",(AR38-AR40-AR43)*AR39/AR$7/365/$F$1)</f>
        <v/>
      </c>
      <c r="AS44" s="532" t="str">
        <f>IF(AS38="","",(AS38-AS40-AS43)*AS39/AS$7/365/$F$1)</f>
        <v/>
      </c>
      <c r="AT44" s="532" t="str">
        <f>IF(AT38="","",(AT38-AT40-AT43)*AT39/AT$7/365/$F$1)</f>
        <v/>
      </c>
      <c r="AU44" s="532" t="str">
        <f>IF(AU38="","",(AU38-AU40-AU43)*AU39/AU$7/365/$F$1)</f>
        <v/>
      </c>
      <c r="AV44" s="532" t="str">
        <f>IF(AV38="","",(AV38-AV40-AV43)*AV39/AV$7/365/$F$1)</f>
        <v/>
      </c>
      <c r="AW44" s="532" t="str">
        <f>IF(AW38="","",(AW38-AW40-AW43)*AW39/AW$7/365/$F$1)</f>
        <v/>
      </c>
      <c r="AX44" s="532" t="str">
        <f>IF(AX38="","",(AX38-AX40-AX43)*AX39/AX$7/365/$F$1)</f>
        <v/>
      </c>
      <c r="AY44" s="532" t="str">
        <f>IF(AY38="","",(AY38-AY40-AY43)*AY39/AY$7/365/$F$1)</f>
        <v/>
      </c>
      <c r="AZ44" s="532" t="str">
        <f>IF(AZ38="","",(AZ38-AZ40-AZ43)*AZ39/AZ$7/365/$F$1)</f>
        <v/>
      </c>
      <c r="BA44" s="532" t="str">
        <f>IF(BA38="","",(BA38-BA40-BA43)*BA39/BA$7/365/$F$1)</f>
        <v/>
      </c>
      <c r="BB44" s="532" t="str">
        <f>IF(BB38="","",(BB38-BB40-BB43)*BB39/BB$7/365/$F$1)</f>
        <v/>
      </c>
      <c r="BC44" s="670"/>
      <c r="BD44" s="532" t="str">
        <f>IF(BD38="","",(BD38-BD40-BD43)*BD39/BD$7/365/$F$1)</f>
        <v/>
      </c>
      <c r="BE44" s="532" t="str">
        <f>IF(BE38="","",(BE38-BE40-BE43)*BE39/BE$7/365/$F$1)</f>
        <v/>
      </c>
      <c r="BF44" s="532" t="str">
        <f>IF(BF38="","",(BF38-BF40-BF43)*BF39/BF$7/365/$F$1)</f>
        <v/>
      </c>
      <c r="BG44" s="532" t="str">
        <f>IF(BG38="","",(BG38-BG40-BG43)*BG39/BG$7/365/$F$1)</f>
        <v/>
      </c>
      <c r="BH44" s="532" t="str">
        <f>IF(BH38="","",(BH38-BH40-BH43)*BH39/BH$7/365/$F$1)</f>
        <v/>
      </c>
      <c r="BI44" s="532" t="str">
        <f>IF(BI38="","",(BI38-BI40-BI43)*BI39/BI$7/365/$F$1)</f>
        <v/>
      </c>
      <c r="BJ44" s="532" t="str">
        <f>IF(BJ38="","",(BJ38-BJ40-BJ43)*BJ39/BJ$7/365/$F$1)</f>
        <v/>
      </c>
      <c r="BK44" s="532" t="str">
        <f>IF(BK38="","",(BK38-BK40-BK43)*BK39/BK$7/365/$F$1)</f>
        <v/>
      </c>
      <c r="BL44" s="532" t="str">
        <f>IF(BL38="","",(BL38-BL40-BL43)*BL39/BL$7/365/$F$1)</f>
        <v/>
      </c>
      <c r="BM44" s="532" t="str">
        <f>IF(BM38="","",(BM38-BM40-BM43)*BM39/BM$7/365/$F$1)</f>
        <v/>
      </c>
      <c r="BN44" s="532" t="str">
        <f>IF(BN38="","",(BN38-BN40-BN43)*BN39/BN$7/365/$F$1)</f>
        <v/>
      </c>
      <c r="BO44" s="532" t="str">
        <f>IF(BO38="","",(BO38-BO40-BO43)*BO39/BO$7/365/$F$1)</f>
        <v/>
      </c>
      <c r="BP44" s="532" t="str">
        <f>IF(BP38="","",(BP38-BP40-BP43)*BP39/BP$7/365/$F$1)</f>
        <v/>
      </c>
      <c r="BQ44" s="532" t="str">
        <f>IF(BQ38="","",(BQ38-BQ40-BQ43)*BQ39/BQ$7/365/$F$1)</f>
        <v/>
      </c>
      <c r="BR44" s="532" t="str">
        <f>IF(BR38="","",(BR38-BR40-BR43)*BR39/BR$7/365/$F$1)</f>
        <v/>
      </c>
      <c r="BS44" s="532" t="str">
        <f>IF(BS38="","",(BS38-BS40-BS43)*BS39/BS$7/365/$F$1)</f>
        <v/>
      </c>
      <c r="BT44" s="532" t="str">
        <f>IF(BT38="","",(BT38-BT40-BT43)*BT39/BT$7/365/$F$1)</f>
        <v/>
      </c>
      <c r="BU44" s="670"/>
      <c r="BV44" s="532" t="str">
        <f>IF(BV38="","",(BV38-BV40-BV43)*BV39/BV$7/365/$F$1)</f>
        <v/>
      </c>
      <c r="BW44" s="532" t="str">
        <f>IF(BW38="","",(BW38-BW40-BW43)*BW39/BW$7/365/$F$1)</f>
        <v/>
      </c>
      <c r="BX44" s="532" t="str">
        <f>IF(BX38="","",(BX38-BX40-BX43)*BX39/BX$7/365/$F$1)</f>
        <v/>
      </c>
      <c r="BY44" s="532" t="str">
        <f>IF(BY38="","",(BY38-BY40-BY43)*BY39/BY$7/365/$F$1)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46"/>
        <v/>
      </c>
      <c r="CF44" s="491" t="str">
        <f t="shared" si="46"/>
        <v/>
      </c>
      <c r="CG44" s="491" t="str">
        <f t="shared" si="46"/>
        <v/>
      </c>
      <c r="CH44" s="491" t="str">
        <f t="shared" si="46"/>
        <v/>
      </c>
      <c r="CI44" s="491" t="str">
        <f t="shared" si="46"/>
        <v/>
      </c>
      <c r="CJ44" s="491" t="str">
        <f t="shared" si="46"/>
        <v/>
      </c>
      <c r="CK44" s="492" t="str">
        <f t="shared" si="46"/>
        <v/>
      </c>
      <c r="CL44" s="492" t="str">
        <f t="shared" si="46"/>
        <v/>
      </c>
      <c r="CM44" s="492" t="str">
        <f t="shared" si="46"/>
        <v/>
      </c>
      <c r="CN44" s="491" t="str">
        <f t="shared" si="46"/>
        <v/>
      </c>
      <c r="CO44" s="491" t="str">
        <f t="shared" si="46"/>
        <v/>
      </c>
      <c r="CP44" s="491" t="str">
        <f t="shared" si="46"/>
        <v/>
      </c>
      <c r="CQ44" s="491" t="str">
        <f t="shared" si="46"/>
        <v/>
      </c>
      <c r="CR44" s="491" t="str">
        <f t="shared" si="46"/>
        <v/>
      </c>
      <c r="CS44" s="490" t="str">
        <f t="shared" si="46"/>
        <v/>
      </c>
      <c r="CT44" s="502" t="str">
        <f t="shared" si="46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IF(DP38="","",(DP38+SUM(BV38)*(DP38="")-SUM(DP40)-DP43-SUM(BV43)*(DP43=""))*BV39/DP$7/365/$F$1)</f>
        <v/>
      </c>
      <c r="DQ44" s="532" t="str">
        <f>IF(DQ38="","",(DQ38+SUM(BW38)*(DQ38="")-SUM(DQ40)-DQ43-SUM(BW43)*(DQ43=""))*BW39/DQ$7/365/$F$1)</f>
        <v/>
      </c>
      <c r="DR44" s="532" t="str">
        <f>IF(DR38="","",(DR38+SUM(BX38)*(DR38="")-SUM(DR40)-DR43-SUM(BX43)*(DR43=""))*BX39/DR$7/365/$F$1)</f>
        <v/>
      </c>
      <c r="DS44" s="674" t="str">
        <f>IF(DS38="","",(DS38+SUM(BY38)*(DS38="")-SUM(DS40)-DS43-SUM(BY43)*(DS43=""))*BY39/DS$7/365/$F$1)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51">SUM(B14,B21,B28,B35,B42)</f>
        <v>0</v>
      </c>
      <c r="C45" s="597">
        <f t="shared" si="51"/>
        <v>0</v>
      </c>
      <c r="D45" s="597">
        <f t="shared" si="51"/>
        <v>50</v>
      </c>
      <c r="E45" s="597">
        <f t="shared" si="51"/>
        <v>360</v>
      </c>
      <c r="F45" s="597">
        <f t="shared" si="51"/>
        <v>0</v>
      </c>
      <c r="G45" s="597">
        <f t="shared" si="51"/>
        <v>520</v>
      </c>
      <c r="H45" s="597">
        <f t="shared" si="51"/>
        <v>0</v>
      </c>
      <c r="I45" s="597">
        <f t="shared" si="51"/>
        <v>400</v>
      </c>
      <c r="J45" s="597">
        <f t="shared" si="51"/>
        <v>150</v>
      </c>
      <c r="K45" s="597">
        <f t="shared" si="51"/>
        <v>0</v>
      </c>
      <c r="L45" s="597">
        <f t="shared" si="51"/>
        <v>0</v>
      </c>
      <c r="M45" s="597">
        <f t="shared" si="51"/>
        <v>0</v>
      </c>
      <c r="N45" s="597">
        <f t="shared" si="51"/>
        <v>0</v>
      </c>
      <c r="O45" s="597">
        <f t="shared" si="51"/>
        <v>0</v>
      </c>
      <c r="P45" s="597">
        <f t="shared" si="51"/>
        <v>0</v>
      </c>
      <c r="Q45" s="597">
        <f t="shared" si="51"/>
        <v>0</v>
      </c>
      <c r="R45" s="597">
        <f t="shared" si="51"/>
        <v>0</v>
      </c>
      <c r="S45" s="678"/>
      <c r="T45" s="597">
        <f t="shared" ref="T45:AJ45" si="52">SUM(T14,T21,T28,T35,T42)</f>
        <v>0</v>
      </c>
      <c r="U45" s="597">
        <f t="shared" si="52"/>
        <v>0</v>
      </c>
      <c r="V45" s="597">
        <f t="shared" si="52"/>
        <v>50</v>
      </c>
      <c r="W45" s="1068">
        <f t="shared" si="52"/>
        <v>0</v>
      </c>
      <c r="X45" s="597">
        <f t="shared" si="52"/>
        <v>0</v>
      </c>
      <c r="Y45" s="597">
        <f t="shared" si="52"/>
        <v>0</v>
      </c>
      <c r="Z45" s="597">
        <f t="shared" si="52"/>
        <v>980</v>
      </c>
      <c r="AA45" s="597">
        <f t="shared" si="52"/>
        <v>25</v>
      </c>
      <c r="AB45" s="597">
        <f t="shared" si="52"/>
        <v>110</v>
      </c>
      <c r="AC45" s="597">
        <f t="shared" si="52"/>
        <v>0</v>
      </c>
      <c r="AD45" s="597">
        <f t="shared" si="52"/>
        <v>0</v>
      </c>
      <c r="AE45" s="597">
        <f t="shared" si="52"/>
        <v>0</v>
      </c>
      <c r="AF45" s="597">
        <f t="shared" si="52"/>
        <v>0</v>
      </c>
      <c r="AG45" s="597">
        <f t="shared" si="52"/>
        <v>0</v>
      </c>
      <c r="AH45" s="597">
        <f t="shared" si="52"/>
        <v>0</v>
      </c>
      <c r="AI45" s="597">
        <f t="shared" si="52"/>
        <v>0</v>
      </c>
      <c r="AJ45" s="597">
        <f t="shared" si="52"/>
        <v>0</v>
      </c>
      <c r="AK45" s="678"/>
      <c r="AL45" s="597">
        <f t="shared" ref="AL45:BB45" si="53">SUM(AL14,AL21,AL28,AL35,AL42)</f>
        <v>0</v>
      </c>
      <c r="AM45" s="597">
        <f t="shared" si="53"/>
        <v>0</v>
      </c>
      <c r="AN45" s="597">
        <f t="shared" si="53"/>
        <v>0</v>
      </c>
      <c r="AO45" s="597">
        <f t="shared" si="53"/>
        <v>0</v>
      </c>
      <c r="AP45" s="597">
        <f t="shared" si="53"/>
        <v>400</v>
      </c>
      <c r="AQ45" s="597">
        <f t="shared" si="53"/>
        <v>0</v>
      </c>
      <c r="AR45" s="597">
        <f t="shared" si="53"/>
        <v>40</v>
      </c>
      <c r="AS45" s="597">
        <f t="shared" si="53"/>
        <v>32</v>
      </c>
      <c r="AT45" s="597">
        <f t="shared" si="53"/>
        <v>300</v>
      </c>
      <c r="AU45" s="597">
        <f t="shared" si="53"/>
        <v>0</v>
      </c>
      <c r="AV45" s="597">
        <f t="shared" si="53"/>
        <v>0</v>
      </c>
      <c r="AW45" s="597">
        <f t="shared" si="53"/>
        <v>0</v>
      </c>
      <c r="AX45" s="597">
        <f t="shared" si="53"/>
        <v>0</v>
      </c>
      <c r="AY45" s="597">
        <f t="shared" si="53"/>
        <v>0</v>
      </c>
      <c r="AZ45" s="597">
        <f t="shared" si="53"/>
        <v>0</v>
      </c>
      <c r="BA45" s="597">
        <f t="shared" si="53"/>
        <v>0</v>
      </c>
      <c r="BB45" s="597">
        <f t="shared" si="53"/>
        <v>0</v>
      </c>
      <c r="BC45" s="678"/>
      <c r="BD45" s="597">
        <f t="shared" ref="BD45:BT45" si="54">SUM(BD14,BD21,BD28,BD35,BD42)</f>
        <v>0</v>
      </c>
      <c r="BE45" s="597">
        <f t="shared" si="54"/>
        <v>0</v>
      </c>
      <c r="BF45" s="597">
        <f t="shared" si="54"/>
        <v>0</v>
      </c>
      <c r="BG45" s="597">
        <f t="shared" si="54"/>
        <v>0</v>
      </c>
      <c r="BH45" s="597">
        <f t="shared" si="54"/>
        <v>0</v>
      </c>
      <c r="BI45" s="597">
        <f t="shared" si="54"/>
        <v>0</v>
      </c>
      <c r="BJ45" s="597">
        <f t="shared" si="54"/>
        <v>0</v>
      </c>
      <c r="BK45" s="597">
        <f t="shared" si="54"/>
        <v>0</v>
      </c>
      <c r="BL45" s="597">
        <f t="shared" si="54"/>
        <v>0</v>
      </c>
      <c r="BM45" s="597">
        <f t="shared" si="54"/>
        <v>0</v>
      </c>
      <c r="BN45" s="597">
        <f t="shared" si="54"/>
        <v>0</v>
      </c>
      <c r="BO45" s="597">
        <f t="shared" si="54"/>
        <v>0</v>
      </c>
      <c r="BP45" s="597">
        <f t="shared" si="54"/>
        <v>0</v>
      </c>
      <c r="BQ45" s="597">
        <f t="shared" si="54"/>
        <v>0</v>
      </c>
      <c r="BR45" s="597">
        <f t="shared" si="54"/>
        <v>0</v>
      </c>
      <c r="BS45" s="597">
        <f t="shared" si="54"/>
        <v>0</v>
      </c>
      <c r="BT45" s="597">
        <f t="shared" si="54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55"/>
        <v>0</v>
      </c>
      <c r="CF45" s="89">
        <f t="shared" si="55"/>
        <v>0</v>
      </c>
      <c r="CG45" s="89">
        <f t="shared" si="55"/>
        <v>0</v>
      </c>
      <c r="CH45" s="89">
        <f t="shared" si="55"/>
        <v>0</v>
      </c>
      <c r="CI45" s="89">
        <f t="shared" si="55"/>
        <v>0</v>
      </c>
      <c r="CJ45" s="89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9">
        <f t="shared" si="55"/>
        <v>0</v>
      </c>
      <c r="CO45" s="89">
        <f t="shared" si="55"/>
        <v>0</v>
      </c>
      <c r="CP45" s="89">
        <f t="shared" si="55"/>
        <v>0</v>
      </c>
      <c r="CQ45" s="89">
        <f t="shared" si="55"/>
        <v>0</v>
      </c>
      <c r="CR45" s="89">
        <f t="shared" si="55"/>
        <v>0</v>
      </c>
      <c r="CS45" s="88">
        <f t="shared" si="55"/>
        <v>0</v>
      </c>
      <c r="CT45" s="483">
        <f t="shared" si="55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$G$1 &amp; " (%)"</f>
        <v>TOTAL WILD FOOD kcal (%)</v>
      </c>
      <c r="B46" s="681">
        <f t="shared" ref="B46:R46" si="56">SUM(B16,B23,B30,B37,B44)</f>
        <v>3.4344422700587081E-2</v>
      </c>
      <c r="C46" s="681">
        <f t="shared" si="56"/>
        <v>1.532941943900848E-3</v>
      </c>
      <c r="D46" s="681">
        <f t="shared" si="56"/>
        <v>4.3239213493616625E-3</v>
      </c>
      <c r="E46" s="681">
        <f t="shared" si="56"/>
        <v>0.10897151554685799</v>
      </c>
      <c r="F46" s="681">
        <f t="shared" si="56"/>
        <v>2.0439225918677975E-3</v>
      </c>
      <c r="G46" s="681">
        <f t="shared" si="56"/>
        <v>0.10856024601621471</v>
      </c>
      <c r="H46" s="681">
        <f t="shared" si="56"/>
        <v>1.8763209393346379E-2</v>
      </c>
      <c r="I46" s="681">
        <f t="shared" si="56"/>
        <v>4.4357469015003266E-3</v>
      </c>
      <c r="J46" s="681">
        <f t="shared" si="56"/>
        <v>0</v>
      </c>
      <c r="K46" s="681">
        <f t="shared" si="56"/>
        <v>0</v>
      </c>
      <c r="L46" s="681">
        <f t="shared" si="56"/>
        <v>0</v>
      </c>
      <c r="M46" s="681">
        <f t="shared" si="56"/>
        <v>0</v>
      </c>
      <c r="N46" s="681">
        <f t="shared" si="56"/>
        <v>0</v>
      </c>
      <c r="O46" s="681">
        <f t="shared" si="56"/>
        <v>0</v>
      </c>
      <c r="P46" s="681">
        <f t="shared" si="56"/>
        <v>0</v>
      </c>
      <c r="Q46" s="681">
        <f t="shared" si="56"/>
        <v>0</v>
      </c>
      <c r="R46" s="681">
        <f t="shared" si="56"/>
        <v>0</v>
      </c>
      <c r="S46" s="682"/>
      <c r="T46" s="681">
        <f t="shared" ref="T46:AJ46" si="57">SUM(T16,T23,T30,T37,T44)</f>
        <v>8.4322678843226796E-3</v>
      </c>
      <c r="U46" s="681">
        <f t="shared" si="57"/>
        <v>3.065883887801696E-3</v>
      </c>
      <c r="V46" s="681">
        <f t="shared" si="57"/>
        <v>1.313092908396235E-2</v>
      </c>
      <c r="W46" s="1069">
        <f t="shared" si="57"/>
        <v>3.065883887801696E-3</v>
      </c>
      <c r="X46" s="681">
        <f t="shared" si="57"/>
        <v>9.810828440965428E-3</v>
      </c>
      <c r="Y46" s="681">
        <f t="shared" si="57"/>
        <v>2.5227844562482532E-2</v>
      </c>
      <c r="Z46" s="681">
        <f t="shared" si="57"/>
        <v>1.8043052837573386E-2</v>
      </c>
      <c r="AA46" s="681">
        <f t="shared" si="57"/>
        <v>1.1497064579256361E-3</v>
      </c>
      <c r="AB46" s="681">
        <f t="shared" si="57"/>
        <v>2.0662100456621008E-2</v>
      </c>
      <c r="AC46" s="681">
        <f t="shared" si="57"/>
        <v>0</v>
      </c>
      <c r="AD46" s="681">
        <f t="shared" si="57"/>
        <v>0</v>
      </c>
      <c r="AE46" s="681">
        <f t="shared" si="57"/>
        <v>0</v>
      </c>
      <c r="AF46" s="681">
        <f t="shared" si="57"/>
        <v>0</v>
      </c>
      <c r="AG46" s="681">
        <f t="shared" si="57"/>
        <v>0</v>
      </c>
      <c r="AH46" s="681">
        <f t="shared" si="57"/>
        <v>0</v>
      </c>
      <c r="AI46" s="681">
        <f t="shared" si="57"/>
        <v>0</v>
      </c>
      <c r="AJ46" s="681">
        <f t="shared" si="57"/>
        <v>0</v>
      </c>
      <c r="AK46" s="682"/>
      <c r="AL46" s="681">
        <f t="shared" ref="AL46:BB46" si="58">SUM(AL16,AL23,AL30,AL37,AL44)</f>
        <v>5.2558009505171924E-3</v>
      </c>
      <c r="AM46" s="681">
        <f t="shared" si="58"/>
        <v>5.4598825831702544E-3</v>
      </c>
      <c r="AN46" s="681">
        <f t="shared" si="58"/>
        <v>4.905414220482714E-3</v>
      </c>
      <c r="AO46" s="681">
        <f t="shared" si="58"/>
        <v>3.8851924331376381E-2</v>
      </c>
      <c r="AP46" s="681">
        <f t="shared" si="58"/>
        <v>3.7562202963377131E-2</v>
      </c>
      <c r="AQ46" s="681">
        <f t="shared" si="58"/>
        <v>3.065883887801696E-3</v>
      </c>
      <c r="AR46" s="681">
        <f t="shared" si="58"/>
        <v>3.7747336377473364E-2</v>
      </c>
      <c r="AS46" s="681">
        <f t="shared" si="58"/>
        <v>2.9020221787345077E-2</v>
      </c>
      <c r="AT46" s="681">
        <f t="shared" si="58"/>
        <v>1.7519336501723979E-3</v>
      </c>
      <c r="AU46" s="681">
        <f t="shared" si="58"/>
        <v>0</v>
      </c>
      <c r="AV46" s="681">
        <f t="shared" si="58"/>
        <v>0</v>
      </c>
      <c r="AW46" s="681">
        <f t="shared" si="58"/>
        <v>0</v>
      </c>
      <c r="AX46" s="681">
        <f t="shared" si="58"/>
        <v>0</v>
      </c>
      <c r="AY46" s="681">
        <f t="shared" si="58"/>
        <v>0</v>
      </c>
      <c r="AZ46" s="681">
        <f t="shared" si="58"/>
        <v>0</v>
      </c>
      <c r="BA46" s="681">
        <f t="shared" si="58"/>
        <v>0</v>
      </c>
      <c r="BB46" s="681">
        <f t="shared" si="58"/>
        <v>0</v>
      </c>
      <c r="BC46" s="682"/>
      <c r="BD46" s="681">
        <f t="shared" ref="BD46:BT46" si="59">SUM(BD16,BD23,BD30,BD37,BD44)</f>
        <v>6.3050973814183205E-3</v>
      </c>
      <c r="BE46" s="681">
        <f t="shared" si="59"/>
        <v>5.9360730593607308E-3</v>
      </c>
      <c r="BF46" s="681">
        <f t="shared" si="59"/>
        <v>6.1917808219178073E-3</v>
      </c>
      <c r="BG46" s="681">
        <f t="shared" si="59"/>
        <v>1.1497064579256361E-3</v>
      </c>
      <c r="BH46" s="681">
        <f t="shared" si="59"/>
        <v>5.6751467710371827E-3</v>
      </c>
      <c r="BI46" s="681">
        <f t="shared" si="59"/>
        <v>2.452707110241357E-3</v>
      </c>
      <c r="BJ46" s="681">
        <f t="shared" si="59"/>
        <v>2.207436399217221E-3</v>
      </c>
      <c r="BK46" s="681">
        <f t="shared" si="59"/>
        <v>1.2263535551206784E-2</v>
      </c>
      <c r="BL46" s="681">
        <f t="shared" si="59"/>
        <v>1.7664709719504238E-2</v>
      </c>
      <c r="BM46" s="681">
        <f t="shared" si="59"/>
        <v>0</v>
      </c>
      <c r="BN46" s="681">
        <f t="shared" si="59"/>
        <v>0</v>
      </c>
      <c r="BO46" s="681">
        <f t="shared" si="59"/>
        <v>0</v>
      </c>
      <c r="BP46" s="681">
        <f t="shared" si="59"/>
        <v>0</v>
      </c>
      <c r="BQ46" s="681">
        <f t="shared" si="59"/>
        <v>0</v>
      </c>
      <c r="BR46" s="681">
        <f t="shared" si="59"/>
        <v>0</v>
      </c>
      <c r="BS46" s="681">
        <f t="shared" si="59"/>
        <v>0</v>
      </c>
      <c r="BT46" s="681">
        <f t="shared" si="59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55"/>
        <v>0</v>
      </c>
      <c r="CE46" s="490">
        <f t="shared" si="55"/>
        <v>0</v>
      </c>
      <c r="CF46" s="491">
        <f t="shared" si="55"/>
        <v>0</v>
      </c>
      <c r="CG46" s="491">
        <f t="shared" si="55"/>
        <v>0</v>
      </c>
      <c r="CH46" s="491">
        <f t="shared" si="55"/>
        <v>0</v>
      </c>
      <c r="CI46" s="491">
        <f t="shared" si="55"/>
        <v>0</v>
      </c>
      <c r="CJ46" s="491">
        <f t="shared" si="55"/>
        <v>0</v>
      </c>
      <c r="CK46" s="492">
        <f t="shared" si="55"/>
        <v>0</v>
      </c>
      <c r="CL46" s="492">
        <f t="shared" si="55"/>
        <v>1.1497064579256361E-3</v>
      </c>
      <c r="CM46" s="492">
        <f t="shared" si="55"/>
        <v>2.207436399217221E-3</v>
      </c>
      <c r="CN46" s="491">
        <f t="shared" si="55"/>
        <v>2.452707110241357E-3</v>
      </c>
      <c r="CO46" s="491">
        <f t="shared" si="55"/>
        <v>5.6751467710371827E-3</v>
      </c>
      <c r="CP46" s="491">
        <f t="shared" si="55"/>
        <v>5.9360730593607308E-3</v>
      </c>
      <c r="CQ46" s="491">
        <f t="shared" si="55"/>
        <v>6.1917808219178073E-3</v>
      </c>
      <c r="CR46" s="491">
        <f t="shared" si="55"/>
        <v>6.3050973814183205E-3</v>
      </c>
      <c r="CS46" s="490">
        <f t="shared" si="55"/>
        <v>1.2263535551206784E-2</v>
      </c>
      <c r="CT46" s="502">
        <f t="shared" si="55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60">IF(DL49&lt;3,"",(SUM(B49:R49)-MIN(B49:R49)-MAX(B49:R49))/(DL49-2))</f>
        <v/>
      </c>
      <c r="CA49" s="584" t="str">
        <f t="shared" ref="CA49:CA85" si="61">IF(DM49&lt;3,"",(SUM(T49:AJ49)-MIN(T49:AJ49)-MAX(T49:AJ49))/(DM49-2))</f>
        <v/>
      </c>
      <c r="CB49" s="584" t="str">
        <f t="shared" ref="CB49:CB85" si="62">IF(DN49&lt;3,"",(SUM(AL49:BB49)-MIN(AL49:BB49)-MAX(AL49:BB49))/(DN49-2))</f>
        <v/>
      </c>
      <c r="CC49" s="585" t="str">
        <f t="shared" ref="CC49:CC85" si="63">IF(DO49&lt;3,"",(SUM(BD49:BT49)-MIN(BD49:BT49)-MAX(BD49:BT49))/(DO49-2))</f>
        <v/>
      </c>
      <c r="CD49" s="482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64"/>
        <v/>
      </c>
      <c r="CF49" s="89" t="str">
        <f t="shared" si="64"/>
        <v/>
      </c>
      <c r="CG49" s="89" t="str">
        <f t="shared" si="64"/>
        <v/>
      </c>
      <c r="CH49" s="89" t="str">
        <f t="shared" si="64"/>
        <v/>
      </c>
      <c r="CI49" s="89" t="str">
        <f t="shared" si="64"/>
        <v/>
      </c>
      <c r="CJ49" s="89" t="str">
        <f t="shared" si="64"/>
        <v/>
      </c>
      <c r="CK49" s="152" t="str">
        <f t="shared" si="64"/>
        <v/>
      </c>
      <c r="CL49" s="152" t="str">
        <f t="shared" si="64"/>
        <v/>
      </c>
      <c r="CM49" s="152" t="str">
        <f t="shared" si="64"/>
        <v/>
      </c>
      <c r="CN49" s="89" t="str">
        <f t="shared" si="64"/>
        <v/>
      </c>
      <c r="CO49" s="89" t="str">
        <f t="shared" si="64"/>
        <v/>
      </c>
      <c r="CP49" s="89" t="str">
        <f t="shared" si="64"/>
        <v/>
      </c>
      <c r="CQ49" s="89" t="str">
        <f t="shared" si="64"/>
        <v/>
      </c>
      <c r="CR49" s="89" t="str">
        <f t="shared" si="64"/>
        <v/>
      </c>
      <c r="CS49" s="88" t="str">
        <f t="shared" si="64"/>
        <v/>
      </c>
      <c r="CT49" s="483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83">COUNT(B49:R49)</f>
        <v>0</v>
      </c>
      <c r="DM49" s="541">
        <f t="shared" ref="DM49:DM85" si="84">COUNT(T49:AJ49)</f>
        <v>0</v>
      </c>
      <c r="DN49" s="541">
        <f t="shared" ref="DN49:DN85" si="85">COUNT(AL49:BB49)</f>
        <v>0</v>
      </c>
      <c r="DO49" s="541">
        <f t="shared" ref="DO49:DO85" si="86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$G$1 &amp; " per kg"</f>
        <v>kcal per kg</v>
      </c>
      <c r="B50" s="691">
        <f t="shared" ref="B50:R50" si="87">950*$K$1</f>
        <v>950</v>
      </c>
      <c r="C50" s="691">
        <f t="shared" si="87"/>
        <v>950</v>
      </c>
      <c r="D50" s="691">
        <f t="shared" si="87"/>
        <v>950</v>
      </c>
      <c r="E50" s="691">
        <f t="shared" si="87"/>
        <v>950</v>
      </c>
      <c r="F50" s="691">
        <f t="shared" si="87"/>
        <v>950</v>
      </c>
      <c r="G50" s="691">
        <f t="shared" si="87"/>
        <v>950</v>
      </c>
      <c r="H50" s="691">
        <f t="shared" si="87"/>
        <v>950</v>
      </c>
      <c r="I50" s="691">
        <f t="shared" si="87"/>
        <v>950</v>
      </c>
      <c r="J50" s="691">
        <f t="shared" si="87"/>
        <v>950</v>
      </c>
      <c r="K50" s="691">
        <f t="shared" si="87"/>
        <v>950</v>
      </c>
      <c r="L50" s="691">
        <f t="shared" si="87"/>
        <v>950</v>
      </c>
      <c r="M50" s="691">
        <f t="shared" si="87"/>
        <v>950</v>
      </c>
      <c r="N50" s="691">
        <f t="shared" si="87"/>
        <v>950</v>
      </c>
      <c r="O50" s="691">
        <f t="shared" si="87"/>
        <v>950</v>
      </c>
      <c r="P50" s="691">
        <f t="shared" si="87"/>
        <v>950</v>
      </c>
      <c r="Q50" s="691">
        <f t="shared" si="87"/>
        <v>950</v>
      </c>
      <c r="R50" s="691">
        <f t="shared" si="87"/>
        <v>950</v>
      </c>
      <c r="S50" s="655"/>
      <c r="T50" s="691">
        <f t="shared" ref="T50:AJ50" si="88">950*$K$1</f>
        <v>950</v>
      </c>
      <c r="U50" s="691">
        <f t="shared" si="88"/>
        <v>950</v>
      </c>
      <c r="V50" s="691">
        <f t="shared" si="88"/>
        <v>950</v>
      </c>
      <c r="W50" s="691">
        <f t="shared" si="88"/>
        <v>950</v>
      </c>
      <c r="X50" s="691">
        <f t="shared" si="88"/>
        <v>950</v>
      </c>
      <c r="Y50" s="691">
        <f t="shared" si="88"/>
        <v>950</v>
      </c>
      <c r="Z50" s="691">
        <f t="shared" si="88"/>
        <v>950</v>
      </c>
      <c r="AA50" s="691">
        <f t="shared" si="88"/>
        <v>950</v>
      </c>
      <c r="AB50" s="691">
        <f t="shared" si="88"/>
        <v>950</v>
      </c>
      <c r="AC50" s="691">
        <f t="shared" si="88"/>
        <v>950</v>
      </c>
      <c r="AD50" s="691">
        <f t="shared" si="88"/>
        <v>950</v>
      </c>
      <c r="AE50" s="691">
        <f t="shared" si="88"/>
        <v>950</v>
      </c>
      <c r="AF50" s="691">
        <f t="shared" si="88"/>
        <v>950</v>
      </c>
      <c r="AG50" s="691">
        <f t="shared" si="88"/>
        <v>950</v>
      </c>
      <c r="AH50" s="691">
        <f t="shared" si="88"/>
        <v>950</v>
      </c>
      <c r="AI50" s="691">
        <f t="shared" si="88"/>
        <v>950</v>
      </c>
      <c r="AJ50" s="691">
        <f t="shared" si="88"/>
        <v>950</v>
      </c>
      <c r="AK50" s="655"/>
      <c r="AL50" s="691">
        <f t="shared" ref="AL50:BB50" si="89">950*$K$1</f>
        <v>950</v>
      </c>
      <c r="AM50" s="691">
        <f t="shared" si="89"/>
        <v>950</v>
      </c>
      <c r="AN50" s="691">
        <f t="shared" si="89"/>
        <v>950</v>
      </c>
      <c r="AO50" s="691">
        <f t="shared" si="89"/>
        <v>950</v>
      </c>
      <c r="AP50" s="691">
        <f t="shared" si="89"/>
        <v>950</v>
      </c>
      <c r="AQ50" s="691">
        <f t="shared" si="89"/>
        <v>950</v>
      </c>
      <c r="AR50" s="691">
        <f t="shared" si="89"/>
        <v>950</v>
      </c>
      <c r="AS50" s="691">
        <f t="shared" si="89"/>
        <v>950</v>
      </c>
      <c r="AT50" s="691">
        <f t="shared" si="89"/>
        <v>950</v>
      </c>
      <c r="AU50" s="691">
        <f t="shared" si="89"/>
        <v>950</v>
      </c>
      <c r="AV50" s="691">
        <f t="shared" si="89"/>
        <v>950</v>
      </c>
      <c r="AW50" s="691">
        <f t="shared" si="89"/>
        <v>950</v>
      </c>
      <c r="AX50" s="691">
        <f t="shared" si="89"/>
        <v>950</v>
      </c>
      <c r="AY50" s="691">
        <f t="shared" si="89"/>
        <v>950</v>
      </c>
      <c r="AZ50" s="691">
        <f t="shared" si="89"/>
        <v>950</v>
      </c>
      <c r="BA50" s="691">
        <f t="shared" si="89"/>
        <v>950</v>
      </c>
      <c r="BB50" s="691">
        <f t="shared" si="89"/>
        <v>950</v>
      </c>
      <c r="BC50" s="655"/>
      <c r="BD50" s="691">
        <f t="shared" ref="BD50:BT50" si="90">950*$K$1</f>
        <v>950</v>
      </c>
      <c r="BE50" s="691">
        <f t="shared" si="90"/>
        <v>950</v>
      </c>
      <c r="BF50" s="691">
        <f t="shared" si="90"/>
        <v>950</v>
      </c>
      <c r="BG50" s="691">
        <f t="shared" si="90"/>
        <v>950</v>
      </c>
      <c r="BH50" s="691">
        <f t="shared" si="90"/>
        <v>950</v>
      </c>
      <c r="BI50" s="691">
        <f t="shared" si="90"/>
        <v>950</v>
      </c>
      <c r="BJ50" s="691">
        <f t="shared" si="90"/>
        <v>950</v>
      </c>
      <c r="BK50" s="691">
        <f t="shared" si="90"/>
        <v>950</v>
      </c>
      <c r="BL50" s="691">
        <f t="shared" si="90"/>
        <v>950</v>
      </c>
      <c r="BM50" s="691">
        <f t="shared" si="90"/>
        <v>950</v>
      </c>
      <c r="BN50" s="691">
        <f t="shared" si="90"/>
        <v>950</v>
      </c>
      <c r="BO50" s="691">
        <f t="shared" si="90"/>
        <v>950</v>
      </c>
      <c r="BP50" s="691">
        <f t="shared" si="90"/>
        <v>950</v>
      </c>
      <c r="BQ50" s="691">
        <f t="shared" si="90"/>
        <v>950</v>
      </c>
      <c r="BR50" s="691">
        <f t="shared" si="90"/>
        <v>950</v>
      </c>
      <c r="BS50" s="691">
        <f t="shared" si="90"/>
        <v>950</v>
      </c>
      <c r="BT50" s="691">
        <f t="shared" si="90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60"/>
        <v>950</v>
      </c>
      <c r="CA50" s="584">
        <f t="shared" si="61"/>
        <v>950</v>
      </c>
      <c r="CB50" s="584">
        <f t="shared" si="62"/>
        <v>950</v>
      </c>
      <c r="CC50" s="585">
        <f t="shared" si="63"/>
        <v>950</v>
      </c>
      <c r="CD50" s="482">
        <f t="shared" si="65"/>
        <v>950</v>
      </c>
      <c r="CE50" s="88">
        <f t="shared" si="65"/>
        <v>950</v>
      </c>
      <c r="CF50" s="89">
        <f t="shared" si="65"/>
        <v>950</v>
      </c>
      <c r="CG50" s="89">
        <f t="shared" si="65"/>
        <v>950</v>
      </c>
      <c r="CH50" s="89">
        <f t="shared" si="65"/>
        <v>950</v>
      </c>
      <c r="CI50" s="89">
        <f t="shared" si="65"/>
        <v>950</v>
      </c>
      <c r="CJ50" s="89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9">
        <f t="shared" si="65"/>
        <v>950</v>
      </c>
      <c r="CO50" s="89">
        <f t="shared" si="65"/>
        <v>950</v>
      </c>
      <c r="CP50" s="89">
        <f t="shared" si="65"/>
        <v>950</v>
      </c>
      <c r="CQ50" s="89">
        <f t="shared" si="65"/>
        <v>950</v>
      </c>
      <c r="CR50" s="89">
        <f t="shared" si="65"/>
        <v>950</v>
      </c>
      <c r="CS50" s="88">
        <f t="shared" si="65"/>
        <v>950</v>
      </c>
      <c r="CT50" s="483">
        <f t="shared" si="65"/>
        <v>950</v>
      </c>
      <c r="CU50" s="494">
        <f t="shared" si="66"/>
        <v>950</v>
      </c>
      <c r="CV50" s="495">
        <f t="shared" si="67"/>
        <v>950</v>
      </c>
      <c r="CW50" s="496">
        <f t="shared" si="68"/>
        <v>950</v>
      </c>
      <c r="CX50" s="496">
        <f t="shared" si="69"/>
        <v>950</v>
      </c>
      <c r="CY50" s="496">
        <f t="shared" si="70"/>
        <v>950</v>
      </c>
      <c r="CZ50" s="496">
        <f t="shared" si="71"/>
        <v>950</v>
      </c>
      <c r="DA50" s="496">
        <f t="shared" si="72"/>
        <v>950</v>
      </c>
      <c r="DB50" s="497">
        <f t="shared" si="73"/>
        <v>950</v>
      </c>
      <c r="DC50" s="497">
        <f t="shared" si="74"/>
        <v>950</v>
      </c>
      <c r="DD50" s="497">
        <f t="shared" si="75"/>
        <v>950</v>
      </c>
      <c r="DE50" s="496">
        <f t="shared" si="76"/>
        <v>950</v>
      </c>
      <c r="DF50" s="496">
        <f t="shared" si="77"/>
        <v>950</v>
      </c>
      <c r="DG50" s="496">
        <f t="shared" si="78"/>
        <v>950</v>
      </c>
      <c r="DH50" s="496">
        <f t="shared" si="79"/>
        <v>950</v>
      </c>
      <c r="DI50" s="496">
        <f t="shared" si="80"/>
        <v>950</v>
      </c>
      <c r="DJ50" s="495">
        <f t="shared" si="81"/>
        <v>950</v>
      </c>
      <c r="DK50" s="494">
        <f t="shared" si="82"/>
        <v>950</v>
      </c>
      <c r="DL50" s="586">
        <f t="shared" si="83"/>
        <v>17</v>
      </c>
      <c r="DM50" s="541">
        <f t="shared" si="84"/>
        <v>17</v>
      </c>
      <c r="DN50" s="541">
        <f t="shared" si="85"/>
        <v>17</v>
      </c>
      <c r="DO50" s="541">
        <f t="shared" si="86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60"/>
        <v/>
      </c>
      <c r="CA51" s="584" t="str">
        <f t="shared" si="61"/>
        <v/>
      </c>
      <c r="CB51" s="584" t="str">
        <f t="shared" si="62"/>
        <v/>
      </c>
      <c r="CC51" s="585" t="str">
        <f t="shared" si="63"/>
        <v/>
      </c>
      <c r="CD51" s="482" t="str">
        <f t="shared" si="65"/>
        <v/>
      </c>
      <c r="CE51" s="88" t="str">
        <f t="shared" si="65"/>
        <v/>
      </c>
      <c r="CF51" s="89" t="str">
        <f t="shared" si="65"/>
        <v/>
      </c>
      <c r="CG51" s="89" t="str">
        <f t="shared" si="65"/>
        <v/>
      </c>
      <c r="CH51" s="89" t="str">
        <f t="shared" si="65"/>
        <v/>
      </c>
      <c r="CI51" s="89" t="str">
        <f t="shared" si="65"/>
        <v/>
      </c>
      <c r="CJ51" s="89" t="str">
        <f t="shared" si="65"/>
        <v/>
      </c>
      <c r="CK51" s="152" t="str">
        <f t="shared" si="65"/>
        <v/>
      </c>
      <c r="CL51" s="152" t="str">
        <f t="shared" si="65"/>
        <v/>
      </c>
      <c r="CM51" s="152" t="str">
        <f t="shared" si="65"/>
        <v/>
      </c>
      <c r="CN51" s="89" t="str">
        <f t="shared" si="65"/>
        <v/>
      </c>
      <c r="CO51" s="89" t="str">
        <f t="shared" si="65"/>
        <v/>
      </c>
      <c r="CP51" s="89" t="str">
        <f t="shared" si="65"/>
        <v/>
      </c>
      <c r="CQ51" s="89" t="str">
        <f t="shared" si="65"/>
        <v/>
      </c>
      <c r="CR51" s="89" t="str">
        <f t="shared" si="65"/>
        <v/>
      </c>
      <c r="CS51" s="88" t="str">
        <f t="shared" si="65"/>
        <v/>
      </c>
      <c r="CT51" s="483" t="str">
        <f t="shared" si="65"/>
        <v/>
      </c>
      <c r="CU51" s="494" t="str">
        <f t="shared" si="66"/>
        <v/>
      </c>
      <c r="CV51" s="495" t="str">
        <f t="shared" si="67"/>
        <v/>
      </c>
      <c r="CW51" s="496" t="str">
        <f t="shared" si="68"/>
        <v/>
      </c>
      <c r="CX51" s="496" t="str">
        <f t="shared" si="69"/>
        <v/>
      </c>
      <c r="CY51" s="496" t="str">
        <f t="shared" si="70"/>
        <v/>
      </c>
      <c r="CZ51" s="496" t="str">
        <f t="shared" si="71"/>
        <v/>
      </c>
      <c r="DA51" s="496" t="str">
        <f t="shared" si="72"/>
        <v/>
      </c>
      <c r="DB51" s="497" t="str">
        <f t="shared" si="73"/>
        <v/>
      </c>
      <c r="DC51" s="497" t="str">
        <f t="shared" si="74"/>
        <v/>
      </c>
      <c r="DD51" s="497" t="str">
        <f t="shared" si="75"/>
        <v/>
      </c>
      <c r="DE51" s="496" t="str">
        <f t="shared" si="76"/>
        <v/>
      </c>
      <c r="DF51" s="496" t="str">
        <f t="shared" si="77"/>
        <v/>
      </c>
      <c r="DG51" s="496" t="str">
        <f t="shared" si="78"/>
        <v/>
      </c>
      <c r="DH51" s="496" t="str">
        <f t="shared" si="79"/>
        <v/>
      </c>
      <c r="DI51" s="496" t="str">
        <f t="shared" si="80"/>
        <v/>
      </c>
      <c r="DJ51" s="495" t="str">
        <f t="shared" si="81"/>
        <v/>
      </c>
      <c r="DK51" s="494" t="str">
        <f t="shared" si="82"/>
        <v/>
      </c>
      <c r="DL51" s="586">
        <f t="shared" si="83"/>
        <v>0</v>
      </c>
      <c r="DM51" s="541">
        <f t="shared" si="84"/>
        <v>0</v>
      </c>
      <c r="DN51" s="541">
        <f t="shared" si="85"/>
        <v>0</v>
      </c>
      <c r="DO51" s="541">
        <f t="shared" si="86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60"/>
        <v/>
      </c>
      <c r="CA52" s="584" t="str">
        <f t="shared" si="61"/>
        <v/>
      </c>
      <c r="CB52" s="584" t="str">
        <f t="shared" si="62"/>
        <v/>
      </c>
      <c r="CC52" s="585" t="str">
        <f t="shared" si="63"/>
        <v/>
      </c>
      <c r="CD52" s="482" t="str">
        <f t="shared" si="65"/>
        <v/>
      </c>
      <c r="CE52" s="88" t="str">
        <f t="shared" si="65"/>
        <v/>
      </c>
      <c r="CF52" s="89" t="str">
        <f t="shared" si="65"/>
        <v/>
      </c>
      <c r="CG52" s="89" t="str">
        <f t="shared" si="65"/>
        <v/>
      </c>
      <c r="CH52" s="89" t="str">
        <f t="shared" si="65"/>
        <v/>
      </c>
      <c r="CI52" s="89" t="str">
        <f t="shared" si="65"/>
        <v/>
      </c>
      <c r="CJ52" s="89" t="str">
        <f t="shared" si="65"/>
        <v/>
      </c>
      <c r="CK52" s="152" t="str">
        <f t="shared" si="65"/>
        <v/>
      </c>
      <c r="CL52" s="152" t="str">
        <f t="shared" si="65"/>
        <v/>
      </c>
      <c r="CM52" s="152" t="str">
        <f t="shared" si="65"/>
        <v/>
      </c>
      <c r="CN52" s="89" t="str">
        <f t="shared" si="65"/>
        <v/>
      </c>
      <c r="CO52" s="89" t="str">
        <f t="shared" si="65"/>
        <v/>
      </c>
      <c r="CP52" s="89" t="str">
        <f t="shared" si="65"/>
        <v/>
      </c>
      <c r="CQ52" s="89" t="str">
        <f t="shared" si="65"/>
        <v/>
      </c>
      <c r="CR52" s="89" t="str">
        <f t="shared" si="65"/>
        <v/>
      </c>
      <c r="CS52" s="88" t="str">
        <f t="shared" si="65"/>
        <v/>
      </c>
      <c r="CT52" s="483" t="str">
        <f t="shared" si="65"/>
        <v/>
      </c>
      <c r="CU52" s="494" t="str">
        <f t="shared" si="66"/>
        <v/>
      </c>
      <c r="CV52" s="495" t="str">
        <f t="shared" si="67"/>
        <v/>
      </c>
      <c r="CW52" s="496" t="str">
        <f t="shared" si="68"/>
        <v/>
      </c>
      <c r="CX52" s="496" t="str">
        <f t="shared" si="69"/>
        <v/>
      </c>
      <c r="CY52" s="496" t="str">
        <f t="shared" si="70"/>
        <v/>
      </c>
      <c r="CZ52" s="496" t="str">
        <f t="shared" si="71"/>
        <v/>
      </c>
      <c r="DA52" s="496" t="str">
        <f t="shared" si="72"/>
        <v/>
      </c>
      <c r="DB52" s="497" t="str">
        <f t="shared" si="73"/>
        <v/>
      </c>
      <c r="DC52" s="497" t="str">
        <f t="shared" si="74"/>
        <v/>
      </c>
      <c r="DD52" s="497" t="str">
        <f t="shared" si="75"/>
        <v/>
      </c>
      <c r="DE52" s="496" t="str">
        <f t="shared" si="76"/>
        <v/>
      </c>
      <c r="DF52" s="496" t="str">
        <f t="shared" si="77"/>
        <v/>
      </c>
      <c r="DG52" s="496" t="str">
        <f t="shared" si="78"/>
        <v/>
      </c>
      <c r="DH52" s="496" t="str">
        <f t="shared" si="79"/>
        <v/>
      </c>
      <c r="DI52" s="496" t="str">
        <f t="shared" si="80"/>
        <v/>
      </c>
      <c r="DJ52" s="495" t="str">
        <f t="shared" si="81"/>
        <v/>
      </c>
      <c r="DK52" s="494" t="str">
        <f t="shared" si="82"/>
        <v/>
      </c>
      <c r="DL52" s="586">
        <f t="shared" si="83"/>
        <v>0</v>
      </c>
      <c r="DM52" s="541">
        <f t="shared" si="84"/>
        <v>0</v>
      </c>
      <c r="DN52" s="541">
        <f t="shared" si="85"/>
        <v>0</v>
      </c>
      <c r="DO52" s="541">
        <f t="shared" si="86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91">IF(B51="","",B51*B52)</f>
        <v/>
      </c>
      <c r="C53" s="529" t="str">
        <f t="shared" si="91"/>
        <v/>
      </c>
      <c r="D53" s="529" t="str">
        <f t="shared" si="91"/>
        <v/>
      </c>
      <c r="E53" s="529" t="str">
        <f t="shared" si="91"/>
        <v/>
      </c>
      <c r="F53" s="529" t="str">
        <f t="shared" si="91"/>
        <v/>
      </c>
      <c r="G53" s="529" t="str">
        <f t="shared" si="91"/>
        <v/>
      </c>
      <c r="H53" s="529" t="str">
        <f t="shared" si="91"/>
        <v/>
      </c>
      <c r="I53" s="529" t="str">
        <f t="shared" si="91"/>
        <v/>
      </c>
      <c r="J53" s="529" t="str">
        <f t="shared" si="91"/>
        <v/>
      </c>
      <c r="K53" s="529" t="str">
        <f t="shared" si="91"/>
        <v/>
      </c>
      <c r="L53" s="529" t="str">
        <f t="shared" si="91"/>
        <v/>
      </c>
      <c r="M53" s="529" t="str">
        <f t="shared" si="91"/>
        <v/>
      </c>
      <c r="N53" s="529" t="str">
        <f t="shared" si="91"/>
        <v/>
      </c>
      <c r="O53" s="529" t="str">
        <f t="shared" si="91"/>
        <v/>
      </c>
      <c r="P53" s="529" t="str">
        <f t="shared" si="91"/>
        <v/>
      </c>
      <c r="Q53" s="529" t="str">
        <f t="shared" si="91"/>
        <v/>
      </c>
      <c r="R53" s="529" t="str">
        <f t="shared" si="91"/>
        <v/>
      </c>
      <c r="S53" s="533"/>
      <c r="T53" s="529" t="str">
        <f t="shared" ref="T53:AJ53" si="92">IF(T51="","",T51*T52)</f>
        <v/>
      </c>
      <c r="U53" s="529" t="str">
        <f t="shared" si="92"/>
        <v/>
      </c>
      <c r="V53" s="529" t="str">
        <f t="shared" si="92"/>
        <v/>
      </c>
      <c r="W53" s="529" t="str">
        <f t="shared" si="92"/>
        <v/>
      </c>
      <c r="X53" s="529" t="str">
        <f t="shared" si="92"/>
        <v/>
      </c>
      <c r="Y53" s="529" t="str">
        <f t="shared" si="92"/>
        <v/>
      </c>
      <c r="Z53" s="529" t="str">
        <f t="shared" si="92"/>
        <v/>
      </c>
      <c r="AA53" s="529" t="str">
        <f t="shared" si="92"/>
        <v/>
      </c>
      <c r="AB53" s="529" t="str">
        <f t="shared" si="92"/>
        <v/>
      </c>
      <c r="AC53" s="529" t="str">
        <f t="shared" si="92"/>
        <v/>
      </c>
      <c r="AD53" s="529" t="str">
        <f t="shared" si="92"/>
        <v/>
      </c>
      <c r="AE53" s="529" t="str">
        <f t="shared" si="92"/>
        <v/>
      </c>
      <c r="AF53" s="529" t="str">
        <f t="shared" si="92"/>
        <v/>
      </c>
      <c r="AG53" s="529" t="str">
        <f t="shared" si="92"/>
        <v/>
      </c>
      <c r="AH53" s="529" t="str">
        <f t="shared" si="92"/>
        <v/>
      </c>
      <c r="AI53" s="529" t="str">
        <f t="shared" si="92"/>
        <v/>
      </c>
      <c r="AJ53" s="529" t="str">
        <f t="shared" si="92"/>
        <v/>
      </c>
      <c r="AK53" s="533"/>
      <c r="AL53" s="529" t="str">
        <f t="shared" ref="AL53:BB53" si="93">IF(AL51="","",AL51*AL52)</f>
        <v/>
      </c>
      <c r="AM53" s="529" t="str">
        <f t="shared" si="93"/>
        <v/>
      </c>
      <c r="AN53" s="529" t="str">
        <f t="shared" si="93"/>
        <v/>
      </c>
      <c r="AO53" s="529" t="str">
        <f t="shared" si="93"/>
        <v/>
      </c>
      <c r="AP53" s="529" t="str">
        <f t="shared" si="93"/>
        <v/>
      </c>
      <c r="AQ53" s="529" t="str">
        <f t="shared" si="93"/>
        <v/>
      </c>
      <c r="AR53" s="529" t="str">
        <f t="shared" si="93"/>
        <v/>
      </c>
      <c r="AS53" s="529" t="str">
        <f t="shared" si="93"/>
        <v/>
      </c>
      <c r="AT53" s="529" t="str">
        <f t="shared" si="93"/>
        <v/>
      </c>
      <c r="AU53" s="529" t="str">
        <f t="shared" si="93"/>
        <v/>
      </c>
      <c r="AV53" s="529" t="str">
        <f t="shared" si="93"/>
        <v/>
      </c>
      <c r="AW53" s="529" t="str">
        <f t="shared" si="93"/>
        <v/>
      </c>
      <c r="AX53" s="529" t="str">
        <f t="shared" si="93"/>
        <v/>
      </c>
      <c r="AY53" s="529" t="str">
        <f t="shared" si="93"/>
        <v/>
      </c>
      <c r="AZ53" s="529" t="str">
        <f t="shared" si="93"/>
        <v/>
      </c>
      <c r="BA53" s="529" t="str">
        <f t="shared" si="93"/>
        <v/>
      </c>
      <c r="BB53" s="529" t="str">
        <f t="shared" si="93"/>
        <v/>
      </c>
      <c r="BC53" s="533"/>
      <c r="BD53" s="529" t="str">
        <f t="shared" ref="BD53:BT53" si="94">IF(BD51="","",BD51*BD52)</f>
        <v/>
      </c>
      <c r="BE53" s="529" t="str">
        <f t="shared" si="94"/>
        <v/>
      </c>
      <c r="BF53" s="529" t="str">
        <f t="shared" si="94"/>
        <v/>
      </c>
      <c r="BG53" s="529" t="str">
        <f t="shared" si="94"/>
        <v/>
      </c>
      <c r="BH53" s="529" t="str">
        <f t="shared" si="94"/>
        <v/>
      </c>
      <c r="BI53" s="529" t="str">
        <f t="shared" si="94"/>
        <v/>
      </c>
      <c r="BJ53" s="529" t="str">
        <f t="shared" si="94"/>
        <v/>
      </c>
      <c r="BK53" s="529" t="str">
        <f t="shared" si="94"/>
        <v/>
      </c>
      <c r="BL53" s="529" t="str">
        <f t="shared" si="94"/>
        <v/>
      </c>
      <c r="BM53" s="529" t="str">
        <f t="shared" si="94"/>
        <v/>
      </c>
      <c r="BN53" s="529" t="str">
        <f t="shared" si="94"/>
        <v/>
      </c>
      <c r="BO53" s="529" t="str">
        <f t="shared" si="94"/>
        <v/>
      </c>
      <c r="BP53" s="529" t="str">
        <f t="shared" si="94"/>
        <v/>
      </c>
      <c r="BQ53" s="529" t="str">
        <f t="shared" si="94"/>
        <v/>
      </c>
      <c r="BR53" s="529" t="str">
        <f t="shared" si="94"/>
        <v/>
      </c>
      <c r="BS53" s="529" t="str">
        <f t="shared" si="94"/>
        <v/>
      </c>
      <c r="BT53" s="529" t="str">
        <f t="shared" si="94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60"/>
        <v/>
      </c>
      <c r="CA53" s="584" t="str">
        <f t="shared" si="61"/>
        <v/>
      </c>
      <c r="CB53" s="584" t="str">
        <f t="shared" si="62"/>
        <v/>
      </c>
      <c r="CC53" s="585" t="str">
        <f t="shared" si="63"/>
        <v/>
      </c>
      <c r="CD53" s="482" t="str">
        <f t="shared" si="65"/>
        <v/>
      </c>
      <c r="CE53" s="88" t="str">
        <f t="shared" si="65"/>
        <v/>
      </c>
      <c r="CF53" s="89" t="str">
        <f t="shared" si="65"/>
        <v/>
      </c>
      <c r="CG53" s="89" t="str">
        <f t="shared" si="65"/>
        <v/>
      </c>
      <c r="CH53" s="89" t="str">
        <f t="shared" si="65"/>
        <v/>
      </c>
      <c r="CI53" s="89" t="str">
        <f t="shared" si="65"/>
        <v/>
      </c>
      <c r="CJ53" s="89" t="str">
        <f t="shared" si="65"/>
        <v/>
      </c>
      <c r="CK53" s="152" t="str">
        <f t="shared" si="65"/>
        <v/>
      </c>
      <c r="CL53" s="152" t="str">
        <f t="shared" si="65"/>
        <v/>
      </c>
      <c r="CM53" s="152" t="str">
        <f t="shared" si="65"/>
        <v/>
      </c>
      <c r="CN53" s="89" t="str">
        <f t="shared" si="65"/>
        <v/>
      </c>
      <c r="CO53" s="89" t="str">
        <f t="shared" si="65"/>
        <v/>
      </c>
      <c r="CP53" s="89" t="str">
        <f t="shared" si="65"/>
        <v/>
      </c>
      <c r="CQ53" s="89" t="str">
        <f t="shared" si="65"/>
        <v/>
      </c>
      <c r="CR53" s="89" t="str">
        <f t="shared" si="65"/>
        <v/>
      </c>
      <c r="CS53" s="88" t="str">
        <f t="shared" si="65"/>
        <v/>
      </c>
      <c r="CT53" s="483" t="str">
        <f t="shared" si="65"/>
        <v/>
      </c>
      <c r="CU53" s="494" t="str">
        <f t="shared" si="66"/>
        <v/>
      </c>
      <c r="CV53" s="495" t="str">
        <f t="shared" si="67"/>
        <v/>
      </c>
      <c r="CW53" s="496" t="str">
        <f t="shared" si="68"/>
        <v/>
      </c>
      <c r="CX53" s="496" t="str">
        <f t="shared" si="69"/>
        <v/>
      </c>
      <c r="CY53" s="496" t="str">
        <f t="shared" si="70"/>
        <v/>
      </c>
      <c r="CZ53" s="496" t="str">
        <f t="shared" si="71"/>
        <v/>
      </c>
      <c r="DA53" s="496" t="str">
        <f t="shared" si="72"/>
        <v/>
      </c>
      <c r="DB53" s="497" t="str">
        <f t="shared" si="73"/>
        <v/>
      </c>
      <c r="DC53" s="497" t="str">
        <f t="shared" si="74"/>
        <v/>
      </c>
      <c r="DD53" s="497" t="str">
        <f t="shared" si="75"/>
        <v/>
      </c>
      <c r="DE53" s="496" t="str">
        <f t="shared" si="76"/>
        <v/>
      </c>
      <c r="DF53" s="496" t="str">
        <f t="shared" si="77"/>
        <v/>
      </c>
      <c r="DG53" s="496" t="str">
        <f t="shared" si="78"/>
        <v/>
      </c>
      <c r="DH53" s="496" t="str">
        <f t="shared" si="79"/>
        <v/>
      </c>
      <c r="DI53" s="496" t="str">
        <f t="shared" si="80"/>
        <v/>
      </c>
      <c r="DJ53" s="495" t="str">
        <f t="shared" si="81"/>
        <v/>
      </c>
      <c r="DK53" s="494" t="str">
        <f t="shared" si="82"/>
        <v/>
      </c>
      <c r="DL53" s="586">
        <f t="shared" si="83"/>
        <v>0</v>
      </c>
      <c r="DM53" s="541">
        <f t="shared" si="84"/>
        <v>0</v>
      </c>
      <c r="DN53" s="541">
        <f t="shared" si="85"/>
        <v>0</v>
      </c>
      <c r="DO53" s="541">
        <f t="shared" si="86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60"/>
        <v/>
      </c>
      <c r="CA54" s="584" t="str">
        <f t="shared" si="61"/>
        <v/>
      </c>
      <c r="CB54" s="584" t="str">
        <f t="shared" si="62"/>
        <v/>
      </c>
      <c r="CC54" s="585" t="str">
        <f t="shared" si="63"/>
        <v/>
      </c>
      <c r="CD54" s="482" t="str">
        <f t="shared" si="65"/>
        <v/>
      </c>
      <c r="CE54" s="88" t="str">
        <f t="shared" si="65"/>
        <v/>
      </c>
      <c r="CF54" s="89" t="str">
        <f t="shared" si="65"/>
        <v/>
      </c>
      <c r="CG54" s="89" t="str">
        <f t="shared" si="65"/>
        <v/>
      </c>
      <c r="CH54" s="89" t="str">
        <f t="shared" si="65"/>
        <v/>
      </c>
      <c r="CI54" s="89" t="str">
        <f t="shared" si="65"/>
        <v/>
      </c>
      <c r="CJ54" s="89" t="str">
        <f t="shared" si="65"/>
        <v/>
      </c>
      <c r="CK54" s="152" t="str">
        <f t="shared" si="65"/>
        <v/>
      </c>
      <c r="CL54" s="152" t="str">
        <f t="shared" si="65"/>
        <v/>
      </c>
      <c r="CM54" s="152" t="str">
        <f t="shared" si="65"/>
        <v/>
      </c>
      <c r="CN54" s="89" t="str">
        <f t="shared" si="65"/>
        <v/>
      </c>
      <c r="CO54" s="89" t="str">
        <f t="shared" si="65"/>
        <v/>
      </c>
      <c r="CP54" s="89" t="str">
        <f t="shared" si="65"/>
        <v/>
      </c>
      <c r="CQ54" s="89" t="str">
        <f t="shared" si="65"/>
        <v/>
      </c>
      <c r="CR54" s="89" t="str">
        <f t="shared" si="65"/>
        <v/>
      </c>
      <c r="CS54" s="88" t="str">
        <f t="shared" si="65"/>
        <v/>
      </c>
      <c r="CT54" s="483" t="str">
        <f t="shared" si="65"/>
        <v/>
      </c>
      <c r="CU54" s="494" t="str">
        <f t="shared" si="66"/>
        <v/>
      </c>
      <c r="CV54" s="495" t="str">
        <f t="shared" si="67"/>
        <v/>
      </c>
      <c r="CW54" s="496" t="str">
        <f t="shared" si="68"/>
        <v/>
      </c>
      <c r="CX54" s="496" t="str">
        <f t="shared" si="69"/>
        <v/>
      </c>
      <c r="CY54" s="496" t="str">
        <f t="shared" si="70"/>
        <v/>
      </c>
      <c r="CZ54" s="496" t="str">
        <f t="shared" si="71"/>
        <v/>
      </c>
      <c r="DA54" s="496" t="str">
        <f t="shared" si="72"/>
        <v/>
      </c>
      <c r="DB54" s="497" t="str">
        <f t="shared" si="73"/>
        <v/>
      </c>
      <c r="DC54" s="497" t="str">
        <f t="shared" si="74"/>
        <v/>
      </c>
      <c r="DD54" s="497" t="str">
        <f t="shared" si="75"/>
        <v/>
      </c>
      <c r="DE54" s="496" t="str">
        <f t="shared" si="76"/>
        <v/>
      </c>
      <c r="DF54" s="496" t="str">
        <f t="shared" si="77"/>
        <v/>
      </c>
      <c r="DG54" s="496" t="str">
        <f t="shared" si="78"/>
        <v/>
      </c>
      <c r="DH54" s="496" t="str">
        <f t="shared" si="79"/>
        <v/>
      </c>
      <c r="DI54" s="496" t="str">
        <f t="shared" si="80"/>
        <v/>
      </c>
      <c r="DJ54" s="495" t="str">
        <f t="shared" si="81"/>
        <v/>
      </c>
      <c r="DK54" s="494" t="str">
        <f t="shared" si="82"/>
        <v/>
      </c>
      <c r="DL54" s="586">
        <f t="shared" si="83"/>
        <v>0</v>
      </c>
      <c r="DM54" s="541">
        <f t="shared" si="84"/>
        <v>0</v>
      </c>
      <c r="DN54" s="541">
        <f t="shared" si="85"/>
        <v>0</v>
      </c>
      <c r="DO54" s="541">
        <f t="shared" si="86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$G$1 &amp; " (%)"</f>
        <v>kcal (%)</v>
      </c>
      <c r="B55" s="532" t="str">
        <f>IF(B49="","",(B49-B51-B54)*B50/B$7/365/$F$1)</f>
        <v/>
      </c>
      <c r="C55" s="532" t="str">
        <f>IF(C49="","",(C49-C51-C54)*C50/C$7/365/$F$1)</f>
        <v/>
      </c>
      <c r="D55" s="532" t="str">
        <f>IF(D49="","",(D49-D51-D54)*D50/D$7/365/$F$1)</f>
        <v/>
      </c>
      <c r="E55" s="532" t="str">
        <f>IF(E49="","",(E49-E51-E54)*E50/E$7/365/$F$1)</f>
        <v/>
      </c>
      <c r="F55" s="532" t="str">
        <f>IF(F49="","",(F49-F51-F54)*F50/F$7/365/$F$1)</f>
        <v/>
      </c>
      <c r="G55" s="532" t="str">
        <f>IF(G49="","",(G49-G51-G54)*G50/G$7/365/$F$1)</f>
        <v/>
      </c>
      <c r="H55" s="532" t="str">
        <f>IF(H49="","",(H49-H51-H54)*H50/H$7/365/$F$1)</f>
        <v/>
      </c>
      <c r="I55" s="532" t="str">
        <f>IF(I49="","",(I49-I51-I54)*I50/I$7/365/$F$1)</f>
        <v/>
      </c>
      <c r="J55" s="532" t="str">
        <f>IF(J49="","",(J49-J51-J54)*J50/J$7/365/$F$1)</f>
        <v/>
      </c>
      <c r="K55" s="532" t="str">
        <f>IF(K49="","",(K49-K51-K54)*K50/K$7/365/$F$1)</f>
        <v/>
      </c>
      <c r="L55" s="532" t="str">
        <f>IF(L49="","",(L49-L51-L54)*L50/L$7/365/$F$1)</f>
        <v/>
      </c>
      <c r="M55" s="532" t="str">
        <f>IF(M49="","",(M49-M51-M54)*M50/M$7/365/$F$1)</f>
        <v/>
      </c>
      <c r="N55" s="532" t="str">
        <f>IF(N49="","",(N49-N51-N54)*N50/N$7/365/$F$1)</f>
        <v/>
      </c>
      <c r="O55" s="532" t="str">
        <f>IF(O49="","",(O49-O51-O54)*O50/O$7/365/$F$1)</f>
        <v/>
      </c>
      <c r="P55" s="532" t="str">
        <f>IF(P49="","",(P49-P51-P54)*P50/P$7/365/$F$1)</f>
        <v/>
      </c>
      <c r="Q55" s="532" t="str">
        <f>IF(Q49="","",(Q49-Q51-Q54)*Q50/Q$7/365/$F$1)</f>
        <v/>
      </c>
      <c r="R55" s="532" t="str">
        <f>IF(R49="","",(R49-R51-R54)*R50/R$7/365/$F$1)</f>
        <v/>
      </c>
      <c r="S55" s="670"/>
      <c r="T55" s="532" t="str">
        <f>IF(T49="","",(T49-T51-T54)*T50/T$7/365/$F$1)</f>
        <v/>
      </c>
      <c r="U55" s="532" t="str">
        <f>IF(U49="","",(U49-U51-U54)*U50/U$7/365/$F$1)</f>
        <v/>
      </c>
      <c r="V55" s="532" t="str">
        <f>IF(V49="","",(V49-V51-V54)*V50/V$7/365/$F$1)</f>
        <v/>
      </c>
      <c r="W55" s="532" t="str">
        <f>IF(W49="","",(W49-W51-W54)*W50/W$7/365/$F$1)</f>
        <v/>
      </c>
      <c r="X55" s="532" t="str">
        <f>IF(X49="","",(X49-X51-X54)*X50/X$7/365/$F$1)</f>
        <v/>
      </c>
      <c r="Y55" s="532" t="str">
        <f>IF(Y49="","",(Y49-Y51-Y54)*Y50/Y$7/365/$F$1)</f>
        <v/>
      </c>
      <c r="Z55" s="532" t="str">
        <f>IF(Z49="","",(Z49-Z51-Z54)*Z50/Z$7/365/$F$1)</f>
        <v/>
      </c>
      <c r="AA55" s="532" t="str">
        <f>IF(AA49="","",(AA49-AA51-AA54)*AA50/AA$7/365/$F$1)</f>
        <v/>
      </c>
      <c r="AB55" s="532"/>
      <c r="AC55" s="532" t="str">
        <f>IF(AC49="","",(AC49-AC51-AC54)*AC50/AC$7/365/$F$1)</f>
        <v/>
      </c>
      <c r="AD55" s="532" t="str">
        <f>IF(AD49="","",(AD49-AD51-AD54)*AD50/AD$7/365/$F$1)</f>
        <v/>
      </c>
      <c r="AE55" s="532" t="str">
        <f>IF(AE49="","",(AE49-AE51-AE54)*AE50/AE$7/365/$F$1)</f>
        <v/>
      </c>
      <c r="AF55" s="532" t="str">
        <f>IF(AF49="","",(AF49-AF51-AF54)*AF50/AF$7/365/$F$1)</f>
        <v/>
      </c>
      <c r="AG55" s="532" t="str">
        <f>IF(AG49="","",(AG49-AG51-AG54)*AG50/AG$7/365/$F$1)</f>
        <v/>
      </c>
      <c r="AH55" s="532" t="str">
        <f>IF(AH49="","",(AH49-AH51-AH54)*AH50/AH$7/365/$F$1)</f>
        <v/>
      </c>
      <c r="AI55" s="532" t="str">
        <f>IF(AI49="","",(AI49-AI51-AI54)*AI50/AI$7/365/$F$1)</f>
        <v/>
      </c>
      <c r="AJ55" s="532" t="str">
        <f>IF(AJ49="","",(AJ49-AJ51-AJ54)*AJ50/AJ$7/365/$F$1)</f>
        <v/>
      </c>
      <c r="AK55" s="670"/>
      <c r="AL55" s="532" t="str">
        <f>IF(AL49="","",(AL49-AL51-AL54)*AL50/AL$7/365/$F$1)</f>
        <v/>
      </c>
      <c r="AM55" s="532" t="str">
        <f>IF(AM49="","",(AM49-AM51-AM54)*AM50/AM$7/365/$F$1)</f>
        <v/>
      </c>
      <c r="AN55" s="532" t="str">
        <f>IF(AN49="","",(AN49-AN51-AN54)*AN50/AN$7/365/$F$1)</f>
        <v/>
      </c>
      <c r="AO55" s="532" t="str">
        <f>IF(AO49="","",(AO49-AO51-AO54)*AO50/AO$7/365/$F$1)</f>
        <v/>
      </c>
      <c r="AP55" s="532" t="str">
        <f>IF(AP49="","",(AP49-AP51-AP54)*AP50/AP$7/365/$F$1)</f>
        <v/>
      </c>
      <c r="AQ55" s="532" t="str">
        <f>IF(AQ49="","",(AQ49-AQ51-AQ54)*AQ50/AQ$7/365/$F$1)</f>
        <v/>
      </c>
      <c r="AR55" s="532" t="str">
        <f>IF(AR49="","",(AR49-AR51-AR54)*AR50/AR$7/365/$F$1)</f>
        <v/>
      </c>
      <c r="AS55" s="532" t="str">
        <f>IF(AS49="","",(AS49-AS51-AS54)*AS50/AS$7/365/$F$1)</f>
        <v/>
      </c>
      <c r="AT55" s="532" t="str">
        <f>IF(AT49="","",(AT49-AT51-AT54)*AT50/AT$7/365/$F$1)</f>
        <v/>
      </c>
      <c r="AU55" s="532" t="str">
        <f>IF(AU49="","",(AU49-AU51-AU54)*AU50/AU$7/365/$F$1)</f>
        <v/>
      </c>
      <c r="AV55" s="532" t="str">
        <f>IF(AV49="","",(AV49-AV51-AV54)*AV50/AV$7/365/$F$1)</f>
        <v/>
      </c>
      <c r="AW55" s="532" t="str">
        <f>IF(AW49="","",(AW49-AW51-AW54)*AW50/AW$7/365/$F$1)</f>
        <v/>
      </c>
      <c r="AX55" s="532" t="str">
        <f>IF(AX49="","",(AX49-AX51-AX54)*AX50/AX$7/365/$F$1)</f>
        <v/>
      </c>
      <c r="AY55" s="532" t="str">
        <f>IF(AY49="","",(AY49-AY51-AY54)*AY50/AY$7/365/$F$1)</f>
        <v/>
      </c>
      <c r="AZ55" s="532" t="str">
        <f>IF(AZ49="","",(AZ49-AZ51-AZ54)*AZ50/AZ$7/365/$F$1)</f>
        <v/>
      </c>
      <c r="BA55" s="532" t="str">
        <f>IF(BA49="","",(BA49-BA51-BA54)*BA50/BA$7/365/$F$1)</f>
        <v/>
      </c>
      <c r="BB55" s="532" t="str">
        <f>IF(BB49="","",(BB49-BB51-BB54)*BB50/BB$7/365/$F$1)</f>
        <v/>
      </c>
      <c r="BC55" s="670"/>
      <c r="BD55" s="532" t="str">
        <f>IF(BD49="","",(BD49-BD51-BD54)*BD50/BD$7/365/$F$1)</f>
        <v/>
      </c>
      <c r="BE55" s="532" t="str">
        <f>IF(BE49="","",(BE49-BE51-BE54)*BE50/BE$7/365/$F$1)</f>
        <v/>
      </c>
      <c r="BF55" s="532" t="str">
        <f>IF(BF49="","",(BF49-BF51-BF54)*BF50/BF$7/365/$F$1)</f>
        <v/>
      </c>
      <c r="BG55" s="532" t="str">
        <f>IF(BG49="","",(BG49-BG51-BG54)*BG50/BG$7/365/$F$1)</f>
        <v/>
      </c>
      <c r="BH55" s="532" t="str">
        <f>IF(BH49="","",(BH49-BH51-BH54)*BH50/BH$7/365/$F$1)</f>
        <v/>
      </c>
      <c r="BI55" s="532" t="str">
        <f>IF(BI49="","",(BI49-BI51-BI54)*BI50/BI$7/365/$F$1)</f>
        <v/>
      </c>
      <c r="BJ55" s="532" t="str">
        <f>IF(BJ49="","",(BJ49-BJ51-BJ54)*BJ50/BJ$7/365/$F$1)</f>
        <v/>
      </c>
      <c r="BK55" s="532" t="str">
        <f>IF(BK49="","",(BK49-BK51-BK54)*BK50/BK$7/365/$F$1)</f>
        <v/>
      </c>
      <c r="BL55" s="532" t="str">
        <f>IF(BL49="","",(BL49-BL51-BL54)*BL50/BL$7/365/$F$1)</f>
        <v/>
      </c>
      <c r="BM55" s="532" t="str">
        <f>IF(BM49="","",(BM49-BM51-BM54)*BM50/BM$7/365/$F$1)</f>
        <v/>
      </c>
      <c r="BN55" s="532" t="str">
        <f>IF(BN49="","",(BN49-BN51-BN54)*BN50/BN$7/365/$F$1)</f>
        <v/>
      </c>
      <c r="BO55" s="532" t="str">
        <f>IF(BO49="","",(BO49-BO51-BO54)*BO50/BO$7/365/$F$1)</f>
        <v/>
      </c>
      <c r="BP55" s="532" t="str">
        <f>IF(BP49="","",(BP49-BP51-BP54)*BP50/BP$7/365/$F$1)</f>
        <v/>
      </c>
      <c r="BQ55" s="532" t="str">
        <f>IF(BQ49="","",(BQ49-BQ51-BQ54)*BQ50/BQ$7/365/$F$1)</f>
        <v/>
      </c>
      <c r="BR55" s="532" t="str">
        <f>IF(BR49="","",(BR49-BR51-BR54)*BR50/BR$7/365/$F$1)</f>
        <v/>
      </c>
      <c r="BS55" s="532" t="str">
        <f>IF(BS49="","",(BS49-BS51-BS54)*BS50/BS$7/365/$F$1)</f>
        <v/>
      </c>
      <c r="BT55" s="532" t="str">
        <f>IF(BT49="","",(BT49-BT51-BT54)*BT50/BT$7/365/$F$1)</f>
        <v/>
      </c>
      <c r="BU55" s="670"/>
      <c r="BV55" s="532" t="str">
        <f>IF(BV49="","",(BV49-BV51-BV54)*BV50/BV$7/365/$F$1)</f>
        <v/>
      </c>
      <c r="BW55" s="532" t="str">
        <f>IF(BW49="","",(BW49-BW51-BW54)*BW50/BW$7/365/$F$1)</f>
        <v/>
      </c>
      <c r="BX55" s="532" t="str">
        <f>IF(BX49="","",(BX49-BX51-BX54)*BX50/BX$7/365/$F$1)</f>
        <v/>
      </c>
      <c r="BY55" s="532" t="str">
        <f>IF(BY49="","",(BY49-BY51-BY54)*BY50/BY$7/365/$F$1)</f>
        <v/>
      </c>
      <c r="BZ55" s="671" t="str">
        <f t="shared" si="60"/>
        <v/>
      </c>
      <c r="CA55" s="671" t="str">
        <f t="shared" si="61"/>
        <v/>
      </c>
      <c r="CB55" s="671" t="str">
        <f t="shared" si="62"/>
        <v/>
      </c>
      <c r="CC55" s="672" t="str">
        <f t="shared" si="63"/>
        <v/>
      </c>
      <c r="CD55" s="501" t="str">
        <f t="shared" si="65"/>
        <v/>
      </c>
      <c r="CE55" s="490" t="str">
        <f t="shared" si="65"/>
        <v/>
      </c>
      <c r="CF55" s="491" t="str">
        <f t="shared" si="65"/>
        <v/>
      </c>
      <c r="CG55" s="491" t="str">
        <f t="shared" si="65"/>
        <v/>
      </c>
      <c r="CH55" s="491" t="str">
        <f t="shared" si="65"/>
        <v/>
      </c>
      <c r="CI55" s="491" t="str">
        <f t="shared" si="65"/>
        <v/>
      </c>
      <c r="CJ55" s="491" t="str">
        <f t="shared" si="65"/>
        <v/>
      </c>
      <c r="CK55" s="492" t="str">
        <f t="shared" si="65"/>
        <v/>
      </c>
      <c r="CL55" s="492" t="str">
        <f t="shared" si="65"/>
        <v/>
      </c>
      <c r="CM55" s="492" t="str">
        <f t="shared" si="65"/>
        <v/>
      </c>
      <c r="CN55" s="491" t="str">
        <f t="shared" si="65"/>
        <v/>
      </c>
      <c r="CO55" s="491" t="str">
        <f t="shared" si="65"/>
        <v/>
      </c>
      <c r="CP55" s="491" t="str">
        <f t="shared" si="65"/>
        <v/>
      </c>
      <c r="CQ55" s="491" t="str">
        <f t="shared" si="65"/>
        <v/>
      </c>
      <c r="CR55" s="491" t="str">
        <f t="shared" si="65"/>
        <v/>
      </c>
      <c r="CS55" s="490" t="str">
        <f t="shared" si="65"/>
        <v/>
      </c>
      <c r="CT55" s="502" t="str">
        <f t="shared" si="65"/>
        <v/>
      </c>
      <c r="CU55" s="489" t="str">
        <f t="shared" si="66"/>
        <v/>
      </c>
      <c r="CV55" s="490" t="str">
        <f t="shared" si="67"/>
        <v/>
      </c>
      <c r="CW55" s="491" t="str">
        <f t="shared" si="68"/>
        <v/>
      </c>
      <c r="CX55" s="491" t="str">
        <f t="shared" si="69"/>
        <v/>
      </c>
      <c r="CY55" s="491" t="str">
        <f t="shared" si="70"/>
        <v/>
      </c>
      <c r="CZ55" s="491" t="str">
        <f t="shared" si="71"/>
        <v/>
      </c>
      <c r="DA55" s="491" t="str">
        <f t="shared" si="72"/>
        <v/>
      </c>
      <c r="DB55" s="492" t="str">
        <f t="shared" si="73"/>
        <v/>
      </c>
      <c r="DC55" s="492" t="str">
        <f t="shared" si="74"/>
        <v/>
      </c>
      <c r="DD55" s="492" t="str">
        <f t="shared" si="75"/>
        <v/>
      </c>
      <c r="DE55" s="491" t="str">
        <f t="shared" si="76"/>
        <v/>
      </c>
      <c r="DF55" s="491" t="str">
        <f t="shared" si="77"/>
        <v/>
      </c>
      <c r="DG55" s="491" t="str">
        <f t="shared" si="78"/>
        <v/>
      </c>
      <c r="DH55" s="491" t="str">
        <f t="shared" si="79"/>
        <v/>
      </c>
      <c r="DI55" s="491" t="str">
        <f t="shared" si="80"/>
        <v/>
      </c>
      <c r="DJ55" s="490" t="str">
        <f t="shared" si="81"/>
        <v/>
      </c>
      <c r="DK55" s="489" t="str">
        <f t="shared" si="82"/>
        <v/>
      </c>
      <c r="DL55" s="586">
        <f t="shared" si="83"/>
        <v>0</v>
      </c>
      <c r="DM55" s="541">
        <f t="shared" si="84"/>
        <v>0</v>
      </c>
      <c r="DN55" s="541">
        <f t="shared" si="85"/>
        <v>0</v>
      </c>
      <c r="DO55" s="541">
        <f t="shared" si="86"/>
        <v>0</v>
      </c>
      <c r="DP55" s="673" t="str">
        <f>IF(DP49="","",(DP49+SUM(BV49)*(DP49="")-SUM(DP51)-DP54-SUM(BV54)*(DP54=""))*BV50/DP$7/365/$F$1)</f>
        <v/>
      </c>
      <c r="DQ55" s="532" t="str">
        <f>IF(DQ49="","",(DQ49+SUM(BW49)*(DQ49="")-SUM(DQ51)-DQ54-SUM(BW54)*(DQ54=""))*BW50/DQ$7/365/$F$1)</f>
        <v/>
      </c>
      <c r="DR55" s="532" t="str">
        <f>IF(DR49="","",(DR49+SUM(BX49)*(DR49="")-SUM(DR51)-DR54-SUM(BX54)*(DR54=""))*BX50/DR$7/365/$F$1)</f>
        <v/>
      </c>
      <c r="DS55" s="674" t="str">
        <f>IF(DS49="","",(DS49+SUM(BY49)*(DS49="")-SUM(DS51)-DS54-SUM(BY54)*(DS54=""))*BY50/DS$7/365/$F$1)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60"/>
        <v/>
      </c>
      <c r="CA56" s="584" t="str">
        <f t="shared" si="61"/>
        <v/>
      </c>
      <c r="CB56" s="584" t="str">
        <f t="shared" si="62"/>
        <v/>
      </c>
      <c r="CC56" s="585" t="str">
        <f t="shared" si="63"/>
        <v/>
      </c>
      <c r="CD56" s="482" t="str">
        <f t="shared" si="65"/>
        <v/>
      </c>
      <c r="CE56" s="88" t="str">
        <f t="shared" si="65"/>
        <v/>
      </c>
      <c r="CF56" s="89" t="str">
        <f t="shared" si="65"/>
        <v/>
      </c>
      <c r="CG56" s="89" t="str">
        <f t="shared" si="65"/>
        <v/>
      </c>
      <c r="CH56" s="89" t="str">
        <f t="shared" si="65"/>
        <v/>
      </c>
      <c r="CI56" s="89" t="str">
        <f t="shared" si="65"/>
        <v/>
      </c>
      <c r="CJ56" s="89" t="str">
        <f t="shared" si="65"/>
        <v/>
      </c>
      <c r="CK56" s="152" t="str">
        <f t="shared" si="65"/>
        <v/>
      </c>
      <c r="CL56" s="152" t="str">
        <f t="shared" si="65"/>
        <v/>
      </c>
      <c r="CM56" s="152" t="str">
        <f t="shared" si="65"/>
        <v/>
      </c>
      <c r="CN56" s="89" t="str">
        <f t="shared" si="65"/>
        <v/>
      </c>
      <c r="CO56" s="89" t="str">
        <f t="shared" si="65"/>
        <v/>
      </c>
      <c r="CP56" s="89" t="str">
        <f t="shared" si="65"/>
        <v/>
      </c>
      <c r="CQ56" s="89" t="str">
        <f t="shared" si="65"/>
        <v/>
      </c>
      <c r="CR56" s="89" t="str">
        <f t="shared" si="65"/>
        <v/>
      </c>
      <c r="CS56" s="88" t="str">
        <f t="shared" si="65"/>
        <v/>
      </c>
      <c r="CT56" s="483" t="str">
        <f t="shared" si="65"/>
        <v/>
      </c>
      <c r="CU56" s="494" t="str">
        <f t="shared" si="66"/>
        <v/>
      </c>
      <c r="CV56" s="495" t="str">
        <f t="shared" si="67"/>
        <v/>
      </c>
      <c r="CW56" s="496" t="str">
        <f t="shared" si="68"/>
        <v/>
      </c>
      <c r="CX56" s="496" t="str">
        <f t="shared" si="69"/>
        <v/>
      </c>
      <c r="CY56" s="496" t="str">
        <f t="shared" si="70"/>
        <v/>
      </c>
      <c r="CZ56" s="496" t="str">
        <f t="shared" si="71"/>
        <v/>
      </c>
      <c r="DA56" s="496" t="str">
        <f t="shared" si="72"/>
        <v/>
      </c>
      <c r="DB56" s="497" t="str">
        <f t="shared" si="73"/>
        <v/>
      </c>
      <c r="DC56" s="497" t="str">
        <f t="shared" si="74"/>
        <v/>
      </c>
      <c r="DD56" s="497" t="str">
        <f t="shared" si="75"/>
        <v/>
      </c>
      <c r="DE56" s="496" t="str">
        <f t="shared" si="76"/>
        <v/>
      </c>
      <c r="DF56" s="496" t="str">
        <f t="shared" si="77"/>
        <v/>
      </c>
      <c r="DG56" s="496" t="str">
        <f t="shared" si="78"/>
        <v/>
      </c>
      <c r="DH56" s="496" t="str">
        <f t="shared" si="79"/>
        <v/>
      </c>
      <c r="DI56" s="496" t="str">
        <f t="shared" si="80"/>
        <v/>
      </c>
      <c r="DJ56" s="495" t="str">
        <f t="shared" si="81"/>
        <v/>
      </c>
      <c r="DK56" s="494" t="str">
        <f t="shared" si="82"/>
        <v/>
      </c>
      <c r="DL56" s="586">
        <f t="shared" si="83"/>
        <v>0</v>
      </c>
      <c r="DM56" s="541">
        <f t="shared" si="84"/>
        <v>0</v>
      </c>
      <c r="DN56" s="541">
        <f t="shared" si="85"/>
        <v>0</v>
      </c>
      <c r="DO56" s="541">
        <f t="shared" si="86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$G$1 &amp; " per kg"</f>
        <v>kcal per kg</v>
      </c>
      <c r="B57" s="691">
        <f t="shared" ref="B57:R57" si="95">3090*$K$1</f>
        <v>3090</v>
      </c>
      <c r="C57" s="691">
        <f t="shared" si="95"/>
        <v>3090</v>
      </c>
      <c r="D57" s="691">
        <f t="shared" si="95"/>
        <v>3090</v>
      </c>
      <c r="E57" s="691">
        <f t="shared" si="95"/>
        <v>3090</v>
      </c>
      <c r="F57" s="691">
        <f t="shared" si="95"/>
        <v>3090</v>
      </c>
      <c r="G57" s="691">
        <f t="shared" si="95"/>
        <v>3090</v>
      </c>
      <c r="H57" s="691">
        <f t="shared" si="95"/>
        <v>3090</v>
      </c>
      <c r="I57" s="691">
        <f t="shared" si="95"/>
        <v>3090</v>
      </c>
      <c r="J57" s="691">
        <f t="shared" si="95"/>
        <v>3090</v>
      </c>
      <c r="K57" s="691">
        <f t="shared" si="95"/>
        <v>3090</v>
      </c>
      <c r="L57" s="691">
        <f t="shared" si="95"/>
        <v>3090</v>
      </c>
      <c r="M57" s="691">
        <f t="shared" si="95"/>
        <v>3090</v>
      </c>
      <c r="N57" s="691">
        <f t="shared" si="95"/>
        <v>3090</v>
      </c>
      <c r="O57" s="691">
        <f t="shared" si="95"/>
        <v>3090</v>
      </c>
      <c r="P57" s="691">
        <f t="shared" si="95"/>
        <v>3090</v>
      </c>
      <c r="Q57" s="691">
        <f t="shared" si="95"/>
        <v>3090</v>
      </c>
      <c r="R57" s="691">
        <f t="shared" si="95"/>
        <v>3090</v>
      </c>
      <c r="S57" s="655"/>
      <c r="T57" s="691">
        <f t="shared" ref="T57:AJ57" si="96">3090*$K$1</f>
        <v>3090</v>
      </c>
      <c r="U57" s="691">
        <f t="shared" si="96"/>
        <v>3090</v>
      </c>
      <c r="V57" s="691">
        <f t="shared" si="96"/>
        <v>3090</v>
      </c>
      <c r="W57" s="691">
        <f t="shared" si="96"/>
        <v>3090</v>
      </c>
      <c r="X57" s="691">
        <f t="shared" si="96"/>
        <v>3090</v>
      </c>
      <c r="Y57" s="691">
        <f t="shared" si="96"/>
        <v>3090</v>
      </c>
      <c r="Z57" s="691">
        <f t="shared" si="96"/>
        <v>3090</v>
      </c>
      <c r="AA57" s="691">
        <f t="shared" si="96"/>
        <v>3090</v>
      </c>
      <c r="AB57" s="691">
        <f t="shared" si="96"/>
        <v>3090</v>
      </c>
      <c r="AC57" s="691">
        <f t="shared" si="96"/>
        <v>3090</v>
      </c>
      <c r="AD57" s="691">
        <f t="shared" si="96"/>
        <v>3090</v>
      </c>
      <c r="AE57" s="691">
        <f t="shared" si="96"/>
        <v>3090</v>
      </c>
      <c r="AF57" s="691">
        <f t="shared" si="96"/>
        <v>3090</v>
      </c>
      <c r="AG57" s="691">
        <f t="shared" si="96"/>
        <v>3090</v>
      </c>
      <c r="AH57" s="691">
        <f t="shared" si="96"/>
        <v>3090</v>
      </c>
      <c r="AI57" s="691">
        <f t="shared" si="96"/>
        <v>3090</v>
      </c>
      <c r="AJ57" s="691">
        <f t="shared" si="96"/>
        <v>3090</v>
      </c>
      <c r="AK57" s="655"/>
      <c r="AL57" s="691">
        <f t="shared" ref="AL57:BB57" si="97">3090*$K$1</f>
        <v>3090</v>
      </c>
      <c r="AM57" s="691">
        <f t="shared" si="97"/>
        <v>3090</v>
      </c>
      <c r="AN57" s="691">
        <f t="shared" si="97"/>
        <v>3090</v>
      </c>
      <c r="AO57" s="691">
        <f t="shared" si="97"/>
        <v>3090</v>
      </c>
      <c r="AP57" s="691">
        <f t="shared" si="97"/>
        <v>3090</v>
      </c>
      <c r="AQ57" s="691">
        <f t="shared" si="97"/>
        <v>3090</v>
      </c>
      <c r="AR57" s="691">
        <f t="shared" si="97"/>
        <v>3090</v>
      </c>
      <c r="AS57" s="691">
        <f t="shared" si="97"/>
        <v>3090</v>
      </c>
      <c r="AT57" s="691">
        <f t="shared" si="97"/>
        <v>3090</v>
      </c>
      <c r="AU57" s="691">
        <f t="shared" si="97"/>
        <v>3090</v>
      </c>
      <c r="AV57" s="691">
        <f t="shared" si="97"/>
        <v>3090</v>
      </c>
      <c r="AW57" s="691">
        <f t="shared" si="97"/>
        <v>3090</v>
      </c>
      <c r="AX57" s="691">
        <f t="shared" si="97"/>
        <v>3090</v>
      </c>
      <c r="AY57" s="691">
        <f t="shared" si="97"/>
        <v>3090</v>
      </c>
      <c r="AZ57" s="691">
        <f t="shared" si="97"/>
        <v>3090</v>
      </c>
      <c r="BA57" s="691">
        <f t="shared" si="97"/>
        <v>3090</v>
      </c>
      <c r="BB57" s="691">
        <f t="shared" si="97"/>
        <v>3090</v>
      </c>
      <c r="BC57" s="655"/>
      <c r="BD57" s="691">
        <f t="shared" ref="BD57:BT57" si="98">3090*$K$1</f>
        <v>3090</v>
      </c>
      <c r="BE57" s="691">
        <f t="shared" si="98"/>
        <v>3090</v>
      </c>
      <c r="BF57" s="691">
        <f t="shared" si="98"/>
        <v>3090</v>
      </c>
      <c r="BG57" s="691">
        <f t="shared" si="98"/>
        <v>3090</v>
      </c>
      <c r="BH57" s="691">
        <f t="shared" si="98"/>
        <v>3090</v>
      </c>
      <c r="BI57" s="691">
        <f t="shared" si="98"/>
        <v>3090</v>
      </c>
      <c r="BJ57" s="691">
        <f t="shared" si="98"/>
        <v>3090</v>
      </c>
      <c r="BK57" s="691">
        <f t="shared" si="98"/>
        <v>3090</v>
      </c>
      <c r="BL57" s="691">
        <f t="shared" si="98"/>
        <v>3090</v>
      </c>
      <c r="BM57" s="691">
        <f t="shared" si="98"/>
        <v>3090</v>
      </c>
      <c r="BN57" s="691">
        <f t="shared" si="98"/>
        <v>3090</v>
      </c>
      <c r="BO57" s="691">
        <f t="shared" si="98"/>
        <v>3090</v>
      </c>
      <c r="BP57" s="691">
        <f t="shared" si="98"/>
        <v>3090</v>
      </c>
      <c r="BQ57" s="691">
        <f t="shared" si="98"/>
        <v>3090</v>
      </c>
      <c r="BR57" s="691">
        <f t="shared" si="98"/>
        <v>3090</v>
      </c>
      <c r="BS57" s="691">
        <f t="shared" si="98"/>
        <v>3090</v>
      </c>
      <c r="BT57" s="691">
        <f t="shared" si="98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60"/>
        <v>3090</v>
      </c>
      <c r="CA57" s="584">
        <f t="shared" si="61"/>
        <v>3090</v>
      </c>
      <c r="CB57" s="584">
        <f t="shared" si="62"/>
        <v>3090</v>
      </c>
      <c r="CC57" s="585">
        <f t="shared" si="63"/>
        <v>3090</v>
      </c>
      <c r="CD57" s="482">
        <f t="shared" si="65"/>
        <v>3090</v>
      </c>
      <c r="CE57" s="88">
        <f t="shared" si="65"/>
        <v>3090</v>
      </c>
      <c r="CF57" s="89">
        <f t="shared" si="65"/>
        <v>3090</v>
      </c>
      <c r="CG57" s="89">
        <f t="shared" si="65"/>
        <v>3090</v>
      </c>
      <c r="CH57" s="89">
        <f t="shared" si="65"/>
        <v>3090</v>
      </c>
      <c r="CI57" s="89">
        <f t="shared" si="65"/>
        <v>3090</v>
      </c>
      <c r="CJ57" s="89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9">
        <f t="shared" si="65"/>
        <v>3090</v>
      </c>
      <c r="CO57" s="89">
        <f t="shared" si="65"/>
        <v>3090</v>
      </c>
      <c r="CP57" s="89">
        <f t="shared" si="65"/>
        <v>3090</v>
      </c>
      <c r="CQ57" s="89">
        <f t="shared" si="65"/>
        <v>3090</v>
      </c>
      <c r="CR57" s="89">
        <f t="shared" si="65"/>
        <v>3090</v>
      </c>
      <c r="CS57" s="88">
        <f t="shared" si="65"/>
        <v>3090</v>
      </c>
      <c r="CT57" s="483">
        <f t="shared" si="65"/>
        <v>3090</v>
      </c>
      <c r="CU57" s="494">
        <f t="shared" si="66"/>
        <v>3090</v>
      </c>
      <c r="CV57" s="495">
        <f t="shared" si="67"/>
        <v>3090</v>
      </c>
      <c r="CW57" s="496">
        <f t="shared" si="68"/>
        <v>3090</v>
      </c>
      <c r="CX57" s="496">
        <f t="shared" si="69"/>
        <v>3090</v>
      </c>
      <c r="CY57" s="496">
        <f t="shared" si="70"/>
        <v>3090</v>
      </c>
      <c r="CZ57" s="496">
        <f t="shared" si="71"/>
        <v>3090</v>
      </c>
      <c r="DA57" s="496">
        <f t="shared" si="72"/>
        <v>3090</v>
      </c>
      <c r="DB57" s="497">
        <f t="shared" si="73"/>
        <v>3090</v>
      </c>
      <c r="DC57" s="497">
        <f t="shared" si="74"/>
        <v>3090</v>
      </c>
      <c r="DD57" s="497">
        <f t="shared" si="75"/>
        <v>3090</v>
      </c>
      <c r="DE57" s="496">
        <f t="shared" si="76"/>
        <v>3090</v>
      </c>
      <c r="DF57" s="496">
        <f t="shared" si="77"/>
        <v>3090</v>
      </c>
      <c r="DG57" s="496">
        <f t="shared" si="78"/>
        <v>3090</v>
      </c>
      <c r="DH57" s="496">
        <f t="shared" si="79"/>
        <v>3090</v>
      </c>
      <c r="DI57" s="496">
        <f t="shared" si="80"/>
        <v>3090</v>
      </c>
      <c r="DJ57" s="495">
        <f t="shared" si="81"/>
        <v>3090</v>
      </c>
      <c r="DK57" s="494">
        <f t="shared" si="82"/>
        <v>3090</v>
      </c>
      <c r="DL57" s="586">
        <f t="shared" si="83"/>
        <v>17</v>
      </c>
      <c r="DM57" s="541">
        <f t="shared" si="84"/>
        <v>17</v>
      </c>
      <c r="DN57" s="541">
        <f t="shared" si="85"/>
        <v>17</v>
      </c>
      <c r="DO57" s="541">
        <f t="shared" si="86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60"/>
        <v/>
      </c>
      <c r="CA58" s="584" t="str">
        <f t="shared" si="61"/>
        <v/>
      </c>
      <c r="CB58" s="584" t="str">
        <f t="shared" si="62"/>
        <v/>
      </c>
      <c r="CC58" s="585" t="str">
        <f t="shared" si="63"/>
        <v/>
      </c>
      <c r="CD58" s="482" t="str">
        <f t="shared" si="65"/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2" t="str">
        <f t="shared" si="65"/>
        <v/>
      </c>
      <c r="CL58" s="152" t="str">
        <f t="shared" si="65"/>
        <v/>
      </c>
      <c r="CM58" s="152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483" t="str">
        <f t="shared" si="65"/>
        <v/>
      </c>
      <c r="CU58" s="494" t="str">
        <f t="shared" si="66"/>
        <v/>
      </c>
      <c r="CV58" s="495" t="str">
        <f t="shared" si="67"/>
        <v/>
      </c>
      <c r="CW58" s="496" t="str">
        <f t="shared" si="68"/>
        <v/>
      </c>
      <c r="CX58" s="496" t="str">
        <f t="shared" si="69"/>
        <v/>
      </c>
      <c r="CY58" s="496" t="str">
        <f t="shared" si="70"/>
        <v/>
      </c>
      <c r="CZ58" s="496" t="str">
        <f t="shared" si="71"/>
        <v/>
      </c>
      <c r="DA58" s="496" t="str">
        <f t="shared" si="72"/>
        <v/>
      </c>
      <c r="DB58" s="497" t="str">
        <f t="shared" si="73"/>
        <v/>
      </c>
      <c r="DC58" s="497" t="str">
        <f t="shared" si="74"/>
        <v/>
      </c>
      <c r="DD58" s="497" t="str">
        <f t="shared" si="75"/>
        <v/>
      </c>
      <c r="DE58" s="496" t="str">
        <f t="shared" si="76"/>
        <v/>
      </c>
      <c r="DF58" s="496" t="str">
        <f t="shared" si="77"/>
        <v/>
      </c>
      <c r="DG58" s="496" t="str">
        <f t="shared" si="78"/>
        <v/>
      </c>
      <c r="DH58" s="496" t="str">
        <f t="shared" si="79"/>
        <v/>
      </c>
      <c r="DI58" s="496" t="str">
        <f t="shared" si="80"/>
        <v/>
      </c>
      <c r="DJ58" s="495" t="str">
        <f t="shared" si="81"/>
        <v/>
      </c>
      <c r="DK58" s="494" t="str">
        <f t="shared" si="82"/>
        <v/>
      </c>
      <c r="DL58" s="586">
        <f t="shared" si="83"/>
        <v>0</v>
      </c>
      <c r="DM58" s="541">
        <f t="shared" si="84"/>
        <v>0</v>
      </c>
      <c r="DN58" s="541">
        <f t="shared" si="85"/>
        <v>0</v>
      </c>
      <c r="DO58" s="541">
        <f t="shared" si="86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 t="shared" si="65"/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1">
        <f t="shared" si="86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99">IF(B58="","",B58*B59)</f>
        <v/>
      </c>
      <c r="C60" s="529" t="str">
        <f t="shared" si="99"/>
        <v/>
      </c>
      <c r="D60" s="529" t="str">
        <f t="shared" si="99"/>
        <v/>
      </c>
      <c r="E60" s="529" t="str">
        <f t="shared" si="99"/>
        <v/>
      </c>
      <c r="F60" s="529" t="str">
        <f t="shared" si="99"/>
        <v/>
      </c>
      <c r="G60" s="529" t="str">
        <f t="shared" si="99"/>
        <v/>
      </c>
      <c r="H60" s="529" t="str">
        <f t="shared" si="99"/>
        <v/>
      </c>
      <c r="I60" s="529" t="str">
        <f t="shared" si="99"/>
        <v/>
      </c>
      <c r="J60" s="529" t="str">
        <f t="shared" si="99"/>
        <v/>
      </c>
      <c r="K60" s="529" t="str">
        <f t="shared" si="99"/>
        <v/>
      </c>
      <c r="L60" s="529" t="str">
        <f t="shared" si="99"/>
        <v/>
      </c>
      <c r="M60" s="529" t="str">
        <f t="shared" si="99"/>
        <v/>
      </c>
      <c r="N60" s="529" t="str">
        <f t="shared" si="99"/>
        <v/>
      </c>
      <c r="O60" s="529" t="str">
        <f t="shared" si="99"/>
        <v/>
      </c>
      <c r="P60" s="529" t="str">
        <f t="shared" si="99"/>
        <v/>
      </c>
      <c r="Q60" s="529" t="str">
        <f t="shared" si="99"/>
        <v/>
      </c>
      <c r="R60" s="529" t="str">
        <f t="shared" si="99"/>
        <v/>
      </c>
      <c r="S60" s="533"/>
      <c r="T60" s="529" t="str">
        <f t="shared" ref="T60:AJ60" si="100">IF(T58="","",T58*T59)</f>
        <v/>
      </c>
      <c r="U60" s="529" t="str">
        <f t="shared" si="100"/>
        <v/>
      </c>
      <c r="V60" s="529" t="str">
        <f t="shared" si="100"/>
        <v/>
      </c>
      <c r="W60" s="529" t="str">
        <f t="shared" si="100"/>
        <v/>
      </c>
      <c r="X60" s="529" t="str">
        <f t="shared" si="100"/>
        <v/>
      </c>
      <c r="Y60" s="529" t="str">
        <f t="shared" si="100"/>
        <v/>
      </c>
      <c r="Z60" s="529" t="str">
        <f t="shared" si="100"/>
        <v/>
      </c>
      <c r="AA60" s="529" t="str">
        <f t="shared" si="100"/>
        <v/>
      </c>
      <c r="AB60" s="529" t="str">
        <f t="shared" si="100"/>
        <v/>
      </c>
      <c r="AC60" s="529" t="str">
        <f t="shared" si="100"/>
        <v/>
      </c>
      <c r="AD60" s="529" t="str">
        <f t="shared" si="100"/>
        <v/>
      </c>
      <c r="AE60" s="529" t="str">
        <f t="shared" si="100"/>
        <v/>
      </c>
      <c r="AF60" s="529" t="str">
        <f t="shared" si="100"/>
        <v/>
      </c>
      <c r="AG60" s="529" t="str">
        <f t="shared" si="100"/>
        <v/>
      </c>
      <c r="AH60" s="529" t="str">
        <f t="shared" si="100"/>
        <v/>
      </c>
      <c r="AI60" s="529" t="str">
        <f t="shared" si="100"/>
        <v/>
      </c>
      <c r="AJ60" s="529" t="str">
        <f t="shared" si="100"/>
        <v/>
      </c>
      <c r="AK60" s="533"/>
      <c r="AL60" s="529" t="str">
        <f t="shared" ref="AL60:BB60" si="101">IF(AL58="","",AL58*AL59)</f>
        <v/>
      </c>
      <c r="AM60" s="529" t="str">
        <f t="shared" si="101"/>
        <v/>
      </c>
      <c r="AN60" s="529" t="str">
        <f t="shared" si="101"/>
        <v/>
      </c>
      <c r="AO60" s="529" t="str">
        <f t="shared" si="101"/>
        <v/>
      </c>
      <c r="AP60" s="529" t="str">
        <f t="shared" si="101"/>
        <v/>
      </c>
      <c r="AQ60" s="529" t="str">
        <f t="shared" si="101"/>
        <v/>
      </c>
      <c r="AR60" s="529" t="str">
        <f t="shared" si="101"/>
        <v/>
      </c>
      <c r="AS60" s="529" t="str">
        <f t="shared" si="101"/>
        <v/>
      </c>
      <c r="AT60" s="529" t="str">
        <f t="shared" si="101"/>
        <v/>
      </c>
      <c r="AU60" s="529" t="str">
        <f t="shared" si="101"/>
        <v/>
      </c>
      <c r="AV60" s="529" t="str">
        <f t="shared" si="101"/>
        <v/>
      </c>
      <c r="AW60" s="529" t="str">
        <f t="shared" si="101"/>
        <v/>
      </c>
      <c r="AX60" s="529" t="str">
        <f t="shared" si="101"/>
        <v/>
      </c>
      <c r="AY60" s="529" t="str">
        <f t="shared" si="101"/>
        <v/>
      </c>
      <c r="AZ60" s="529" t="str">
        <f t="shared" si="101"/>
        <v/>
      </c>
      <c r="BA60" s="529" t="str">
        <f t="shared" si="101"/>
        <v/>
      </c>
      <c r="BB60" s="529" t="str">
        <f t="shared" si="101"/>
        <v/>
      </c>
      <c r="BC60" s="533"/>
      <c r="BD60" s="529" t="str">
        <f t="shared" ref="BD60:BT60" si="102">IF(BD58="","",BD58*BD59)</f>
        <v/>
      </c>
      <c r="BE60" s="529" t="str">
        <f t="shared" si="102"/>
        <v/>
      </c>
      <c r="BF60" s="529" t="str">
        <f t="shared" si="102"/>
        <v/>
      </c>
      <c r="BG60" s="529" t="str">
        <f t="shared" si="102"/>
        <v/>
      </c>
      <c r="BH60" s="529" t="str">
        <f t="shared" si="102"/>
        <v/>
      </c>
      <c r="BI60" s="529" t="str">
        <f t="shared" si="102"/>
        <v/>
      </c>
      <c r="BJ60" s="529" t="str">
        <f t="shared" si="102"/>
        <v/>
      </c>
      <c r="BK60" s="529" t="str">
        <f t="shared" si="102"/>
        <v/>
      </c>
      <c r="BL60" s="529" t="str">
        <f t="shared" si="102"/>
        <v/>
      </c>
      <c r="BM60" s="529" t="str">
        <f t="shared" si="102"/>
        <v/>
      </c>
      <c r="BN60" s="529" t="str">
        <f t="shared" si="102"/>
        <v/>
      </c>
      <c r="BO60" s="529" t="str">
        <f t="shared" si="102"/>
        <v/>
      </c>
      <c r="BP60" s="529" t="str">
        <f t="shared" si="102"/>
        <v/>
      </c>
      <c r="BQ60" s="529" t="str">
        <f t="shared" si="102"/>
        <v/>
      </c>
      <c r="BR60" s="529" t="str">
        <f t="shared" si="102"/>
        <v/>
      </c>
      <c r="BS60" s="529" t="str">
        <f t="shared" si="102"/>
        <v/>
      </c>
      <c r="BT60" s="529" t="str">
        <f t="shared" si="102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 t="shared" si="65"/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1">
        <f t="shared" si="86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 t="shared" si="65"/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1">
        <f t="shared" si="86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$G$1 &amp; " (%)"</f>
        <v>kcal (%)</v>
      </c>
      <c r="B62" s="532" t="str">
        <f>IF(B56="","",(B56-B58-B61)*B57/B$7/365/$F$1)</f>
        <v/>
      </c>
      <c r="C62" s="532" t="str">
        <f>IF(C56="","",(C56-C58-C61)*C57/C$7/365/$F$1)</f>
        <v/>
      </c>
      <c r="D62" s="532" t="str">
        <f>IF(D56="","",(D56-D58-D61)*D57/D$7/365/$F$1)</f>
        <v/>
      </c>
      <c r="E62" s="532" t="str">
        <f>IF(E56="","",(E56-E58-E61)*E57/E$7/365/$F$1)</f>
        <v/>
      </c>
      <c r="F62" s="532" t="str">
        <f>IF(F56="","",(F56-F58-F61)*F57/F$7/365/$F$1)</f>
        <v/>
      </c>
      <c r="G62" s="532" t="str">
        <f>IF(G56="","",(G56-G58-G61)*G57/G$7/365/$F$1)</f>
        <v/>
      </c>
      <c r="H62" s="532" t="str">
        <f>IF(H56="","",(H56-H58-H61)*H57/H$7/365/$F$1)</f>
        <v/>
      </c>
      <c r="I62" s="532" t="str">
        <f>IF(I56="","",(I56-I58-I61)*I57/I$7/365/$F$1)</f>
        <v/>
      </c>
      <c r="J62" s="532" t="str">
        <f>IF(J56="","",(J56-J58-J61)*J57/J$7/365/$F$1)</f>
        <v/>
      </c>
      <c r="K62" s="532" t="str">
        <f>IF(K56="","",(K56-K58-K61)*K57/K$7/365/$F$1)</f>
        <v/>
      </c>
      <c r="L62" s="532" t="str">
        <f>IF(L56="","",(L56-L58-L61)*L57/L$7/365/$F$1)</f>
        <v/>
      </c>
      <c r="M62" s="532" t="str">
        <f>IF(M56="","",(M56-M58-M61)*M57/M$7/365/$F$1)</f>
        <v/>
      </c>
      <c r="N62" s="532" t="str">
        <f>IF(N56="","",(N56-N58-N61)*N57/N$7/365/$F$1)</f>
        <v/>
      </c>
      <c r="O62" s="532" t="str">
        <f>IF(O56="","",(O56-O58-O61)*O57/O$7/365/$F$1)</f>
        <v/>
      </c>
      <c r="P62" s="532" t="str">
        <f>IF(P56="","",(P56-P58-P61)*P57/P$7/365/$F$1)</f>
        <v/>
      </c>
      <c r="Q62" s="532" t="str">
        <f>IF(Q56="","",(Q56-Q58-Q61)*Q57/Q$7/365/$F$1)</f>
        <v/>
      </c>
      <c r="R62" s="532" t="str">
        <f>IF(R56="","",(R56-R58-R61)*R57/R$7/365/$F$1)</f>
        <v/>
      </c>
      <c r="S62" s="670"/>
      <c r="T62" s="532" t="str">
        <f>IF(T56="","",(T56-T58-T61)*T57/T$7/365/$F$1)</f>
        <v/>
      </c>
      <c r="U62" s="532" t="str">
        <f>IF(U56="","",(U56-U58-U61)*U57/U$7/365/$F$1)</f>
        <v/>
      </c>
      <c r="V62" s="532" t="str">
        <f>IF(V56="","",(V56-V58-V61)*V57/V$7/365/$F$1)</f>
        <v/>
      </c>
      <c r="W62" s="532" t="str">
        <f>IF(W56="","",(W56-W58-W61)*W57/W$7/365/$F$1)</f>
        <v/>
      </c>
      <c r="X62" s="532" t="str">
        <f>IF(X56="","",(X56-X58-X61)*X57/X$7/365/$F$1)</f>
        <v/>
      </c>
      <c r="Y62" s="532" t="str">
        <f>IF(Y56="","",(Y56-Y58-Y61)*Y57/Y$7/365/$F$1)</f>
        <v/>
      </c>
      <c r="Z62" s="532" t="str">
        <f>IF(Z56="","",(Z56-Z58-Z61)*Z57/Z$7/365/$F$1)</f>
        <v/>
      </c>
      <c r="AA62" s="532" t="str">
        <f>IF(AA56="","",(AA56-AA58-AA61)*AA57/AA$7/365/$F$1)</f>
        <v/>
      </c>
      <c r="AB62" s="532" t="str">
        <f>IF(AB56="","",(AB56-AB58-AB61)*AB57/AB$7/365/$F$1)</f>
        <v/>
      </c>
      <c r="AC62" s="532" t="str">
        <f>IF(AC56="","",(AC56-AC58-AC61)*AC57/AC$7/365/$F$1)</f>
        <v/>
      </c>
      <c r="AD62" s="532" t="str">
        <f>IF(AD56="","",(AD56-AD58-AD61)*AD57/AD$7/365/$F$1)</f>
        <v/>
      </c>
      <c r="AE62" s="532" t="str">
        <f>IF(AE56="","",(AE56-AE58-AE61)*AE57/AE$7/365/$F$1)</f>
        <v/>
      </c>
      <c r="AF62" s="532" t="str">
        <f>IF(AF56="","",(AF56-AF58-AF61)*AF57/AF$7/365/$F$1)</f>
        <v/>
      </c>
      <c r="AG62" s="532" t="str">
        <f>IF(AG56="","",(AG56-AG58-AG61)*AG57/AG$7/365/$F$1)</f>
        <v/>
      </c>
      <c r="AH62" s="532" t="str">
        <f>IF(AH56="","",(AH56-AH58-AH61)*AH57/AH$7/365/$F$1)</f>
        <v/>
      </c>
      <c r="AI62" s="532" t="str">
        <f>IF(AI56="","",(AI56-AI58-AI61)*AI57/AI$7/365/$F$1)</f>
        <v/>
      </c>
      <c r="AJ62" s="532" t="str">
        <f>IF(AJ56="","",(AJ56-AJ58-AJ61)*AJ57/AJ$7/365/$F$1)</f>
        <v/>
      </c>
      <c r="AK62" s="670"/>
      <c r="AL62" s="532" t="str">
        <f>IF(AL56="","",(AL56-AL58-AL61)*AL57/AL$7/365/$F$1)</f>
        <v/>
      </c>
      <c r="AM62" s="532" t="str">
        <f>IF(AM56="","",(AM56-AM58-AM61)*AM57/AM$7/365/$F$1)</f>
        <v/>
      </c>
      <c r="AN62" s="532" t="str">
        <f>IF(AN56="","",(AN56-AN58-AN61)*AN57/AN$7/365/$F$1)</f>
        <v/>
      </c>
      <c r="AO62" s="532" t="str">
        <f>IF(AO56="","",(AO56-AO58-AO61)*AO57/AO$7/365/$F$1)</f>
        <v/>
      </c>
      <c r="AP62" s="532" t="str">
        <f>IF(AP56="","",(AP56-AP58-AP61)*AP57/AP$7/365/$F$1)</f>
        <v/>
      </c>
      <c r="AQ62" s="532" t="str">
        <f>IF(AQ56="","",(AQ56-AQ58-AQ61)*AQ57/AQ$7/365/$F$1)</f>
        <v/>
      </c>
      <c r="AR62" s="532" t="str">
        <f>IF(AR56="","",(AR56-AR58-AR61)*AR57/AR$7/365/$F$1)</f>
        <v/>
      </c>
      <c r="AS62" s="532" t="str">
        <f>IF(AS56="","",(AS56-AS58-AS61)*AS57/AS$7/365/$F$1)</f>
        <v/>
      </c>
      <c r="AT62" s="532" t="str">
        <f>IF(AT56="","",(AT56-AT58-AT61)*AT57/AT$7/365/$F$1)</f>
        <v/>
      </c>
      <c r="AU62" s="532" t="str">
        <f>IF(AU56="","",(AU56-AU58-AU61)*AU57/AU$7/365/$F$1)</f>
        <v/>
      </c>
      <c r="AV62" s="532" t="str">
        <f>IF(AV56="","",(AV56-AV58-AV61)*AV57/AV$7/365/$F$1)</f>
        <v/>
      </c>
      <c r="AW62" s="532" t="str">
        <f>IF(AW56="","",(AW56-AW58-AW61)*AW57/AW$7/365/$F$1)</f>
        <v/>
      </c>
      <c r="AX62" s="532" t="str">
        <f>IF(AX56="","",(AX56-AX58-AX61)*AX57/AX$7/365/$F$1)</f>
        <v/>
      </c>
      <c r="AY62" s="532" t="str">
        <f>IF(AY56="","",(AY56-AY58-AY61)*AY57/AY$7/365/$F$1)</f>
        <v/>
      </c>
      <c r="AZ62" s="532" t="str">
        <f>IF(AZ56="","",(AZ56-AZ58-AZ61)*AZ57/AZ$7/365/$F$1)</f>
        <v/>
      </c>
      <c r="BA62" s="532" t="str">
        <f>IF(BA56="","",(BA56-BA58-BA61)*BA57/BA$7/365/$F$1)</f>
        <v/>
      </c>
      <c r="BB62" s="532" t="str">
        <f>IF(BB56="","",(BB56-BB58-BB61)*BB57/BB$7/365/$F$1)</f>
        <v/>
      </c>
      <c r="BC62" s="670"/>
      <c r="BD62" s="532" t="str">
        <f>IF(BD56="","",(BD56-BD58-BD61)*BD57/BD$7/365/$F$1)</f>
        <v/>
      </c>
      <c r="BE62" s="532" t="str">
        <f>IF(BE56="","",(BE56-BE58-BE61)*BE57/BE$7/365/$F$1)</f>
        <v/>
      </c>
      <c r="BF62" s="532" t="str">
        <f>IF(BF56="","",(BF56-BF58-BF61)*BF57/BF$7/365/$F$1)</f>
        <v/>
      </c>
      <c r="BG62" s="532" t="str">
        <f>IF(BG56="","",(BG56-BG58-BG61)*BG57/BG$7/365/$F$1)</f>
        <v/>
      </c>
      <c r="BH62" s="532" t="str">
        <f>IF(BH56="","",(BH56-BH58-BH61)*BH57/BH$7/365/$F$1)</f>
        <v/>
      </c>
      <c r="BI62" s="532" t="str">
        <f>IF(BI56="","",(BI56-BI58-BI61)*BI57/BI$7/365/$F$1)</f>
        <v/>
      </c>
      <c r="BJ62" s="532" t="str">
        <f>IF(BJ56="","",(BJ56-BJ58-BJ61)*BJ57/BJ$7/365/$F$1)</f>
        <v/>
      </c>
      <c r="BK62" s="532" t="str">
        <f>IF(BK56="","",(BK56-BK58-BK61)*BK57/BK$7/365/$F$1)</f>
        <v/>
      </c>
      <c r="BL62" s="532" t="str">
        <f>IF(BL56="","",(BL56-BL58-BL61)*BL57/BL$7/365/$F$1)</f>
        <v/>
      </c>
      <c r="BM62" s="532" t="str">
        <f>IF(BM56="","",(BM56-BM58-BM61)*BM57/BM$7/365/$F$1)</f>
        <v/>
      </c>
      <c r="BN62" s="532" t="str">
        <f>IF(BN56="","",(BN56-BN58-BN61)*BN57/BN$7/365/$F$1)</f>
        <v/>
      </c>
      <c r="BO62" s="532" t="str">
        <f>IF(BO56="","",(BO56-BO58-BO61)*BO57/BO$7/365/$F$1)</f>
        <v/>
      </c>
      <c r="BP62" s="532" t="str">
        <f>IF(BP56="","",(BP56-BP58-BP61)*BP57/BP$7/365/$F$1)</f>
        <v/>
      </c>
      <c r="BQ62" s="532" t="str">
        <f>IF(BQ56="","",(BQ56-BQ58-BQ61)*BQ57/BQ$7/365/$F$1)</f>
        <v/>
      </c>
      <c r="BR62" s="532" t="str">
        <f>IF(BR56="","",(BR56-BR58-BR61)*BR57/BR$7/365/$F$1)</f>
        <v/>
      </c>
      <c r="BS62" s="532" t="str">
        <f>IF(BS56="","",(BS56-BS58-BS61)*BS57/BS$7/365/$F$1)</f>
        <v/>
      </c>
      <c r="BT62" s="532" t="str">
        <f>IF(BT56="","",(BT56-BT58-BT61)*BT57/BT$7/365/$F$1)</f>
        <v/>
      </c>
      <c r="BU62" s="670"/>
      <c r="BV62" s="532" t="str">
        <f>IF(BV56="","",(BV56-BV58-BV61)*BV57/BV$7/365/$F$1)</f>
        <v/>
      </c>
      <c r="BW62" s="532" t="str">
        <f>IF(BW56="","",(BW56-BW58-BW61)*BW57/BW$7/365/$F$1)</f>
        <v/>
      </c>
      <c r="BX62" s="532" t="str">
        <f>IF(BX56="","",(BX56-BX58-BX61)*BX57/BX$7/365/$F$1)</f>
        <v/>
      </c>
      <c r="BY62" s="532" t="str">
        <f>IF(BY56="","",(BY56-BY58-BY61)*BY57/BY$7/365/$F$1)</f>
        <v/>
      </c>
      <c r="BZ62" s="671" t="str">
        <f t="shared" si="60"/>
        <v/>
      </c>
      <c r="CA62" s="671" t="str">
        <f t="shared" si="61"/>
        <v/>
      </c>
      <c r="CB62" s="671" t="str">
        <f t="shared" si="62"/>
        <v/>
      </c>
      <c r="CC62" s="672" t="str">
        <f t="shared" si="63"/>
        <v/>
      </c>
      <c r="CD62" s="501" t="str">
        <f t="shared" si="65"/>
        <v/>
      </c>
      <c r="CE62" s="490" t="str">
        <f t="shared" si="65"/>
        <v/>
      </c>
      <c r="CF62" s="491" t="str">
        <f t="shared" si="65"/>
        <v/>
      </c>
      <c r="CG62" s="491" t="str">
        <f t="shared" si="65"/>
        <v/>
      </c>
      <c r="CH62" s="491" t="str">
        <f t="shared" si="65"/>
        <v/>
      </c>
      <c r="CI62" s="491" t="str">
        <f t="shared" si="65"/>
        <v/>
      </c>
      <c r="CJ62" s="491" t="str">
        <f t="shared" si="65"/>
        <v/>
      </c>
      <c r="CK62" s="492" t="str">
        <f t="shared" si="65"/>
        <v/>
      </c>
      <c r="CL62" s="492" t="str">
        <f t="shared" si="65"/>
        <v/>
      </c>
      <c r="CM62" s="492" t="str">
        <f t="shared" si="65"/>
        <v/>
      </c>
      <c r="CN62" s="491" t="str">
        <f t="shared" si="65"/>
        <v/>
      </c>
      <c r="CO62" s="491" t="str">
        <f t="shared" si="65"/>
        <v/>
      </c>
      <c r="CP62" s="491" t="str">
        <f t="shared" si="65"/>
        <v/>
      </c>
      <c r="CQ62" s="491" t="str">
        <f t="shared" si="65"/>
        <v/>
      </c>
      <c r="CR62" s="491" t="str">
        <f t="shared" si="65"/>
        <v/>
      </c>
      <c r="CS62" s="490" t="str">
        <f t="shared" si="65"/>
        <v/>
      </c>
      <c r="CT62" s="502" t="str">
        <f t="shared" si="65"/>
        <v/>
      </c>
      <c r="CU62" s="489" t="str">
        <f t="shared" si="66"/>
        <v/>
      </c>
      <c r="CV62" s="490" t="str">
        <f t="shared" si="67"/>
        <v/>
      </c>
      <c r="CW62" s="491" t="str">
        <f t="shared" si="68"/>
        <v/>
      </c>
      <c r="CX62" s="491" t="str">
        <f t="shared" si="69"/>
        <v/>
      </c>
      <c r="CY62" s="491" t="str">
        <f t="shared" si="70"/>
        <v/>
      </c>
      <c r="CZ62" s="491" t="str">
        <f t="shared" si="71"/>
        <v/>
      </c>
      <c r="DA62" s="491" t="str">
        <f t="shared" si="72"/>
        <v/>
      </c>
      <c r="DB62" s="492" t="str">
        <f t="shared" si="73"/>
        <v/>
      </c>
      <c r="DC62" s="492" t="str">
        <f t="shared" si="74"/>
        <v/>
      </c>
      <c r="DD62" s="492" t="str">
        <f t="shared" si="75"/>
        <v/>
      </c>
      <c r="DE62" s="491" t="str">
        <f t="shared" si="76"/>
        <v/>
      </c>
      <c r="DF62" s="491" t="str">
        <f t="shared" si="77"/>
        <v/>
      </c>
      <c r="DG62" s="491" t="str">
        <f t="shared" si="78"/>
        <v/>
      </c>
      <c r="DH62" s="491" t="str">
        <f t="shared" si="79"/>
        <v/>
      </c>
      <c r="DI62" s="491" t="str">
        <f t="shared" si="80"/>
        <v/>
      </c>
      <c r="DJ62" s="490" t="str">
        <f t="shared" si="81"/>
        <v/>
      </c>
      <c r="DK62" s="489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1">
        <f t="shared" si="86"/>
        <v>0</v>
      </c>
      <c r="DP62" s="673" t="str">
        <f>IF(DP56="","",(DP56+SUM(BV56)*(DP56="")-SUM(DP58)-DP61-SUM(BV61)*(DP61=""))*BV57/DP$7/365/$F$1)</f>
        <v/>
      </c>
      <c r="DQ62" s="532" t="str">
        <f>IF(DQ56="","",(DQ56+SUM(BW56)*(DQ56="")-SUM(DQ58)-DQ61-SUM(BW61)*(DQ61=""))*BW57/DQ$7/365/$F$1)</f>
        <v/>
      </c>
      <c r="DR62" s="532" t="str">
        <f>IF(DR56="","",(DR56+SUM(BX56)*(DR56="")-SUM(DR58)-DR61-SUM(BX61)*(DR61=""))*BX57/DR$7/365/$F$1)</f>
        <v/>
      </c>
      <c r="DS62" s="674" t="str">
        <f>IF(DS56="","",(DS56+SUM(BY56)*(DS56="")-SUM(DS58)-DS61-SUM(BY61)*(DS61=""))*BY57/DS$7/365/$F$1)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60"/>
        <v/>
      </c>
      <c r="CA63" s="584" t="str">
        <f t="shared" si="61"/>
        <v/>
      </c>
      <c r="CB63" s="584" t="str">
        <f t="shared" si="62"/>
        <v/>
      </c>
      <c r="CC63" s="585" t="str">
        <f t="shared" si="63"/>
        <v/>
      </c>
      <c r="CD63" s="482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03"/>
        <v/>
      </c>
      <c r="CF63" s="89" t="str">
        <f t="shared" si="103"/>
        <v/>
      </c>
      <c r="CG63" s="89" t="str">
        <f t="shared" si="103"/>
        <v/>
      </c>
      <c r="CH63" s="89" t="str">
        <f t="shared" si="103"/>
        <v/>
      </c>
      <c r="CI63" s="89" t="str">
        <f t="shared" si="103"/>
        <v/>
      </c>
      <c r="CJ63" s="89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9" t="str">
        <f t="shared" si="103"/>
        <v/>
      </c>
      <c r="CO63" s="89" t="str">
        <f t="shared" si="103"/>
        <v/>
      </c>
      <c r="CP63" s="89" t="str">
        <f t="shared" si="103"/>
        <v/>
      </c>
      <c r="CQ63" s="89" t="str">
        <f t="shared" si="103"/>
        <v/>
      </c>
      <c r="CR63" s="89" t="str">
        <f t="shared" si="103"/>
        <v/>
      </c>
      <c r="CS63" s="88" t="str">
        <f t="shared" si="103"/>
        <v/>
      </c>
      <c r="CT63" s="483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66"/>
        <v/>
      </c>
      <c r="CV63" s="495" t="str">
        <f t="shared" si="67"/>
        <v/>
      </c>
      <c r="CW63" s="496" t="str">
        <f t="shared" si="68"/>
        <v/>
      </c>
      <c r="CX63" s="496" t="str">
        <f t="shared" si="69"/>
        <v/>
      </c>
      <c r="CY63" s="496" t="str">
        <f t="shared" si="70"/>
        <v/>
      </c>
      <c r="CZ63" s="496" t="str">
        <f t="shared" si="71"/>
        <v/>
      </c>
      <c r="DA63" s="496" t="str">
        <f t="shared" si="72"/>
        <v/>
      </c>
      <c r="DB63" s="497" t="str">
        <f t="shared" si="73"/>
        <v/>
      </c>
      <c r="DC63" s="497" t="str">
        <f t="shared" si="74"/>
        <v/>
      </c>
      <c r="DD63" s="497" t="str">
        <f t="shared" si="75"/>
        <v/>
      </c>
      <c r="DE63" s="496" t="str">
        <f t="shared" si="76"/>
        <v/>
      </c>
      <c r="DF63" s="496" t="str">
        <f t="shared" si="77"/>
        <v/>
      </c>
      <c r="DG63" s="496" t="str">
        <f t="shared" si="78"/>
        <v/>
      </c>
      <c r="DH63" s="496" t="str">
        <f t="shared" si="79"/>
        <v/>
      </c>
      <c r="DI63" s="496" t="str">
        <f t="shared" si="80"/>
        <v/>
      </c>
      <c r="DJ63" s="495" t="str">
        <f t="shared" si="81"/>
        <v/>
      </c>
      <c r="DK63" s="494" t="str">
        <f t="shared" si="82"/>
        <v/>
      </c>
      <c r="DL63" s="586">
        <f t="shared" si="83"/>
        <v>0</v>
      </c>
      <c r="DM63" s="541">
        <f t="shared" si="84"/>
        <v>0</v>
      </c>
      <c r="DN63" s="541">
        <f t="shared" si="85"/>
        <v>0</v>
      </c>
      <c r="DO63" s="541">
        <f t="shared" si="86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$G$1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60"/>
        <v/>
      </c>
      <c r="CA64" s="584" t="str">
        <f t="shared" si="61"/>
        <v/>
      </c>
      <c r="CB64" s="584" t="str">
        <f t="shared" si="62"/>
        <v/>
      </c>
      <c r="CC64" s="585" t="str">
        <f t="shared" si="63"/>
        <v/>
      </c>
      <c r="CD64" s="482" t="str">
        <f t="shared" si="104"/>
        <v/>
      </c>
      <c r="CE64" s="88" t="str">
        <f t="shared" si="104"/>
        <v/>
      </c>
      <c r="CF64" s="89" t="str">
        <f t="shared" si="104"/>
        <v/>
      </c>
      <c r="CG64" s="89" t="str">
        <f t="shared" si="104"/>
        <v/>
      </c>
      <c r="CH64" s="89" t="str">
        <f t="shared" si="104"/>
        <v/>
      </c>
      <c r="CI64" s="89" t="str">
        <f t="shared" si="104"/>
        <v/>
      </c>
      <c r="CJ64" s="89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9" t="str">
        <f t="shared" si="104"/>
        <v/>
      </c>
      <c r="CO64" s="89" t="str">
        <f t="shared" si="104"/>
        <v/>
      </c>
      <c r="CP64" s="89" t="str">
        <f t="shared" si="104"/>
        <v/>
      </c>
      <c r="CQ64" s="89" t="str">
        <f t="shared" si="104"/>
        <v/>
      </c>
      <c r="CR64" s="89" t="str">
        <f t="shared" si="104"/>
        <v/>
      </c>
      <c r="CS64" s="88" t="str">
        <f t="shared" si="104"/>
        <v/>
      </c>
      <c r="CT64" s="483" t="str">
        <f t="shared" si="104"/>
        <v/>
      </c>
      <c r="CU64" s="494" t="str">
        <f t="shared" si="66"/>
        <v/>
      </c>
      <c r="CV64" s="495" t="str">
        <f t="shared" si="67"/>
        <v/>
      </c>
      <c r="CW64" s="496" t="str">
        <f t="shared" si="68"/>
        <v/>
      </c>
      <c r="CX64" s="496" t="str">
        <f t="shared" si="69"/>
        <v/>
      </c>
      <c r="CY64" s="496" t="str">
        <f t="shared" si="70"/>
        <v/>
      </c>
      <c r="CZ64" s="496" t="str">
        <f t="shared" si="71"/>
        <v/>
      </c>
      <c r="DA64" s="496" t="str">
        <f t="shared" si="72"/>
        <v/>
      </c>
      <c r="DB64" s="497" t="str">
        <f t="shared" si="73"/>
        <v/>
      </c>
      <c r="DC64" s="497" t="str">
        <f t="shared" si="74"/>
        <v/>
      </c>
      <c r="DD64" s="497" t="str">
        <f t="shared" si="75"/>
        <v/>
      </c>
      <c r="DE64" s="496" t="str">
        <f t="shared" si="76"/>
        <v/>
      </c>
      <c r="DF64" s="496" t="str">
        <f t="shared" si="77"/>
        <v/>
      </c>
      <c r="DG64" s="496" t="str">
        <f t="shared" si="78"/>
        <v/>
      </c>
      <c r="DH64" s="496" t="str">
        <f t="shared" si="79"/>
        <v/>
      </c>
      <c r="DI64" s="496" t="str">
        <f t="shared" si="80"/>
        <v/>
      </c>
      <c r="DJ64" s="495" t="str">
        <f t="shared" si="81"/>
        <v/>
      </c>
      <c r="DK64" s="494" t="str">
        <f t="shared" si="82"/>
        <v/>
      </c>
      <c r="DL64" s="586">
        <f t="shared" si="83"/>
        <v>0</v>
      </c>
      <c r="DM64" s="541">
        <f t="shared" si="84"/>
        <v>0</v>
      </c>
      <c r="DN64" s="541">
        <f t="shared" si="85"/>
        <v>0</v>
      </c>
      <c r="DO64" s="541">
        <f t="shared" si="86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60"/>
        <v/>
      </c>
      <c r="CA65" s="584" t="str">
        <f t="shared" si="61"/>
        <v/>
      </c>
      <c r="CB65" s="584" t="str">
        <f t="shared" si="62"/>
        <v/>
      </c>
      <c r="CC65" s="585" t="str">
        <f t="shared" si="63"/>
        <v/>
      </c>
      <c r="CD65" s="482" t="str">
        <f t="shared" si="104"/>
        <v/>
      </c>
      <c r="CE65" s="88" t="str">
        <f t="shared" si="104"/>
        <v/>
      </c>
      <c r="CF65" s="89" t="str">
        <f t="shared" si="104"/>
        <v/>
      </c>
      <c r="CG65" s="89" t="str">
        <f t="shared" si="104"/>
        <v/>
      </c>
      <c r="CH65" s="89" t="str">
        <f t="shared" si="104"/>
        <v/>
      </c>
      <c r="CI65" s="89" t="str">
        <f t="shared" si="104"/>
        <v/>
      </c>
      <c r="CJ65" s="89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9" t="str">
        <f t="shared" si="104"/>
        <v/>
      </c>
      <c r="CO65" s="89" t="str">
        <f t="shared" si="104"/>
        <v/>
      </c>
      <c r="CP65" s="89" t="str">
        <f t="shared" si="104"/>
        <v/>
      </c>
      <c r="CQ65" s="89" t="str">
        <f t="shared" si="104"/>
        <v/>
      </c>
      <c r="CR65" s="89" t="str">
        <f t="shared" si="104"/>
        <v/>
      </c>
      <c r="CS65" s="88" t="str">
        <f t="shared" si="104"/>
        <v/>
      </c>
      <c r="CT65" s="483" t="str">
        <f t="shared" si="104"/>
        <v/>
      </c>
      <c r="CU65" s="494" t="str">
        <f t="shared" si="66"/>
        <v/>
      </c>
      <c r="CV65" s="495" t="str">
        <f t="shared" si="67"/>
        <v/>
      </c>
      <c r="CW65" s="496" t="str">
        <f t="shared" si="68"/>
        <v/>
      </c>
      <c r="CX65" s="496" t="str">
        <f t="shared" si="69"/>
        <v/>
      </c>
      <c r="CY65" s="496" t="str">
        <f t="shared" si="70"/>
        <v/>
      </c>
      <c r="CZ65" s="496" t="str">
        <f t="shared" si="71"/>
        <v/>
      </c>
      <c r="DA65" s="496" t="str">
        <f t="shared" si="72"/>
        <v/>
      </c>
      <c r="DB65" s="497" t="str">
        <f t="shared" si="73"/>
        <v/>
      </c>
      <c r="DC65" s="497" t="str">
        <f t="shared" si="74"/>
        <v/>
      </c>
      <c r="DD65" s="497" t="str">
        <f t="shared" si="75"/>
        <v/>
      </c>
      <c r="DE65" s="496" t="str">
        <f t="shared" si="76"/>
        <v/>
      </c>
      <c r="DF65" s="496" t="str">
        <f t="shared" si="77"/>
        <v/>
      </c>
      <c r="DG65" s="496" t="str">
        <f t="shared" si="78"/>
        <v/>
      </c>
      <c r="DH65" s="496" t="str">
        <f t="shared" si="79"/>
        <v/>
      </c>
      <c r="DI65" s="496" t="str">
        <f t="shared" si="80"/>
        <v/>
      </c>
      <c r="DJ65" s="495" t="str">
        <f t="shared" si="81"/>
        <v/>
      </c>
      <c r="DK65" s="494" t="str">
        <f t="shared" si="82"/>
        <v/>
      </c>
      <c r="DL65" s="586">
        <f t="shared" si="83"/>
        <v>0</v>
      </c>
      <c r="DM65" s="541">
        <f t="shared" si="84"/>
        <v>0</v>
      </c>
      <c r="DN65" s="541">
        <f t="shared" si="85"/>
        <v>0</v>
      </c>
      <c r="DO65" s="541">
        <f t="shared" si="86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60"/>
        <v/>
      </c>
      <c r="CA66" s="584" t="str">
        <f t="shared" si="61"/>
        <v/>
      </c>
      <c r="CB66" s="584" t="str">
        <f t="shared" si="62"/>
        <v/>
      </c>
      <c r="CC66" s="585" t="str">
        <f t="shared" si="63"/>
        <v/>
      </c>
      <c r="CD66" s="482" t="str">
        <f t="shared" si="104"/>
        <v/>
      </c>
      <c r="CE66" s="88" t="str">
        <f t="shared" si="104"/>
        <v/>
      </c>
      <c r="CF66" s="89" t="str">
        <f t="shared" si="104"/>
        <v/>
      </c>
      <c r="CG66" s="89" t="str">
        <f t="shared" si="104"/>
        <v/>
      </c>
      <c r="CH66" s="89" t="str">
        <f t="shared" si="104"/>
        <v/>
      </c>
      <c r="CI66" s="89" t="str">
        <f t="shared" si="104"/>
        <v/>
      </c>
      <c r="CJ66" s="89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9" t="str">
        <f t="shared" si="104"/>
        <v/>
      </c>
      <c r="CO66" s="89" t="str">
        <f t="shared" si="104"/>
        <v/>
      </c>
      <c r="CP66" s="89" t="str">
        <f t="shared" si="104"/>
        <v/>
      </c>
      <c r="CQ66" s="89" t="str">
        <f t="shared" si="104"/>
        <v/>
      </c>
      <c r="CR66" s="89" t="str">
        <f t="shared" si="104"/>
        <v/>
      </c>
      <c r="CS66" s="88" t="str">
        <f t="shared" si="104"/>
        <v/>
      </c>
      <c r="CT66" s="483" t="str">
        <f t="shared" si="104"/>
        <v/>
      </c>
      <c r="CU66" s="494" t="str">
        <f t="shared" si="66"/>
        <v/>
      </c>
      <c r="CV66" s="495" t="str">
        <f t="shared" si="67"/>
        <v/>
      </c>
      <c r="CW66" s="496" t="str">
        <f t="shared" si="68"/>
        <v/>
      </c>
      <c r="CX66" s="496" t="str">
        <f t="shared" si="69"/>
        <v/>
      </c>
      <c r="CY66" s="496" t="str">
        <f t="shared" si="70"/>
        <v/>
      </c>
      <c r="CZ66" s="496" t="str">
        <f t="shared" si="71"/>
        <v/>
      </c>
      <c r="DA66" s="496" t="str">
        <f t="shared" si="72"/>
        <v/>
      </c>
      <c r="DB66" s="497" t="str">
        <f t="shared" si="73"/>
        <v/>
      </c>
      <c r="DC66" s="497" t="str">
        <f t="shared" si="74"/>
        <v/>
      </c>
      <c r="DD66" s="497" t="str">
        <f t="shared" si="75"/>
        <v/>
      </c>
      <c r="DE66" s="496" t="str">
        <f t="shared" si="76"/>
        <v/>
      </c>
      <c r="DF66" s="496" t="str">
        <f t="shared" si="77"/>
        <v/>
      </c>
      <c r="DG66" s="496" t="str">
        <f t="shared" si="78"/>
        <v/>
      </c>
      <c r="DH66" s="496" t="str">
        <f t="shared" si="79"/>
        <v/>
      </c>
      <c r="DI66" s="496" t="str">
        <f t="shared" si="80"/>
        <v/>
      </c>
      <c r="DJ66" s="495" t="str">
        <f t="shared" si="81"/>
        <v/>
      </c>
      <c r="DK66" s="494" t="str">
        <f t="shared" si="82"/>
        <v/>
      </c>
      <c r="DL66" s="586">
        <f t="shared" si="83"/>
        <v>0</v>
      </c>
      <c r="DM66" s="541">
        <f t="shared" si="84"/>
        <v>0</v>
      </c>
      <c r="DN66" s="541">
        <f t="shared" si="85"/>
        <v>0</v>
      </c>
      <c r="DO66" s="541">
        <f t="shared" si="86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05">IF(B65="","",B65*B66)</f>
        <v/>
      </c>
      <c r="C67" s="529" t="str">
        <f t="shared" si="105"/>
        <v/>
      </c>
      <c r="D67" s="529" t="str">
        <f t="shared" si="105"/>
        <v/>
      </c>
      <c r="E67" s="529" t="str">
        <f t="shared" si="105"/>
        <v/>
      </c>
      <c r="F67" s="529" t="str">
        <f t="shared" si="105"/>
        <v/>
      </c>
      <c r="G67" s="529" t="str">
        <f t="shared" si="105"/>
        <v/>
      </c>
      <c r="H67" s="529" t="str">
        <f t="shared" si="105"/>
        <v/>
      </c>
      <c r="I67" s="529" t="str">
        <f t="shared" si="105"/>
        <v/>
      </c>
      <c r="J67" s="529" t="str">
        <f t="shared" si="105"/>
        <v/>
      </c>
      <c r="K67" s="529" t="str">
        <f t="shared" si="105"/>
        <v/>
      </c>
      <c r="L67" s="529" t="str">
        <f t="shared" si="105"/>
        <v/>
      </c>
      <c r="M67" s="529" t="str">
        <f t="shared" si="105"/>
        <v/>
      </c>
      <c r="N67" s="529" t="str">
        <f t="shared" si="105"/>
        <v/>
      </c>
      <c r="O67" s="529" t="str">
        <f t="shared" si="105"/>
        <v/>
      </c>
      <c r="P67" s="529" t="str">
        <f t="shared" si="105"/>
        <v/>
      </c>
      <c r="Q67" s="529" t="str">
        <f t="shared" si="105"/>
        <v/>
      </c>
      <c r="R67" s="529" t="str">
        <f t="shared" si="105"/>
        <v/>
      </c>
      <c r="S67" s="533"/>
      <c r="T67" s="529" t="str">
        <f t="shared" ref="T67:AJ67" si="106">IF(T65="","",T65*T66)</f>
        <v/>
      </c>
      <c r="U67" s="529" t="str">
        <f t="shared" si="106"/>
        <v/>
      </c>
      <c r="V67" s="529" t="str">
        <f t="shared" si="106"/>
        <v/>
      </c>
      <c r="W67" s="529" t="str">
        <f t="shared" si="106"/>
        <v/>
      </c>
      <c r="X67" s="529" t="str">
        <f t="shared" si="106"/>
        <v/>
      </c>
      <c r="Y67" s="529" t="str">
        <f t="shared" si="106"/>
        <v/>
      </c>
      <c r="Z67" s="529" t="str">
        <f t="shared" si="106"/>
        <v/>
      </c>
      <c r="AA67" s="529" t="str">
        <f t="shared" si="106"/>
        <v/>
      </c>
      <c r="AB67" s="529" t="str">
        <f t="shared" si="106"/>
        <v/>
      </c>
      <c r="AC67" s="529" t="str">
        <f t="shared" si="106"/>
        <v/>
      </c>
      <c r="AD67" s="529" t="str">
        <f t="shared" si="106"/>
        <v/>
      </c>
      <c r="AE67" s="529" t="str">
        <f t="shared" si="106"/>
        <v/>
      </c>
      <c r="AF67" s="529" t="str">
        <f t="shared" si="106"/>
        <v/>
      </c>
      <c r="AG67" s="529" t="str">
        <f t="shared" si="106"/>
        <v/>
      </c>
      <c r="AH67" s="529" t="str">
        <f t="shared" si="106"/>
        <v/>
      </c>
      <c r="AI67" s="529" t="str">
        <f t="shared" si="106"/>
        <v/>
      </c>
      <c r="AJ67" s="529" t="str">
        <f t="shared" si="106"/>
        <v/>
      </c>
      <c r="AK67" s="533"/>
      <c r="AL67" s="529" t="str">
        <f t="shared" ref="AL67:BB67" si="107">IF(AL65="","",AL65*AL66)</f>
        <v/>
      </c>
      <c r="AM67" s="529" t="str">
        <f t="shared" si="107"/>
        <v/>
      </c>
      <c r="AN67" s="529" t="str">
        <f t="shared" si="107"/>
        <v/>
      </c>
      <c r="AO67" s="529" t="str">
        <f t="shared" si="107"/>
        <v/>
      </c>
      <c r="AP67" s="529" t="str">
        <f t="shared" si="107"/>
        <v/>
      </c>
      <c r="AQ67" s="529" t="str">
        <f t="shared" si="107"/>
        <v/>
      </c>
      <c r="AR67" s="529" t="str">
        <f t="shared" si="107"/>
        <v/>
      </c>
      <c r="AS67" s="529" t="str">
        <f t="shared" si="107"/>
        <v/>
      </c>
      <c r="AT67" s="529" t="str">
        <f t="shared" si="107"/>
        <v/>
      </c>
      <c r="AU67" s="529" t="str">
        <f t="shared" si="107"/>
        <v/>
      </c>
      <c r="AV67" s="529" t="str">
        <f t="shared" si="107"/>
        <v/>
      </c>
      <c r="AW67" s="529" t="str">
        <f t="shared" si="107"/>
        <v/>
      </c>
      <c r="AX67" s="529" t="str">
        <f t="shared" si="107"/>
        <v/>
      </c>
      <c r="AY67" s="529" t="str">
        <f t="shared" si="107"/>
        <v/>
      </c>
      <c r="AZ67" s="529" t="str">
        <f t="shared" si="107"/>
        <v/>
      </c>
      <c r="BA67" s="529" t="str">
        <f t="shared" si="107"/>
        <v/>
      </c>
      <c r="BB67" s="529" t="str">
        <f t="shared" si="107"/>
        <v/>
      </c>
      <c r="BC67" s="533"/>
      <c r="BD67" s="529" t="str">
        <f t="shared" ref="BD67:BT67" si="108">IF(BD65="","",BD65*BD66)</f>
        <v/>
      </c>
      <c r="BE67" s="529" t="str">
        <f t="shared" si="108"/>
        <v/>
      </c>
      <c r="BF67" s="529" t="str">
        <f t="shared" si="108"/>
        <v/>
      </c>
      <c r="BG67" s="529" t="str">
        <f t="shared" si="108"/>
        <v/>
      </c>
      <c r="BH67" s="529" t="str">
        <f t="shared" si="108"/>
        <v/>
      </c>
      <c r="BI67" s="529" t="str">
        <f t="shared" si="108"/>
        <v/>
      </c>
      <c r="BJ67" s="529" t="str">
        <f t="shared" si="108"/>
        <v/>
      </c>
      <c r="BK67" s="529" t="str">
        <f t="shared" si="108"/>
        <v/>
      </c>
      <c r="BL67" s="529" t="str">
        <f t="shared" si="108"/>
        <v/>
      </c>
      <c r="BM67" s="529" t="str">
        <f t="shared" si="108"/>
        <v/>
      </c>
      <c r="BN67" s="529" t="str">
        <f t="shared" si="108"/>
        <v/>
      </c>
      <c r="BO67" s="529" t="str">
        <f t="shared" si="108"/>
        <v/>
      </c>
      <c r="BP67" s="529" t="str">
        <f t="shared" si="108"/>
        <v/>
      </c>
      <c r="BQ67" s="529" t="str">
        <f t="shared" si="108"/>
        <v/>
      </c>
      <c r="BR67" s="529" t="str">
        <f t="shared" si="108"/>
        <v/>
      </c>
      <c r="BS67" s="529" t="str">
        <f t="shared" si="108"/>
        <v/>
      </c>
      <c r="BT67" s="529" t="str">
        <f t="shared" si="108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60"/>
        <v/>
      </c>
      <c r="CA67" s="584" t="str">
        <f t="shared" si="61"/>
        <v/>
      </c>
      <c r="CB67" s="584" t="str">
        <f t="shared" si="62"/>
        <v/>
      </c>
      <c r="CC67" s="585" t="str">
        <f t="shared" si="63"/>
        <v/>
      </c>
      <c r="CD67" s="482" t="str">
        <f t="shared" si="104"/>
        <v/>
      </c>
      <c r="CE67" s="88" t="str">
        <f t="shared" si="104"/>
        <v/>
      </c>
      <c r="CF67" s="89" t="str">
        <f t="shared" si="104"/>
        <v/>
      </c>
      <c r="CG67" s="89" t="str">
        <f t="shared" si="104"/>
        <v/>
      </c>
      <c r="CH67" s="89" t="str">
        <f t="shared" si="104"/>
        <v/>
      </c>
      <c r="CI67" s="89" t="str">
        <f t="shared" si="104"/>
        <v/>
      </c>
      <c r="CJ67" s="89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9" t="str">
        <f t="shared" si="104"/>
        <v/>
      </c>
      <c r="CO67" s="89" t="str">
        <f t="shared" si="104"/>
        <v/>
      </c>
      <c r="CP67" s="89" t="str">
        <f t="shared" si="104"/>
        <v/>
      </c>
      <c r="CQ67" s="89" t="str">
        <f t="shared" si="104"/>
        <v/>
      </c>
      <c r="CR67" s="89" t="str">
        <f t="shared" si="104"/>
        <v/>
      </c>
      <c r="CS67" s="88" t="str">
        <f t="shared" si="104"/>
        <v/>
      </c>
      <c r="CT67" s="483" t="str">
        <f t="shared" si="104"/>
        <v/>
      </c>
      <c r="CU67" s="494" t="str">
        <f t="shared" si="66"/>
        <v/>
      </c>
      <c r="CV67" s="495" t="str">
        <f t="shared" si="67"/>
        <v/>
      </c>
      <c r="CW67" s="496" t="str">
        <f t="shared" si="68"/>
        <v/>
      </c>
      <c r="CX67" s="496" t="str">
        <f t="shared" si="69"/>
        <v/>
      </c>
      <c r="CY67" s="496" t="str">
        <f t="shared" si="70"/>
        <v/>
      </c>
      <c r="CZ67" s="496" t="str">
        <f t="shared" si="71"/>
        <v/>
      </c>
      <c r="DA67" s="496" t="str">
        <f t="shared" si="72"/>
        <v/>
      </c>
      <c r="DB67" s="497" t="str">
        <f t="shared" si="73"/>
        <v/>
      </c>
      <c r="DC67" s="497" t="str">
        <f t="shared" si="74"/>
        <v/>
      </c>
      <c r="DD67" s="497" t="str">
        <f t="shared" si="75"/>
        <v/>
      </c>
      <c r="DE67" s="496" t="str">
        <f t="shared" si="76"/>
        <v/>
      </c>
      <c r="DF67" s="496" t="str">
        <f t="shared" si="77"/>
        <v/>
      </c>
      <c r="DG67" s="496" t="str">
        <f t="shared" si="78"/>
        <v/>
      </c>
      <c r="DH67" s="496" t="str">
        <f t="shared" si="79"/>
        <v/>
      </c>
      <c r="DI67" s="496" t="str">
        <f t="shared" si="80"/>
        <v/>
      </c>
      <c r="DJ67" s="495" t="str">
        <f t="shared" si="81"/>
        <v/>
      </c>
      <c r="DK67" s="494" t="str">
        <f t="shared" si="82"/>
        <v/>
      </c>
      <c r="DL67" s="586">
        <f t="shared" si="83"/>
        <v>0</v>
      </c>
      <c r="DM67" s="541">
        <f t="shared" si="84"/>
        <v>0</v>
      </c>
      <c r="DN67" s="541">
        <f t="shared" si="85"/>
        <v>0</v>
      </c>
      <c r="DO67" s="541">
        <f t="shared" si="86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60"/>
        <v/>
      </c>
      <c r="CA68" s="584" t="str">
        <f t="shared" si="61"/>
        <v/>
      </c>
      <c r="CB68" s="584" t="str">
        <f t="shared" si="62"/>
        <v/>
      </c>
      <c r="CC68" s="585" t="str">
        <f t="shared" si="63"/>
        <v/>
      </c>
      <c r="CD68" s="482" t="str">
        <f t="shared" si="104"/>
        <v/>
      </c>
      <c r="CE68" s="88" t="str">
        <f t="shared" si="104"/>
        <v/>
      </c>
      <c r="CF68" s="89" t="str">
        <f t="shared" si="104"/>
        <v/>
      </c>
      <c r="CG68" s="89" t="str">
        <f t="shared" si="104"/>
        <v/>
      </c>
      <c r="CH68" s="89" t="str">
        <f t="shared" si="104"/>
        <v/>
      </c>
      <c r="CI68" s="89" t="str">
        <f t="shared" si="104"/>
        <v/>
      </c>
      <c r="CJ68" s="89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9" t="str">
        <f t="shared" si="104"/>
        <v/>
      </c>
      <c r="CO68" s="89" t="str">
        <f t="shared" si="104"/>
        <v/>
      </c>
      <c r="CP68" s="89" t="str">
        <f t="shared" si="104"/>
        <v/>
      </c>
      <c r="CQ68" s="89" t="str">
        <f t="shared" si="104"/>
        <v/>
      </c>
      <c r="CR68" s="89" t="str">
        <f t="shared" si="104"/>
        <v/>
      </c>
      <c r="CS68" s="88" t="str">
        <f t="shared" si="104"/>
        <v/>
      </c>
      <c r="CT68" s="483" t="str">
        <f t="shared" si="104"/>
        <v/>
      </c>
      <c r="CU68" s="494" t="str">
        <f t="shared" si="66"/>
        <v/>
      </c>
      <c r="CV68" s="495" t="str">
        <f t="shared" si="67"/>
        <v/>
      </c>
      <c r="CW68" s="496" t="str">
        <f t="shared" si="68"/>
        <v/>
      </c>
      <c r="CX68" s="496" t="str">
        <f t="shared" si="69"/>
        <v/>
      </c>
      <c r="CY68" s="496" t="str">
        <f t="shared" si="70"/>
        <v/>
      </c>
      <c r="CZ68" s="496" t="str">
        <f t="shared" si="71"/>
        <v/>
      </c>
      <c r="DA68" s="496" t="str">
        <f t="shared" si="72"/>
        <v/>
      </c>
      <c r="DB68" s="497" t="str">
        <f t="shared" si="73"/>
        <v/>
      </c>
      <c r="DC68" s="497" t="str">
        <f t="shared" si="74"/>
        <v/>
      </c>
      <c r="DD68" s="497" t="str">
        <f t="shared" si="75"/>
        <v/>
      </c>
      <c r="DE68" s="496" t="str">
        <f t="shared" si="76"/>
        <v/>
      </c>
      <c r="DF68" s="496" t="str">
        <f t="shared" si="77"/>
        <v/>
      </c>
      <c r="DG68" s="496" t="str">
        <f t="shared" si="78"/>
        <v/>
      </c>
      <c r="DH68" s="496" t="str">
        <f t="shared" si="79"/>
        <v/>
      </c>
      <c r="DI68" s="496" t="str">
        <f t="shared" si="80"/>
        <v/>
      </c>
      <c r="DJ68" s="495" t="str">
        <f t="shared" si="81"/>
        <v/>
      </c>
      <c r="DK68" s="494" t="str">
        <f t="shared" si="82"/>
        <v/>
      </c>
      <c r="DL68" s="586">
        <f t="shared" si="83"/>
        <v>0</v>
      </c>
      <c r="DM68" s="541">
        <f t="shared" si="84"/>
        <v>0</v>
      </c>
      <c r="DN68" s="541">
        <f t="shared" si="85"/>
        <v>0</v>
      </c>
      <c r="DO68" s="541">
        <f t="shared" si="86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$G$1 &amp; " (%)"</f>
        <v>kcal (%)</v>
      </c>
      <c r="B69" s="532" t="str">
        <f>IF(B63="","",(B63-B65-B68)*B64/B$7/365/$F$1)</f>
        <v/>
      </c>
      <c r="C69" s="532" t="str">
        <f>IF(C63="","",(C63-C65-C68)*C64/C$7/365/$F$1)</f>
        <v/>
      </c>
      <c r="D69" s="532" t="str">
        <f>IF(D63="","",(D63-D65-D68)*D64/D$7/365/$F$1)</f>
        <v/>
      </c>
      <c r="E69" s="532" t="str">
        <f>IF(E63="","",(E63-E65-E68)*E64/E$7/365/$F$1)</f>
        <v/>
      </c>
      <c r="F69" s="532" t="str">
        <f>IF(F63="","",(F63-F65-F68)*F64/F$7/365/$F$1)</f>
        <v/>
      </c>
      <c r="G69" s="532" t="str">
        <f>IF(G63="","",(G63-G65-G68)*G64/G$7/365/$F$1)</f>
        <v/>
      </c>
      <c r="H69" s="532" t="str">
        <f>IF(H63="","",(H63-H65-H68)*H64/H$7/365/$F$1)</f>
        <v/>
      </c>
      <c r="I69" s="532" t="str">
        <f>IF(I63="","",(I63-I65-I68)*I64/I$7/365/$F$1)</f>
        <v/>
      </c>
      <c r="J69" s="532" t="str">
        <f>IF(J63="","",(J63-J65-J68)*J64/J$7/365/$F$1)</f>
        <v/>
      </c>
      <c r="K69" s="532" t="str">
        <f>IF(K63="","",(K63-K65-K68)*K64/K$7/365/$F$1)</f>
        <v/>
      </c>
      <c r="L69" s="532" t="str">
        <f>IF(L63="","",(L63-L65-L68)*L64/L$7/365/$F$1)</f>
        <v/>
      </c>
      <c r="M69" s="532" t="str">
        <f>IF(M63="","",(M63-M65-M68)*M64/M$7/365/$F$1)</f>
        <v/>
      </c>
      <c r="N69" s="532" t="str">
        <f>IF(N63="","",(N63-N65-N68)*N64/N$7/365/$F$1)</f>
        <v/>
      </c>
      <c r="O69" s="532" t="str">
        <f>IF(O63="","",(O63-O65-O68)*O64/O$7/365/$F$1)</f>
        <v/>
      </c>
      <c r="P69" s="532" t="str">
        <f>IF(P63="","",(P63-P65-P68)*P64/P$7/365/$F$1)</f>
        <v/>
      </c>
      <c r="Q69" s="532" t="str">
        <f>IF(Q63="","",(Q63-Q65-Q68)*Q64/Q$7/365/$F$1)</f>
        <v/>
      </c>
      <c r="R69" s="532" t="str">
        <f>IF(R63="","",(R63-R65-R68)*R64/R$7/365/$F$1)</f>
        <v/>
      </c>
      <c r="S69" s="670"/>
      <c r="T69" s="532" t="str">
        <f>IF(T63="","",(T63-T65-T68)*T64/T$7/365/$F$1)</f>
        <v/>
      </c>
      <c r="U69" s="532" t="str">
        <f>IF(U63="","",(U63-U65-U68)*U64/U$7/365/$F$1)</f>
        <v/>
      </c>
      <c r="V69" s="532" t="str">
        <f>IF(V63="","",(V63-V65-V68)*V64/V$7/365/$F$1)</f>
        <v/>
      </c>
      <c r="W69" s="532" t="str">
        <f>IF(W63="","",(W63-W65-W68)*W64/W$7/365/$F$1)</f>
        <v/>
      </c>
      <c r="X69" s="532" t="str">
        <f>IF(X63="","",(X63-X65-X68)*X64/X$7/365/$F$1)</f>
        <v/>
      </c>
      <c r="Y69" s="532" t="str">
        <f>IF(Y63="","",(Y63-Y65-Y68)*Y64/Y$7/365/$F$1)</f>
        <v/>
      </c>
      <c r="Z69" s="532" t="str">
        <f>IF(Z63="","",(Z63-Z65-Z68)*Z64/Z$7/365/$F$1)</f>
        <v/>
      </c>
      <c r="AA69" s="532" t="str">
        <f>IF(AA63="","",(AA63-AA65-AA68)*AA64/AA$7/365/$F$1)</f>
        <v/>
      </c>
      <c r="AB69" s="532" t="str">
        <f>IF(AB63="","",(AB63-AB65-AB68)*AB64/AB$7/365/$F$1)</f>
        <v/>
      </c>
      <c r="AC69" s="532" t="str">
        <f>IF(AC63="","",(AC63-AC65-AC68)*AC64/AC$7/365/$F$1)</f>
        <v/>
      </c>
      <c r="AD69" s="532" t="str">
        <f>IF(AD63="","",(AD63-AD65-AD68)*AD64/AD$7/365/$F$1)</f>
        <v/>
      </c>
      <c r="AE69" s="532" t="str">
        <f>IF(AE63="","",(AE63-AE65-AE68)*AE64/AE$7/365/$F$1)</f>
        <v/>
      </c>
      <c r="AF69" s="532" t="str">
        <f>IF(AF63="","",(AF63-AF65-AF68)*AF64/AF$7/365/$F$1)</f>
        <v/>
      </c>
      <c r="AG69" s="532" t="str">
        <f>IF(AG63="","",(AG63-AG65-AG68)*AG64/AG$7/365/$F$1)</f>
        <v/>
      </c>
      <c r="AH69" s="532" t="str">
        <f>IF(AH63="","",(AH63-AH65-AH68)*AH64/AH$7/365/$F$1)</f>
        <v/>
      </c>
      <c r="AI69" s="532" t="str">
        <f>IF(AI63="","",(AI63-AI65-AI68)*AI64/AI$7/365/$F$1)</f>
        <v/>
      </c>
      <c r="AJ69" s="532" t="str">
        <f>IF(AJ63="","",(AJ63-AJ65-AJ68)*AJ64/AJ$7/365/$F$1)</f>
        <v/>
      </c>
      <c r="AK69" s="670"/>
      <c r="AL69" s="532" t="str">
        <f>IF(AL63="","",(AL63-AL65-AL68)*AL64/AL$7/365/$F$1)</f>
        <v/>
      </c>
      <c r="AM69" s="532" t="str">
        <f>IF(AM63="","",(AM63-AM65-AM68)*AM64/AM$7/365/$F$1)</f>
        <v/>
      </c>
      <c r="AN69" s="532" t="str">
        <f>IF(AN63="","",(AN63-AN65-AN68)*AN64/AN$7/365/$F$1)</f>
        <v/>
      </c>
      <c r="AO69" s="532" t="str">
        <f>IF(AO63="","",(AO63-AO65-AO68)*AO64/AO$7/365/$F$1)</f>
        <v/>
      </c>
      <c r="AP69" s="532" t="str">
        <f>IF(AP63="","",(AP63-AP65-AP68)*AP64/AP$7/365/$F$1)</f>
        <v/>
      </c>
      <c r="AQ69" s="532" t="str">
        <f>IF(AQ63="","",(AQ63-AQ65-AQ68)*AQ64/AQ$7/365/$F$1)</f>
        <v/>
      </c>
      <c r="AR69" s="532" t="str">
        <f>IF(AR63="","",(AR63-AR65-AR68)*AR64/AR$7/365/$F$1)</f>
        <v/>
      </c>
      <c r="AS69" s="532" t="str">
        <f>IF(AS63="","",(AS63-AS65-AS68)*AS64/AS$7/365/$F$1)</f>
        <v/>
      </c>
      <c r="AT69" s="532" t="str">
        <f>IF(AT63="","",(AT63-AT65-AT68)*AT64/AT$7/365/$F$1)</f>
        <v/>
      </c>
      <c r="AU69" s="532" t="str">
        <f>IF(AU63="","",(AU63-AU65-AU68)*AU64/AU$7/365/$F$1)</f>
        <v/>
      </c>
      <c r="AV69" s="532" t="str">
        <f>IF(AV63="","",(AV63-AV65-AV68)*AV64/AV$7/365/$F$1)</f>
        <v/>
      </c>
      <c r="AW69" s="532" t="str">
        <f>IF(AW63="","",(AW63-AW65-AW68)*AW64/AW$7/365/$F$1)</f>
        <v/>
      </c>
      <c r="AX69" s="532" t="str">
        <f>IF(AX63="","",(AX63-AX65-AX68)*AX64/AX$7/365/$F$1)</f>
        <v/>
      </c>
      <c r="AY69" s="532" t="str">
        <f>IF(AY63="","",(AY63-AY65-AY68)*AY64/AY$7/365/$F$1)</f>
        <v/>
      </c>
      <c r="AZ69" s="532" t="str">
        <f>IF(AZ63="","",(AZ63-AZ65-AZ68)*AZ64/AZ$7/365/$F$1)</f>
        <v/>
      </c>
      <c r="BA69" s="532" t="str">
        <f>IF(BA63="","",(BA63-BA65-BA68)*BA64/BA$7/365/$F$1)</f>
        <v/>
      </c>
      <c r="BB69" s="532" t="str">
        <f>IF(BB63="","",(BB63-BB65-BB68)*BB64/BB$7/365/$F$1)</f>
        <v/>
      </c>
      <c r="BC69" s="670"/>
      <c r="BD69" s="532" t="str">
        <f>IF(BD63="","",(BD63-BD65-BD68)*BD64/BD$7/365/$F$1)</f>
        <v/>
      </c>
      <c r="BE69" s="532" t="str">
        <f>IF(BE63="","",(BE63-BE65-BE68)*BE64/BE$7/365/$F$1)</f>
        <v/>
      </c>
      <c r="BF69" s="532" t="str">
        <f>IF(BF63="","",(BF63-BF65-BF68)*BF64/BF$7/365/$F$1)</f>
        <v/>
      </c>
      <c r="BG69" s="532" t="str">
        <f>IF(BG63="","",(BG63-BG65-BG68)*BG64/BG$7/365/$F$1)</f>
        <v/>
      </c>
      <c r="BH69" s="532" t="str">
        <f>IF(BH63="","",(BH63-BH65-BH68)*BH64/BH$7/365/$F$1)</f>
        <v/>
      </c>
      <c r="BI69" s="532" t="str">
        <f>IF(BI63="","",(BI63-BI65-BI68)*BI64/BI$7/365/$F$1)</f>
        <v/>
      </c>
      <c r="BJ69" s="532" t="str">
        <f>IF(BJ63="","",(BJ63-BJ65-BJ68)*BJ64/BJ$7/365/$F$1)</f>
        <v/>
      </c>
      <c r="BK69" s="532" t="str">
        <f>IF(BK63="","",(BK63-BK65-BK68)*BK64/BK$7/365/$F$1)</f>
        <v/>
      </c>
      <c r="BL69" s="532" t="str">
        <f>IF(BL63="","",(BL63-BL65-BL68)*BL64/BL$7/365/$F$1)</f>
        <v/>
      </c>
      <c r="BM69" s="532" t="str">
        <f>IF(BM63="","",(BM63-BM65-BM68)*BM64/BM$7/365/$F$1)</f>
        <v/>
      </c>
      <c r="BN69" s="532" t="str">
        <f>IF(BN63="","",(BN63-BN65-BN68)*BN64/BN$7/365/$F$1)</f>
        <v/>
      </c>
      <c r="BO69" s="532" t="str">
        <f>IF(BO63="","",(BO63-BO65-BO68)*BO64/BO$7/365/$F$1)</f>
        <v/>
      </c>
      <c r="BP69" s="532" t="str">
        <f>IF(BP63="","",(BP63-BP65-BP68)*BP64/BP$7/365/$F$1)</f>
        <v/>
      </c>
      <c r="BQ69" s="532" t="str">
        <f>IF(BQ63="","",(BQ63-BQ65-BQ68)*BQ64/BQ$7/365/$F$1)</f>
        <v/>
      </c>
      <c r="BR69" s="532" t="str">
        <f>IF(BR63="","",(BR63-BR65-BR68)*BR64/BR$7/365/$F$1)</f>
        <v/>
      </c>
      <c r="BS69" s="532" t="str">
        <f>IF(BS63="","",(BS63-BS65-BS68)*BS64/BS$7/365/$F$1)</f>
        <v/>
      </c>
      <c r="BT69" s="532" t="str">
        <f>IF(BT63="","",(BT63-BT65-BT68)*BT64/BT$7/365/$F$1)</f>
        <v/>
      </c>
      <c r="BU69" s="670"/>
      <c r="BV69" s="532" t="str">
        <f>IF(BV63="","",(BV63-BV65-BV68)*BV64/BV$7/365/$F$1)</f>
        <v/>
      </c>
      <c r="BW69" s="532" t="str">
        <f>IF(BW63="","",(BW63-BW65-BW68)*BW64/BW$7/365/$F$1)</f>
        <v/>
      </c>
      <c r="BX69" s="532" t="str">
        <f>IF(BX63="","",(BX63-BX65-BX68)*BX64/BX$7/365/$F$1)</f>
        <v/>
      </c>
      <c r="BY69" s="532" t="str">
        <f>IF(BY63="","",(BY63-BY65-BY68)*BY64/BY$7/365/$F$1)</f>
        <v/>
      </c>
      <c r="BZ69" s="671" t="str">
        <f t="shared" si="60"/>
        <v/>
      </c>
      <c r="CA69" s="671" t="str">
        <f t="shared" si="61"/>
        <v/>
      </c>
      <c r="CB69" s="671" t="str">
        <f t="shared" si="62"/>
        <v/>
      </c>
      <c r="CC69" s="672" t="str">
        <f t="shared" si="63"/>
        <v/>
      </c>
      <c r="CD69" s="501" t="str">
        <f t="shared" si="104"/>
        <v/>
      </c>
      <c r="CE69" s="490" t="str">
        <f t="shared" si="104"/>
        <v/>
      </c>
      <c r="CF69" s="491" t="str">
        <f t="shared" si="104"/>
        <v/>
      </c>
      <c r="CG69" s="491" t="str">
        <f t="shared" si="104"/>
        <v/>
      </c>
      <c r="CH69" s="491" t="str">
        <f t="shared" si="104"/>
        <v/>
      </c>
      <c r="CI69" s="491" t="str">
        <f t="shared" si="104"/>
        <v/>
      </c>
      <c r="CJ69" s="491" t="str">
        <f t="shared" si="104"/>
        <v/>
      </c>
      <c r="CK69" s="492" t="str">
        <f t="shared" si="104"/>
        <v/>
      </c>
      <c r="CL69" s="492" t="str">
        <f t="shared" si="104"/>
        <v/>
      </c>
      <c r="CM69" s="492" t="str">
        <f t="shared" si="104"/>
        <v/>
      </c>
      <c r="CN69" s="491" t="str">
        <f t="shared" si="104"/>
        <v/>
      </c>
      <c r="CO69" s="491" t="str">
        <f t="shared" si="104"/>
        <v/>
      </c>
      <c r="CP69" s="491" t="str">
        <f t="shared" si="104"/>
        <v/>
      </c>
      <c r="CQ69" s="491" t="str">
        <f t="shared" si="104"/>
        <v/>
      </c>
      <c r="CR69" s="491" t="str">
        <f t="shared" si="104"/>
        <v/>
      </c>
      <c r="CS69" s="490" t="str">
        <f t="shared" si="104"/>
        <v/>
      </c>
      <c r="CT69" s="502" t="str">
        <f t="shared" si="104"/>
        <v/>
      </c>
      <c r="CU69" s="489" t="str">
        <f t="shared" si="66"/>
        <v/>
      </c>
      <c r="CV69" s="490" t="str">
        <f t="shared" si="67"/>
        <v/>
      </c>
      <c r="CW69" s="491" t="str">
        <f t="shared" si="68"/>
        <v/>
      </c>
      <c r="CX69" s="491" t="str">
        <f t="shared" si="69"/>
        <v/>
      </c>
      <c r="CY69" s="491" t="str">
        <f t="shared" si="70"/>
        <v/>
      </c>
      <c r="CZ69" s="491" t="str">
        <f t="shared" si="71"/>
        <v/>
      </c>
      <c r="DA69" s="491" t="str">
        <f t="shared" si="72"/>
        <v/>
      </c>
      <c r="DB69" s="492" t="str">
        <f t="shared" si="73"/>
        <v/>
      </c>
      <c r="DC69" s="492" t="str">
        <f t="shared" si="74"/>
        <v/>
      </c>
      <c r="DD69" s="492" t="str">
        <f t="shared" si="75"/>
        <v/>
      </c>
      <c r="DE69" s="491" t="str">
        <f t="shared" si="76"/>
        <v/>
      </c>
      <c r="DF69" s="491" t="str">
        <f t="shared" si="77"/>
        <v/>
      </c>
      <c r="DG69" s="491" t="str">
        <f t="shared" si="78"/>
        <v/>
      </c>
      <c r="DH69" s="491" t="str">
        <f t="shared" si="79"/>
        <v/>
      </c>
      <c r="DI69" s="491" t="str">
        <f t="shared" si="80"/>
        <v/>
      </c>
      <c r="DJ69" s="490" t="str">
        <f t="shared" si="81"/>
        <v/>
      </c>
      <c r="DK69" s="489" t="str">
        <f t="shared" si="82"/>
        <v/>
      </c>
      <c r="DL69" s="586">
        <f t="shared" si="83"/>
        <v>0</v>
      </c>
      <c r="DM69" s="541">
        <f t="shared" si="84"/>
        <v>0</v>
      </c>
      <c r="DN69" s="541">
        <f t="shared" si="85"/>
        <v>0</v>
      </c>
      <c r="DO69" s="541">
        <f t="shared" si="86"/>
        <v>0</v>
      </c>
      <c r="DP69" s="673" t="str">
        <f>IF(DP63="","",(DP63+SUM(BV63)*(DP63="")-SUM(DP65)-DP68-SUM(BV68)*(DP68=""))*BV64/DP$7/365/$F$1)</f>
        <v/>
      </c>
      <c r="DQ69" s="532" t="str">
        <f>IF(DQ63="","",(DQ63+SUM(BW63)*(DQ63="")-SUM(DQ65)-DQ68-SUM(BW68)*(DQ68=""))*BW64/DQ$7/365/$F$1)</f>
        <v/>
      </c>
      <c r="DR69" s="532" t="str">
        <f>IF(DR63="","",(DR63+SUM(BX63)*(DR63="")-SUM(DR65)-DR68-SUM(BX68)*(DR68=""))*BX64/DR$7/365/$F$1)</f>
        <v/>
      </c>
      <c r="DS69" s="674" t="str">
        <f>IF(DS63="","",(DS63+SUM(BY63)*(DS63="")-SUM(DS65)-DS68-SUM(BY68)*(DS68=""))*BY64/DS$7/365/$F$1)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60"/>
        <v/>
      </c>
      <c r="CA70" s="584" t="str">
        <f t="shared" si="61"/>
        <v/>
      </c>
      <c r="CB70" s="584" t="str">
        <f t="shared" si="62"/>
        <v/>
      </c>
      <c r="CC70" s="585" t="str">
        <f t="shared" si="63"/>
        <v/>
      </c>
      <c r="CD70" s="482" t="str">
        <f t="shared" si="104"/>
        <v/>
      </c>
      <c r="CE70" s="88" t="str">
        <f t="shared" si="104"/>
        <v/>
      </c>
      <c r="CF70" s="89" t="str">
        <f t="shared" si="104"/>
        <v/>
      </c>
      <c r="CG70" s="89" t="str">
        <f t="shared" si="104"/>
        <v/>
      </c>
      <c r="CH70" s="89" t="str">
        <f t="shared" si="104"/>
        <v/>
      </c>
      <c r="CI70" s="89" t="str">
        <f t="shared" si="104"/>
        <v/>
      </c>
      <c r="CJ70" s="89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9" t="str">
        <f t="shared" si="104"/>
        <v/>
      </c>
      <c r="CO70" s="89" t="str">
        <f t="shared" si="104"/>
        <v/>
      </c>
      <c r="CP70" s="89" t="str">
        <f t="shared" si="104"/>
        <v/>
      </c>
      <c r="CQ70" s="89" t="str">
        <f t="shared" si="104"/>
        <v/>
      </c>
      <c r="CR70" s="89" t="str">
        <f t="shared" si="104"/>
        <v/>
      </c>
      <c r="CS70" s="88" t="str">
        <f t="shared" si="104"/>
        <v/>
      </c>
      <c r="CT70" s="483" t="str">
        <f t="shared" si="104"/>
        <v/>
      </c>
      <c r="CU70" s="494" t="str">
        <f t="shared" si="66"/>
        <v/>
      </c>
      <c r="CV70" s="495" t="str">
        <f t="shared" si="67"/>
        <v/>
      </c>
      <c r="CW70" s="496" t="str">
        <f t="shared" si="68"/>
        <v/>
      </c>
      <c r="CX70" s="496" t="str">
        <f t="shared" si="69"/>
        <v/>
      </c>
      <c r="CY70" s="496" t="str">
        <f t="shared" si="70"/>
        <v/>
      </c>
      <c r="CZ70" s="496" t="str">
        <f t="shared" si="71"/>
        <v/>
      </c>
      <c r="DA70" s="496" t="str">
        <f t="shared" si="72"/>
        <v/>
      </c>
      <c r="DB70" s="497" t="str">
        <f t="shared" si="73"/>
        <v/>
      </c>
      <c r="DC70" s="497" t="str">
        <f t="shared" si="74"/>
        <v/>
      </c>
      <c r="DD70" s="497" t="str">
        <f t="shared" si="75"/>
        <v/>
      </c>
      <c r="DE70" s="496" t="str">
        <f t="shared" si="76"/>
        <v/>
      </c>
      <c r="DF70" s="496" t="str">
        <f t="shared" si="77"/>
        <v/>
      </c>
      <c r="DG70" s="496" t="str">
        <f t="shared" si="78"/>
        <v/>
      </c>
      <c r="DH70" s="496" t="str">
        <f t="shared" si="79"/>
        <v/>
      </c>
      <c r="DI70" s="496" t="str">
        <f t="shared" si="80"/>
        <v/>
      </c>
      <c r="DJ70" s="495" t="str">
        <f t="shared" si="81"/>
        <v/>
      </c>
      <c r="DK70" s="494" t="str">
        <f t="shared" si="82"/>
        <v/>
      </c>
      <c r="DL70" s="586">
        <f t="shared" si="83"/>
        <v>0</v>
      </c>
      <c r="DM70" s="541">
        <f t="shared" si="84"/>
        <v>0</v>
      </c>
      <c r="DN70" s="541">
        <f t="shared" si="85"/>
        <v>0</v>
      </c>
      <c r="DO70" s="541">
        <f t="shared" si="86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$G$1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60"/>
        <v/>
      </c>
      <c r="CA71" s="584" t="str">
        <f t="shared" si="61"/>
        <v/>
      </c>
      <c r="CB71" s="584" t="str">
        <f t="shared" si="62"/>
        <v/>
      </c>
      <c r="CC71" s="585" t="str">
        <f t="shared" si="63"/>
        <v/>
      </c>
      <c r="CD71" s="482" t="str">
        <f t="shared" si="104"/>
        <v/>
      </c>
      <c r="CE71" s="88" t="str">
        <f t="shared" si="104"/>
        <v/>
      </c>
      <c r="CF71" s="89" t="str">
        <f t="shared" si="104"/>
        <v/>
      </c>
      <c r="CG71" s="89" t="str">
        <f t="shared" si="104"/>
        <v/>
      </c>
      <c r="CH71" s="89" t="str">
        <f t="shared" si="104"/>
        <v/>
      </c>
      <c r="CI71" s="89" t="str">
        <f t="shared" si="104"/>
        <v/>
      </c>
      <c r="CJ71" s="89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9" t="str">
        <f t="shared" si="104"/>
        <v/>
      </c>
      <c r="CO71" s="89" t="str">
        <f t="shared" si="104"/>
        <v/>
      </c>
      <c r="CP71" s="89" t="str">
        <f t="shared" si="104"/>
        <v/>
      </c>
      <c r="CQ71" s="89" t="str">
        <f t="shared" si="104"/>
        <v/>
      </c>
      <c r="CR71" s="89" t="str">
        <f t="shared" si="104"/>
        <v/>
      </c>
      <c r="CS71" s="88" t="str">
        <f t="shared" si="104"/>
        <v/>
      </c>
      <c r="CT71" s="483" t="str">
        <f t="shared" si="104"/>
        <v/>
      </c>
      <c r="CU71" s="494" t="str">
        <f t="shared" si="66"/>
        <v/>
      </c>
      <c r="CV71" s="495" t="str">
        <f t="shared" si="67"/>
        <v/>
      </c>
      <c r="CW71" s="496" t="str">
        <f t="shared" si="68"/>
        <v/>
      </c>
      <c r="CX71" s="496" t="str">
        <f t="shared" si="69"/>
        <v/>
      </c>
      <c r="CY71" s="496" t="str">
        <f t="shared" si="70"/>
        <v/>
      </c>
      <c r="CZ71" s="496" t="str">
        <f t="shared" si="71"/>
        <v/>
      </c>
      <c r="DA71" s="496" t="str">
        <f t="shared" si="72"/>
        <v/>
      </c>
      <c r="DB71" s="497" t="str">
        <f t="shared" si="73"/>
        <v/>
      </c>
      <c r="DC71" s="497" t="str">
        <f t="shared" si="74"/>
        <v/>
      </c>
      <c r="DD71" s="497" t="str">
        <f t="shared" si="75"/>
        <v/>
      </c>
      <c r="DE71" s="496" t="str">
        <f t="shared" si="76"/>
        <v/>
      </c>
      <c r="DF71" s="496" t="str">
        <f t="shared" si="77"/>
        <v/>
      </c>
      <c r="DG71" s="496" t="str">
        <f t="shared" si="78"/>
        <v/>
      </c>
      <c r="DH71" s="496" t="str">
        <f t="shared" si="79"/>
        <v/>
      </c>
      <c r="DI71" s="496" t="str">
        <f t="shared" si="80"/>
        <v/>
      </c>
      <c r="DJ71" s="495" t="str">
        <f t="shared" si="81"/>
        <v/>
      </c>
      <c r="DK71" s="494" t="str">
        <f t="shared" si="82"/>
        <v/>
      </c>
      <c r="DL71" s="586">
        <f t="shared" si="83"/>
        <v>0</v>
      </c>
      <c r="DM71" s="541">
        <f t="shared" si="84"/>
        <v>0</v>
      </c>
      <c r="DN71" s="541">
        <f t="shared" si="85"/>
        <v>0</v>
      </c>
      <c r="DO71" s="541">
        <f t="shared" si="86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60"/>
        <v/>
      </c>
      <c r="CA72" s="584" t="str">
        <f t="shared" si="61"/>
        <v/>
      </c>
      <c r="CB72" s="584" t="str">
        <f t="shared" si="62"/>
        <v/>
      </c>
      <c r="CC72" s="585" t="str">
        <f t="shared" si="63"/>
        <v/>
      </c>
      <c r="CD72" s="482" t="str">
        <f t="shared" si="104"/>
        <v/>
      </c>
      <c r="CE72" s="88" t="str">
        <f t="shared" si="104"/>
        <v/>
      </c>
      <c r="CF72" s="89" t="str">
        <f t="shared" si="104"/>
        <v/>
      </c>
      <c r="CG72" s="89" t="str">
        <f t="shared" si="104"/>
        <v/>
      </c>
      <c r="CH72" s="89" t="str">
        <f t="shared" si="104"/>
        <v/>
      </c>
      <c r="CI72" s="89" t="str">
        <f t="shared" si="104"/>
        <v/>
      </c>
      <c r="CJ72" s="89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9" t="str">
        <f t="shared" si="104"/>
        <v/>
      </c>
      <c r="CO72" s="89" t="str">
        <f t="shared" si="104"/>
        <v/>
      </c>
      <c r="CP72" s="89" t="str">
        <f t="shared" si="104"/>
        <v/>
      </c>
      <c r="CQ72" s="89" t="str">
        <f t="shared" si="104"/>
        <v/>
      </c>
      <c r="CR72" s="89" t="str">
        <f t="shared" si="104"/>
        <v/>
      </c>
      <c r="CS72" s="88" t="str">
        <f t="shared" si="104"/>
        <v/>
      </c>
      <c r="CT72" s="483" t="str">
        <f t="shared" si="104"/>
        <v/>
      </c>
      <c r="CU72" s="494" t="str">
        <f t="shared" si="66"/>
        <v/>
      </c>
      <c r="CV72" s="495" t="str">
        <f t="shared" si="67"/>
        <v/>
      </c>
      <c r="CW72" s="496" t="str">
        <f t="shared" si="68"/>
        <v/>
      </c>
      <c r="CX72" s="496" t="str">
        <f t="shared" si="69"/>
        <v/>
      </c>
      <c r="CY72" s="496" t="str">
        <f t="shared" si="70"/>
        <v/>
      </c>
      <c r="CZ72" s="496" t="str">
        <f t="shared" si="71"/>
        <v/>
      </c>
      <c r="DA72" s="496" t="str">
        <f t="shared" si="72"/>
        <v/>
      </c>
      <c r="DB72" s="497" t="str">
        <f t="shared" si="73"/>
        <v/>
      </c>
      <c r="DC72" s="497" t="str">
        <f t="shared" si="74"/>
        <v/>
      </c>
      <c r="DD72" s="497" t="str">
        <f t="shared" si="75"/>
        <v/>
      </c>
      <c r="DE72" s="496" t="str">
        <f t="shared" si="76"/>
        <v/>
      </c>
      <c r="DF72" s="496" t="str">
        <f t="shared" si="77"/>
        <v/>
      </c>
      <c r="DG72" s="496" t="str">
        <f t="shared" si="78"/>
        <v/>
      </c>
      <c r="DH72" s="496" t="str">
        <f t="shared" si="79"/>
        <v/>
      </c>
      <c r="DI72" s="496" t="str">
        <f t="shared" si="80"/>
        <v/>
      </c>
      <c r="DJ72" s="495" t="str">
        <f t="shared" si="81"/>
        <v/>
      </c>
      <c r="DK72" s="494" t="str">
        <f t="shared" si="82"/>
        <v/>
      </c>
      <c r="DL72" s="586">
        <f t="shared" si="83"/>
        <v>0</v>
      </c>
      <c r="DM72" s="541">
        <f t="shared" si="84"/>
        <v>0</v>
      </c>
      <c r="DN72" s="541">
        <f t="shared" si="85"/>
        <v>0</v>
      </c>
      <c r="DO72" s="541">
        <f t="shared" si="86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60"/>
        <v/>
      </c>
      <c r="CA73" s="584" t="str">
        <f t="shared" si="61"/>
        <v/>
      </c>
      <c r="CB73" s="584" t="str">
        <f t="shared" si="62"/>
        <v/>
      </c>
      <c r="CC73" s="585" t="str">
        <f t="shared" si="63"/>
        <v/>
      </c>
      <c r="CD73" s="482" t="str">
        <f t="shared" si="104"/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si="104"/>
        <v/>
      </c>
      <c r="CU73" s="494" t="str">
        <f t="shared" si="66"/>
        <v/>
      </c>
      <c r="CV73" s="495" t="str">
        <f t="shared" si="67"/>
        <v/>
      </c>
      <c r="CW73" s="496" t="str">
        <f t="shared" si="68"/>
        <v/>
      </c>
      <c r="CX73" s="496" t="str">
        <f t="shared" si="69"/>
        <v/>
      </c>
      <c r="CY73" s="496" t="str">
        <f t="shared" si="70"/>
        <v/>
      </c>
      <c r="CZ73" s="496" t="str">
        <f t="shared" si="71"/>
        <v/>
      </c>
      <c r="DA73" s="496" t="str">
        <f t="shared" si="72"/>
        <v/>
      </c>
      <c r="DB73" s="497" t="str">
        <f t="shared" si="73"/>
        <v/>
      </c>
      <c r="DC73" s="497" t="str">
        <f t="shared" si="74"/>
        <v/>
      </c>
      <c r="DD73" s="497" t="str">
        <f t="shared" si="75"/>
        <v/>
      </c>
      <c r="DE73" s="496" t="str">
        <f t="shared" si="76"/>
        <v/>
      </c>
      <c r="DF73" s="496" t="str">
        <f t="shared" si="77"/>
        <v/>
      </c>
      <c r="DG73" s="496" t="str">
        <f t="shared" si="78"/>
        <v/>
      </c>
      <c r="DH73" s="496" t="str">
        <f t="shared" si="79"/>
        <v/>
      </c>
      <c r="DI73" s="496" t="str">
        <f t="shared" si="80"/>
        <v/>
      </c>
      <c r="DJ73" s="495" t="str">
        <f t="shared" si="81"/>
        <v/>
      </c>
      <c r="DK73" s="494" t="str">
        <f t="shared" si="82"/>
        <v/>
      </c>
      <c r="DL73" s="586">
        <f t="shared" si="83"/>
        <v>0</v>
      </c>
      <c r="DM73" s="541">
        <f t="shared" si="84"/>
        <v>0</v>
      </c>
      <c r="DN73" s="541">
        <f t="shared" si="85"/>
        <v>0</v>
      </c>
      <c r="DO73" s="541">
        <f t="shared" si="86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09">IF(B72="","",B72*B73)</f>
        <v/>
      </c>
      <c r="C74" s="529" t="str">
        <f t="shared" si="109"/>
        <v/>
      </c>
      <c r="D74" s="529" t="str">
        <f t="shared" si="109"/>
        <v/>
      </c>
      <c r="E74" s="529" t="str">
        <f t="shared" si="109"/>
        <v/>
      </c>
      <c r="F74" s="529" t="str">
        <f t="shared" si="109"/>
        <v/>
      </c>
      <c r="G74" s="529" t="str">
        <f t="shared" si="109"/>
        <v/>
      </c>
      <c r="H74" s="529" t="str">
        <f t="shared" si="109"/>
        <v/>
      </c>
      <c r="I74" s="529" t="str">
        <f t="shared" si="109"/>
        <v/>
      </c>
      <c r="J74" s="529" t="str">
        <f t="shared" si="109"/>
        <v/>
      </c>
      <c r="K74" s="529" t="str">
        <f t="shared" si="109"/>
        <v/>
      </c>
      <c r="L74" s="529" t="str">
        <f t="shared" si="109"/>
        <v/>
      </c>
      <c r="M74" s="529" t="str">
        <f t="shared" si="109"/>
        <v/>
      </c>
      <c r="N74" s="529" t="str">
        <f t="shared" si="109"/>
        <v/>
      </c>
      <c r="O74" s="529" t="str">
        <f t="shared" si="109"/>
        <v/>
      </c>
      <c r="P74" s="529" t="str">
        <f t="shared" si="109"/>
        <v/>
      </c>
      <c r="Q74" s="529" t="str">
        <f t="shared" si="109"/>
        <v/>
      </c>
      <c r="R74" s="529" t="str">
        <f t="shared" si="109"/>
        <v/>
      </c>
      <c r="S74" s="533"/>
      <c r="T74" s="529" t="str">
        <f t="shared" ref="T74:AJ74" si="110">IF(T72="","",T72*T73)</f>
        <v/>
      </c>
      <c r="U74" s="529" t="str">
        <f t="shared" si="110"/>
        <v/>
      </c>
      <c r="V74" s="529" t="str">
        <f t="shared" si="110"/>
        <v/>
      </c>
      <c r="W74" s="529" t="str">
        <f t="shared" si="110"/>
        <v/>
      </c>
      <c r="X74" s="529" t="str">
        <f t="shared" si="110"/>
        <v/>
      </c>
      <c r="Y74" s="529" t="str">
        <f t="shared" si="110"/>
        <v/>
      </c>
      <c r="Z74" s="529" t="str">
        <f t="shared" si="110"/>
        <v/>
      </c>
      <c r="AA74" s="529" t="str">
        <f t="shared" si="110"/>
        <v/>
      </c>
      <c r="AB74" s="529" t="str">
        <f t="shared" si="110"/>
        <v/>
      </c>
      <c r="AC74" s="529" t="str">
        <f t="shared" si="110"/>
        <v/>
      </c>
      <c r="AD74" s="529" t="str">
        <f t="shared" si="110"/>
        <v/>
      </c>
      <c r="AE74" s="529" t="str">
        <f t="shared" si="110"/>
        <v/>
      </c>
      <c r="AF74" s="529" t="str">
        <f t="shared" si="110"/>
        <v/>
      </c>
      <c r="AG74" s="529" t="str">
        <f t="shared" si="110"/>
        <v/>
      </c>
      <c r="AH74" s="529" t="str">
        <f t="shared" si="110"/>
        <v/>
      </c>
      <c r="AI74" s="529" t="str">
        <f t="shared" si="110"/>
        <v/>
      </c>
      <c r="AJ74" s="529" t="str">
        <f t="shared" si="110"/>
        <v/>
      </c>
      <c r="AK74" s="533"/>
      <c r="AL74" s="529" t="str">
        <f t="shared" ref="AL74:BB74" si="111">IF(AL72="","",AL72*AL73)</f>
        <v/>
      </c>
      <c r="AM74" s="529" t="str">
        <f t="shared" si="111"/>
        <v/>
      </c>
      <c r="AN74" s="529" t="str">
        <f t="shared" si="111"/>
        <v/>
      </c>
      <c r="AO74" s="529" t="str">
        <f t="shared" si="111"/>
        <v/>
      </c>
      <c r="AP74" s="529" t="str">
        <f t="shared" si="111"/>
        <v/>
      </c>
      <c r="AQ74" s="529" t="str">
        <f t="shared" si="111"/>
        <v/>
      </c>
      <c r="AR74" s="529" t="str">
        <f t="shared" si="111"/>
        <v/>
      </c>
      <c r="AS74" s="529" t="str">
        <f t="shared" si="111"/>
        <v/>
      </c>
      <c r="AT74" s="529" t="str">
        <f t="shared" si="111"/>
        <v/>
      </c>
      <c r="AU74" s="529" t="str">
        <f t="shared" si="111"/>
        <v/>
      </c>
      <c r="AV74" s="529" t="str">
        <f t="shared" si="111"/>
        <v/>
      </c>
      <c r="AW74" s="529" t="str">
        <f t="shared" si="111"/>
        <v/>
      </c>
      <c r="AX74" s="529" t="str">
        <f t="shared" si="111"/>
        <v/>
      </c>
      <c r="AY74" s="529" t="str">
        <f t="shared" si="111"/>
        <v/>
      </c>
      <c r="AZ74" s="529" t="str">
        <f t="shared" si="111"/>
        <v/>
      </c>
      <c r="BA74" s="529" t="str">
        <f t="shared" si="111"/>
        <v/>
      </c>
      <c r="BB74" s="529" t="str">
        <f t="shared" si="111"/>
        <v/>
      </c>
      <c r="BC74" s="533"/>
      <c r="BD74" s="529" t="str">
        <f t="shared" ref="BD74:BT74" si="112">IF(BD72="","",BD72*BD73)</f>
        <v/>
      </c>
      <c r="BE74" s="529" t="str">
        <f t="shared" si="112"/>
        <v/>
      </c>
      <c r="BF74" s="529" t="str">
        <f t="shared" si="112"/>
        <v/>
      </c>
      <c r="BG74" s="529" t="str">
        <f t="shared" si="112"/>
        <v/>
      </c>
      <c r="BH74" s="529" t="str">
        <f t="shared" si="112"/>
        <v/>
      </c>
      <c r="BI74" s="529" t="str">
        <f t="shared" si="112"/>
        <v/>
      </c>
      <c r="BJ74" s="529" t="str">
        <f t="shared" si="112"/>
        <v/>
      </c>
      <c r="BK74" s="529" t="str">
        <f t="shared" si="112"/>
        <v/>
      </c>
      <c r="BL74" s="529" t="str">
        <f t="shared" si="112"/>
        <v/>
      </c>
      <c r="BM74" s="529" t="str">
        <f t="shared" si="112"/>
        <v/>
      </c>
      <c r="BN74" s="529" t="str">
        <f t="shared" si="112"/>
        <v/>
      </c>
      <c r="BO74" s="529" t="str">
        <f t="shared" si="112"/>
        <v/>
      </c>
      <c r="BP74" s="529" t="str">
        <f t="shared" si="112"/>
        <v/>
      </c>
      <c r="BQ74" s="529" t="str">
        <f t="shared" si="112"/>
        <v/>
      </c>
      <c r="BR74" s="529" t="str">
        <f t="shared" si="112"/>
        <v/>
      </c>
      <c r="BS74" s="529" t="str">
        <f t="shared" si="112"/>
        <v/>
      </c>
      <c r="BT74" s="529" t="str">
        <f t="shared" si="112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60"/>
        <v/>
      </c>
      <c r="CA74" s="584" t="str">
        <f t="shared" si="61"/>
        <v/>
      </c>
      <c r="CB74" s="584" t="str">
        <f t="shared" si="62"/>
        <v/>
      </c>
      <c r="CC74" s="585" t="str">
        <f t="shared" si="63"/>
        <v/>
      </c>
      <c r="CD74" s="482" t="str">
        <f t="shared" si="104"/>
        <v/>
      </c>
      <c r="CE74" s="88" t="str">
        <f t="shared" si="104"/>
        <v/>
      </c>
      <c r="CF74" s="89" t="str">
        <f t="shared" si="104"/>
        <v/>
      </c>
      <c r="CG74" s="89" t="str">
        <f t="shared" si="104"/>
        <v/>
      </c>
      <c r="CH74" s="89" t="str">
        <f t="shared" si="104"/>
        <v/>
      </c>
      <c r="CI74" s="89" t="str">
        <f t="shared" si="104"/>
        <v/>
      </c>
      <c r="CJ74" s="89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9" t="str">
        <f t="shared" si="104"/>
        <v/>
      </c>
      <c r="CO74" s="89" t="str">
        <f t="shared" si="104"/>
        <v/>
      </c>
      <c r="CP74" s="89" t="str">
        <f t="shared" si="104"/>
        <v/>
      </c>
      <c r="CQ74" s="89" t="str">
        <f t="shared" si="104"/>
        <v/>
      </c>
      <c r="CR74" s="89" t="str">
        <f t="shared" si="104"/>
        <v/>
      </c>
      <c r="CS74" s="88" t="str">
        <f t="shared" si="104"/>
        <v/>
      </c>
      <c r="CT74" s="483" t="str">
        <f t="shared" si="104"/>
        <v/>
      </c>
      <c r="CU74" s="494" t="str">
        <f t="shared" si="66"/>
        <v/>
      </c>
      <c r="CV74" s="495" t="str">
        <f t="shared" si="67"/>
        <v/>
      </c>
      <c r="CW74" s="496" t="str">
        <f t="shared" si="68"/>
        <v/>
      </c>
      <c r="CX74" s="496" t="str">
        <f t="shared" si="69"/>
        <v/>
      </c>
      <c r="CY74" s="496" t="str">
        <f t="shared" si="70"/>
        <v/>
      </c>
      <c r="CZ74" s="496" t="str">
        <f t="shared" si="71"/>
        <v/>
      </c>
      <c r="DA74" s="496" t="str">
        <f t="shared" si="72"/>
        <v/>
      </c>
      <c r="DB74" s="497" t="str">
        <f t="shared" si="73"/>
        <v/>
      </c>
      <c r="DC74" s="497" t="str">
        <f t="shared" si="74"/>
        <v/>
      </c>
      <c r="DD74" s="497" t="str">
        <f t="shared" si="75"/>
        <v/>
      </c>
      <c r="DE74" s="496" t="str">
        <f t="shared" si="76"/>
        <v/>
      </c>
      <c r="DF74" s="496" t="str">
        <f t="shared" si="77"/>
        <v/>
      </c>
      <c r="DG74" s="496" t="str">
        <f t="shared" si="78"/>
        <v/>
      </c>
      <c r="DH74" s="496" t="str">
        <f t="shared" si="79"/>
        <v/>
      </c>
      <c r="DI74" s="496" t="str">
        <f t="shared" si="80"/>
        <v/>
      </c>
      <c r="DJ74" s="495" t="str">
        <f t="shared" si="81"/>
        <v/>
      </c>
      <c r="DK74" s="494" t="str">
        <f t="shared" si="82"/>
        <v/>
      </c>
      <c r="DL74" s="586">
        <f t="shared" si="83"/>
        <v>0</v>
      </c>
      <c r="DM74" s="541">
        <f t="shared" si="84"/>
        <v>0</v>
      </c>
      <c r="DN74" s="541">
        <f t="shared" si="85"/>
        <v>0</v>
      </c>
      <c r="DO74" s="541">
        <f t="shared" si="86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60"/>
        <v/>
      </c>
      <c r="CA75" s="584" t="str">
        <f t="shared" si="61"/>
        <v/>
      </c>
      <c r="CB75" s="584" t="str">
        <f t="shared" si="62"/>
        <v/>
      </c>
      <c r="CC75" s="585" t="str">
        <f t="shared" si="63"/>
        <v/>
      </c>
      <c r="CD75" s="482" t="str">
        <f t="shared" si="104"/>
        <v/>
      </c>
      <c r="CE75" s="88" t="str">
        <f t="shared" si="104"/>
        <v/>
      </c>
      <c r="CF75" s="89" t="str">
        <f t="shared" si="104"/>
        <v/>
      </c>
      <c r="CG75" s="89" t="str">
        <f t="shared" si="104"/>
        <v/>
      </c>
      <c r="CH75" s="89" t="str">
        <f t="shared" si="104"/>
        <v/>
      </c>
      <c r="CI75" s="89" t="str">
        <f t="shared" si="104"/>
        <v/>
      </c>
      <c r="CJ75" s="89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9" t="str">
        <f t="shared" si="104"/>
        <v/>
      </c>
      <c r="CO75" s="89" t="str">
        <f t="shared" si="104"/>
        <v/>
      </c>
      <c r="CP75" s="89" t="str">
        <f t="shared" si="104"/>
        <v/>
      </c>
      <c r="CQ75" s="89" t="str">
        <f t="shared" si="104"/>
        <v/>
      </c>
      <c r="CR75" s="89" t="str">
        <f t="shared" si="104"/>
        <v/>
      </c>
      <c r="CS75" s="88" t="str">
        <f t="shared" si="104"/>
        <v/>
      </c>
      <c r="CT75" s="483" t="str">
        <f t="shared" si="104"/>
        <v/>
      </c>
      <c r="CU75" s="494" t="str">
        <f t="shared" si="66"/>
        <v/>
      </c>
      <c r="CV75" s="495" t="str">
        <f t="shared" si="67"/>
        <v/>
      </c>
      <c r="CW75" s="496" t="str">
        <f t="shared" si="68"/>
        <v/>
      </c>
      <c r="CX75" s="496" t="str">
        <f t="shared" si="69"/>
        <v/>
      </c>
      <c r="CY75" s="496" t="str">
        <f t="shared" si="70"/>
        <v/>
      </c>
      <c r="CZ75" s="496" t="str">
        <f t="shared" si="71"/>
        <v/>
      </c>
      <c r="DA75" s="496" t="str">
        <f t="shared" si="72"/>
        <v/>
      </c>
      <c r="DB75" s="497" t="str">
        <f t="shared" si="73"/>
        <v/>
      </c>
      <c r="DC75" s="497" t="str">
        <f t="shared" si="74"/>
        <v/>
      </c>
      <c r="DD75" s="497" t="str">
        <f t="shared" si="75"/>
        <v/>
      </c>
      <c r="DE75" s="496" t="str">
        <f t="shared" si="76"/>
        <v/>
      </c>
      <c r="DF75" s="496" t="str">
        <f t="shared" si="77"/>
        <v/>
      </c>
      <c r="DG75" s="496" t="str">
        <f t="shared" si="78"/>
        <v/>
      </c>
      <c r="DH75" s="496" t="str">
        <f t="shared" si="79"/>
        <v/>
      </c>
      <c r="DI75" s="496" t="str">
        <f t="shared" si="80"/>
        <v/>
      </c>
      <c r="DJ75" s="495" t="str">
        <f t="shared" si="81"/>
        <v/>
      </c>
      <c r="DK75" s="494" t="str">
        <f t="shared" si="82"/>
        <v/>
      </c>
      <c r="DL75" s="586">
        <f t="shared" si="83"/>
        <v>0</v>
      </c>
      <c r="DM75" s="541">
        <f t="shared" si="84"/>
        <v>0</v>
      </c>
      <c r="DN75" s="541">
        <f t="shared" si="85"/>
        <v>0</v>
      </c>
      <c r="DO75" s="541">
        <f t="shared" si="86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$G$1 &amp; " (%)"</f>
        <v>kcal (%)</v>
      </c>
      <c r="B76" s="532" t="str">
        <f>IF(B70="","",(B70-B72-B75)*B71/B$7/365/$F$1)</f>
        <v/>
      </c>
      <c r="C76" s="532" t="str">
        <f>IF(C70="","",(C70-C72-C75)*C71/C$7/365/$F$1)</f>
        <v/>
      </c>
      <c r="D76" s="532" t="str">
        <f>IF(D70="","",(D70-D72-D75)*D71/D$7/365/$F$1)</f>
        <v/>
      </c>
      <c r="E76" s="532" t="str">
        <f>IF(E70="","",(E70-E72-E75)*E71/E$7/365/$F$1)</f>
        <v/>
      </c>
      <c r="F76" s="532" t="str">
        <f>IF(F70="","",(F70-F72-F75)*F71/F$7/365/$F$1)</f>
        <v/>
      </c>
      <c r="G76" s="532" t="str">
        <f>IF(G70="","",(G70-G72-G75)*G71/G$7/365/$F$1)</f>
        <v/>
      </c>
      <c r="H76" s="532" t="str">
        <f>IF(H70="","",(H70-H72-H75)*H71/H$7/365/$F$1)</f>
        <v/>
      </c>
      <c r="I76" s="532" t="str">
        <f>IF(I70="","",(I70-I72-I75)*I71/I$7/365/$F$1)</f>
        <v/>
      </c>
      <c r="J76" s="532" t="str">
        <f>IF(J70="","",(J70-J72-J75)*J71/J$7/365/$F$1)</f>
        <v/>
      </c>
      <c r="K76" s="532" t="str">
        <f>IF(K70="","",(K70-K72-K75)*K71/K$7/365/$F$1)</f>
        <v/>
      </c>
      <c r="L76" s="532" t="str">
        <f>IF(L70="","",(L70-L72-L75)*L71/L$7/365/$F$1)</f>
        <v/>
      </c>
      <c r="M76" s="532" t="str">
        <f>IF(M70="","",(M70-M72-M75)*M71/M$7/365/$F$1)</f>
        <v/>
      </c>
      <c r="N76" s="532" t="str">
        <f>IF(N70="","",(N70-N72-N75)*N71/N$7/365/$F$1)</f>
        <v/>
      </c>
      <c r="O76" s="532" t="str">
        <f>IF(O70="","",(O70-O72-O75)*O71/O$7/365/$F$1)</f>
        <v/>
      </c>
      <c r="P76" s="532" t="str">
        <f>IF(P70="","",(P70-P72-P75)*P71/P$7/365/$F$1)</f>
        <v/>
      </c>
      <c r="Q76" s="532" t="str">
        <f>IF(Q70="","",(Q70-Q72-Q75)*Q71/Q$7/365/$F$1)</f>
        <v/>
      </c>
      <c r="R76" s="532" t="str">
        <f>IF(R70="","",(R70-R72-R75)*R71/R$7/365/$F$1)</f>
        <v/>
      </c>
      <c r="S76" s="670"/>
      <c r="T76" s="532" t="str">
        <f>IF(T70="","",(T70-T72-T75)*T71/T$7/365/$F$1)</f>
        <v/>
      </c>
      <c r="U76" s="532" t="str">
        <f>IF(U70="","",(U70-U72-U75)*U71/U$7/365/$F$1)</f>
        <v/>
      </c>
      <c r="V76" s="532" t="str">
        <f>IF(V70="","",(V70-V72-V75)*V71/V$7/365/$F$1)</f>
        <v/>
      </c>
      <c r="W76" s="532" t="str">
        <f>IF(W70="","",(W70-W72-W75)*W71/W$7/365/$F$1)</f>
        <v/>
      </c>
      <c r="X76" s="532" t="str">
        <f>IF(X70="","",(X70-X72-X75)*X71/X$7/365/$F$1)</f>
        <v/>
      </c>
      <c r="Y76" s="532" t="str">
        <f>IF(Y70="","",(Y70-Y72-Y75)*Y71/Y$7/365/$F$1)</f>
        <v/>
      </c>
      <c r="Z76" s="532" t="str">
        <f>IF(Z70="","",(Z70-Z72-Z75)*Z71/Z$7/365/$F$1)</f>
        <v/>
      </c>
      <c r="AA76" s="532" t="str">
        <f>IF(AA70="","",(AA70-AA72-AA75)*AA71/AA$7/365/$F$1)</f>
        <v/>
      </c>
      <c r="AB76" s="532" t="str">
        <f>IF(AB70="","",(AB70-AB72-AB75)*AB71/AB$7/365/$F$1)</f>
        <v/>
      </c>
      <c r="AC76" s="532" t="str">
        <f>IF(AC70="","",(AC70-AC72-AC75)*AC71/AC$7/365/$F$1)</f>
        <v/>
      </c>
      <c r="AD76" s="532" t="str">
        <f>IF(AD70="","",(AD70-AD72-AD75)*AD71/AD$7/365/$F$1)</f>
        <v/>
      </c>
      <c r="AE76" s="532" t="str">
        <f>IF(AE70="","",(AE70-AE72-AE75)*AE71/AE$7/365/$F$1)</f>
        <v/>
      </c>
      <c r="AF76" s="532" t="str">
        <f>IF(AF70="","",(AF70-AF72-AF75)*AF71/AF$7/365/$F$1)</f>
        <v/>
      </c>
      <c r="AG76" s="532" t="str">
        <f>IF(AG70="","",(AG70-AG72-AG75)*AG71/AG$7/365/$F$1)</f>
        <v/>
      </c>
      <c r="AH76" s="532" t="str">
        <f>IF(AH70="","",(AH70-AH72-AH75)*AH71/AH$7/365/$F$1)</f>
        <v/>
      </c>
      <c r="AI76" s="532" t="str">
        <f>IF(AI70="","",(AI70-AI72-AI75)*AI71/AI$7/365/$F$1)</f>
        <v/>
      </c>
      <c r="AJ76" s="532" t="str">
        <f>IF(AJ70="","",(AJ70-AJ72-AJ75)*AJ71/AJ$7/365/$F$1)</f>
        <v/>
      </c>
      <c r="AK76" s="670"/>
      <c r="AL76" s="532" t="str">
        <f>IF(AL70="","",(AL70-AL72-AL75)*AL71/AL$7/365/$F$1)</f>
        <v/>
      </c>
      <c r="AM76" s="532" t="str">
        <f>IF(AM70="","",(AM70-AM72-AM75)*AM71/AM$7/365/$F$1)</f>
        <v/>
      </c>
      <c r="AN76" s="532" t="str">
        <f>IF(AN70="","",(AN70-AN72-AN75)*AN71/AN$7/365/$F$1)</f>
        <v/>
      </c>
      <c r="AO76" s="532" t="str">
        <f>IF(AO70="","",(AO70-AO72-AO75)*AO71/AO$7/365/$F$1)</f>
        <v/>
      </c>
      <c r="AP76" s="532" t="str">
        <f>IF(AP70="","",(AP70-AP72-AP75)*AP71/AP$7/365/$F$1)</f>
        <v/>
      </c>
      <c r="AQ76" s="532" t="str">
        <f>IF(AQ70="","",(AQ70-AQ72-AQ75)*AQ71/AQ$7/365/$F$1)</f>
        <v/>
      </c>
      <c r="AR76" s="532" t="str">
        <f>IF(AR70="","",(AR70-AR72-AR75)*AR71/AR$7/365/$F$1)</f>
        <v/>
      </c>
      <c r="AS76" s="532" t="str">
        <f>IF(AS70="","",(AS70-AS72-AS75)*AS71/AS$7/365/$F$1)</f>
        <v/>
      </c>
      <c r="AT76" s="532" t="str">
        <f>IF(AT70="","",(AT70-AT72-AT75)*AT71/AT$7/365/$F$1)</f>
        <v/>
      </c>
      <c r="AU76" s="532" t="str">
        <f>IF(AU70="","",(AU70-AU72-AU75)*AU71/AU$7/365/$F$1)</f>
        <v/>
      </c>
      <c r="AV76" s="532" t="str">
        <f>IF(AV70="","",(AV70-AV72-AV75)*AV71/AV$7/365/$F$1)</f>
        <v/>
      </c>
      <c r="AW76" s="532" t="str">
        <f>IF(AW70="","",(AW70-AW72-AW75)*AW71/AW$7/365/$F$1)</f>
        <v/>
      </c>
      <c r="AX76" s="532" t="str">
        <f>IF(AX70="","",(AX70-AX72-AX75)*AX71/AX$7/365/$F$1)</f>
        <v/>
      </c>
      <c r="AY76" s="532" t="str">
        <f>IF(AY70="","",(AY70-AY72-AY75)*AY71/AY$7/365/$F$1)</f>
        <v/>
      </c>
      <c r="AZ76" s="532" t="str">
        <f>IF(AZ70="","",(AZ70-AZ72-AZ75)*AZ71/AZ$7/365/$F$1)</f>
        <v/>
      </c>
      <c r="BA76" s="532" t="str">
        <f>IF(BA70="","",(BA70-BA72-BA75)*BA71/BA$7/365/$F$1)</f>
        <v/>
      </c>
      <c r="BB76" s="532" t="str">
        <f>IF(BB70="","",(BB70-BB72-BB75)*BB71/BB$7/365/$F$1)</f>
        <v/>
      </c>
      <c r="BC76" s="670"/>
      <c r="BD76" s="532" t="str">
        <f>IF(BD70="","",(BD70-BD72-BD75)*BD71/BD$7/365/$F$1)</f>
        <v/>
      </c>
      <c r="BE76" s="532" t="str">
        <f>IF(BE70="","",(BE70-BE72-BE75)*BE71/BE$7/365/$F$1)</f>
        <v/>
      </c>
      <c r="BF76" s="532" t="str">
        <f>IF(BF70="","",(BF70-BF72-BF75)*BF71/BF$7/365/$F$1)</f>
        <v/>
      </c>
      <c r="BG76" s="532" t="str">
        <f>IF(BG70="","",(BG70-BG72-BG75)*BG71/BG$7/365/$F$1)</f>
        <v/>
      </c>
      <c r="BH76" s="532" t="str">
        <f>IF(BH70="","",(BH70-BH72-BH75)*BH71/BH$7/365/$F$1)</f>
        <v/>
      </c>
      <c r="BI76" s="532" t="str">
        <f>IF(BI70="","",(BI70-BI72-BI75)*BI71/BI$7/365/$F$1)</f>
        <v/>
      </c>
      <c r="BJ76" s="532" t="str">
        <f>IF(BJ70="","",(BJ70-BJ72-BJ75)*BJ71/BJ$7/365/$F$1)</f>
        <v/>
      </c>
      <c r="BK76" s="532" t="str">
        <f>IF(BK70="","",(BK70-BK72-BK75)*BK71/BK$7/365/$F$1)</f>
        <v/>
      </c>
      <c r="BL76" s="532" t="str">
        <f>IF(BL70="","",(BL70-BL72-BL75)*BL71/BL$7/365/$F$1)</f>
        <v/>
      </c>
      <c r="BM76" s="532" t="str">
        <f>IF(BM70="","",(BM70-BM72-BM75)*BM71/BM$7/365/$F$1)</f>
        <v/>
      </c>
      <c r="BN76" s="532" t="str">
        <f>IF(BN70="","",(BN70-BN72-BN75)*BN71/BN$7/365/$F$1)</f>
        <v/>
      </c>
      <c r="BO76" s="532" t="str">
        <f>IF(BO70="","",(BO70-BO72-BO75)*BO71/BO$7/365/$F$1)</f>
        <v/>
      </c>
      <c r="BP76" s="532" t="str">
        <f>IF(BP70="","",(BP70-BP72-BP75)*BP71/BP$7/365/$F$1)</f>
        <v/>
      </c>
      <c r="BQ76" s="532" t="str">
        <f>IF(BQ70="","",(BQ70-BQ72-BQ75)*BQ71/BQ$7/365/$F$1)</f>
        <v/>
      </c>
      <c r="BR76" s="532" t="str">
        <f>IF(BR70="","",(BR70-BR72-BR75)*BR71/BR$7/365/$F$1)</f>
        <v/>
      </c>
      <c r="BS76" s="532" t="str">
        <f>IF(BS70="","",(BS70-BS72-BS75)*BS71/BS$7/365/$F$1)</f>
        <v/>
      </c>
      <c r="BT76" s="532" t="str">
        <f>IF(BT70="","",(BT70-BT72-BT75)*BT71/BT$7/365/$F$1)</f>
        <v/>
      </c>
      <c r="BU76" s="670"/>
      <c r="BV76" s="532" t="str">
        <f>IF(BV70="","",(BV70-BV72-BV75)*BV71/BV$7/365/$F$1)</f>
        <v/>
      </c>
      <c r="BW76" s="532" t="str">
        <f>IF(BW70="","",(BW70-BW72-BW75)*BW71/BW$7/365/$F$1)</f>
        <v/>
      </c>
      <c r="BX76" s="532" t="str">
        <f>IF(BX70="","",(BX70-BX72-BX75)*BX71/BX$7/365/$F$1)</f>
        <v/>
      </c>
      <c r="BY76" s="532" t="str">
        <f>IF(BY70="","",(BY70-BY72-BY75)*BY71/BY$7/365/$F$1)</f>
        <v/>
      </c>
      <c r="BZ76" s="671" t="str">
        <f t="shared" si="60"/>
        <v/>
      </c>
      <c r="CA76" s="671" t="str">
        <f t="shared" si="61"/>
        <v/>
      </c>
      <c r="CB76" s="671" t="str">
        <f t="shared" si="62"/>
        <v/>
      </c>
      <c r="CC76" s="672" t="str">
        <f t="shared" si="63"/>
        <v/>
      </c>
      <c r="CD76" s="501" t="str">
        <f t="shared" si="104"/>
        <v/>
      </c>
      <c r="CE76" s="490" t="str">
        <f t="shared" si="104"/>
        <v/>
      </c>
      <c r="CF76" s="491" t="str">
        <f t="shared" si="104"/>
        <v/>
      </c>
      <c r="CG76" s="491" t="str">
        <f t="shared" si="104"/>
        <v/>
      </c>
      <c r="CH76" s="491" t="str">
        <f t="shared" si="104"/>
        <v/>
      </c>
      <c r="CI76" s="491" t="str">
        <f t="shared" si="104"/>
        <v/>
      </c>
      <c r="CJ76" s="491" t="str">
        <f t="shared" si="104"/>
        <v/>
      </c>
      <c r="CK76" s="492" t="str">
        <f t="shared" si="104"/>
        <v/>
      </c>
      <c r="CL76" s="492" t="str">
        <f t="shared" si="104"/>
        <v/>
      </c>
      <c r="CM76" s="492" t="str">
        <f t="shared" si="104"/>
        <v/>
      </c>
      <c r="CN76" s="491" t="str">
        <f t="shared" si="104"/>
        <v/>
      </c>
      <c r="CO76" s="491" t="str">
        <f t="shared" si="104"/>
        <v/>
      </c>
      <c r="CP76" s="491" t="str">
        <f t="shared" si="104"/>
        <v/>
      </c>
      <c r="CQ76" s="491" t="str">
        <f t="shared" si="104"/>
        <v/>
      </c>
      <c r="CR76" s="491" t="str">
        <f t="shared" si="104"/>
        <v/>
      </c>
      <c r="CS76" s="490" t="str">
        <f t="shared" si="104"/>
        <v/>
      </c>
      <c r="CT76" s="502" t="str">
        <f t="shared" si="104"/>
        <v/>
      </c>
      <c r="CU76" s="489" t="str">
        <f t="shared" si="66"/>
        <v/>
      </c>
      <c r="CV76" s="490" t="str">
        <f t="shared" si="67"/>
        <v/>
      </c>
      <c r="CW76" s="491" t="str">
        <f t="shared" si="68"/>
        <v/>
      </c>
      <c r="CX76" s="491" t="str">
        <f t="shared" si="69"/>
        <v/>
      </c>
      <c r="CY76" s="491" t="str">
        <f t="shared" si="70"/>
        <v/>
      </c>
      <c r="CZ76" s="491" t="str">
        <f t="shared" si="71"/>
        <v/>
      </c>
      <c r="DA76" s="491" t="str">
        <f t="shared" si="72"/>
        <v/>
      </c>
      <c r="DB76" s="492" t="str">
        <f t="shared" si="73"/>
        <v/>
      </c>
      <c r="DC76" s="492" t="str">
        <f t="shared" si="74"/>
        <v/>
      </c>
      <c r="DD76" s="492" t="str">
        <f t="shared" si="75"/>
        <v/>
      </c>
      <c r="DE76" s="491" t="str">
        <f t="shared" si="76"/>
        <v/>
      </c>
      <c r="DF76" s="491" t="str">
        <f t="shared" si="77"/>
        <v/>
      </c>
      <c r="DG76" s="491" t="str">
        <f t="shared" si="78"/>
        <v/>
      </c>
      <c r="DH76" s="491" t="str">
        <f t="shared" si="79"/>
        <v/>
      </c>
      <c r="DI76" s="491" t="str">
        <f t="shared" si="80"/>
        <v/>
      </c>
      <c r="DJ76" s="490" t="str">
        <f t="shared" si="81"/>
        <v/>
      </c>
      <c r="DK76" s="489" t="str">
        <f t="shared" si="82"/>
        <v/>
      </c>
      <c r="DL76" s="586">
        <f t="shared" si="83"/>
        <v>0</v>
      </c>
      <c r="DM76" s="541">
        <f t="shared" si="84"/>
        <v>0</v>
      </c>
      <c r="DN76" s="541">
        <f t="shared" si="85"/>
        <v>0</v>
      </c>
      <c r="DO76" s="541">
        <f t="shared" si="86"/>
        <v>0</v>
      </c>
      <c r="DP76" s="673" t="str">
        <f>IF(DP70="","",(DP70+SUM(BV70)*(DP70="")-SUM(DP72)-DP75-SUM(BV75)*(DP75=""))*BV71/DP$7/365/$F$1)</f>
        <v/>
      </c>
      <c r="DQ76" s="532" t="str">
        <f>IF(DQ70="","",(DQ70+SUM(BW70)*(DQ70="")-SUM(DQ72)-DQ75-SUM(BW75)*(DQ75=""))*BW71/DQ$7/365/$F$1)</f>
        <v/>
      </c>
      <c r="DR76" s="532" t="str">
        <f>IF(DR70="","",(DR70+SUM(BX70)*(DR70="")-SUM(DR72)-DR75-SUM(BX75)*(DR75=""))*BX71/DR$7/365/$F$1)</f>
        <v/>
      </c>
      <c r="DS76" s="674" t="str">
        <f>IF(DS70="","",(DS70+SUM(BY70)*(DS70="")-SUM(DS72)-DS75-SUM(BY75)*(DS75=""))*BY71/DS$7/365/$F$1)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60"/>
        <v/>
      </c>
      <c r="CA77" s="584" t="str">
        <f t="shared" si="61"/>
        <v/>
      </c>
      <c r="CB77" s="584" t="str">
        <f t="shared" si="62"/>
        <v/>
      </c>
      <c r="CC77" s="585" t="str">
        <f t="shared" si="63"/>
        <v/>
      </c>
      <c r="CD77" s="482" t="str">
        <f t="shared" si="104"/>
        <v/>
      </c>
      <c r="CE77" s="88" t="str">
        <f t="shared" si="104"/>
        <v/>
      </c>
      <c r="CF77" s="89" t="str">
        <f t="shared" si="104"/>
        <v/>
      </c>
      <c r="CG77" s="89" t="str">
        <f t="shared" si="104"/>
        <v/>
      </c>
      <c r="CH77" s="89" t="str">
        <f t="shared" si="104"/>
        <v/>
      </c>
      <c r="CI77" s="89" t="str">
        <f t="shared" si="104"/>
        <v/>
      </c>
      <c r="CJ77" s="89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9" t="str">
        <f t="shared" si="104"/>
        <v/>
      </c>
      <c r="CO77" s="89" t="str">
        <f t="shared" si="104"/>
        <v/>
      </c>
      <c r="CP77" s="89" t="str">
        <f t="shared" si="104"/>
        <v/>
      </c>
      <c r="CQ77" s="89" t="str">
        <f t="shared" si="104"/>
        <v/>
      </c>
      <c r="CR77" s="89" t="str">
        <f t="shared" si="104"/>
        <v/>
      </c>
      <c r="CS77" s="88" t="str">
        <f t="shared" si="104"/>
        <v/>
      </c>
      <c r="CT77" s="483" t="str">
        <f t="shared" si="104"/>
        <v/>
      </c>
      <c r="CU77" s="494" t="str">
        <f t="shared" si="66"/>
        <v/>
      </c>
      <c r="CV77" s="495" t="str">
        <f t="shared" si="67"/>
        <v/>
      </c>
      <c r="CW77" s="496" t="str">
        <f t="shared" si="68"/>
        <v/>
      </c>
      <c r="CX77" s="496" t="str">
        <f t="shared" si="69"/>
        <v/>
      </c>
      <c r="CY77" s="496" t="str">
        <f t="shared" si="70"/>
        <v/>
      </c>
      <c r="CZ77" s="496" t="str">
        <f t="shared" si="71"/>
        <v/>
      </c>
      <c r="DA77" s="496" t="str">
        <f t="shared" si="72"/>
        <v/>
      </c>
      <c r="DB77" s="497" t="str">
        <f t="shared" si="73"/>
        <v/>
      </c>
      <c r="DC77" s="497" t="str">
        <f t="shared" si="74"/>
        <v/>
      </c>
      <c r="DD77" s="497" t="str">
        <f t="shared" si="75"/>
        <v/>
      </c>
      <c r="DE77" s="496" t="str">
        <f t="shared" si="76"/>
        <v/>
      </c>
      <c r="DF77" s="496" t="str">
        <f t="shared" si="77"/>
        <v/>
      </c>
      <c r="DG77" s="496" t="str">
        <f t="shared" si="78"/>
        <v/>
      </c>
      <c r="DH77" s="496" t="str">
        <f t="shared" si="79"/>
        <v/>
      </c>
      <c r="DI77" s="496" t="str">
        <f t="shared" si="80"/>
        <v/>
      </c>
      <c r="DJ77" s="495" t="str">
        <f t="shared" si="81"/>
        <v/>
      </c>
      <c r="DK77" s="494" t="str">
        <f t="shared" si="82"/>
        <v/>
      </c>
      <c r="DL77" s="586">
        <f t="shared" si="83"/>
        <v>0</v>
      </c>
      <c r="DM77" s="541">
        <f t="shared" si="84"/>
        <v>0</v>
      </c>
      <c r="DN77" s="541">
        <f t="shared" si="85"/>
        <v>0</v>
      </c>
      <c r="DO77" s="541">
        <f t="shared" si="86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$G$1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60"/>
        <v/>
      </c>
      <c r="CA78" s="584" t="str">
        <f t="shared" si="61"/>
        <v/>
      </c>
      <c r="CB78" s="584" t="str">
        <f t="shared" si="62"/>
        <v/>
      </c>
      <c r="CC78" s="585" t="str">
        <f t="shared" si="63"/>
        <v/>
      </c>
      <c r="CD78" s="482" t="str">
        <f t="shared" si="104"/>
        <v/>
      </c>
      <c r="CE78" s="88" t="str">
        <f t="shared" si="104"/>
        <v/>
      </c>
      <c r="CF78" s="89" t="str">
        <f t="shared" si="104"/>
        <v/>
      </c>
      <c r="CG78" s="89" t="str">
        <f t="shared" si="104"/>
        <v/>
      </c>
      <c r="CH78" s="89" t="str">
        <f t="shared" si="104"/>
        <v/>
      </c>
      <c r="CI78" s="89" t="str">
        <f t="shared" si="104"/>
        <v/>
      </c>
      <c r="CJ78" s="89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9" t="str">
        <f t="shared" si="104"/>
        <v/>
      </c>
      <c r="CO78" s="89" t="str">
        <f t="shared" si="104"/>
        <v/>
      </c>
      <c r="CP78" s="89" t="str">
        <f t="shared" si="104"/>
        <v/>
      </c>
      <c r="CQ78" s="89" t="str">
        <f t="shared" si="104"/>
        <v/>
      </c>
      <c r="CR78" s="89" t="str">
        <f t="shared" si="104"/>
        <v/>
      </c>
      <c r="CS78" s="88" t="str">
        <f t="shared" si="104"/>
        <v/>
      </c>
      <c r="CT78" s="483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66"/>
        <v/>
      </c>
      <c r="CV78" s="495" t="str">
        <f t="shared" si="67"/>
        <v/>
      </c>
      <c r="CW78" s="496" t="str">
        <f t="shared" si="68"/>
        <v/>
      </c>
      <c r="CX78" s="496" t="str">
        <f t="shared" si="69"/>
        <v/>
      </c>
      <c r="CY78" s="496" t="str">
        <f t="shared" si="70"/>
        <v/>
      </c>
      <c r="CZ78" s="496" t="str">
        <f t="shared" si="71"/>
        <v/>
      </c>
      <c r="DA78" s="496" t="str">
        <f t="shared" si="72"/>
        <v/>
      </c>
      <c r="DB78" s="497" t="str">
        <f t="shared" si="73"/>
        <v/>
      </c>
      <c r="DC78" s="497" t="str">
        <f t="shared" si="74"/>
        <v/>
      </c>
      <c r="DD78" s="497" t="str">
        <f t="shared" si="75"/>
        <v/>
      </c>
      <c r="DE78" s="496" t="str">
        <f t="shared" si="76"/>
        <v/>
      </c>
      <c r="DF78" s="496" t="str">
        <f t="shared" si="77"/>
        <v/>
      </c>
      <c r="DG78" s="496" t="str">
        <f t="shared" si="78"/>
        <v/>
      </c>
      <c r="DH78" s="496" t="str">
        <f t="shared" si="79"/>
        <v/>
      </c>
      <c r="DI78" s="496" t="str">
        <f t="shared" si="80"/>
        <v/>
      </c>
      <c r="DJ78" s="495" t="str">
        <f t="shared" si="81"/>
        <v/>
      </c>
      <c r="DK78" s="494" t="str">
        <f t="shared" si="82"/>
        <v/>
      </c>
      <c r="DL78" s="586">
        <f t="shared" si="83"/>
        <v>0</v>
      </c>
      <c r="DM78" s="541">
        <f t="shared" si="84"/>
        <v>0</v>
      </c>
      <c r="DN78" s="541">
        <f t="shared" si="85"/>
        <v>0</v>
      </c>
      <c r="DO78" s="541">
        <f t="shared" si="86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60"/>
        <v/>
      </c>
      <c r="CA79" s="584" t="str">
        <f t="shared" si="61"/>
        <v/>
      </c>
      <c r="CB79" s="584" t="str">
        <f t="shared" si="62"/>
        <v/>
      </c>
      <c r="CC79" s="585" t="str">
        <f t="shared" si="63"/>
        <v/>
      </c>
      <c r="CD79" s="482" t="str">
        <f t="shared" si="113"/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483" t="str">
        <f t="shared" si="113"/>
        <v/>
      </c>
      <c r="CU79" s="494" t="str">
        <f t="shared" si="66"/>
        <v/>
      </c>
      <c r="CV79" s="495" t="str">
        <f t="shared" si="67"/>
        <v/>
      </c>
      <c r="CW79" s="496" t="str">
        <f t="shared" si="68"/>
        <v/>
      </c>
      <c r="CX79" s="496" t="str">
        <f t="shared" si="69"/>
        <v/>
      </c>
      <c r="CY79" s="496" t="str">
        <f t="shared" si="70"/>
        <v/>
      </c>
      <c r="CZ79" s="496" t="str">
        <f t="shared" si="71"/>
        <v/>
      </c>
      <c r="DA79" s="496" t="str">
        <f t="shared" si="72"/>
        <v/>
      </c>
      <c r="DB79" s="497" t="str">
        <f t="shared" si="73"/>
        <v/>
      </c>
      <c r="DC79" s="497" t="str">
        <f t="shared" si="74"/>
        <v/>
      </c>
      <c r="DD79" s="497" t="str">
        <f t="shared" si="75"/>
        <v/>
      </c>
      <c r="DE79" s="496" t="str">
        <f t="shared" si="76"/>
        <v/>
      </c>
      <c r="DF79" s="496" t="str">
        <f t="shared" si="77"/>
        <v/>
      </c>
      <c r="DG79" s="496" t="str">
        <f t="shared" si="78"/>
        <v/>
      </c>
      <c r="DH79" s="496" t="str">
        <f t="shared" si="79"/>
        <v/>
      </c>
      <c r="DI79" s="496" t="str">
        <f t="shared" si="80"/>
        <v/>
      </c>
      <c r="DJ79" s="495" t="str">
        <f t="shared" si="81"/>
        <v/>
      </c>
      <c r="DK79" s="494" t="str">
        <f t="shared" si="82"/>
        <v/>
      </c>
      <c r="DL79" s="586">
        <f t="shared" si="83"/>
        <v>0</v>
      </c>
      <c r="DM79" s="541">
        <f t="shared" si="84"/>
        <v>0</v>
      </c>
      <c r="DN79" s="541">
        <f t="shared" si="85"/>
        <v>0</v>
      </c>
      <c r="DO79" s="541">
        <f t="shared" si="86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60"/>
        <v/>
      </c>
      <c r="CA80" s="584" t="str">
        <f t="shared" si="61"/>
        <v/>
      </c>
      <c r="CB80" s="584" t="str">
        <f t="shared" si="62"/>
        <v/>
      </c>
      <c r="CC80" s="585" t="str">
        <f t="shared" si="63"/>
        <v/>
      </c>
      <c r="CD80" s="482" t="str">
        <f t="shared" si="113"/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66"/>
        <v/>
      </c>
      <c r="CV80" s="495" t="str">
        <f t="shared" si="67"/>
        <v/>
      </c>
      <c r="CW80" s="496" t="str">
        <f t="shared" si="68"/>
        <v/>
      </c>
      <c r="CX80" s="496" t="str">
        <f t="shared" si="69"/>
        <v/>
      </c>
      <c r="CY80" s="496" t="str">
        <f t="shared" si="70"/>
        <v/>
      </c>
      <c r="CZ80" s="496" t="str">
        <f t="shared" si="71"/>
        <v/>
      </c>
      <c r="DA80" s="496" t="str">
        <f t="shared" si="72"/>
        <v/>
      </c>
      <c r="DB80" s="497" t="str">
        <f t="shared" si="73"/>
        <v/>
      </c>
      <c r="DC80" s="497" t="str">
        <f t="shared" si="74"/>
        <v/>
      </c>
      <c r="DD80" s="497" t="str">
        <f t="shared" si="75"/>
        <v/>
      </c>
      <c r="DE80" s="496" t="str">
        <f t="shared" si="76"/>
        <v/>
      </c>
      <c r="DF80" s="496" t="str">
        <f t="shared" si="77"/>
        <v/>
      </c>
      <c r="DG80" s="496" t="str">
        <f t="shared" si="78"/>
        <v/>
      </c>
      <c r="DH80" s="496" t="str">
        <f t="shared" si="79"/>
        <v/>
      </c>
      <c r="DI80" s="496" t="str">
        <f t="shared" si="80"/>
        <v/>
      </c>
      <c r="DJ80" s="495" t="str">
        <f t="shared" si="81"/>
        <v/>
      </c>
      <c r="DK80" s="494" t="str">
        <f t="shared" si="82"/>
        <v/>
      </c>
      <c r="DL80" s="586">
        <f t="shared" si="83"/>
        <v>0</v>
      </c>
      <c r="DM80" s="541">
        <f t="shared" si="84"/>
        <v>0</v>
      </c>
      <c r="DN80" s="541">
        <f t="shared" si="85"/>
        <v>0</v>
      </c>
      <c r="DO80" s="541">
        <f t="shared" si="86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14">IF(B79="","",B79*B80)</f>
        <v/>
      </c>
      <c r="C81" s="529" t="str">
        <f t="shared" si="114"/>
        <v/>
      </c>
      <c r="D81" s="529" t="str">
        <f t="shared" si="114"/>
        <v/>
      </c>
      <c r="E81" s="529" t="str">
        <f t="shared" si="114"/>
        <v/>
      </c>
      <c r="F81" s="529" t="str">
        <f t="shared" si="114"/>
        <v/>
      </c>
      <c r="G81" s="529" t="str">
        <f t="shared" si="114"/>
        <v/>
      </c>
      <c r="H81" s="529" t="str">
        <f t="shared" si="114"/>
        <v/>
      </c>
      <c r="I81" s="529" t="str">
        <f t="shared" si="114"/>
        <v/>
      </c>
      <c r="J81" s="529" t="str">
        <f t="shared" si="114"/>
        <v/>
      </c>
      <c r="K81" s="529" t="str">
        <f t="shared" si="114"/>
        <v/>
      </c>
      <c r="L81" s="529" t="str">
        <f t="shared" si="114"/>
        <v/>
      </c>
      <c r="M81" s="529" t="str">
        <f t="shared" si="114"/>
        <v/>
      </c>
      <c r="N81" s="529" t="str">
        <f t="shared" si="114"/>
        <v/>
      </c>
      <c r="O81" s="529" t="str">
        <f t="shared" si="114"/>
        <v/>
      </c>
      <c r="P81" s="529" t="str">
        <f t="shared" si="114"/>
        <v/>
      </c>
      <c r="Q81" s="529" t="str">
        <f t="shared" si="114"/>
        <v/>
      </c>
      <c r="R81" s="529" t="str">
        <f t="shared" si="114"/>
        <v/>
      </c>
      <c r="S81" s="533"/>
      <c r="T81" s="529" t="str">
        <f t="shared" ref="T81:AJ81" si="115">IF(T79="","",T79*T80)</f>
        <v/>
      </c>
      <c r="U81" s="529" t="str">
        <f t="shared" si="115"/>
        <v/>
      </c>
      <c r="V81" s="529" t="str">
        <f t="shared" si="115"/>
        <v/>
      </c>
      <c r="W81" s="529" t="str">
        <f t="shared" si="115"/>
        <v/>
      </c>
      <c r="X81" s="529" t="str">
        <f t="shared" si="115"/>
        <v/>
      </c>
      <c r="Y81" s="529" t="str">
        <f t="shared" si="115"/>
        <v/>
      </c>
      <c r="Z81" s="529" t="str">
        <f t="shared" si="115"/>
        <v/>
      </c>
      <c r="AA81" s="529" t="str">
        <f t="shared" si="115"/>
        <v/>
      </c>
      <c r="AB81" s="529" t="str">
        <f t="shared" si="115"/>
        <v/>
      </c>
      <c r="AC81" s="529" t="str">
        <f t="shared" si="115"/>
        <v/>
      </c>
      <c r="AD81" s="529" t="str">
        <f t="shared" si="115"/>
        <v/>
      </c>
      <c r="AE81" s="529" t="str">
        <f t="shared" si="115"/>
        <v/>
      </c>
      <c r="AF81" s="529" t="str">
        <f t="shared" si="115"/>
        <v/>
      </c>
      <c r="AG81" s="529" t="str">
        <f t="shared" si="115"/>
        <v/>
      </c>
      <c r="AH81" s="529" t="str">
        <f t="shared" si="115"/>
        <v/>
      </c>
      <c r="AI81" s="529" t="str">
        <f t="shared" si="115"/>
        <v/>
      </c>
      <c r="AJ81" s="529" t="str">
        <f t="shared" si="115"/>
        <v/>
      </c>
      <c r="AK81" s="533"/>
      <c r="AL81" s="529" t="str">
        <f t="shared" ref="AL81:BB81" si="116">IF(AL79="","",AL79*AL80)</f>
        <v/>
      </c>
      <c r="AM81" s="529" t="str">
        <f t="shared" si="116"/>
        <v/>
      </c>
      <c r="AN81" s="529" t="str">
        <f t="shared" si="116"/>
        <v/>
      </c>
      <c r="AO81" s="529" t="str">
        <f t="shared" si="116"/>
        <v/>
      </c>
      <c r="AP81" s="529" t="str">
        <f t="shared" si="116"/>
        <v/>
      </c>
      <c r="AQ81" s="529" t="str">
        <f t="shared" si="116"/>
        <v/>
      </c>
      <c r="AR81" s="529" t="str">
        <f t="shared" si="116"/>
        <v/>
      </c>
      <c r="AS81" s="529" t="str">
        <f t="shared" si="116"/>
        <v/>
      </c>
      <c r="AT81" s="529" t="str">
        <f t="shared" si="116"/>
        <v/>
      </c>
      <c r="AU81" s="529" t="str">
        <f t="shared" si="116"/>
        <v/>
      </c>
      <c r="AV81" s="529" t="str">
        <f t="shared" si="116"/>
        <v/>
      </c>
      <c r="AW81" s="529" t="str">
        <f t="shared" si="116"/>
        <v/>
      </c>
      <c r="AX81" s="529" t="str">
        <f t="shared" si="116"/>
        <v/>
      </c>
      <c r="AY81" s="529" t="str">
        <f t="shared" si="116"/>
        <v/>
      </c>
      <c r="AZ81" s="529" t="str">
        <f t="shared" si="116"/>
        <v/>
      </c>
      <c r="BA81" s="529" t="str">
        <f t="shared" si="116"/>
        <v/>
      </c>
      <c r="BB81" s="529" t="str">
        <f t="shared" si="116"/>
        <v/>
      </c>
      <c r="BC81" s="533"/>
      <c r="BD81" s="529" t="str">
        <f t="shared" ref="BD81:BT81" si="117">IF(BD79="","",BD79*BD80)</f>
        <v/>
      </c>
      <c r="BE81" s="529" t="str">
        <f t="shared" si="117"/>
        <v/>
      </c>
      <c r="BF81" s="529" t="str">
        <f t="shared" si="117"/>
        <v/>
      </c>
      <c r="BG81" s="529" t="str">
        <f t="shared" si="117"/>
        <v/>
      </c>
      <c r="BH81" s="529" t="str">
        <f t="shared" si="117"/>
        <v/>
      </c>
      <c r="BI81" s="529" t="str">
        <f t="shared" si="117"/>
        <v/>
      </c>
      <c r="BJ81" s="529" t="str">
        <f t="shared" si="117"/>
        <v/>
      </c>
      <c r="BK81" s="529" t="str">
        <f t="shared" si="117"/>
        <v/>
      </c>
      <c r="BL81" s="529" t="str">
        <f t="shared" si="117"/>
        <v/>
      </c>
      <c r="BM81" s="529" t="str">
        <f t="shared" si="117"/>
        <v/>
      </c>
      <c r="BN81" s="529" t="str">
        <f t="shared" si="117"/>
        <v/>
      </c>
      <c r="BO81" s="529" t="str">
        <f t="shared" si="117"/>
        <v/>
      </c>
      <c r="BP81" s="529" t="str">
        <f t="shared" si="117"/>
        <v/>
      </c>
      <c r="BQ81" s="529" t="str">
        <f t="shared" si="117"/>
        <v/>
      </c>
      <c r="BR81" s="529" t="str">
        <f t="shared" si="117"/>
        <v/>
      </c>
      <c r="BS81" s="529" t="str">
        <f t="shared" si="117"/>
        <v/>
      </c>
      <c r="BT81" s="529" t="str">
        <f t="shared" si="117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60"/>
        <v/>
      </c>
      <c r="CA81" s="584" t="str">
        <f t="shared" si="61"/>
        <v/>
      </c>
      <c r="CB81" s="584" t="str">
        <f t="shared" si="62"/>
        <v/>
      </c>
      <c r="CC81" s="585" t="str">
        <f t="shared" si="63"/>
        <v/>
      </c>
      <c r="CD81" s="482" t="str">
        <f t="shared" si="113"/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66"/>
        <v/>
      </c>
      <c r="CV81" s="495" t="str">
        <f t="shared" si="67"/>
        <v/>
      </c>
      <c r="CW81" s="496" t="str">
        <f t="shared" si="68"/>
        <v/>
      </c>
      <c r="CX81" s="496" t="str">
        <f t="shared" si="69"/>
        <v/>
      </c>
      <c r="CY81" s="496" t="str">
        <f t="shared" si="70"/>
        <v/>
      </c>
      <c r="CZ81" s="496" t="str">
        <f t="shared" si="71"/>
        <v/>
      </c>
      <c r="DA81" s="496" t="str">
        <f t="shared" si="72"/>
        <v/>
      </c>
      <c r="DB81" s="497" t="str">
        <f t="shared" si="73"/>
        <v/>
      </c>
      <c r="DC81" s="497" t="str">
        <f t="shared" si="74"/>
        <v/>
      </c>
      <c r="DD81" s="497" t="str">
        <f t="shared" si="75"/>
        <v/>
      </c>
      <c r="DE81" s="496" t="str">
        <f t="shared" si="76"/>
        <v/>
      </c>
      <c r="DF81" s="496" t="str">
        <f t="shared" si="77"/>
        <v/>
      </c>
      <c r="DG81" s="496" t="str">
        <f t="shared" si="78"/>
        <v/>
      </c>
      <c r="DH81" s="496" t="str">
        <f t="shared" si="79"/>
        <v/>
      </c>
      <c r="DI81" s="496" t="str">
        <f t="shared" si="80"/>
        <v/>
      </c>
      <c r="DJ81" s="495" t="str">
        <f t="shared" si="81"/>
        <v/>
      </c>
      <c r="DK81" s="494" t="str">
        <f t="shared" si="82"/>
        <v/>
      </c>
      <c r="DL81" s="586">
        <f t="shared" si="83"/>
        <v>0</v>
      </c>
      <c r="DM81" s="541">
        <f t="shared" si="84"/>
        <v>0</v>
      </c>
      <c r="DN81" s="541">
        <f t="shared" si="85"/>
        <v>0</v>
      </c>
      <c r="DO81" s="541">
        <f t="shared" si="86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60"/>
        <v/>
      </c>
      <c r="CA82" s="584" t="str">
        <f t="shared" si="61"/>
        <v/>
      </c>
      <c r="CB82" s="584" t="str">
        <f t="shared" si="62"/>
        <v/>
      </c>
      <c r="CC82" s="585" t="str">
        <f t="shared" si="63"/>
        <v/>
      </c>
      <c r="CD82" s="482" t="str">
        <f t="shared" si="113"/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66"/>
        <v/>
      </c>
      <c r="CV82" s="495" t="str">
        <f t="shared" si="67"/>
        <v/>
      </c>
      <c r="CW82" s="496" t="str">
        <f t="shared" si="68"/>
        <v/>
      </c>
      <c r="CX82" s="496" t="str">
        <f t="shared" si="69"/>
        <v/>
      </c>
      <c r="CY82" s="496" t="str">
        <f t="shared" si="70"/>
        <v/>
      </c>
      <c r="CZ82" s="496" t="str">
        <f t="shared" si="71"/>
        <v/>
      </c>
      <c r="DA82" s="496" t="str">
        <f t="shared" si="72"/>
        <v/>
      </c>
      <c r="DB82" s="497" t="str">
        <f t="shared" si="73"/>
        <v/>
      </c>
      <c r="DC82" s="497" t="str">
        <f t="shared" si="74"/>
        <v/>
      </c>
      <c r="DD82" s="497" t="str">
        <f t="shared" si="75"/>
        <v/>
      </c>
      <c r="DE82" s="496" t="str">
        <f t="shared" si="76"/>
        <v/>
      </c>
      <c r="DF82" s="496" t="str">
        <f t="shared" si="77"/>
        <v/>
      </c>
      <c r="DG82" s="496" t="str">
        <f t="shared" si="78"/>
        <v/>
      </c>
      <c r="DH82" s="496" t="str">
        <f t="shared" si="79"/>
        <v/>
      </c>
      <c r="DI82" s="496" t="str">
        <f t="shared" si="80"/>
        <v/>
      </c>
      <c r="DJ82" s="495" t="str">
        <f t="shared" si="81"/>
        <v/>
      </c>
      <c r="DK82" s="494" t="str">
        <f t="shared" si="82"/>
        <v/>
      </c>
      <c r="DL82" s="586">
        <f t="shared" si="83"/>
        <v>0</v>
      </c>
      <c r="DM82" s="541">
        <f t="shared" si="84"/>
        <v>0</v>
      </c>
      <c r="DN82" s="541">
        <f t="shared" si="85"/>
        <v>0</v>
      </c>
      <c r="DO82" s="541">
        <f t="shared" si="86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$G$1 &amp; " (%)"</f>
        <v>kcal (%)</v>
      </c>
      <c r="B83" s="532" t="str">
        <f>IF(B77="","",(B77-B79-B82)*B78/B$7/365/$F$1)</f>
        <v/>
      </c>
      <c r="C83" s="532" t="str">
        <f>IF(C77="","",(C77-C79-C82)*C78/C$7/365/$F$1)</f>
        <v/>
      </c>
      <c r="D83" s="532" t="str">
        <f>IF(D77="","",(D77-D79-D82)*D78/D$7/365/$F$1)</f>
        <v/>
      </c>
      <c r="E83" s="532" t="str">
        <f>IF(E77="","",(E77-E79-E82)*E78/E$7/365/$F$1)</f>
        <v/>
      </c>
      <c r="F83" s="532" t="str">
        <f>IF(F77="","",(F77-F79-F82)*F78/F$7/365/$F$1)</f>
        <v/>
      </c>
      <c r="G83" s="532" t="str">
        <f>IF(G77="","",(G77-G79-G82)*G78/G$7/365/$F$1)</f>
        <v/>
      </c>
      <c r="H83" s="532" t="str">
        <f>IF(H77="","",(H77-H79-H82)*H78/H$7/365/$F$1)</f>
        <v/>
      </c>
      <c r="I83" s="532" t="str">
        <f>IF(I77="","",(I77-I79-I82)*I78/I$7/365/$F$1)</f>
        <v/>
      </c>
      <c r="J83" s="532" t="str">
        <f>IF(J77="","",(J77-J79-J82)*J78/J$7/365/$F$1)</f>
        <v/>
      </c>
      <c r="K83" s="532" t="str">
        <f>IF(K77="","",(K77-K79-K82)*K78/K$7/365/$F$1)</f>
        <v/>
      </c>
      <c r="L83" s="532" t="str">
        <f>IF(L77="","",(L77-L79-L82)*L78/L$7/365/$F$1)</f>
        <v/>
      </c>
      <c r="M83" s="532" t="str">
        <f>IF(M77="","",(M77-M79-M82)*M78/M$7/365/$F$1)</f>
        <v/>
      </c>
      <c r="N83" s="532" t="str">
        <f>IF(N77="","",(N77-N79-N82)*N78/N$7/365/$F$1)</f>
        <v/>
      </c>
      <c r="O83" s="532" t="str">
        <f>IF(O77="","",(O77-O79-O82)*O78/O$7/365/$F$1)</f>
        <v/>
      </c>
      <c r="P83" s="532" t="str">
        <f>IF(P77="","",(P77-P79-P82)*P78/P$7/365/$F$1)</f>
        <v/>
      </c>
      <c r="Q83" s="532" t="str">
        <f>IF(Q77="","",(Q77-Q79-Q82)*Q78/Q$7/365/$F$1)</f>
        <v/>
      </c>
      <c r="R83" s="532" t="str">
        <f>IF(R77="","",(R77-R79-R82)*R78/R$7/365/$F$1)</f>
        <v/>
      </c>
      <c r="S83" s="670"/>
      <c r="T83" s="532" t="str">
        <f>IF(T77="","",(T77-T79-T82)*T78/T$7/365/$F$1)</f>
        <v/>
      </c>
      <c r="U83" s="532" t="str">
        <f>IF(U77="","",(U77-U79-U82)*U78/U$7/365/$F$1)</f>
        <v/>
      </c>
      <c r="V83" s="532" t="str">
        <f>IF(V77="","",(V77-V79-V82)*V78/V$7/365/$F$1)</f>
        <v/>
      </c>
      <c r="W83" s="532" t="str">
        <f>IF(W77="","",(W77-W79-W82)*W78/W$7/365/$F$1)</f>
        <v/>
      </c>
      <c r="X83" s="532" t="str">
        <f>IF(X77="","",(X77-X79-X82)*X78/X$7/365/$F$1)</f>
        <v/>
      </c>
      <c r="Y83" s="532" t="str">
        <f>IF(Y77="","",(Y77-Y79-Y82)*Y78/Y$7/365/$F$1)</f>
        <v/>
      </c>
      <c r="Z83" s="532" t="str">
        <f>IF(Z77="","",(Z77-Z79-Z82)*Z78/Z$7/365/$F$1)</f>
        <v/>
      </c>
      <c r="AA83" s="532" t="str">
        <f>IF(AA77="","",(AA77-AA79-AA82)*AA78/AA$7/365/$F$1)</f>
        <v/>
      </c>
      <c r="AB83" s="532" t="str">
        <f>IF(AB77="","",(AB77-AB79-AB82)*AB78/AB$7/365/$F$1)</f>
        <v/>
      </c>
      <c r="AC83" s="532" t="str">
        <f>IF(AC77="","",(AC77-AC79-AC82)*AC78/AC$7/365/$F$1)</f>
        <v/>
      </c>
      <c r="AD83" s="532" t="str">
        <f>IF(AD77="","",(AD77-AD79-AD82)*AD78/AD$7/365/$F$1)</f>
        <v/>
      </c>
      <c r="AE83" s="532" t="str">
        <f>IF(AE77="","",(AE77-AE79-AE82)*AE78/AE$7/365/$F$1)</f>
        <v/>
      </c>
      <c r="AF83" s="532" t="str">
        <f>IF(AF77="","",(AF77-AF79-AF82)*AF78/AF$7/365/$F$1)</f>
        <v/>
      </c>
      <c r="AG83" s="532" t="str">
        <f>IF(AG77="","",(AG77-AG79-AG82)*AG78/AG$7/365/$F$1)</f>
        <v/>
      </c>
      <c r="AH83" s="532" t="str">
        <f>IF(AH77="","",(AH77-AH79-AH82)*AH78/AH$7/365/$F$1)</f>
        <v/>
      </c>
      <c r="AI83" s="532" t="str">
        <f>IF(AI77="","",(AI77-AI79-AI82)*AI78/AI$7/365/$F$1)</f>
        <v/>
      </c>
      <c r="AJ83" s="532" t="str">
        <f>IF(AJ77="","",(AJ77-AJ79-AJ82)*AJ78/AJ$7/365/$F$1)</f>
        <v/>
      </c>
      <c r="AK83" s="670"/>
      <c r="AL83" s="532" t="str">
        <f>IF(AL77="","",(AL77-AL79-AL82)*AL78/AL$7/365/$F$1)</f>
        <v/>
      </c>
      <c r="AM83" s="532" t="str">
        <f>IF(AM77="","",(AM77-AM79-AM82)*AM78/AM$7/365/$F$1)</f>
        <v/>
      </c>
      <c r="AN83" s="532" t="str">
        <f>IF(AN77="","",(AN77-AN79-AN82)*AN78/AN$7/365/$F$1)</f>
        <v/>
      </c>
      <c r="AO83" s="532" t="str">
        <f>IF(AO77="","",(AO77-AO79-AO82)*AO78/AO$7/365/$F$1)</f>
        <v/>
      </c>
      <c r="AP83" s="532" t="str">
        <f>IF(AP77="","",(AP77-AP79-AP82)*AP78/AP$7/365/$F$1)</f>
        <v/>
      </c>
      <c r="AQ83" s="532" t="str">
        <f>IF(AQ77="","",(AQ77-AQ79-AQ82)*AQ78/AQ$7/365/$F$1)</f>
        <v/>
      </c>
      <c r="AR83" s="532" t="str">
        <f>IF(AR77="","",(AR77-AR79-AR82)*AR78/AR$7/365/$F$1)</f>
        <v/>
      </c>
      <c r="AS83" s="532" t="str">
        <f>IF(AS77="","",(AS77-AS79-AS82)*AS78/AS$7/365/$F$1)</f>
        <v/>
      </c>
      <c r="AT83" s="532" t="str">
        <f>IF(AT77="","",(AT77-AT79-AT82)*AT78/AT$7/365/$F$1)</f>
        <v/>
      </c>
      <c r="AU83" s="532" t="str">
        <f>IF(AU77="","",(AU77-AU79-AU82)*AU78/AU$7/365/$F$1)</f>
        <v/>
      </c>
      <c r="AV83" s="532" t="str">
        <f>IF(AV77="","",(AV77-AV79-AV82)*AV78/AV$7/365/$F$1)</f>
        <v/>
      </c>
      <c r="AW83" s="532" t="str">
        <f>IF(AW77="","",(AW77-AW79-AW82)*AW78/AW$7/365/$F$1)</f>
        <v/>
      </c>
      <c r="AX83" s="532" t="str">
        <f>IF(AX77="","",(AX77-AX79-AX82)*AX78/AX$7/365/$F$1)</f>
        <v/>
      </c>
      <c r="AY83" s="532" t="str">
        <f>IF(AY77="","",(AY77-AY79-AY82)*AY78/AY$7/365/$F$1)</f>
        <v/>
      </c>
      <c r="AZ83" s="532" t="str">
        <f>IF(AZ77="","",(AZ77-AZ79-AZ82)*AZ78/AZ$7/365/$F$1)</f>
        <v/>
      </c>
      <c r="BA83" s="532" t="str">
        <f>IF(BA77="","",(BA77-BA79-BA82)*BA78/BA$7/365/$F$1)</f>
        <v/>
      </c>
      <c r="BB83" s="532" t="str">
        <f>IF(BB77="","",(BB77-BB79-BB82)*BB78/BB$7/365/$F$1)</f>
        <v/>
      </c>
      <c r="BC83" s="670"/>
      <c r="BD83" s="532" t="str">
        <f>IF(BD77="","",(BD77-BD79-BD82)*BD78/BD$7/365/$F$1)</f>
        <v/>
      </c>
      <c r="BE83" s="532" t="str">
        <f>IF(BE77="","",(BE77-BE79-BE82)*BE78/BE$7/365/$F$1)</f>
        <v/>
      </c>
      <c r="BF83" s="532" t="str">
        <f>IF(BF77="","",(BF77-BF79-BF82)*BF78/BF$7/365/$F$1)</f>
        <v/>
      </c>
      <c r="BG83" s="532" t="str">
        <f>IF(BG77="","",(BG77-BG79-BG82)*BG78/BG$7/365/$F$1)</f>
        <v/>
      </c>
      <c r="BH83" s="532" t="str">
        <f>IF(BH77="","",(BH77-BH79-BH82)*BH78/BH$7/365/$F$1)</f>
        <v/>
      </c>
      <c r="BI83" s="532" t="str">
        <f>IF(BI77="","",(BI77-BI79-BI82)*BI78/BI$7/365/$F$1)</f>
        <v/>
      </c>
      <c r="BJ83" s="532" t="str">
        <f>IF(BJ77="","",(BJ77-BJ79-BJ82)*BJ78/BJ$7/365/$F$1)</f>
        <v/>
      </c>
      <c r="BK83" s="532" t="str">
        <f>IF(BK77="","",(BK77-BK79-BK82)*BK78/BK$7/365/$F$1)</f>
        <v/>
      </c>
      <c r="BL83" s="532" t="str">
        <f>IF(BL77="","",(BL77-BL79-BL82)*BL78/BL$7/365/$F$1)</f>
        <v/>
      </c>
      <c r="BM83" s="532" t="str">
        <f>IF(BM77="","",(BM77-BM79-BM82)*BM78/BM$7/365/$F$1)</f>
        <v/>
      </c>
      <c r="BN83" s="532" t="str">
        <f>IF(BN77="","",(BN77-BN79-BN82)*BN78/BN$7/365/$F$1)</f>
        <v/>
      </c>
      <c r="BO83" s="532" t="str">
        <f>IF(BO77="","",(BO77-BO79-BO82)*BO78/BO$7/365/$F$1)</f>
        <v/>
      </c>
      <c r="BP83" s="532" t="str">
        <f>IF(BP77="","",(BP77-BP79-BP82)*BP78/BP$7/365/$F$1)</f>
        <v/>
      </c>
      <c r="BQ83" s="532" t="str">
        <f>IF(BQ77="","",(BQ77-BQ79-BQ82)*BQ78/BQ$7/365/$F$1)</f>
        <v/>
      </c>
      <c r="BR83" s="532" t="str">
        <f>IF(BR77="","",(BR77-BR79-BR82)*BR78/BR$7/365/$F$1)</f>
        <v/>
      </c>
      <c r="BS83" s="532" t="str">
        <f>IF(BS77="","",(BS77-BS79-BS82)*BS78/BS$7/365/$F$1)</f>
        <v/>
      </c>
      <c r="BT83" s="532" t="str">
        <f>IF(BT77="","",(BT77-BT79-BT82)*BT78/BT$7/365/$F$1)</f>
        <v/>
      </c>
      <c r="BU83" s="670"/>
      <c r="BV83" s="532" t="str">
        <f>IF(BV77="","",(BV77-BV79-BV82)*BV78/BV$7/365/$F$1)</f>
        <v/>
      </c>
      <c r="BW83" s="532" t="str">
        <f>IF(BW77="","",(BW77-BW79-BW82)*BW78/BW$7/365/$F$1)</f>
        <v/>
      </c>
      <c r="BX83" s="532" t="str">
        <f>IF(BX77="","",(BX77-BX79-BX82)*BX78/BX$7/365/$F$1)</f>
        <v/>
      </c>
      <c r="BY83" s="532" t="str">
        <f>IF(BY77="","",(BY77-BY79-BY82)*BY78/BY$7/365/$F$1)</f>
        <v/>
      </c>
      <c r="BZ83" s="671" t="str">
        <f t="shared" si="60"/>
        <v/>
      </c>
      <c r="CA83" s="671" t="str">
        <f t="shared" si="61"/>
        <v/>
      </c>
      <c r="CB83" s="671" t="str">
        <f t="shared" si="62"/>
        <v/>
      </c>
      <c r="CC83" s="672" t="str">
        <f t="shared" si="63"/>
        <v/>
      </c>
      <c r="CD83" s="501" t="str">
        <f t="shared" si="113"/>
        <v/>
      </c>
      <c r="CE83" s="490" t="str">
        <f t="shared" si="113"/>
        <v/>
      </c>
      <c r="CF83" s="491" t="str">
        <f t="shared" si="113"/>
        <v/>
      </c>
      <c r="CG83" s="491" t="str">
        <f t="shared" si="113"/>
        <v/>
      </c>
      <c r="CH83" s="491" t="str">
        <f t="shared" si="113"/>
        <v/>
      </c>
      <c r="CI83" s="491" t="str">
        <f t="shared" si="113"/>
        <v/>
      </c>
      <c r="CJ83" s="491" t="str">
        <f t="shared" si="113"/>
        <v/>
      </c>
      <c r="CK83" s="492" t="str">
        <f t="shared" si="113"/>
        <v/>
      </c>
      <c r="CL83" s="492" t="str">
        <f t="shared" si="113"/>
        <v/>
      </c>
      <c r="CM83" s="492" t="str">
        <f t="shared" si="113"/>
        <v/>
      </c>
      <c r="CN83" s="491" t="str">
        <f t="shared" si="113"/>
        <v/>
      </c>
      <c r="CO83" s="491" t="str">
        <f t="shared" si="113"/>
        <v/>
      </c>
      <c r="CP83" s="491" t="str">
        <f t="shared" si="113"/>
        <v/>
      </c>
      <c r="CQ83" s="491" t="str">
        <f t="shared" si="113"/>
        <v/>
      </c>
      <c r="CR83" s="491" t="str">
        <f t="shared" si="113"/>
        <v/>
      </c>
      <c r="CS83" s="490" t="str">
        <f t="shared" si="113"/>
        <v/>
      </c>
      <c r="CT83" s="502" t="str">
        <f t="shared" si="113"/>
        <v/>
      </c>
      <c r="CU83" s="489" t="str">
        <f t="shared" si="66"/>
        <v/>
      </c>
      <c r="CV83" s="490" t="str">
        <f t="shared" si="67"/>
        <v/>
      </c>
      <c r="CW83" s="491" t="str">
        <f t="shared" si="68"/>
        <v/>
      </c>
      <c r="CX83" s="491" t="str">
        <f t="shared" si="69"/>
        <v/>
      </c>
      <c r="CY83" s="491" t="str">
        <f t="shared" si="70"/>
        <v/>
      </c>
      <c r="CZ83" s="491" t="str">
        <f t="shared" si="71"/>
        <v/>
      </c>
      <c r="DA83" s="491" t="str">
        <f t="shared" si="72"/>
        <v/>
      </c>
      <c r="DB83" s="492" t="str">
        <f t="shared" si="73"/>
        <v/>
      </c>
      <c r="DC83" s="492" t="str">
        <f t="shared" si="74"/>
        <v/>
      </c>
      <c r="DD83" s="492" t="str">
        <f t="shared" si="75"/>
        <v/>
      </c>
      <c r="DE83" s="491" t="str">
        <f t="shared" si="76"/>
        <v/>
      </c>
      <c r="DF83" s="491" t="str">
        <f t="shared" si="77"/>
        <v/>
      </c>
      <c r="DG83" s="491" t="str">
        <f t="shared" si="78"/>
        <v/>
      </c>
      <c r="DH83" s="491" t="str">
        <f t="shared" si="79"/>
        <v/>
      </c>
      <c r="DI83" s="491" t="str">
        <f t="shared" si="80"/>
        <v/>
      </c>
      <c r="DJ83" s="490" t="str">
        <f t="shared" si="81"/>
        <v/>
      </c>
      <c r="DK83" s="489" t="str">
        <f t="shared" si="82"/>
        <v/>
      </c>
      <c r="DL83" s="586">
        <f t="shared" si="83"/>
        <v>0</v>
      </c>
      <c r="DM83" s="541">
        <f t="shared" si="84"/>
        <v>0</v>
      </c>
      <c r="DN83" s="541">
        <f t="shared" si="85"/>
        <v>0</v>
      </c>
      <c r="DO83" s="541">
        <f t="shared" si="86"/>
        <v>0</v>
      </c>
      <c r="DP83" s="673" t="str">
        <f>IF(DP77="","",(DP77+SUM(BV77)*(DP77="")-SUM(DP79)-DP82-SUM(BV82)*(DP82=""))*BV78/DP$7/365/$F$1)</f>
        <v/>
      </c>
      <c r="DQ83" s="532" t="str">
        <f>IF(DQ77="","",(DQ77+SUM(BW77)*(DQ77="")-SUM(DQ79)-DQ82-SUM(BW82)*(DQ82=""))*BW78/DQ$7/365/$F$1)</f>
        <v/>
      </c>
      <c r="DR83" s="532" t="str">
        <f>IF(DR77="","",(DR77+SUM(BX77)*(DR77="")-SUM(DR79)-DR82-SUM(BX82)*(DR82=""))*BX78/DR$7/365/$F$1)</f>
        <v/>
      </c>
      <c r="DS83" s="674" t="str">
        <f>IF(DS77="","",(DS77+SUM(BY77)*(DS77="")-SUM(DS79)-DS82-SUM(BY82)*(DS82=""))*BY78/DS$7/365/$F$1)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18">SUM(B53,B60,B67,B74,B81)</f>
        <v>0</v>
      </c>
      <c r="C84" s="597">
        <f t="shared" si="118"/>
        <v>0</v>
      </c>
      <c r="D84" s="597">
        <f t="shared" si="118"/>
        <v>0</v>
      </c>
      <c r="E84" s="597">
        <f t="shared" si="118"/>
        <v>0</v>
      </c>
      <c r="F84" s="597">
        <f t="shared" si="118"/>
        <v>0</v>
      </c>
      <c r="G84" s="597">
        <f t="shared" si="118"/>
        <v>0</v>
      </c>
      <c r="H84" s="597">
        <f t="shared" si="118"/>
        <v>0</v>
      </c>
      <c r="I84" s="597">
        <f t="shared" si="118"/>
        <v>0</v>
      </c>
      <c r="J84" s="597">
        <f t="shared" si="118"/>
        <v>0</v>
      </c>
      <c r="K84" s="597">
        <f t="shared" si="118"/>
        <v>0</v>
      </c>
      <c r="L84" s="597">
        <f t="shared" si="118"/>
        <v>0</v>
      </c>
      <c r="M84" s="597">
        <f t="shared" si="118"/>
        <v>0</v>
      </c>
      <c r="N84" s="597">
        <f t="shared" si="118"/>
        <v>0</v>
      </c>
      <c r="O84" s="597">
        <f t="shared" si="118"/>
        <v>0</v>
      </c>
      <c r="P84" s="597">
        <f t="shared" si="118"/>
        <v>0</v>
      </c>
      <c r="Q84" s="597">
        <f t="shared" si="118"/>
        <v>0</v>
      </c>
      <c r="R84" s="597">
        <f t="shared" si="118"/>
        <v>0</v>
      </c>
      <c r="S84" s="678"/>
      <c r="T84" s="597">
        <f t="shared" ref="T84:AJ84" si="119">SUM(T53,T60,T67,T74,T81)</f>
        <v>0</v>
      </c>
      <c r="U84" s="597">
        <f t="shared" si="119"/>
        <v>0</v>
      </c>
      <c r="V84" s="597">
        <f t="shared" si="119"/>
        <v>0</v>
      </c>
      <c r="W84" s="597">
        <f t="shared" si="119"/>
        <v>0</v>
      </c>
      <c r="X84" s="597">
        <f t="shared" si="119"/>
        <v>0</v>
      </c>
      <c r="Y84" s="597">
        <f t="shared" si="119"/>
        <v>0</v>
      </c>
      <c r="Z84" s="597">
        <f t="shared" si="119"/>
        <v>0</v>
      </c>
      <c r="AA84" s="597">
        <f t="shared" si="119"/>
        <v>0</v>
      </c>
      <c r="AB84" s="597">
        <f t="shared" si="119"/>
        <v>0</v>
      </c>
      <c r="AC84" s="597">
        <f t="shared" si="119"/>
        <v>0</v>
      </c>
      <c r="AD84" s="597">
        <f t="shared" si="119"/>
        <v>0</v>
      </c>
      <c r="AE84" s="597">
        <f t="shared" si="119"/>
        <v>0</v>
      </c>
      <c r="AF84" s="597">
        <f t="shared" si="119"/>
        <v>0</v>
      </c>
      <c r="AG84" s="597">
        <f t="shared" si="119"/>
        <v>0</v>
      </c>
      <c r="AH84" s="597">
        <f t="shared" si="119"/>
        <v>0</v>
      </c>
      <c r="AI84" s="597">
        <f t="shared" si="119"/>
        <v>0</v>
      </c>
      <c r="AJ84" s="597">
        <f t="shared" si="119"/>
        <v>0</v>
      </c>
      <c r="AK84" s="678"/>
      <c r="AL84" s="597">
        <f t="shared" ref="AL84:BB84" si="120">SUM(AL53,AL60,AL67,AL74,AL81)</f>
        <v>0</v>
      </c>
      <c r="AM84" s="597">
        <f t="shared" si="120"/>
        <v>0</v>
      </c>
      <c r="AN84" s="597">
        <f t="shared" si="120"/>
        <v>0</v>
      </c>
      <c r="AO84" s="597">
        <f t="shared" si="120"/>
        <v>0</v>
      </c>
      <c r="AP84" s="597">
        <f t="shared" si="120"/>
        <v>0</v>
      </c>
      <c r="AQ84" s="597">
        <f t="shared" si="120"/>
        <v>0</v>
      </c>
      <c r="AR84" s="597">
        <f t="shared" si="120"/>
        <v>0</v>
      </c>
      <c r="AS84" s="597">
        <f t="shared" si="120"/>
        <v>0</v>
      </c>
      <c r="AT84" s="597">
        <f t="shared" si="120"/>
        <v>0</v>
      </c>
      <c r="AU84" s="597">
        <f t="shared" si="120"/>
        <v>0</v>
      </c>
      <c r="AV84" s="597">
        <f t="shared" si="120"/>
        <v>0</v>
      </c>
      <c r="AW84" s="597">
        <f t="shared" si="120"/>
        <v>0</v>
      </c>
      <c r="AX84" s="597">
        <f t="shared" si="120"/>
        <v>0</v>
      </c>
      <c r="AY84" s="597">
        <f t="shared" si="120"/>
        <v>0</v>
      </c>
      <c r="AZ84" s="597">
        <f t="shared" si="120"/>
        <v>0</v>
      </c>
      <c r="BA84" s="597">
        <f t="shared" si="120"/>
        <v>0</v>
      </c>
      <c r="BB84" s="597">
        <f t="shared" si="120"/>
        <v>0</v>
      </c>
      <c r="BC84" s="678"/>
      <c r="BD84" s="597">
        <f t="shared" ref="BD84:BT84" si="121">SUM(BD53,BD60,BD67,BD74,BD81)</f>
        <v>0</v>
      </c>
      <c r="BE84" s="597">
        <f t="shared" si="121"/>
        <v>0</v>
      </c>
      <c r="BF84" s="597">
        <f t="shared" si="121"/>
        <v>0</v>
      </c>
      <c r="BG84" s="597">
        <f t="shared" si="121"/>
        <v>0</v>
      </c>
      <c r="BH84" s="597">
        <f t="shared" si="121"/>
        <v>0</v>
      </c>
      <c r="BI84" s="597">
        <f t="shared" si="121"/>
        <v>0</v>
      </c>
      <c r="BJ84" s="597">
        <f t="shared" si="121"/>
        <v>0</v>
      </c>
      <c r="BK84" s="597">
        <f t="shared" si="121"/>
        <v>0</v>
      </c>
      <c r="BL84" s="597">
        <f t="shared" si="121"/>
        <v>0</v>
      </c>
      <c r="BM84" s="597">
        <f t="shared" si="121"/>
        <v>0</v>
      </c>
      <c r="BN84" s="597">
        <f t="shared" si="121"/>
        <v>0</v>
      </c>
      <c r="BO84" s="597">
        <f t="shared" si="121"/>
        <v>0</v>
      </c>
      <c r="BP84" s="597">
        <f t="shared" si="121"/>
        <v>0</v>
      </c>
      <c r="BQ84" s="597">
        <f t="shared" si="121"/>
        <v>0</v>
      </c>
      <c r="BR84" s="597">
        <f t="shared" si="121"/>
        <v>0</v>
      </c>
      <c r="BS84" s="597">
        <f t="shared" si="121"/>
        <v>0</v>
      </c>
      <c r="BT84" s="597">
        <f t="shared" si="121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60"/>
        <v>0</v>
      </c>
      <c r="CA84" s="584">
        <f t="shared" si="61"/>
        <v>0</v>
      </c>
      <c r="CB84" s="584">
        <f t="shared" si="62"/>
        <v>0</v>
      </c>
      <c r="CC84" s="585">
        <f t="shared" si="63"/>
        <v>0</v>
      </c>
      <c r="CD84" s="482">
        <f t="shared" si="113"/>
        <v>0</v>
      </c>
      <c r="CE84" s="88">
        <f t="shared" si="113"/>
        <v>0</v>
      </c>
      <c r="CF84" s="89">
        <f t="shared" si="113"/>
        <v>0</v>
      </c>
      <c r="CG84" s="89">
        <f t="shared" si="113"/>
        <v>0</v>
      </c>
      <c r="CH84" s="89">
        <f t="shared" si="113"/>
        <v>0</v>
      </c>
      <c r="CI84" s="89">
        <f t="shared" si="113"/>
        <v>0</v>
      </c>
      <c r="CJ84" s="89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9">
        <f t="shared" si="113"/>
        <v>0</v>
      </c>
      <c r="CO84" s="89">
        <f t="shared" si="113"/>
        <v>0</v>
      </c>
      <c r="CP84" s="89">
        <f t="shared" si="113"/>
        <v>0</v>
      </c>
      <c r="CQ84" s="89">
        <f t="shared" si="113"/>
        <v>0</v>
      </c>
      <c r="CR84" s="89">
        <f t="shared" si="113"/>
        <v>0</v>
      </c>
      <c r="CS84" s="88">
        <f t="shared" si="113"/>
        <v>0</v>
      </c>
      <c r="CT84" s="483">
        <f t="shared" si="113"/>
        <v>0</v>
      </c>
      <c r="CU84" s="494">
        <f t="shared" si="66"/>
        <v>0</v>
      </c>
      <c r="CV84" s="495">
        <f t="shared" si="67"/>
        <v>0</v>
      </c>
      <c r="CW84" s="496">
        <f t="shared" si="68"/>
        <v>0</v>
      </c>
      <c r="CX84" s="496">
        <f t="shared" si="69"/>
        <v>0</v>
      </c>
      <c r="CY84" s="496">
        <f t="shared" si="70"/>
        <v>0</v>
      </c>
      <c r="CZ84" s="496">
        <f t="shared" si="71"/>
        <v>0</v>
      </c>
      <c r="DA84" s="496">
        <f t="shared" si="72"/>
        <v>0</v>
      </c>
      <c r="DB84" s="497">
        <f t="shared" si="73"/>
        <v>0</v>
      </c>
      <c r="DC84" s="497">
        <f t="shared" si="74"/>
        <v>0</v>
      </c>
      <c r="DD84" s="497">
        <f t="shared" si="75"/>
        <v>0</v>
      </c>
      <c r="DE84" s="496">
        <f t="shared" si="76"/>
        <v>0</v>
      </c>
      <c r="DF84" s="496">
        <f t="shared" si="77"/>
        <v>0</v>
      </c>
      <c r="DG84" s="496">
        <f t="shared" si="78"/>
        <v>0</v>
      </c>
      <c r="DH84" s="496">
        <f t="shared" si="79"/>
        <v>0</v>
      </c>
      <c r="DI84" s="496">
        <f t="shared" si="80"/>
        <v>0</v>
      </c>
      <c r="DJ84" s="495">
        <f t="shared" si="81"/>
        <v>0</v>
      </c>
      <c r="DK84" s="494">
        <f t="shared" si="82"/>
        <v>0</v>
      </c>
      <c r="DL84" s="586">
        <f t="shared" si="83"/>
        <v>17</v>
      </c>
      <c r="DM84" s="541">
        <f t="shared" si="84"/>
        <v>17</v>
      </c>
      <c r="DN84" s="541">
        <f t="shared" si="85"/>
        <v>17</v>
      </c>
      <c r="DO84" s="541">
        <f t="shared" si="86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$G$1 &amp; " (%)"</f>
        <v>TOTAL FISHING kcal (%)</v>
      </c>
      <c r="B85" s="681">
        <f t="shared" ref="B85:R85" si="122">SUM(B55,B62,B69,B76,B83)</f>
        <v>0</v>
      </c>
      <c r="C85" s="681">
        <f t="shared" si="122"/>
        <v>0</v>
      </c>
      <c r="D85" s="681">
        <f t="shared" si="122"/>
        <v>0</v>
      </c>
      <c r="E85" s="681">
        <f t="shared" si="122"/>
        <v>0</v>
      </c>
      <c r="F85" s="681">
        <f t="shared" si="122"/>
        <v>0</v>
      </c>
      <c r="G85" s="681">
        <f t="shared" si="122"/>
        <v>0</v>
      </c>
      <c r="H85" s="681">
        <f t="shared" si="122"/>
        <v>0</v>
      </c>
      <c r="I85" s="681">
        <f t="shared" si="122"/>
        <v>0</v>
      </c>
      <c r="J85" s="681">
        <f t="shared" si="122"/>
        <v>0</v>
      </c>
      <c r="K85" s="681">
        <f t="shared" si="122"/>
        <v>0</v>
      </c>
      <c r="L85" s="681">
        <f t="shared" si="122"/>
        <v>0</v>
      </c>
      <c r="M85" s="681">
        <f t="shared" si="122"/>
        <v>0</v>
      </c>
      <c r="N85" s="681">
        <f t="shared" si="122"/>
        <v>0</v>
      </c>
      <c r="O85" s="681">
        <f t="shared" si="122"/>
        <v>0</v>
      </c>
      <c r="P85" s="681">
        <f t="shared" si="122"/>
        <v>0</v>
      </c>
      <c r="Q85" s="681">
        <f t="shared" si="122"/>
        <v>0</v>
      </c>
      <c r="R85" s="681">
        <f t="shared" si="122"/>
        <v>0</v>
      </c>
      <c r="S85" s="682"/>
      <c r="T85" s="681">
        <f t="shared" ref="T85:AJ85" si="123">SUM(T55,T62,T69,T76,T83)</f>
        <v>0</v>
      </c>
      <c r="U85" s="681">
        <f t="shared" si="123"/>
        <v>0</v>
      </c>
      <c r="V85" s="681">
        <f t="shared" si="123"/>
        <v>0</v>
      </c>
      <c r="W85" s="681">
        <f t="shared" si="123"/>
        <v>0</v>
      </c>
      <c r="X85" s="681">
        <f t="shared" si="123"/>
        <v>0</v>
      </c>
      <c r="Y85" s="681">
        <f t="shared" si="123"/>
        <v>0</v>
      </c>
      <c r="Z85" s="681">
        <f t="shared" si="123"/>
        <v>0</v>
      </c>
      <c r="AA85" s="681">
        <f t="shared" si="123"/>
        <v>0</v>
      </c>
      <c r="AB85" s="681">
        <f t="shared" si="123"/>
        <v>0</v>
      </c>
      <c r="AC85" s="681">
        <f t="shared" si="123"/>
        <v>0</v>
      </c>
      <c r="AD85" s="681">
        <f t="shared" si="123"/>
        <v>0</v>
      </c>
      <c r="AE85" s="681">
        <f t="shared" si="123"/>
        <v>0</v>
      </c>
      <c r="AF85" s="681">
        <f t="shared" si="123"/>
        <v>0</v>
      </c>
      <c r="AG85" s="681">
        <f t="shared" si="123"/>
        <v>0</v>
      </c>
      <c r="AH85" s="681">
        <f t="shared" si="123"/>
        <v>0</v>
      </c>
      <c r="AI85" s="681">
        <f t="shared" si="123"/>
        <v>0</v>
      </c>
      <c r="AJ85" s="681">
        <f t="shared" si="123"/>
        <v>0</v>
      </c>
      <c r="AK85" s="682"/>
      <c r="AL85" s="681">
        <f t="shared" ref="AL85:BB85" si="124">SUM(AL55,AL62,AL69,AL76,AL83)</f>
        <v>0</v>
      </c>
      <c r="AM85" s="681">
        <f t="shared" si="124"/>
        <v>0</v>
      </c>
      <c r="AN85" s="681">
        <f t="shared" si="124"/>
        <v>0</v>
      </c>
      <c r="AO85" s="681">
        <f t="shared" si="124"/>
        <v>0</v>
      </c>
      <c r="AP85" s="681">
        <f t="shared" si="124"/>
        <v>0</v>
      </c>
      <c r="AQ85" s="681">
        <f t="shared" si="124"/>
        <v>0</v>
      </c>
      <c r="AR85" s="681">
        <f t="shared" si="124"/>
        <v>0</v>
      </c>
      <c r="AS85" s="681">
        <f t="shared" si="124"/>
        <v>0</v>
      </c>
      <c r="AT85" s="681">
        <f t="shared" si="124"/>
        <v>0</v>
      </c>
      <c r="AU85" s="681">
        <f t="shared" si="124"/>
        <v>0</v>
      </c>
      <c r="AV85" s="681">
        <f t="shared" si="124"/>
        <v>0</v>
      </c>
      <c r="AW85" s="681">
        <f t="shared" si="124"/>
        <v>0</v>
      </c>
      <c r="AX85" s="681">
        <f t="shared" si="124"/>
        <v>0</v>
      </c>
      <c r="AY85" s="681">
        <f t="shared" si="124"/>
        <v>0</v>
      </c>
      <c r="AZ85" s="681">
        <f t="shared" si="124"/>
        <v>0</v>
      </c>
      <c r="BA85" s="681">
        <f t="shared" si="124"/>
        <v>0</v>
      </c>
      <c r="BB85" s="681">
        <f t="shared" si="124"/>
        <v>0</v>
      </c>
      <c r="BC85" s="682"/>
      <c r="BD85" s="681">
        <f t="shared" ref="BD85:BT85" si="125">SUM(BD55,BD62,BD69,BD76,BD83)</f>
        <v>0</v>
      </c>
      <c r="BE85" s="681">
        <f t="shared" si="125"/>
        <v>0</v>
      </c>
      <c r="BF85" s="681">
        <f t="shared" si="125"/>
        <v>0</v>
      </c>
      <c r="BG85" s="681">
        <f t="shared" si="125"/>
        <v>0</v>
      </c>
      <c r="BH85" s="681">
        <f t="shared" si="125"/>
        <v>0</v>
      </c>
      <c r="BI85" s="681">
        <f t="shared" si="125"/>
        <v>0</v>
      </c>
      <c r="BJ85" s="681">
        <f t="shared" si="125"/>
        <v>0</v>
      </c>
      <c r="BK85" s="681">
        <f t="shared" si="125"/>
        <v>0</v>
      </c>
      <c r="BL85" s="681">
        <f t="shared" si="125"/>
        <v>0</v>
      </c>
      <c r="BM85" s="681">
        <f t="shared" si="125"/>
        <v>0</v>
      </c>
      <c r="BN85" s="681">
        <f t="shared" si="125"/>
        <v>0</v>
      </c>
      <c r="BO85" s="681">
        <f t="shared" si="125"/>
        <v>0</v>
      </c>
      <c r="BP85" s="681">
        <f t="shared" si="125"/>
        <v>0</v>
      </c>
      <c r="BQ85" s="681">
        <f t="shared" si="125"/>
        <v>0</v>
      </c>
      <c r="BR85" s="681">
        <f t="shared" si="125"/>
        <v>0</v>
      </c>
      <c r="BS85" s="681">
        <f t="shared" si="125"/>
        <v>0</v>
      </c>
      <c r="BT85" s="681">
        <f t="shared" si="125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60"/>
        <v>0</v>
      </c>
      <c r="CA85" s="671">
        <f t="shared" si="61"/>
        <v>0</v>
      </c>
      <c r="CB85" s="671">
        <f t="shared" si="62"/>
        <v>0</v>
      </c>
      <c r="CC85" s="672">
        <f t="shared" si="63"/>
        <v>0</v>
      </c>
      <c r="CD85" s="501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26"/>
        <v>0</v>
      </c>
      <c r="CF85" s="491">
        <f t="shared" si="126"/>
        <v>0</v>
      </c>
      <c r="CG85" s="491">
        <f t="shared" si="126"/>
        <v>0</v>
      </c>
      <c r="CH85" s="491">
        <f t="shared" si="126"/>
        <v>0</v>
      </c>
      <c r="CI85" s="491">
        <f t="shared" si="126"/>
        <v>0</v>
      </c>
      <c r="CJ85" s="491">
        <f t="shared" si="126"/>
        <v>0</v>
      </c>
      <c r="CK85" s="492">
        <f t="shared" si="126"/>
        <v>0</v>
      </c>
      <c r="CL85" s="492">
        <f t="shared" si="126"/>
        <v>0</v>
      </c>
      <c r="CM85" s="492">
        <f t="shared" si="126"/>
        <v>0</v>
      </c>
      <c r="CN85" s="491">
        <f t="shared" si="126"/>
        <v>0</v>
      </c>
      <c r="CO85" s="491">
        <f t="shared" si="126"/>
        <v>0</v>
      </c>
      <c r="CP85" s="491">
        <f t="shared" si="126"/>
        <v>0</v>
      </c>
      <c r="CQ85" s="491">
        <f t="shared" si="126"/>
        <v>0</v>
      </c>
      <c r="CR85" s="491">
        <f t="shared" si="126"/>
        <v>0</v>
      </c>
      <c r="CS85" s="490">
        <f t="shared" si="126"/>
        <v>0</v>
      </c>
      <c r="CT85" s="502">
        <f t="shared" si="126"/>
        <v>0</v>
      </c>
      <c r="CU85" s="489">
        <f t="shared" si="66"/>
        <v>0</v>
      </c>
      <c r="CV85" s="490">
        <f t="shared" si="67"/>
        <v>0</v>
      </c>
      <c r="CW85" s="491">
        <f t="shared" si="68"/>
        <v>0</v>
      </c>
      <c r="CX85" s="491">
        <f t="shared" si="69"/>
        <v>0</v>
      </c>
      <c r="CY85" s="491">
        <f t="shared" si="70"/>
        <v>0</v>
      </c>
      <c r="CZ85" s="491">
        <f t="shared" si="71"/>
        <v>0</v>
      </c>
      <c r="DA85" s="491">
        <f t="shared" si="72"/>
        <v>0</v>
      </c>
      <c r="DB85" s="492">
        <f t="shared" si="73"/>
        <v>0</v>
      </c>
      <c r="DC85" s="492">
        <f t="shared" si="74"/>
        <v>0</v>
      </c>
      <c r="DD85" s="492">
        <f t="shared" si="75"/>
        <v>0</v>
      </c>
      <c r="DE85" s="491">
        <f t="shared" si="76"/>
        <v>0</v>
      </c>
      <c r="DF85" s="491">
        <f t="shared" si="77"/>
        <v>0</v>
      </c>
      <c r="DG85" s="491">
        <f t="shared" si="78"/>
        <v>0</v>
      </c>
      <c r="DH85" s="491">
        <f t="shared" si="79"/>
        <v>0</v>
      </c>
      <c r="DI85" s="491">
        <f t="shared" si="80"/>
        <v>0</v>
      </c>
      <c r="DJ85" s="490">
        <f t="shared" si="81"/>
        <v>0</v>
      </c>
      <c r="DK85" s="489">
        <f t="shared" si="82"/>
        <v>0</v>
      </c>
      <c r="DL85" s="586">
        <f t="shared" si="83"/>
        <v>17</v>
      </c>
      <c r="DM85" s="541">
        <f t="shared" si="84"/>
        <v>17</v>
      </c>
      <c r="DN85" s="541">
        <f t="shared" si="85"/>
        <v>17</v>
      </c>
      <c r="DO85" s="541">
        <f t="shared" si="86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$G$1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$G$1 &amp; " (%)"</f>
        <v>kcal (%)</v>
      </c>
      <c r="B16" s="532" t="str">
        <f>IF(B14="","",B14*B15/B$7/365/$F$1)</f>
        <v/>
      </c>
      <c r="C16" s="532" t="str">
        <f>IF(C14="","",C14*C15/C$7/365/$F$1)</f>
        <v/>
      </c>
      <c r="D16" s="532" t="str">
        <f>IF(D14="","",D14*D15/D$7/365/$F$1)</f>
        <v/>
      </c>
      <c r="E16" s="532" t="str">
        <f>IF(E14="","",E14*E15/E$7/365/$F$1)</f>
        <v/>
      </c>
      <c r="F16" s="532" t="str">
        <f>IF(F14="","",F14*F15/F$7/365/$F$1)</f>
        <v/>
      </c>
      <c r="G16" s="532" t="str">
        <f>IF(G14="","",G14*G15/G$7/365/$F$1)</f>
        <v/>
      </c>
      <c r="H16" s="532" t="str">
        <f>IF(H14="","",H14*H15/H$7/365/$F$1)</f>
        <v/>
      </c>
      <c r="I16" s="532" t="str">
        <f>IF(I14="","",I14*I15/I$7/365/$F$1)</f>
        <v/>
      </c>
      <c r="J16" s="532" t="str">
        <f>IF(J14="","",J14*J15/J$7/365/$F$1)</f>
        <v/>
      </c>
      <c r="K16" s="532" t="str">
        <f>IF(K14="","",K14*K15/K$7/365/$F$1)</f>
        <v/>
      </c>
      <c r="L16" s="532" t="str">
        <f>IF(L14="","",L14*L15/L$7/365/$F$1)</f>
        <v/>
      </c>
      <c r="M16" s="532" t="str">
        <f>IF(M14="","",M14*M15/M$7/365/$F$1)</f>
        <v/>
      </c>
      <c r="N16" s="532" t="str">
        <f>IF(N14="","",N14*N15/N$7/365/$F$1)</f>
        <v/>
      </c>
      <c r="O16" s="532" t="str">
        <f>IF(O14="","",O14*O15/O$7/365/$F$1)</f>
        <v/>
      </c>
      <c r="P16" s="532" t="str">
        <f>IF(P14="","",P14*P15/P$7/365/$F$1)</f>
        <v/>
      </c>
      <c r="Q16" s="532" t="str">
        <f>IF(Q14="","",Q14*Q15/Q$7/365/$F$1)</f>
        <v/>
      </c>
      <c r="R16" s="532" t="str">
        <f>IF(R14="","",R14*R15/R$7/365/$F$1)</f>
        <v/>
      </c>
      <c r="S16" s="670"/>
      <c r="T16" s="504" t="str">
        <f>IF(T14="","",T14*T15/T$7/365/$F$1)</f>
        <v/>
      </c>
      <c r="U16" s="504" t="str">
        <f>IF(U14="","",U14*U15/U$7/365/$F$1)</f>
        <v/>
      </c>
      <c r="V16" s="504" t="str">
        <f>IF(V14="","",V14*V15/V$7/365/$F$1)</f>
        <v/>
      </c>
      <c r="W16" s="504">
        <f>IF(W14="","",W14*W15/W$7/365/$F$1)</f>
        <v>3.7362035225048919E-2</v>
      </c>
      <c r="X16" s="504" t="str">
        <f>IF(X14="","",X14*X15/X$7/365/$F$1)</f>
        <v/>
      </c>
      <c r="Y16" s="504" t="str">
        <f>IF(Y14="","",Y14*Y15/Y$7/365/$F$1)</f>
        <v/>
      </c>
      <c r="Z16" s="504" t="str">
        <f>IF(Z14="","",Z14*Z15/Z$7/365/$F$1)</f>
        <v/>
      </c>
      <c r="AA16" s="504" t="str">
        <f>IF(AA14="","",AA14*AA15/AA$7/365/$F$1)</f>
        <v/>
      </c>
      <c r="AB16" s="504" t="str">
        <f>IF(AB14="","",AB14*AB15/AB$7/365/$F$1)</f>
        <v/>
      </c>
      <c r="AC16" s="504" t="str">
        <f>IF(AC14="","",AC14*AC15/AC$7/365/$F$1)</f>
        <v/>
      </c>
      <c r="AD16" s="504" t="str">
        <f>IF(AD14="","",AD14*AD15/AD$7/365/$F$1)</f>
        <v/>
      </c>
      <c r="AE16" s="504" t="str">
        <f>IF(AE14="","",AE14*AE15/AE$7/365/$F$1)</f>
        <v/>
      </c>
      <c r="AF16" s="504" t="str">
        <f>IF(AF14="","",AF14*AF15/AF$7/365/$F$1)</f>
        <v/>
      </c>
      <c r="AG16" s="504" t="str">
        <f>IF(AG14="","",AG14*AG15/AG$7/365/$F$1)</f>
        <v/>
      </c>
      <c r="AH16" s="504" t="str">
        <f>IF(AH14="","",AH14*AH15/AH$7/365/$F$1)</f>
        <v/>
      </c>
      <c r="AI16" s="504" t="str">
        <f>IF(AI14="","",AI14*AI15/AI$7/365/$F$1)</f>
        <v/>
      </c>
      <c r="AJ16" s="504" t="str">
        <f>IF(AJ14="","",AJ14*AJ15/AJ$7/365/$F$1)</f>
        <v/>
      </c>
      <c r="AK16" s="670"/>
      <c r="AL16" s="532" t="str">
        <f>IF(AL14="","",AL14*AL15/AL$7/365/$F$1)</f>
        <v/>
      </c>
      <c r="AM16" s="532" t="str">
        <f>IF(AM14="","",AM14*AM15/AM$7/365/$F$1)</f>
        <v/>
      </c>
      <c r="AN16" s="532" t="str">
        <f>IF(AN14="","",AN14*AN15/AN$7/365/$F$1)</f>
        <v/>
      </c>
      <c r="AO16" s="532" t="str">
        <f>IF(AO14="","",AO14*AO15/AO$7/365/$F$1)</f>
        <v/>
      </c>
      <c r="AP16" s="532" t="str">
        <f>IF(AP14="","",AP14*AP15/AP$7/365/$F$1)</f>
        <v/>
      </c>
      <c r="AQ16" s="532" t="str">
        <f>IF(AQ14="","",AQ14*AQ15/AQ$7/365/$F$1)</f>
        <v/>
      </c>
      <c r="AR16" s="532" t="str">
        <f>IF(AR14="","",AR14*AR15/AR$7/365/$F$1)</f>
        <v/>
      </c>
      <c r="AS16" s="532" t="str">
        <f>IF(AS14="","",AS14*AS15/AS$7/365/$F$1)</f>
        <v/>
      </c>
      <c r="AT16" s="532" t="str">
        <f>IF(AT14="","",AT14*AT15/AT$7/365/$F$1)</f>
        <v/>
      </c>
      <c r="AU16" s="532" t="str">
        <f>IF(AU14="","",AU14*AU15/AU$7/365/$F$1)</f>
        <v/>
      </c>
      <c r="AV16" s="532" t="str">
        <f>IF(AV14="","",AV14*AV15/AV$7/365/$F$1)</f>
        <v/>
      </c>
      <c r="AW16" s="532" t="str">
        <f>IF(AW14="","",AW14*AW15/AW$7/365/$F$1)</f>
        <v/>
      </c>
      <c r="AX16" s="532" t="str">
        <f>IF(AX14="","",AX14*AX15/AX$7/365/$F$1)</f>
        <v/>
      </c>
      <c r="AY16" s="532" t="str">
        <f>IF(AY14="","",AY14*AY15/AY$7/365/$F$1)</f>
        <v/>
      </c>
      <c r="AZ16" s="532" t="str">
        <f>IF(AZ14="","",AZ14*AZ15/AZ$7/365/$F$1)</f>
        <v/>
      </c>
      <c r="BA16" s="532" t="str">
        <f>IF(BA14="","",BA14*BA15/BA$7/365/$F$1)</f>
        <v/>
      </c>
      <c r="BB16" s="532" t="str">
        <f>IF(BB14="","",BB14*BB15/BB$7/365/$F$1)</f>
        <v/>
      </c>
      <c r="BC16" s="670"/>
      <c r="BD16" s="504" t="str">
        <f>IF(BD14="","",BD14*BD15/BD$7/365/$F$1)</f>
        <v/>
      </c>
      <c r="BE16" s="504" t="str">
        <f>IF(BE14="","",BE14*BE15/BE$7/365/$F$1)</f>
        <v/>
      </c>
      <c r="BF16" s="504" t="str">
        <f>IF(BF14="","",BF14*BF15/BF$7/365/$F$1)</f>
        <v/>
      </c>
      <c r="BG16" s="504" t="str">
        <f>IF(BG14="","",BG14*BG15/BG$7/365/$F$1)</f>
        <v/>
      </c>
      <c r="BH16" s="504" t="str">
        <f>IF(BH14="","",BH14*BH15/BH$7/365/$F$1)</f>
        <v/>
      </c>
      <c r="BI16" s="504" t="str">
        <f>IF(BI14="","",BI14*BI15/BI$7/365/$F$1)</f>
        <v/>
      </c>
      <c r="BJ16" s="504" t="str">
        <f>IF(BJ14="","",BJ14*BJ15/BJ$7/365/$F$1)</f>
        <v/>
      </c>
      <c r="BK16" s="504" t="str">
        <f>IF(BK14="","",BK14*BK15/BK$7/365/$F$1)</f>
        <v/>
      </c>
      <c r="BL16" s="504" t="str">
        <f>IF(BL14="","",BL14*BL15/BL$7/365/$F$1)</f>
        <v/>
      </c>
      <c r="BM16" s="504" t="str">
        <f>IF(BM14="","",BM14*BM15/BM$7/365/$F$1)</f>
        <v/>
      </c>
      <c r="BN16" s="504" t="str">
        <f>IF(BN14="","",BN14*BN15/BN$7/365/$F$1)</f>
        <v/>
      </c>
      <c r="BO16" s="504" t="str">
        <f>IF(BO14="","",BO14*BO15/BO$7/365/$F$1)</f>
        <v/>
      </c>
      <c r="BP16" s="504" t="str">
        <f>IF(BP14="","",BP14*BP15/BP$7/365/$F$1)</f>
        <v/>
      </c>
      <c r="BQ16" s="504" t="str">
        <f>IF(BQ14="","",BQ14*BQ15/BQ$7/365/$F$1)</f>
        <v/>
      </c>
      <c r="BR16" s="504" t="str">
        <f>IF(BR14="","",BR14*BR15/BR$7/365/$F$1)</f>
        <v/>
      </c>
      <c r="BS16" s="504" t="str">
        <f>IF(BS14="","",BS14*BS15/BS$7/365/$F$1)</f>
        <v/>
      </c>
      <c r="BT16" s="504" t="str">
        <f>IF(BT14="","",BT14*BT15/BT$7/365/$F$1)</f>
        <v/>
      </c>
      <c r="BU16" s="670"/>
      <c r="BV16" s="532" t="str">
        <f>IF(BV14="","",BV14*BV15/BV$7/365/$F$1)</f>
        <v/>
      </c>
      <c r="BW16" s="532" t="str">
        <f>IF(BW14="","",BW14*BW15/BW$7/365/$F$1)</f>
        <v/>
      </c>
      <c r="BX16" s="532" t="str">
        <f>IF(BX14="","",BX14*BX15/BX$7/365/$F$1)</f>
        <v/>
      </c>
      <c r="BY16" s="532" t="str">
        <f>IF(BY14="","",BY14*BY15/BY$7/365/$F$1)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2">IF(B17="","",B14*B17)</f>
        <v/>
      </c>
      <c r="C18" s="529" t="str">
        <f t="shared" si="32"/>
        <v/>
      </c>
      <c r="D18" s="529" t="str">
        <f t="shared" si="32"/>
        <v/>
      </c>
      <c r="E18" s="529" t="str">
        <f t="shared" si="32"/>
        <v/>
      </c>
      <c r="F18" s="529" t="str">
        <f t="shared" si="32"/>
        <v/>
      </c>
      <c r="G18" s="529" t="str">
        <f t="shared" si="32"/>
        <v/>
      </c>
      <c r="H18" s="529" t="str">
        <f t="shared" si="32"/>
        <v/>
      </c>
      <c r="I18" s="529" t="str">
        <f t="shared" si="32"/>
        <v/>
      </c>
      <c r="J18" s="529" t="str">
        <f t="shared" si="32"/>
        <v/>
      </c>
      <c r="K18" s="529" t="str">
        <f t="shared" si="32"/>
        <v/>
      </c>
      <c r="L18" s="529" t="str">
        <f t="shared" si="32"/>
        <v/>
      </c>
      <c r="M18" s="529" t="str">
        <f t="shared" si="32"/>
        <v/>
      </c>
      <c r="N18" s="529" t="str">
        <f t="shared" si="32"/>
        <v/>
      </c>
      <c r="O18" s="529" t="str">
        <f t="shared" si="32"/>
        <v/>
      </c>
      <c r="P18" s="529" t="str">
        <f t="shared" si="32"/>
        <v/>
      </c>
      <c r="Q18" s="529" t="str">
        <f t="shared" si="32"/>
        <v/>
      </c>
      <c r="R18" s="529" t="str">
        <f t="shared" si="32"/>
        <v/>
      </c>
      <c r="S18" s="533"/>
      <c r="T18" s="529" t="str">
        <f t="shared" ref="T18:AJ18" si="33">IF(T17="","",T14*T17)</f>
        <v/>
      </c>
      <c r="U18" s="529" t="str">
        <f t="shared" si="33"/>
        <v/>
      </c>
      <c r="V18" s="529" t="str">
        <f t="shared" si="33"/>
        <v/>
      </c>
      <c r="W18" s="529">
        <f t="shared" si="33"/>
        <v>110.42399999999999</v>
      </c>
      <c r="X18" s="529" t="str">
        <f t="shared" si="33"/>
        <v/>
      </c>
      <c r="Y18" s="529" t="str">
        <f t="shared" si="33"/>
        <v/>
      </c>
      <c r="Z18" s="529" t="str">
        <f t="shared" si="33"/>
        <v/>
      </c>
      <c r="AA18" s="529" t="str">
        <f t="shared" si="33"/>
        <v/>
      </c>
      <c r="AB18" s="529" t="str">
        <f t="shared" si="33"/>
        <v/>
      </c>
      <c r="AC18" s="529" t="str">
        <f t="shared" si="33"/>
        <v/>
      </c>
      <c r="AD18" s="529" t="str">
        <f t="shared" si="33"/>
        <v/>
      </c>
      <c r="AE18" s="529" t="str">
        <f t="shared" si="33"/>
        <v/>
      </c>
      <c r="AF18" s="529" t="str">
        <f t="shared" si="33"/>
        <v/>
      </c>
      <c r="AG18" s="529" t="str">
        <f t="shared" si="33"/>
        <v/>
      </c>
      <c r="AH18" s="529" t="str">
        <f t="shared" si="33"/>
        <v/>
      </c>
      <c r="AI18" s="529" t="str">
        <f t="shared" si="33"/>
        <v/>
      </c>
      <c r="AJ18" s="529" t="str">
        <f t="shared" si="33"/>
        <v/>
      </c>
      <c r="AK18" s="533"/>
      <c r="AL18" s="529" t="str">
        <f t="shared" ref="AL18:BB18" si="34">IF(AL17="","",AL14*AL17)</f>
        <v/>
      </c>
      <c r="AM18" s="529" t="str">
        <f t="shared" si="34"/>
        <v/>
      </c>
      <c r="AN18" s="529" t="str">
        <f t="shared" si="34"/>
        <v/>
      </c>
      <c r="AO18" s="529" t="str">
        <f t="shared" si="34"/>
        <v/>
      </c>
      <c r="AP18" s="529" t="str">
        <f t="shared" si="34"/>
        <v/>
      </c>
      <c r="AQ18" s="529" t="str">
        <f t="shared" si="34"/>
        <v/>
      </c>
      <c r="AR18" s="529" t="str">
        <f t="shared" si="34"/>
        <v/>
      </c>
      <c r="AS18" s="529" t="str">
        <f t="shared" si="34"/>
        <v/>
      </c>
      <c r="AT18" s="529" t="str">
        <f t="shared" si="34"/>
        <v/>
      </c>
      <c r="AU18" s="529" t="str">
        <f t="shared" si="34"/>
        <v/>
      </c>
      <c r="AV18" s="529" t="str">
        <f t="shared" si="34"/>
        <v/>
      </c>
      <c r="AW18" s="529" t="str">
        <f t="shared" si="34"/>
        <v/>
      </c>
      <c r="AX18" s="529" t="str">
        <f t="shared" si="34"/>
        <v/>
      </c>
      <c r="AY18" s="529" t="str">
        <f t="shared" si="34"/>
        <v/>
      </c>
      <c r="AZ18" s="529" t="str">
        <f t="shared" si="34"/>
        <v/>
      </c>
      <c r="BA18" s="529" t="str">
        <f t="shared" si="34"/>
        <v/>
      </c>
      <c r="BB18" s="529" t="str">
        <f t="shared" si="34"/>
        <v/>
      </c>
      <c r="BC18" s="533"/>
      <c r="BD18" s="529" t="str">
        <f t="shared" ref="BD18:BT18" si="35">IF(BD17="","",BD14*BD17)</f>
        <v/>
      </c>
      <c r="BE18" s="529" t="str">
        <f t="shared" si="35"/>
        <v/>
      </c>
      <c r="BF18" s="529" t="str">
        <f t="shared" si="35"/>
        <v/>
      </c>
      <c r="BG18" s="529" t="str">
        <f t="shared" si="35"/>
        <v/>
      </c>
      <c r="BH18" s="529" t="str">
        <f t="shared" si="35"/>
        <v/>
      </c>
      <c r="BI18" s="529" t="str">
        <f t="shared" si="35"/>
        <v/>
      </c>
      <c r="BJ18" s="529" t="str">
        <f t="shared" si="35"/>
        <v/>
      </c>
      <c r="BK18" s="529" t="str">
        <f t="shared" si="35"/>
        <v/>
      </c>
      <c r="BL18" s="529" t="str">
        <f t="shared" si="35"/>
        <v/>
      </c>
      <c r="BM18" s="529" t="str">
        <f t="shared" si="35"/>
        <v/>
      </c>
      <c r="BN18" s="529" t="str">
        <f t="shared" si="35"/>
        <v/>
      </c>
      <c r="BO18" s="529" t="str">
        <f t="shared" si="35"/>
        <v/>
      </c>
      <c r="BP18" s="529" t="str">
        <f t="shared" si="35"/>
        <v/>
      </c>
      <c r="BQ18" s="529" t="str">
        <f t="shared" si="35"/>
        <v/>
      </c>
      <c r="BR18" s="529" t="str">
        <f t="shared" si="35"/>
        <v/>
      </c>
      <c r="BS18" s="529" t="str">
        <f t="shared" si="35"/>
        <v/>
      </c>
      <c r="BT18" s="529" t="str">
        <f t="shared" si="35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IF(DP10="","",(DP10+SUM(BV10)*(DP10="")-SUM(DP14)-DP17-SUM(BV17)*(DP17=""))*BV11/DP$7/365/$F$1)</f>
        <v/>
      </c>
      <c r="DQ18" s="532" t="str">
        <f>IF(DQ10="","",(DQ10+SUM(BW10)*(DQ10="")-SUM(DQ14)-DQ17-SUM(BW17)*(DQ17=""))*BW11/DQ$7/365/$F$1)</f>
        <v/>
      </c>
      <c r="DR18" s="532" t="str">
        <f>IF(DR10="","",(DR10+SUM(BX10)*(DR10="")-SUM(DR14)-DR17-SUM(BX17)*(DR17=""))*BX11/DR$7/365/$F$1)</f>
        <v/>
      </c>
      <c r="DS18" s="674" t="str">
        <f>IF(DS10="","",(DS10+SUM(BY10)*(DS10="")-SUM(DS14)-DS17-SUM(BY17)*(DS17=""))*BY11/DS$7/365/$F$1)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36"/>
        <v/>
      </c>
      <c r="CF20" s="89" t="str">
        <f t="shared" si="36"/>
        <v/>
      </c>
      <c r="CG20" s="89" t="str">
        <f t="shared" si="36"/>
        <v/>
      </c>
      <c r="CH20" s="89" t="str">
        <f t="shared" si="36"/>
        <v/>
      </c>
      <c r="CI20" s="89" t="str">
        <f t="shared" si="36"/>
        <v/>
      </c>
      <c r="CJ20" s="89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9" t="str">
        <f t="shared" si="36"/>
        <v/>
      </c>
      <c r="CO20" s="89" t="str">
        <f t="shared" si="36"/>
        <v/>
      </c>
      <c r="CP20" s="89" t="str">
        <f t="shared" si="36"/>
        <v/>
      </c>
      <c r="CQ20" s="89" t="str">
        <f t="shared" si="36"/>
        <v/>
      </c>
      <c r="CR20" s="89" t="str">
        <f t="shared" si="36"/>
        <v/>
      </c>
      <c r="CS20" s="88" t="str">
        <f t="shared" si="36"/>
        <v/>
      </c>
      <c r="CT20" s="483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5">COUNT(B20:R20)</f>
        <v>0</v>
      </c>
      <c r="DM20" s="541">
        <f t="shared" ref="DM20:DM27" si="56">COUNT(T20:AJ20)</f>
        <v>0</v>
      </c>
      <c r="DN20" s="541">
        <f t="shared" ref="DN20:DN27" si="57">COUNT(AL20:BB20)</f>
        <v>1</v>
      </c>
      <c r="DO20" s="541">
        <f t="shared" ref="DO20:DO27" si="58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37"/>
        <v/>
      </c>
      <c r="CF21" s="89" t="str">
        <f t="shared" si="37"/>
        <v/>
      </c>
      <c r="CG21" s="89" t="str">
        <f t="shared" si="37"/>
        <v/>
      </c>
      <c r="CH21" s="89" t="str">
        <f t="shared" si="37"/>
        <v/>
      </c>
      <c r="CI21" s="89" t="str">
        <f t="shared" si="37"/>
        <v/>
      </c>
      <c r="CJ21" s="89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9" t="str">
        <f t="shared" si="37"/>
        <v/>
      </c>
      <c r="CO21" s="89" t="str">
        <f t="shared" si="37"/>
        <v/>
      </c>
      <c r="CP21" s="89" t="str">
        <f t="shared" si="37"/>
        <v/>
      </c>
      <c r="CQ21" s="89" t="str">
        <f t="shared" si="37"/>
        <v/>
      </c>
      <c r="CR21" s="89" t="str">
        <f t="shared" si="37"/>
        <v/>
      </c>
      <c r="CS21" s="88" t="str">
        <f t="shared" si="37"/>
        <v/>
      </c>
      <c r="CT21" s="483" t="str">
        <f t="shared" si="37"/>
        <v/>
      </c>
      <c r="CU21" s="494" t="str">
        <f t="shared" si="38"/>
        <v/>
      </c>
      <c r="CV21" s="495" t="str">
        <f t="shared" si="39"/>
        <v/>
      </c>
      <c r="CW21" s="496" t="str">
        <f t="shared" si="40"/>
        <v/>
      </c>
      <c r="CX21" s="496" t="str">
        <f t="shared" si="41"/>
        <v/>
      </c>
      <c r="CY21" s="496" t="str">
        <f t="shared" si="42"/>
        <v/>
      </c>
      <c r="CZ21" s="496" t="str">
        <f t="shared" si="43"/>
        <v/>
      </c>
      <c r="DA21" s="496" t="str">
        <f t="shared" si="44"/>
        <v/>
      </c>
      <c r="DB21" s="497" t="str">
        <f t="shared" si="45"/>
        <v/>
      </c>
      <c r="DC21" s="497" t="str">
        <f t="shared" si="46"/>
        <v/>
      </c>
      <c r="DD21" s="497" t="str">
        <f t="shared" si="47"/>
        <v/>
      </c>
      <c r="DE21" s="496" t="str">
        <f t="shared" si="48"/>
        <v/>
      </c>
      <c r="DF21" s="496" t="str">
        <f t="shared" si="49"/>
        <v/>
      </c>
      <c r="DG21" s="496" t="str">
        <f t="shared" si="50"/>
        <v/>
      </c>
      <c r="DH21" s="496" t="str">
        <f t="shared" si="51"/>
        <v/>
      </c>
      <c r="DI21" s="496" t="str">
        <f t="shared" si="52"/>
        <v/>
      </c>
      <c r="DJ21" s="495" t="str">
        <f t="shared" si="53"/>
        <v/>
      </c>
      <c r="DK21" s="494" t="str">
        <f t="shared" si="54"/>
        <v/>
      </c>
      <c r="DL21" s="586">
        <f t="shared" si="55"/>
        <v>0</v>
      </c>
      <c r="DM21" s="541">
        <f t="shared" si="56"/>
        <v>0</v>
      </c>
      <c r="DN21" s="541">
        <f t="shared" si="57"/>
        <v>1</v>
      </c>
      <c r="DO21" s="541">
        <f t="shared" si="58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59"/>
        <v/>
      </c>
      <c r="CE22" s="88" t="str">
        <f t="shared" si="37"/>
        <v/>
      </c>
      <c r="CF22" s="89" t="str">
        <f t="shared" si="37"/>
        <v/>
      </c>
      <c r="CG22" s="89" t="str">
        <f t="shared" si="37"/>
        <v/>
      </c>
      <c r="CH22" s="89" t="str">
        <f t="shared" si="37"/>
        <v/>
      </c>
      <c r="CI22" s="89" t="str">
        <f t="shared" si="37"/>
        <v/>
      </c>
      <c r="CJ22" s="89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9" t="str">
        <f t="shared" si="37"/>
        <v/>
      </c>
      <c r="CO22" s="89" t="str">
        <f t="shared" si="37"/>
        <v/>
      </c>
      <c r="CP22" s="89" t="str">
        <f t="shared" si="37"/>
        <v/>
      </c>
      <c r="CQ22" s="89" t="str">
        <f t="shared" si="37"/>
        <v/>
      </c>
      <c r="CR22" s="89" t="str">
        <f t="shared" si="37"/>
        <v/>
      </c>
      <c r="CS22" s="88" t="str">
        <f t="shared" si="37"/>
        <v/>
      </c>
      <c r="CT22" s="483" t="str">
        <f t="shared" si="37"/>
        <v/>
      </c>
      <c r="CU22" s="494" t="str">
        <f t="shared" si="38"/>
        <v/>
      </c>
      <c r="CV22" s="495" t="str">
        <f t="shared" si="39"/>
        <v/>
      </c>
      <c r="CW22" s="496" t="str">
        <f t="shared" si="40"/>
        <v/>
      </c>
      <c r="CX22" s="496" t="str">
        <f t="shared" si="41"/>
        <v/>
      </c>
      <c r="CY22" s="496" t="str">
        <f t="shared" si="42"/>
        <v/>
      </c>
      <c r="CZ22" s="496" t="str">
        <f t="shared" si="43"/>
        <v/>
      </c>
      <c r="DA22" s="496" t="str">
        <f t="shared" si="44"/>
        <v/>
      </c>
      <c r="DB22" s="497" t="str">
        <f t="shared" si="45"/>
        <v/>
      </c>
      <c r="DC22" s="497" t="str">
        <f t="shared" si="46"/>
        <v/>
      </c>
      <c r="DD22" s="497" t="str">
        <f t="shared" si="47"/>
        <v/>
      </c>
      <c r="DE22" s="496" t="str">
        <f t="shared" si="48"/>
        <v/>
      </c>
      <c r="DF22" s="496" t="str">
        <f t="shared" si="49"/>
        <v/>
      </c>
      <c r="DG22" s="496" t="str">
        <f t="shared" si="50"/>
        <v/>
      </c>
      <c r="DH22" s="496" t="str">
        <f t="shared" si="51"/>
        <v/>
      </c>
      <c r="DI22" s="496" t="str">
        <f t="shared" si="52"/>
        <v/>
      </c>
      <c r="DJ22" s="495" t="str">
        <f t="shared" si="53"/>
        <v/>
      </c>
      <c r="DK22" s="494" t="str">
        <f t="shared" si="54"/>
        <v/>
      </c>
      <c r="DL22" s="586">
        <f t="shared" si="55"/>
        <v>0</v>
      </c>
      <c r="DM22" s="541">
        <f t="shared" si="56"/>
        <v>0</v>
      </c>
      <c r="DN22" s="541">
        <f t="shared" si="57"/>
        <v>1</v>
      </c>
      <c r="DO22" s="541">
        <f t="shared" si="58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0">IF(B21="","",B20*B21*B22)</f>
        <v/>
      </c>
      <c r="C23" s="503" t="str">
        <f t="shared" si="60"/>
        <v/>
      </c>
      <c r="D23" s="503" t="str">
        <f t="shared" si="60"/>
        <v/>
      </c>
      <c r="E23" s="503" t="str">
        <f t="shared" si="60"/>
        <v/>
      </c>
      <c r="F23" s="503" t="str">
        <f t="shared" si="60"/>
        <v/>
      </c>
      <c r="G23" s="503" t="str">
        <f t="shared" si="60"/>
        <v/>
      </c>
      <c r="H23" s="503" t="str">
        <f t="shared" si="60"/>
        <v/>
      </c>
      <c r="I23" s="503" t="str">
        <f t="shared" si="60"/>
        <v/>
      </c>
      <c r="J23" s="503" t="str">
        <f t="shared" si="60"/>
        <v/>
      </c>
      <c r="K23" s="503" t="str">
        <f t="shared" si="60"/>
        <v/>
      </c>
      <c r="L23" s="503" t="str">
        <f t="shared" si="60"/>
        <v/>
      </c>
      <c r="M23" s="503" t="str">
        <f t="shared" si="60"/>
        <v/>
      </c>
      <c r="N23" s="503" t="str">
        <f t="shared" si="60"/>
        <v/>
      </c>
      <c r="O23" s="503" t="str">
        <f t="shared" si="60"/>
        <v/>
      </c>
      <c r="P23" s="503" t="str">
        <f t="shared" si="60"/>
        <v/>
      </c>
      <c r="Q23" s="503" t="str">
        <f t="shared" si="60"/>
        <v/>
      </c>
      <c r="R23" s="503" t="str">
        <f t="shared" si="60"/>
        <v/>
      </c>
      <c r="S23" s="516"/>
      <c r="T23" s="503" t="str">
        <f t="shared" ref="T23:AJ23" si="61">IF(T21="","",T20*T21*T22)</f>
        <v/>
      </c>
      <c r="U23" s="503" t="str">
        <f t="shared" si="61"/>
        <v/>
      </c>
      <c r="V23" s="503" t="str">
        <f t="shared" si="61"/>
        <v/>
      </c>
      <c r="W23" s="503" t="str">
        <f t="shared" si="61"/>
        <v/>
      </c>
      <c r="X23" s="503" t="str">
        <f t="shared" si="61"/>
        <v/>
      </c>
      <c r="Y23" s="503" t="str">
        <f t="shared" si="61"/>
        <v/>
      </c>
      <c r="Z23" s="503" t="str">
        <f t="shared" si="61"/>
        <v/>
      </c>
      <c r="AA23" s="503" t="str">
        <f t="shared" si="61"/>
        <v/>
      </c>
      <c r="AB23" s="503" t="str">
        <f t="shared" si="61"/>
        <v/>
      </c>
      <c r="AC23" s="503" t="str">
        <f t="shared" si="61"/>
        <v/>
      </c>
      <c r="AD23" s="503" t="str">
        <f t="shared" si="61"/>
        <v/>
      </c>
      <c r="AE23" s="503" t="str">
        <f t="shared" si="61"/>
        <v/>
      </c>
      <c r="AF23" s="503" t="str">
        <f t="shared" si="61"/>
        <v/>
      </c>
      <c r="AG23" s="503" t="str">
        <f t="shared" si="61"/>
        <v/>
      </c>
      <c r="AH23" s="503" t="str">
        <f t="shared" si="61"/>
        <v/>
      </c>
      <c r="AI23" s="503" t="str">
        <f t="shared" si="61"/>
        <v/>
      </c>
      <c r="AJ23" s="503" t="str">
        <f t="shared" si="61"/>
        <v/>
      </c>
      <c r="AK23" s="516"/>
      <c r="AL23" s="503" t="str">
        <f t="shared" ref="AL23:BB23" si="62">IF(AL21="","",AL20*AL21*AL22)</f>
        <v/>
      </c>
      <c r="AM23" s="503" t="str">
        <f t="shared" si="62"/>
        <v/>
      </c>
      <c r="AN23" s="503" t="str">
        <f t="shared" si="62"/>
        <v/>
      </c>
      <c r="AO23" s="503" t="str">
        <f t="shared" si="62"/>
        <v/>
      </c>
      <c r="AP23" s="503">
        <f t="shared" si="62"/>
        <v>80</v>
      </c>
      <c r="AQ23" s="503" t="str">
        <f t="shared" si="62"/>
        <v/>
      </c>
      <c r="AR23" s="503" t="str">
        <f t="shared" si="62"/>
        <v/>
      </c>
      <c r="AS23" s="503" t="str">
        <f t="shared" si="62"/>
        <v/>
      </c>
      <c r="AT23" s="503" t="str">
        <f t="shared" si="62"/>
        <v/>
      </c>
      <c r="AU23" s="503" t="str">
        <f t="shared" si="62"/>
        <v/>
      </c>
      <c r="AV23" s="503" t="str">
        <f t="shared" si="62"/>
        <v/>
      </c>
      <c r="AW23" s="503" t="str">
        <f t="shared" si="62"/>
        <v/>
      </c>
      <c r="AX23" s="503" t="str">
        <f t="shared" si="62"/>
        <v/>
      </c>
      <c r="AY23" s="503" t="str">
        <f t="shared" si="62"/>
        <v/>
      </c>
      <c r="AZ23" s="503" t="str">
        <f t="shared" si="62"/>
        <v/>
      </c>
      <c r="BA23" s="503" t="str">
        <f t="shared" si="62"/>
        <v/>
      </c>
      <c r="BB23" s="503" t="str">
        <f t="shared" si="62"/>
        <v/>
      </c>
      <c r="BC23" s="516"/>
      <c r="BD23" s="503" t="str">
        <f t="shared" ref="BD23:BT23" si="63">IF(BD21="","",BD20*BD21*BD22)</f>
        <v/>
      </c>
      <c r="BE23" s="503" t="str">
        <f t="shared" si="63"/>
        <v/>
      </c>
      <c r="BF23" s="503" t="str">
        <f t="shared" si="63"/>
        <v/>
      </c>
      <c r="BG23" s="503" t="str">
        <f t="shared" si="63"/>
        <v/>
      </c>
      <c r="BH23" s="503" t="str">
        <f t="shared" si="63"/>
        <v/>
      </c>
      <c r="BI23" s="503" t="str">
        <f t="shared" si="63"/>
        <v/>
      </c>
      <c r="BJ23" s="503" t="str">
        <f t="shared" si="63"/>
        <v/>
      </c>
      <c r="BK23" s="503" t="str">
        <f t="shared" si="63"/>
        <v/>
      </c>
      <c r="BL23" s="503" t="str">
        <f t="shared" si="63"/>
        <v/>
      </c>
      <c r="BM23" s="503" t="str">
        <f t="shared" si="63"/>
        <v/>
      </c>
      <c r="BN23" s="503" t="str">
        <f t="shared" si="63"/>
        <v/>
      </c>
      <c r="BO23" s="503" t="str">
        <f t="shared" si="63"/>
        <v/>
      </c>
      <c r="BP23" s="503" t="str">
        <f t="shared" si="63"/>
        <v/>
      </c>
      <c r="BQ23" s="503" t="str">
        <f t="shared" si="63"/>
        <v/>
      </c>
      <c r="BR23" s="503" t="str">
        <f t="shared" si="63"/>
        <v/>
      </c>
      <c r="BS23" s="503" t="str">
        <f t="shared" si="63"/>
        <v/>
      </c>
      <c r="BT23" s="503" t="str">
        <f t="shared" si="63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59"/>
        <v/>
      </c>
      <c r="CE23" s="88" t="str">
        <f t="shared" si="37"/>
        <v/>
      </c>
      <c r="CF23" s="89" t="str">
        <f t="shared" si="37"/>
        <v/>
      </c>
      <c r="CG23" s="89" t="str">
        <f t="shared" si="37"/>
        <v/>
      </c>
      <c r="CH23" s="89" t="str">
        <f t="shared" si="37"/>
        <v/>
      </c>
      <c r="CI23" s="89" t="str">
        <f t="shared" si="37"/>
        <v/>
      </c>
      <c r="CJ23" s="89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9" t="str">
        <f t="shared" si="37"/>
        <v/>
      </c>
      <c r="CO23" s="89" t="str">
        <f t="shared" si="37"/>
        <v/>
      </c>
      <c r="CP23" s="89" t="str">
        <f t="shared" si="37"/>
        <v/>
      </c>
      <c r="CQ23" s="89" t="str">
        <f t="shared" si="37"/>
        <v/>
      </c>
      <c r="CR23" s="89" t="str">
        <f t="shared" si="37"/>
        <v/>
      </c>
      <c r="CS23" s="88" t="str">
        <f t="shared" si="37"/>
        <v/>
      </c>
      <c r="CT23" s="483" t="str">
        <f t="shared" si="37"/>
        <v/>
      </c>
      <c r="CU23" s="494" t="str">
        <f t="shared" si="38"/>
        <v/>
      </c>
      <c r="CV23" s="495" t="str">
        <f t="shared" si="39"/>
        <v/>
      </c>
      <c r="CW23" s="496" t="str">
        <f t="shared" si="40"/>
        <v/>
      </c>
      <c r="CX23" s="496" t="str">
        <f t="shared" si="41"/>
        <v/>
      </c>
      <c r="CY23" s="496" t="str">
        <f t="shared" si="42"/>
        <v/>
      </c>
      <c r="CZ23" s="496" t="str">
        <f t="shared" si="43"/>
        <v/>
      </c>
      <c r="DA23" s="496" t="str">
        <f t="shared" si="44"/>
        <v/>
      </c>
      <c r="DB23" s="497" t="str">
        <f t="shared" si="45"/>
        <v/>
      </c>
      <c r="DC23" s="497" t="str">
        <f t="shared" si="46"/>
        <v/>
      </c>
      <c r="DD23" s="497" t="str">
        <f t="shared" si="47"/>
        <v/>
      </c>
      <c r="DE23" s="496" t="str">
        <f t="shared" si="48"/>
        <v/>
      </c>
      <c r="DF23" s="496" t="str">
        <f t="shared" si="49"/>
        <v/>
      </c>
      <c r="DG23" s="496" t="str">
        <f t="shared" si="50"/>
        <v/>
      </c>
      <c r="DH23" s="496" t="str">
        <f t="shared" si="51"/>
        <v/>
      </c>
      <c r="DI23" s="496" t="str">
        <f t="shared" si="52"/>
        <v/>
      </c>
      <c r="DJ23" s="495" t="str">
        <f t="shared" si="53"/>
        <v/>
      </c>
      <c r="DK23" s="494" t="str">
        <f t="shared" si="54"/>
        <v/>
      </c>
      <c r="DL23" s="586">
        <f t="shared" si="55"/>
        <v>0</v>
      </c>
      <c r="DM23" s="541">
        <f t="shared" si="56"/>
        <v>0</v>
      </c>
      <c r="DN23" s="541">
        <f t="shared" si="57"/>
        <v>1</v>
      </c>
      <c r="DO23" s="541">
        <f t="shared" si="58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$G$1 &amp; "/kg"</f>
        <v>kcal/kg</v>
      </c>
      <c r="B24" s="530">
        <f>354*$K$1</f>
        <v>354</v>
      </c>
      <c r="C24" s="530">
        <f t="shared" ref="C24:R24" si="64">354*$K$1</f>
        <v>354</v>
      </c>
      <c r="D24" s="530">
        <f t="shared" si="64"/>
        <v>354</v>
      </c>
      <c r="E24" s="530">
        <f t="shared" si="64"/>
        <v>354</v>
      </c>
      <c r="F24" s="530">
        <f t="shared" si="64"/>
        <v>354</v>
      </c>
      <c r="G24" s="530">
        <f t="shared" si="64"/>
        <v>354</v>
      </c>
      <c r="H24" s="530">
        <f t="shared" si="64"/>
        <v>354</v>
      </c>
      <c r="I24" s="530">
        <f t="shared" si="64"/>
        <v>354</v>
      </c>
      <c r="J24" s="530">
        <f t="shared" si="64"/>
        <v>354</v>
      </c>
      <c r="K24" s="530">
        <f t="shared" si="64"/>
        <v>354</v>
      </c>
      <c r="L24" s="530">
        <f t="shared" si="64"/>
        <v>354</v>
      </c>
      <c r="M24" s="530">
        <f t="shared" si="64"/>
        <v>354</v>
      </c>
      <c r="N24" s="530">
        <f t="shared" si="64"/>
        <v>354</v>
      </c>
      <c r="O24" s="530">
        <f t="shared" si="64"/>
        <v>354</v>
      </c>
      <c r="P24" s="530">
        <f t="shared" si="64"/>
        <v>354</v>
      </c>
      <c r="Q24" s="530">
        <f t="shared" si="64"/>
        <v>354</v>
      </c>
      <c r="R24" s="530">
        <f t="shared" si="64"/>
        <v>354</v>
      </c>
      <c r="S24" s="527"/>
      <c r="T24" s="530">
        <f>354*$K$1</f>
        <v>354</v>
      </c>
      <c r="U24" s="530">
        <f t="shared" ref="U24:AJ24" si="65">354*$K$1</f>
        <v>354</v>
      </c>
      <c r="V24" s="530">
        <f t="shared" si="65"/>
        <v>354</v>
      </c>
      <c r="W24" s="530">
        <f t="shared" si="65"/>
        <v>354</v>
      </c>
      <c r="X24" s="530">
        <f t="shared" si="65"/>
        <v>354</v>
      </c>
      <c r="Y24" s="530">
        <f t="shared" si="65"/>
        <v>354</v>
      </c>
      <c r="Z24" s="530">
        <f t="shared" si="65"/>
        <v>354</v>
      </c>
      <c r="AA24" s="530">
        <f t="shared" si="65"/>
        <v>354</v>
      </c>
      <c r="AB24" s="530">
        <f t="shared" si="65"/>
        <v>354</v>
      </c>
      <c r="AC24" s="530">
        <f t="shared" si="65"/>
        <v>354</v>
      </c>
      <c r="AD24" s="530">
        <f t="shared" si="65"/>
        <v>354</v>
      </c>
      <c r="AE24" s="530">
        <f t="shared" si="65"/>
        <v>354</v>
      </c>
      <c r="AF24" s="530">
        <f t="shared" si="65"/>
        <v>354</v>
      </c>
      <c r="AG24" s="530">
        <f t="shared" si="65"/>
        <v>354</v>
      </c>
      <c r="AH24" s="530">
        <f t="shared" si="65"/>
        <v>354</v>
      </c>
      <c r="AI24" s="530">
        <f t="shared" si="65"/>
        <v>354</v>
      </c>
      <c r="AJ24" s="530">
        <f t="shared" si="65"/>
        <v>354</v>
      </c>
      <c r="AK24" s="527"/>
      <c r="AL24" s="530">
        <f>354*$K$1</f>
        <v>354</v>
      </c>
      <c r="AM24" s="530">
        <f t="shared" ref="AM24:BB24" si="66">354*$K$1</f>
        <v>354</v>
      </c>
      <c r="AN24" s="530">
        <f t="shared" si="66"/>
        <v>354</v>
      </c>
      <c r="AO24" s="530">
        <f t="shared" si="66"/>
        <v>354</v>
      </c>
      <c r="AP24" s="530">
        <f t="shared" si="66"/>
        <v>354</v>
      </c>
      <c r="AQ24" s="530">
        <f t="shared" si="66"/>
        <v>354</v>
      </c>
      <c r="AR24" s="530">
        <f t="shared" si="66"/>
        <v>354</v>
      </c>
      <c r="AS24" s="530">
        <f t="shared" si="66"/>
        <v>354</v>
      </c>
      <c r="AT24" s="530">
        <f t="shared" si="66"/>
        <v>354</v>
      </c>
      <c r="AU24" s="530">
        <f t="shared" si="66"/>
        <v>354</v>
      </c>
      <c r="AV24" s="530">
        <f t="shared" si="66"/>
        <v>354</v>
      </c>
      <c r="AW24" s="530">
        <f t="shared" si="66"/>
        <v>354</v>
      </c>
      <c r="AX24" s="530">
        <f t="shared" si="66"/>
        <v>354</v>
      </c>
      <c r="AY24" s="530">
        <f t="shared" si="66"/>
        <v>354</v>
      </c>
      <c r="AZ24" s="530">
        <f t="shared" si="66"/>
        <v>354</v>
      </c>
      <c r="BA24" s="530">
        <f t="shared" si="66"/>
        <v>354</v>
      </c>
      <c r="BB24" s="530">
        <f t="shared" si="66"/>
        <v>354</v>
      </c>
      <c r="BC24" s="527"/>
      <c r="BD24" s="530">
        <f>354*$K$1</f>
        <v>354</v>
      </c>
      <c r="BE24" s="530">
        <f t="shared" ref="BE24:BY24" si="67">354*$K$1</f>
        <v>354</v>
      </c>
      <c r="BF24" s="530">
        <f t="shared" si="67"/>
        <v>354</v>
      </c>
      <c r="BG24" s="530">
        <f t="shared" si="67"/>
        <v>354</v>
      </c>
      <c r="BH24" s="530">
        <f t="shared" si="67"/>
        <v>354</v>
      </c>
      <c r="BI24" s="530">
        <f t="shared" si="67"/>
        <v>354</v>
      </c>
      <c r="BJ24" s="530">
        <f t="shared" si="67"/>
        <v>354</v>
      </c>
      <c r="BK24" s="530">
        <f t="shared" si="67"/>
        <v>354</v>
      </c>
      <c r="BL24" s="530">
        <f t="shared" si="67"/>
        <v>354</v>
      </c>
      <c r="BM24" s="530">
        <f t="shared" si="67"/>
        <v>354</v>
      </c>
      <c r="BN24" s="530">
        <f t="shared" si="67"/>
        <v>354</v>
      </c>
      <c r="BO24" s="530">
        <f t="shared" si="67"/>
        <v>354</v>
      </c>
      <c r="BP24" s="530">
        <f t="shared" si="67"/>
        <v>354</v>
      </c>
      <c r="BQ24" s="530">
        <f t="shared" si="67"/>
        <v>354</v>
      </c>
      <c r="BR24" s="530">
        <f t="shared" si="67"/>
        <v>354</v>
      </c>
      <c r="BS24" s="530">
        <f t="shared" si="67"/>
        <v>354</v>
      </c>
      <c r="BT24" s="530">
        <f t="shared" si="67"/>
        <v>354</v>
      </c>
      <c r="BU24" s="527"/>
      <c r="BV24" s="530">
        <f t="shared" si="67"/>
        <v>354</v>
      </c>
      <c r="BW24" s="530">
        <f t="shared" si="67"/>
        <v>354</v>
      </c>
      <c r="BX24" s="530">
        <f t="shared" si="67"/>
        <v>354</v>
      </c>
      <c r="BY24" s="530">
        <f t="shared" si="67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59"/>
        <v>354</v>
      </c>
      <c r="CE24" s="88">
        <f t="shared" si="37"/>
        <v>354</v>
      </c>
      <c r="CF24" s="89">
        <f t="shared" si="37"/>
        <v>354</v>
      </c>
      <c r="CG24" s="89">
        <f t="shared" si="37"/>
        <v>354</v>
      </c>
      <c r="CH24" s="89">
        <f t="shared" si="37"/>
        <v>354</v>
      </c>
      <c r="CI24" s="89">
        <f t="shared" si="37"/>
        <v>354</v>
      </c>
      <c r="CJ24" s="89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9">
        <f t="shared" si="37"/>
        <v>354</v>
      </c>
      <c r="CO24" s="89">
        <f t="shared" si="37"/>
        <v>354</v>
      </c>
      <c r="CP24" s="89">
        <f t="shared" si="37"/>
        <v>354</v>
      </c>
      <c r="CQ24" s="89">
        <f t="shared" si="37"/>
        <v>354</v>
      </c>
      <c r="CR24" s="89">
        <f t="shared" si="37"/>
        <v>354</v>
      </c>
      <c r="CS24" s="88">
        <f t="shared" si="37"/>
        <v>354</v>
      </c>
      <c r="CT24" s="483">
        <f t="shared" si="37"/>
        <v>354</v>
      </c>
      <c r="CU24" s="494">
        <f t="shared" si="38"/>
        <v>354</v>
      </c>
      <c r="CV24" s="495">
        <f t="shared" si="39"/>
        <v>354</v>
      </c>
      <c r="CW24" s="496">
        <f t="shared" si="40"/>
        <v>354</v>
      </c>
      <c r="CX24" s="496">
        <f t="shared" si="41"/>
        <v>354</v>
      </c>
      <c r="CY24" s="496">
        <f t="shared" si="42"/>
        <v>354</v>
      </c>
      <c r="CZ24" s="496">
        <f t="shared" si="43"/>
        <v>354</v>
      </c>
      <c r="DA24" s="496">
        <f t="shared" si="44"/>
        <v>354</v>
      </c>
      <c r="DB24" s="497">
        <f t="shared" si="45"/>
        <v>354</v>
      </c>
      <c r="DC24" s="497">
        <f t="shared" si="46"/>
        <v>354</v>
      </c>
      <c r="DD24" s="497">
        <f t="shared" si="47"/>
        <v>354</v>
      </c>
      <c r="DE24" s="496">
        <f t="shared" si="48"/>
        <v>354</v>
      </c>
      <c r="DF24" s="496">
        <f t="shared" si="49"/>
        <v>354</v>
      </c>
      <c r="DG24" s="496">
        <f t="shared" si="50"/>
        <v>354</v>
      </c>
      <c r="DH24" s="496">
        <f t="shared" si="51"/>
        <v>354</v>
      </c>
      <c r="DI24" s="496">
        <f t="shared" si="52"/>
        <v>354</v>
      </c>
      <c r="DJ24" s="495">
        <f t="shared" si="53"/>
        <v>354</v>
      </c>
      <c r="DK24" s="494">
        <f t="shared" si="54"/>
        <v>354</v>
      </c>
      <c r="DL24" s="586">
        <f t="shared" si="55"/>
        <v>17</v>
      </c>
      <c r="DM24" s="541">
        <f t="shared" si="56"/>
        <v>17</v>
      </c>
      <c r="DN24" s="541">
        <f t="shared" si="57"/>
        <v>17</v>
      </c>
      <c r="DO24" s="541">
        <f t="shared" si="58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$G$1 &amp; " (%)"</f>
        <v>kcal (%)</v>
      </c>
      <c r="B25" s="504" t="str">
        <f>IF(B23="","",B23*B24/B$7/365/$F$1)</f>
        <v/>
      </c>
      <c r="C25" s="504" t="str">
        <f>IF(C23="","",C23*C24/C$7/365/$F$1)</f>
        <v/>
      </c>
      <c r="D25" s="504" t="str">
        <f>IF(D23="","",D23*D24/D$7/365/$F$1)</f>
        <v/>
      </c>
      <c r="E25" s="504" t="str">
        <f>IF(E23="","",E23*E24/E$7/365/$F$1)</f>
        <v/>
      </c>
      <c r="F25" s="504" t="str">
        <f>IF(F23="","",F23*F24/F$7/365/$F$1)</f>
        <v/>
      </c>
      <c r="G25" s="504" t="str">
        <f>IF(G23="","",G23*G24/G$7/365/$F$1)</f>
        <v/>
      </c>
      <c r="H25" s="504" t="str">
        <f>IF(H23="","",H23*H24/H$7/365/$F$1)</f>
        <v/>
      </c>
      <c r="I25" s="504" t="str">
        <f>IF(I23="","",I23*I24/I$7/365/$F$1)</f>
        <v/>
      </c>
      <c r="J25" s="504" t="str">
        <f>IF(J23="","",J23*J24/J$7/365/$F$1)</f>
        <v/>
      </c>
      <c r="K25" s="504" t="str">
        <f>IF(K23="","",K23*K24/K$7/365/$F$1)</f>
        <v/>
      </c>
      <c r="L25" s="504" t="str">
        <f>IF(L23="","",L23*L24/L$7/365/$F$1)</f>
        <v/>
      </c>
      <c r="M25" s="504" t="str">
        <f>IF(M23="","",M23*M24/M$7/365/$F$1)</f>
        <v/>
      </c>
      <c r="N25" s="504" t="str">
        <f>IF(N23="","",N23*N24/N$7/365/$F$1)</f>
        <v/>
      </c>
      <c r="O25" s="504" t="str">
        <f>IF(O23="","",O23*O24/O$7/365/$F$1)</f>
        <v/>
      </c>
      <c r="P25" s="504" t="str">
        <f>IF(P23="","",P23*P24/P$7/365/$F$1)</f>
        <v/>
      </c>
      <c r="Q25" s="504" t="str">
        <f>IF(Q23="","",Q23*Q24/Q$7/365/$F$1)</f>
        <v/>
      </c>
      <c r="R25" s="504" t="str">
        <f>IF(R23="","",R23*R24/R$7/365/$F$1)</f>
        <v/>
      </c>
      <c r="S25" s="514"/>
      <c r="T25" s="504" t="str">
        <f>IF(T23="","",T23*T24/T$7/365/$F$1)</f>
        <v/>
      </c>
      <c r="U25" s="504" t="str">
        <f>IF(U23="","",U23*U24/U$7/365/$F$1)</f>
        <v/>
      </c>
      <c r="V25" s="504" t="str">
        <f>IF(V23="","",V23*V24/V$7/365/$F$1)</f>
        <v/>
      </c>
      <c r="W25" s="504" t="str">
        <f>IF(W23="","",W23*W24/W$7/365/$F$1)</f>
        <v/>
      </c>
      <c r="X25" s="504" t="str">
        <f>IF(X23="","",X23*X24/X$7/365/$F$1)</f>
        <v/>
      </c>
      <c r="Y25" s="504" t="str">
        <f>IF(Y23="","",Y23*Y24/Y$7/365/$F$1)</f>
        <v/>
      </c>
      <c r="Z25" s="504" t="str">
        <f>IF(Z23="","",Z23*Z24/Z$7/365/$F$1)</f>
        <v/>
      </c>
      <c r="AA25" s="504" t="str">
        <f>IF(AA23="","",AA23*AA24/AA$7/365/$F$1)</f>
        <v/>
      </c>
      <c r="AB25" s="504" t="str">
        <f>IF(AB23="","",AB23*AB24/AB$7/365/$F$1)</f>
        <v/>
      </c>
      <c r="AC25" s="504" t="str">
        <f>IF(AC23="","",AC23*AC24/AC$7/365/$F$1)</f>
        <v/>
      </c>
      <c r="AD25" s="504" t="str">
        <f>IF(AD23="","",AD23*AD24/AD$7/365/$F$1)</f>
        <v/>
      </c>
      <c r="AE25" s="504" t="str">
        <f>IF(AE23="","",AE23*AE24/AE$7/365/$F$1)</f>
        <v/>
      </c>
      <c r="AF25" s="504" t="str">
        <f>IF(AF23="","",AF23*AF24/AF$7/365/$F$1)</f>
        <v/>
      </c>
      <c r="AG25" s="504" t="str">
        <f>IF(AG23="","",AG23*AG24/AG$7/365/$F$1)</f>
        <v/>
      </c>
      <c r="AH25" s="504" t="str">
        <f>IF(AH23="","",AH23*AH24/AH$7/365/$F$1)</f>
        <v/>
      </c>
      <c r="AI25" s="504" t="str">
        <f>IF(AI23="","",AI23*AI24/AI$7/365/$F$1)</f>
        <v/>
      </c>
      <c r="AJ25" s="504" t="str">
        <f>IF(AJ23="","",AJ23*AJ24/AJ$7/365/$F$1)</f>
        <v/>
      </c>
      <c r="AK25" s="514"/>
      <c r="AL25" s="504" t="str">
        <f>IF(AL23="","",AL23*AL24/AL$7/365/$F$1)</f>
        <v/>
      </c>
      <c r="AM25" s="504" t="str">
        <f>IF(AM23="","",AM23*AM24/AM$7/365/$F$1)</f>
        <v/>
      </c>
      <c r="AN25" s="504" t="str">
        <f>IF(AN23="","",AN23*AN24/AN$7/365/$F$1)</f>
        <v/>
      </c>
      <c r="AO25" s="504" t="str">
        <f>IF(AO23="","",AO23*AO24/AO$7/365/$F$1)</f>
        <v/>
      </c>
      <c r="AP25" s="504">
        <f>IF(AP23="","",AP23*AP24/AP$7/365/$F$1)</f>
        <v>5.2781660609449253E-3</v>
      </c>
      <c r="AQ25" s="504" t="str">
        <f>IF(AQ23="","",AQ23*AQ24/AQ$7/365/$F$1)</f>
        <v/>
      </c>
      <c r="AR25" s="504" t="str">
        <f>IF(AR23="","",AR23*AR24/AR$7/365/$F$1)</f>
        <v/>
      </c>
      <c r="AS25" s="504" t="str">
        <f>IF(AS23="","",AS23*AS24/AS$7/365/$F$1)</f>
        <v/>
      </c>
      <c r="AT25" s="504" t="str">
        <f>IF(AT23="","",AT23*AT24/AT$7/365/$F$1)</f>
        <v/>
      </c>
      <c r="AU25" s="504" t="str">
        <f>IF(AU23="","",AU23*AU24/AU$7/365/$F$1)</f>
        <v/>
      </c>
      <c r="AV25" s="504" t="str">
        <f>IF(AV23="","",AV23*AV24/AV$7/365/$F$1)</f>
        <v/>
      </c>
      <c r="AW25" s="504" t="str">
        <f>IF(AW23="","",AW23*AW24/AW$7/365/$F$1)</f>
        <v/>
      </c>
      <c r="AX25" s="504" t="str">
        <f>IF(AX23="","",AX23*AX24/AX$7/365/$F$1)</f>
        <v/>
      </c>
      <c r="AY25" s="504" t="str">
        <f>IF(AY23="","",AY23*AY24/AY$7/365/$F$1)</f>
        <v/>
      </c>
      <c r="AZ25" s="504" t="str">
        <f>IF(AZ23="","",AZ23*AZ24/AZ$7/365/$F$1)</f>
        <v/>
      </c>
      <c r="BA25" s="504" t="str">
        <f>IF(BA23="","",BA23*BA24/BA$7/365/$F$1)</f>
        <v/>
      </c>
      <c r="BB25" s="504" t="str">
        <f>IF(BB23="","",BB23*BB24/BB$7/365/$F$1)</f>
        <v/>
      </c>
      <c r="BC25" s="514"/>
      <c r="BD25" s="504" t="str">
        <f>IF(BD23="","",BD23*BD24/BD$7/365/$F$1)</f>
        <v/>
      </c>
      <c r="BE25" s="504" t="str">
        <f>IF(BE23="","",BE23*BE24/BE$7/365/$F$1)</f>
        <v/>
      </c>
      <c r="BF25" s="504" t="str">
        <f>IF(BF23="","",BF23*BF24/BF$7/365/$F$1)</f>
        <v/>
      </c>
      <c r="BG25" s="504" t="str">
        <f>IF(BG23="","",BG23*BG24/BG$7/365/$F$1)</f>
        <v/>
      </c>
      <c r="BH25" s="504" t="str">
        <f>IF(BH23="","",BH23*BH24/BH$7/365/$F$1)</f>
        <v/>
      </c>
      <c r="BI25" s="504" t="str">
        <f>IF(BI23="","",BI23*BI24/BI$7/365/$F$1)</f>
        <v/>
      </c>
      <c r="BJ25" s="504" t="str">
        <f>IF(BJ23="","",BJ23*BJ24/BJ$7/365/$F$1)</f>
        <v/>
      </c>
      <c r="BK25" s="504" t="str">
        <f>IF(BK23="","",BK23*BK24/BK$7/365/$F$1)</f>
        <v/>
      </c>
      <c r="BL25" s="504" t="str">
        <f>IF(BL23="","",BL23*BL24/BL$7/365/$F$1)</f>
        <v/>
      </c>
      <c r="BM25" s="504" t="str">
        <f>IF(BM23="","",BM23*BM24/BM$7/365/$F$1)</f>
        <v/>
      </c>
      <c r="BN25" s="504" t="str">
        <f>IF(BN23="","",BN23*BN24/BN$7/365/$F$1)</f>
        <v/>
      </c>
      <c r="BO25" s="504" t="str">
        <f>IF(BO23="","",BO23*BO24/BO$7/365/$F$1)</f>
        <v/>
      </c>
      <c r="BP25" s="504" t="str">
        <f>IF(BP23="","",BP23*BP24/BP$7/365/$F$1)</f>
        <v/>
      </c>
      <c r="BQ25" s="504" t="str">
        <f>IF(BQ23="","",BQ23*BQ24/BQ$7/365/$F$1)</f>
        <v/>
      </c>
      <c r="BR25" s="504" t="str">
        <f>IF(BR23="","",BR23*BR24/BR$7/365/$F$1)</f>
        <v/>
      </c>
      <c r="BS25" s="504" t="str">
        <f>IF(BS23="","",BS23*BS24/BS$7/365/$F$1)</f>
        <v/>
      </c>
      <c r="BT25" s="504" t="str">
        <f>IF(BT23="","",BT23*BT24/BT$7/365/$F$1)</f>
        <v/>
      </c>
      <c r="BU25" s="514"/>
      <c r="BV25" s="504" t="str">
        <f>IF(BV23="","",BV23*BV24/BV$7/365/$F$1)</f>
        <v/>
      </c>
      <c r="BW25" s="504" t="str">
        <f>IF(BW23="","",BW23*BW24/BW$7/365/$F$1)</f>
        <v/>
      </c>
      <c r="BX25" s="504" t="str">
        <f>IF(BX23="","",BX23*BX24/BX$7/365/$F$1)</f>
        <v/>
      </c>
      <c r="BY25" s="504" t="str">
        <f>IF(BY23="","",BY23*BY24/BY$7/365/$F$1)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59"/>
        <v/>
      </c>
      <c r="CE25" s="486" t="str">
        <f t="shared" si="37"/>
        <v/>
      </c>
      <c r="CF25" s="487" t="str">
        <f t="shared" si="37"/>
        <v/>
      </c>
      <c r="CG25" s="487" t="str">
        <f t="shared" si="37"/>
        <v/>
      </c>
      <c r="CH25" s="487" t="str">
        <f t="shared" si="37"/>
        <v/>
      </c>
      <c r="CI25" s="487" t="str">
        <f t="shared" si="37"/>
        <v/>
      </c>
      <c r="CJ25" s="487" t="str">
        <f t="shared" si="37"/>
        <v/>
      </c>
      <c r="CK25" s="488" t="str">
        <f t="shared" si="37"/>
        <v/>
      </c>
      <c r="CL25" s="488" t="str">
        <f t="shared" si="37"/>
        <v/>
      </c>
      <c r="CM25" s="488" t="str">
        <f t="shared" si="37"/>
        <v/>
      </c>
      <c r="CN25" s="487" t="str">
        <f t="shared" si="37"/>
        <v/>
      </c>
      <c r="CO25" s="487" t="str">
        <f t="shared" si="37"/>
        <v/>
      </c>
      <c r="CP25" s="487" t="str">
        <f t="shared" si="37"/>
        <v/>
      </c>
      <c r="CQ25" s="487" t="str">
        <f t="shared" si="37"/>
        <v/>
      </c>
      <c r="CR25" s="487" t="str">
        <f t="shared" si="37"/>
        <v/>
      </c>
      <c r="CS25" s="486" t="str">
        <f t="shared" si="37"/>
        <v/>
      </c>
      <c r="CT25" s="998" t="str">
        <f t="shared" si="37"/>
        <v/>
      </c>
      <c r="CU25" s="489" t="str">
        <f t="shared" si="38"/>
        <v/>
      </c>
      <c r="CV25" s="490" t="str">
        <f t="shared" si="39"/>
        <v/>
      </c>
      <c r="CW25" s="491" t="str">
        <f t="shared" si="40"/>
        <v/>
      </c>
      <c r="CX25" s="491" t="str">
        <f t="shared" si="41"/>
        <v/>
      </c>
      <c r="CY25" s="491" t="str">
        <f t="shared" si="42"/>
        <v/>
      </c>
      <c r="CZ25" s="491" t="str">
        <f t="shared" si="43"/>
        <v/>
      </c>
      <c r="DA25" s="491" t="str">
        <f t="shared" si="44"/>
        <v/>
      </c>
      <c r="DB25" s="492" t="str">
        <f t="shared" si="45"/>
        <v/>
      </c>
      <c r="DC25" s="492" t="str">
        <f t="shared" si="46"/>
        <v/>
      </c>
      <c r="DD25" s="492" t="str">
        <f t="shared" si="47"/>
        <v/>
      </c>
      <c r="DE25" s="491" t="str">
        <f t="shared" si="48"/>
        <v/>
      </c>
      <c r="DF25" s="491" t="str">
        <f t="shared" si="49"/>
        <v/>
      </c>
      <c r="DG25" s="491" t="str">
        <f t="shared" si="50"/>
        <v/>
      </c>
      <c r="DH25" s="491" t="str">
        <f t="shared" si="51"/>
        <v/>
      </c>
      <c r="DI25" s="491" t="str">
        <f t="shared" si="52"/>
        <v/>
      </c>
      <c r="DJ25" s="490" t="str">
        <f t="shared" si="53"/>
        <v/>
      </c>
      <c r="DK25" s="489" t="str">
        <f t="shared" si="54"/>
        <v/>
      </c>
      <c r="DL25" s="586">
        <f t="shared" si="55"/>
        <v>0</v>
      </c>
      <c r="DM25" s="541">
        <f t="shared" si="56"/>
        <v>0</v>
      </c>
      <c r="DN25" s="541">
        <f t="shared" si="57"/>
        <v>1</v>
      </c>
      <c r="DO25" s="541">
        <f t="shared" si="58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59"/>
        <v/>
      </c>
      <c r="CE26" s="88" t="str">
        <f t="shared" si="37"/>
        <v/>
      </c>
      <c r="CF26" s="89" t="str">
        <f t="shared" si="37"/>
        <v/>
      </c>
      <c r="CG26" s="89" t="str">
        <f t="shared" si="37"/>
        <v/>
      </c>
      <c r="CH26" s="89" t="str">
        <f t="shared" si="37"/>
        <v/>
      </c>
      <c r="CI26" s="89" t="str">
        <f t="shared" si="37"/>
        <v/>
      </c>
      <c r="CJ26" s="89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9" t="str">
        <f t="shared" si="37"/>
        <v/>
      </c>
      <c r="CO26" s="89" t="str">
        <f t="shared" si="37"/>
        <v/>
      </c>
      <c r="CP26" s="89" t="str">
        <f t="shared" si="37"/>
        <v/>
      </c>
      <c r="CQ26" s="89" t="str">
        <f t="shared" si="37"/>
        <v/>
      </c>
      <c r="CR26" s="89" t="str">
        <f t="shared" si="37"/>
        <v/>
      </c>
      <c r="CS26" s="88" t="str">
        <f t="shared" si="37"/>
        <v/>
      </c>
      <c r="CT26" s="483" t="str">
        <f t="shared" si="37"/>
        <v/>
      </c>
      <c r="CU26" s="494" t="str">
        <f t="shared" si="38"/>
        <v/>
      </c>
      <c r="CV26" s="495" t="str">
        <f t="shared" si="39"/>
        <v/>
      </c>
      <c r="CW26" s="496" t="str">
        <f t="shared" si="40"/>
        <v/>
      </c>
      <c r="CX26" s="496" t="str">
        <f t="shared" si="41"/>
        <v/>
      </c>
      <c r="CY26" s="496" t="str">
        <f t="shared" si="42"/>
        <v/>
      </c>
      <c r="CZ26" s="496" t="str">
        <f t="shared" si="43"/>
        <v/>
      </c>
      <c r="DA26" s="496" t="str">
        <f t="shared" si="44"/>
        <v/>
      </c>
      <c r="DB26" s="497" t="str">
        <f t="shared" si="45"/>
        <v/>
      </c>
      <c r="DC26" s="497" t="str">
        <f t="shared" si="46"/>
        <v/>
      </c>
      <c r="DD26" s="497" t="str">
        <f t="shared" si="47"/>
        <v/>
      </c>
      <c r="DE26" s="496" t="str">
        <f t="shared" si="48"/>
        <v/>
      </c>
      <c r="DF26" s="496" t="str">
        <f t="shared" si="49"/>
        <v/>
      </c>
      <c r="DG26" s="496" t="str">
        <f t="shared" si="50"/>
        <v/>
      </c>
      <c r="DH26" s="496" t="str">
        <f t="shared" si="51"/>
        <v/>
      </c>
      <c r="DI26" s="496" t="str">
        <f t="shared" si="52"/>
        <v/>
      </c>
      <c r="DJ26" s="495" t="str">
        <f t="shared" si="53"/>
        <v/>
      </c>
      <c r="DK26" s="494" t="str">
        <f t="shared" si="54"/>
        <v/>
      </c>
      <c r="DL26" s="586">
        <f t="shared" si="55"/>
        <v>0</v>
      </c>
      <c r="DM26" s="541">
        <f t="shared" si="56"/>
        <v>0</v>
      </c>
      <c r="DN26" s="541">
        <f t="shared" si="57"/>
        <v>1</v>
      </c>
      <c r="DO26" s="541">
        <f t="shared" si="58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68">IF(B26="","",B21*B26*B22)</f>
        <v/>
      </c>
      <c r="C27" s="503" t="str">
        <f t="shared" si="68"/>
        <v/>
      </c>
      <c r="D27" s="503" t="str">
        <f t="shared" si="68"/>
        <v/>
      </c>
      <c r="E27" s="503" t="str">
        <f t="shared" si="68"/>
        <v/>
      </c>
      <c r="F27" s="503" t="str">
        <f t="shared" si="68"/>
        <v/>
      </c>
      <c r="G27" s="503" t="str">
        <f t="shared" si="68"/>
        <v/>
      </c>
      <c r="H27" s="503" t="str">
        <f t="shared" si="68"/>
        <v/>
      </c>
      <c r="I27" s="503" t="str">
        <f t="shared" si="68"/>
        <v/>
      </c>
      <c r="J27" s="503" t="str">
        <f t="shared" si="68"/>
        <v/>
      </c>
      <c r="K27" s="503" t="str">
        <f t="shared" si="68"/>
        <v/>
      </c>
      <c r="L27" s="503" t="str">
        <f t="shared" si="68"/>
        <v/>
      </c>
      <c r="M27" s="503" t="str">
        <f t="shared" si="68"/>
        <v/>
      </c>
      <c r="N27" s="503" t="str">
        <f t="shared" si="68"/>
        <v/>
      </c>
      <c r="O27" s="503" t="str">
        <f t="shared" si="68"/>
        <v/>
      </c>
      <c r="P27" s="503" t="str">
        <f t="shared" si="68"/>
        <v/>
      </c>
      <c r="Q27" s="503" t="str">
        <f t="shared" si="68"/>
        <v/>
      </c>
      <c r="R27" s="503" t="str">
        <f t="shared" si="68"/>
        <v/>
      </c>
      <c r="S27" s="516"/>
      <c r="T27" s="503" t="str">
        <f t="shared" ref="T27:AJ27" si="69">IF(T26="","",T21*T26*T22)</f>
        <v/>
      </c>
      <c r="U27" s="503" t="str">
        <f t="shared" si="69"/>
        <v/>
      </c>
      <c r="V27" s="503" t="str">
        <f t="shared" si="69"/>
        <v/>
      </c>
      <c r="W27" s="503" t="str">
        <f t="shared" si="69"/>
        <v/>
      </c>
      <c r="X27" s="503" t="str">
        <f t="shared" si="69"/>
        <v/>
      </c>
      <c r="Y27" s="503" t="str">
        <f t="shared" si="69"/>
        <v/>
      </c>
      <c r="Z27" s="503" t="str">
        <f t="shared" si="69"/>
        <v/>
      </c>
      <c r="AA27" s="503" t="str">
        <f t="shared" si="69"/>
        <v/>
      </c>
      <c r="AB27" s="503" t="str">
        <f t="shared" si="69"/>
        <v/>
      </c>
      <c r="AC27" s="503" t="str">
        <f t="shared" si="69"/>
        <v/>
      </c>
      <c r="AD27" s="503" t="str">
        <f t="shared" si="69"/>
        <v/>
      </c>
      <c r="AE27" s="503" t="str">
        <f t="shared" si="69"/>
        <v/>
      </c>
      <c r="AF27" s="503" t="str">
        <f t="shared" si="69"/>
        <v/>
      </c>
      <c r="AG27" s="503" t="str">
        <f t="shared" si="69"/>
        <v/>
      </c>
      <c r="AH27" s="503" t="str">
        <f t="shared" si="69"/>
        <v/>
      </c>
      <c r="AI27" s="503" t="str">
        <f t="shared" si="69"/>
        <v/>
      </c>
      <c r="AJ27" s="503" t="str">
        <f t="shared" si="69"/>
        <v/>
      </c>
      <c r="AK27" s="516"/>
      <c r="AL27" s="503" t="str">
        <f t="shared" ref="AL27:BB27" si="70">IF(AL26="","",AL21*AL26*AL22)</f>
        <v/>
      </c>
      <c r="AM27" s="503" t="str">
        <f t="shared" si="70"/>
        <v/>
      </c>
      <c r="AN27" s="503" t="str">
        <f t="shared" si="70"/>
        <v/>
      </c>
      <c r="AO27" s="503" t="str">
        <f t="shared" si="70"/>
        <v/>
      </c>
      <c r="AP27" s="503">
        <f t="shared" si="70"/>
        <v>160</v>
      </c>
      <c r="AQ27" s="503" t="str">
        <f t="shared" si="70"/>
        <v/>
      </c>
      <c r="AR27" s="503" t="str">
        <f t="shared" si="70"/>
        <v/>
      </c>
      <c r="AS27" s="503" t="str">
        <f t="shared" si="70"/>
        <v/>
      </c>
      <c r="AT27" s="503" t="str">
        <f t="shared" si="70"/>
        <v/>
      </c>
      <c r="AU27" s="503" t="str">
        <f t="shared" si="70"/>
        <v/>
      </c>
      <c r="AV27" s="503" t="str">
        <f t="shared" si="70"/>
        <v/>
      </c>
      <c r="AW27" s="503" t="str">
        <f t="shared" si="70"/>
        <v/>
      </c>
      <c r="AX27" s="503" t="str">
        <f t="shared" si="70"/>
        <v/>
      </c>
      <c r="AY27" s="503" t="str">
        <f t="shared" si="70"/>
        <v/>
      </c>
      <c r="AZ27" s="503" t="str">
        <f t="shared" si="70"/>
        <v/>
      </c>
      <c r="BA27" s="503" t="str">
        <f t="shared" si="70"/>
        <v/>
      </c>
      <c r="BB27" s="503" t="str">
        <f t="shared" si="70"/>
        <v/>
      </c>
      <c r="BC27" s="516"/>
      <c r="BD27" s="503" t="str">
        <f t="shared" ref="BD27:BT27" si="71">IF(BD26="","",BD21*BD26*BD22)</f>
        <v/>
      </c>
      <c r="BE27" s="503" t="str">
        <f t="shared" si="71"/>
        <v/>
      </c>
      <c r="BF27" s="503" t="str">
        <f t="shared" si="71"/>
        <v/>
      </c>
      <c r="BG27" s="503" t="str">
        <f t="shared" si="71"/>
        <v/>
      </c>
      <c r="BH27" s="503" t="str">
        <f t="shared" si="71"/>
        <v/>
      </c>
      <c r="BI27" s="503" t="str">
        <f t="shared" si="71"/>
        <v/>
      </c>
      <c r="BJ27" s="503" t="str">
        <f t="shared" si="71"/>
        <v/>
      </c>
      <c r="BK27" s="503" t="str">
        <f t="shared" si="71"/>
        <v/>
      </c>
      <c r="BL27" s="503" t="str">
        <f t="shared" si="71"/>
        <v/>
      </c>
      <c r="BM27" s="503" t="str">
        <f t="shared" si="71"/>
        <v/>
      </c>
      <c r="BN27" s="503" t="str">
        <f t="shared" si="71"/>
        <v/>
      </c>
      <c r="BO27" s="503" t="str">
        <f t="shared" si="71"/>
        <v/>
      </c>
      <c r="BP27" s="503" t="str">
        <f t="shared" si="71"/>
        <v/>
      </c>
      <c r="BQ27" s="503" t="str">
        <f t="shared" si="71"/>
        <v/>
      </c>
      <c r="BR27" s="503" t="str">
        <f t="shared" si="71"/>
        <v/>
      </c>
      <c r="BS27" s="503" t="str">
        <f t="shared" si="71"/>
        <v/>
      </c>
      <c r="BT27" s="503" t="str">
        <f t="shared" si="71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59"/>
        <v/>
      </c>
      <c r="CE27" s="88" t="str">
        <f t="shared" si="37"/>
        <v/>
      </c>
      <c r="CF27" s="89" t="str">
        <f t="shared" si="37"/>
        <v/>
      </c>
      <c r="CG27" s="89" t="str">
        <f t="shared" si="37"/>
        <v/>
      </c>
      <c r="CH27" s="89" t="str">
        <f t="shared" si="37"/>
        <v/>
      </c>
      <c r="CI27" s="89" t="str">
        <f t="shared" si="37"/>
        <v/>
      </c>
      <c r="CJ27" s="89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9" t="str">
        <f t="shared" si="37"/>
        <v/>
      </c>
      <c r="CO27" s="89" t="str">
        <f t="shared" si="37"/>
        <v/>
      </c>
      <c r="CP27" s="89" t="str">
        <f t="shared" si="37"/>
        <v/>
      </c>
      <c r="CQ27" s="89" t="str">
        <f t="shared" si="37"/>
        <v/>
      </c>
      <c r="CR27" s="89" t="str">
        <f t="shared" si="37"/>
        <v/>
      </c>
      <c r="CS27" s="88" t="str">
        <f t="shared" si="37"/>
        <v/>
      </c>
      <c r="CT27" s="483" t="str">
        <f t="shared" si="37"/>
        <v/>
      </c>
      <c r="CU27" s="494" t="str">
        <f t="shared" si="38"/>
        <v/>
      </c>
      <c r="CV27" s="495" t="str">
        <f t="shared" si="39"/>
        <v/>
      </c>
      <c r="CW27" s="496" t="str">
        <f t="shared" si="40"/>
        <v/>
      </c>
      <c r="CX27" s="496" t="str">
        <f t="shared" si="41"/>
        <v/>
      </c>
      <c r="CY27" s="496" t="str">
        <f t="shared" si="42"/>
        <v/>
      </c>
      <c r="CZ27" s="496" t="str">
        <f t="shared" si="43"/>
        <v/>
      </c>
      <c r="DA27" s="496" t="str">
        <f t="shared" si="44"/>
        <v/>
      </c>
      <c r="DB27" s="497" t="str">
        <f t="shared" si="45"/>
        <v/>
      </c>
      <c r="DC27" s="497" t="str">
        <f t="shared" si="46"/>
        <v/>
      </c>
      <c r="DD27" s="497" t="str">
        <f t="shared" si="47"/>
        <v/>
      </c>
      <c r="DE27" s="496" t="str">
        <f t="shared" si="48"/>
        <v/>
      </c>
      <c r="DF27" s="496" t="str">
        <f t="shared" si="49"/>
        <v/>
      </c>
      <c r="DG27" s="496" t="str">
        <f t="shared" si="50"/>
        <v/>
      </c>
      <c r="DH27" s="496" t="str">
        <f t="shared" si="51"/>
        <v/>
      </c>
      <c r="DI27" s="496" t="str">
        <f t="shared" si="52"/>
        <v/>
      </c>
      <c r="DJ27" s="495" t="str">
        <f t="shared" si="53"/>
        <v/>
      </c>
      <c r="DK27" s="494" t="str">
        <f t="shared" si="54"/>
        <v/>
      </c>
      <c r="DL27" s="586">
        <f t="shared" si="55"/>
        <v>0</v>
      </c>
      <c r="DM27" s="541">
        <f t="shared" si="56"/>
        <v>0</v>
      </c>
      <c r="DN27" s="541">
        <f t="shared" si="57"/>
        <v>1</v>
      </c>
      <c r="DO27" s="541">
        <f t="shared" si="58"/>
        <v>0</v>
      </c>
      <c r="DP27" s="673" t="str">
        <f>IF(DP19="","",(DP19+SUM(BV19)*(DP19="")-SUM(DP23)-DP26-SUM(BV26)*(DP26=""))*BV20/DP$7/365/$F$1)</f>
        <v/>
      </c>
      <c r="DQ27" s="532" t="str">
        <f>IF(DQ19="","",(DQ19+SUM(BW19)*(DQ19="")-SUM(DQ23)-DQ26-SUM(BW26)*(DQ26=""))*BW20/DQ$7/365/$F$1)</f>
        <v/>
      </c>
      <c r="DR27" s="532" t="str">
        <f>IF(DR19="","",(DR19+SUM(BX19)*(DR19="")-SUM(DR23)-DR26-SUM(BX26)*(DR26=""))*BX20/DR$7/365/$F$1)</f>
        <v/>
      </c>
      <c r="DS27" s="674" t="str">
        <f>IF(DS19="","",(DS19+SUM(BY19)*(DS19="")-SUM(DS23)-DS26-SUM(BY26)*(DS26=""))*BY20/DS$7/365/$F$1)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72"/>
        <v/>
      </c>
      <c r="CF29" s="89" t="str">
        <f t="shared" si="72"/>
        <v/>
      </c>
      <c r="CG29" s="89" t="str">
        <f t="shared" si="72"/>
        <v/>
      </c>
      <c r="CH29" s="89" t="str">
        <f t="shared" si="72"/>
        <v/>
      </c>
      <c r="CI29" s="89" t="str">
        <f t="shared" si="72"/>
        <v/>
      </c>
      <c r="CJ29" s="89" t="str">
        <f t="shared" si="72"/>
        <v/>
      </c>
      <c r="CK29" s="152" t="str">
        <f t="shared" si="72"/>
        <v/>
      </c>
      <c r="CL29" s="999">
        <f t="shared" si="72"/>
        <v>10</v>
      </c>
      <c r="CM29" s="152" t="str">
        <f t="shared" si="72"/>
        <v/>
      </c>
      <c r="CN29" s="89" t="str">
        <f t="shared" si="72"/>
        <v/>
      </c>
      <c r="CO29" s="89" t="str">
        <f t="shared" si="72"/>
        <v/>
      </c>
      <c r="CP29" s="89" t="str">
        <f t="shared" si="72"/>
        <v/>
      </c>
      <c r="CQ29" s="89" t="str">
        <f t="shared" si="72"/>
        <v/>
      </c>
      <c r="CR29" s="89" t="str">
        <f t="shared" si="72"/>
        <v/>
      </c>
      <c r="CS29" s="88" t="str">
        <f t="shared" si="72"/>
        <v/>
      </c>
      <c r="CT29" s="483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1">COUNT(B29:R29)</f>
        <v>2</v>
      </c>
      <c r="DM29" s="541">
        <f t="shared" ref="DM29:DM36" si="92">COUNT(T29:AJ29)</f>
        <v>1</v>
      </c>
      <c r="DN29" s="541">
        <f t="shared" ref="DN29:DN36" si="93">COUNT(AL29:BB29)</f>
        <v>0</v>
      </c>
      <c r="DO29" s="541">
        <f t="shared" ref="DO29:DO36" si="94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73"/>
        <v/>
      </c>
      <c r="CF30" s="89" t="str">
        <f t="shared" si="73"/>
        <v/>
      </c>
      <c r="CG30" s="89" t="str">
        <f t="shared" si="73"/>
        <v/>
      </c>
      <c r="CH30" s="89" t="str">
        <f t="shared" si="73"/>
        <v/>
      </c>
      <c r="CI30" s="89" t="str">
        <f t="shared" si="73"/>
        <v/>
      </c>
      <c r="CJ30" s="89" t="str">
        <f t="shared" si="73"/>
        <v/>
      </c>
      <c r="CK30" s="152" t="str">
        <f t="shared" si="73"/>
        <v/>
      </c>
      <c r="CL30" s="152">
        <f t="shared" si="73"/>
        <v>1</v>
      </c>
      <c r="CM30" s="152" t="str">
        <f t="shared" si="73"/>
        <v/>
      </c>
      <c r="CN30" s="89" t="str">
        <f t="shared" si="73"/>
        <v/>
      </c>
      <c r="CO30" s="89" t="str">
        <f t="shared" si="73"/>
        <v/>
      </c>
      <c r="CP30" s="89" t="str">
        <f t="shared" si="73"/>
        <v/>
      </c>
      <c r="CQ30" s="89" t="str">
        <f t="shared" si="73"/>
        <v/>
      </c>
      <c r="CR30" s="89" t="str">
        <f t="shared" si="73"/>
        <v/>
      </c>
      <c r="CS30" s="88" t="str">
        <f t="shared" si="73"/>
        <v/>
      </c>
      <c r="CT30" s="483" t="str">
        <f t="shared" si="73"/>
        <v/>
      </c>
      <c r="CU30" s="494" t="str">
        <f t="shared" si="74"/>
        <v/>
      </c>
      <c r="CV30" s="495" t="str">
        <f t="shared" si="75"/>
        <v/>
      </c>
      <c r="CW30" s="496" t="str">
        <f t="shared" si="76"/>
        <v/>
      </c>
      <c r="CX30" s="496" t="str">
        <f t="shared" si="77"/>
        <v/>
      </c>
      <c r="CY30" s="496" t="str">
        <f t="shared" si="78"/>
        <v/>
      </c>
      <c r="CZ30" s="496" t="str">
        <f t="shared" si="79"/>
        <v/>
      </c>
      <c r="DA30" s="496" t="str">
        <f t="shared" si="80"/>
        <v/>
      </c>
      <c r="DB30" s="497" t="str">
        <f t="shared" si="81"/>
        <v/>
      </c>
      <c r="DC30" s="497">
        <f t="shared" si="82"/>
        <v>1</v>
      </c>
      <c r="DD30" s="497" t="str">
        <f t="shared" si="83"/>
        <v/>
      </c>
      <c r="DE30" s="496" t="str">
        <f t="shared" si="84"/>
        <v/>
      </c>
      <c r="DF30" s="496" t="str">
        <f t="shared" si="85"/>
        <v/>
      </c>
      <c r="DG30" s="496" t="str">
        <f t="shared" si="86"/>
        <v/>
      </c>
      <c r="DH30" s="496" t="str">
        <f t="shared" si="87"/>
        <v/>
      </c>
      <c r="DI30" s="496" t="str">
        <f t="shared" si="88"/>
        <v/>
      </c>
      <c r="DJ30" s="495" t="str">
        <f t="shared" si="89"/>
        <v/>
      </c>
      <c r="DK30" s="494" t="str">
        <f t="shared" si="90"/>
        <v/>
      </c>
      <c r="DL30" s="586">
        <f t="shared" si="91"/>
        <v>2</v>
      </c>
      <c r="DM30" s="541">
        <f t="shared" si="92"/>
        <v>1</v>
      </c>
      <c r="DN30" s="541">
        <f t="shared" si="93"/>
        <v>0</v>
      </c>
      <c r="DO30" s="541">
        <f t="shared" si="94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95"/>
        <v/>
      </c>
      <c r="CE31" s="88" t="str">
        <f t="shared" si="73"/>
        <v/>
      </c>
      <c r="CF31" s="89" t="str">
        <f t="shared" si="73"/>
        <v/>
      </c>
      <c r="CG31" s="89" t="str">
        <f t="shared" si="73"/>
        <v/>
      </c>
      <c r="CH31" s="89" t="str">
        <f t="shared" si="73"/>
        <v/>
      </c>
      <c r="CI31" s="89" t="str">
        <f t="shared" si="73"/>
        <v/>
      </c>
      <c r="CJ31" s="89" t="str">
        <f t="shared" si="73"/>
        <v/>
      </c>
      <c r="CK31" s="152" t="str">
        <f t="shared" si="73"/>
        <v/>
      </c>
      <c r="CL31" s="152">
        <f t="shared" si="73"/>
        <v>1</v>
      </c>
      <c r="CM31" s="152" t="str">
        <f t="shared" si="73"/>
        <v/>
      </c>
      <c r="CN31" s="89" t="str">
        <f t="shared" si="73"/>
        <v/>
      </c>
      <c r="CO31" s="89" t="str">
        <f t="shared" si="73"/>
        <v/>
      </c>
      <c r="CP31" s="89" t="str">
        <f t="shared" si="73"/>
        <v/>
      </c>
      <c r="CQ31" s="89" t="str">
        <f t="shared" si="73"/>
        <v/>
      </c>
      <c r="CR31" s="89" t="str">
        <f t="shared" si="73"/>
        <v/>
      </c>
      <c r="CS31" s="88" t="str">
        <f t="shared" si="73"/>
        <v/>
      </c>
      <c r="CT31" s="483" t="str">
        <f t="shared" si="73"/>
        <v/>
      </c>
      <c r="CU31" s="494" t="str">
        <f t="shared" si="74"/>
        <v/>
      </c>
      <c r="CV31" s="495" t="str">
        <f t="shared" si="75"/>
        <v/>
      </c>
      <c r="CW31" s="496" t="str">
        <f t="shared" si="76"/>
        <v/>
      </c>
      <c r="CX31" s="496" t="str">
        <f t="shared" si="77"/>
        <v/>
      </c>
      <c r="CY31" s="496" t="str">
        <f t="shared" si="78"/>
        <v/>
      </c>
      <c r="CZ31" s="496" t="str">
        <f t="shared" si="79"/>
        <v/>
      </c>
      <c r="DA31" s="496" t="str">
        <f t="shared" si="80"/>
        <v/>
      </c>
      <c r="DB31" s="497" t="str">
        <f t="shared" si="81"/>
        <v/>
      </c>
      <c r="DC31" s="497">
        <f t="shared" si="82"/>
        <v>1</v>
      </c>
      <c r="DD31" s="497" t="str">
        <f t="shared" si="83"/>
        <v/>
      </c>
      <c r="DE31" s="496" t="str">
        <f t="shared" si="84"/>
        <v/>
      </c>
      <c r="DF31" s="496" t="str">
        <f t="shared" si="85"/>
        <v/>
      </c>
      <c r="DG31" s="496" t="str">
        <f t="shared" si="86"/>
        <v/>
      </c>
      <c r="DH31" s="496" t="str">
        <f t="shared" si="87"/>
        <v/>
      </c>
      <c r="DI31" s="496" t="str">
        <f t="shared" si="88"/>
        <v/>
      </c>
      <c r="DJ31" s="495" t="str">
        <f t="shared" si="89"/>
        <v/>
      </c>
      <c r="DK31" s="494" t="str">
        <f t="shared" si="90"/>
        <v/>
      </c>
      <c r="DL31" s="586">
        <f t="shared" si="91"/>
        <v>2</v>
      </c>
      <c r="DM31" s="541">
        <f t="shared" si="92"/>
        <v>1</v>
      </c>
      <c r="DN31" s="541">
        <f t="shared" si="93"/>
        <v>0</v>
      </c>
      <c r="DO31" s="541">
        <f t="shared" si="94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96">IF(B30="","",B29*B30*B31)</f>
        <v/>
      </c>
      <c r="C32" s="503" t="str">
        <f t="shared" si="96"/>
        <v/>
      </c>
      <c r="D32" s="503">
        <f t="shared" si="96"/>
        <v>8</v>
      </c>
      <c r="E32" s="503" t="str">
        <f t="shared" si="96"/>
        <v/>
      </c>
      <c r="F32" s="503">
        <f t="shared" si="96"/>
        <v>12</v>
      </c>
      <c r="G32" s="503" t="str">
        <f t="shared" si="96"/>
        <v/>
      </c>
      <c r="H32" s="503" t="str">
        <f t="shared" si="96"/>
        <v/>
      </c>
      <c r="I32" s="503" t="str">
        <f t="shared" si="96"/>
        <v/>
      </c>
      <c r="J32" s="503" t="str">
        <f t="shared" si="96"/>
        <v/>
      </c>
      <c r="K32" s="503" t="str">
        <f t="shared" si="96"/>
        <v/>
      </c>
      <c r="L32" s="503" t="str">
        <f t="shared" si="96"/>
        <v/>
      </c>
      <c r="M32" s="503" t="str">
        <f t="shared" si="96"/>
        <v/>
      </c>
      <c r="N32" s="503" t="str">
        <f t="shared" si="96"/>
        <v/>
      </c>
      <c r="O32" s="503" t="str">
        <f t="shared" si="96"/>
        <v/>
      </c>
      <c r="P32" s="503" t="str">
        <f t="shared" si="96"/>
        <v/>
      </c>
      <c r="Q32" s="503" t="str">
        <f t="shared" si="96"/>
        <v/>
      </c>
      <c r="R32" s="503" t="str">
        <f t="shared" si="96"/>
        <v/>
      </c>
      <c r="S32" s="516"/>
      <c r="T32" s="503" t="str">
        <f t="shared" ref="T32:AJ32" si="97">IF(T30="","",T29*T30*T31)</f>
        <v/>
      </c>
      <c r="U32" s="503" t="str">
        <f t="shared" si="97"/>
        <v/>
      </c>
      <c r="V32" s="503">
        <f t="shared" si="97"/>
        <v>8</v>
      </c>
      <c r="W32" s="503" t="str">
        <f t="shared" si="97"/>
        <v/>
      </c>
      <c r="X32" s="503" t="str">
        <f t="shared" si="97"/>
        <v/>
      </c>
      <c r="Y32" s="503" t="str">
        <f t="shared" si="97"/>
        <v/>
      </c>
      <c r="Z32" s="503" t="str">
        <f t="shared" si="97"/>
        <v/>
      </c>
      <c r="AA32" s="503" t="str">
        <f t="shared" si="97"/>
        <v/>
      </c>
      <c r="AB32" s="503" t="str">
        <f t="shared" si="97"/>
        <v/>
      </c>
      <c r="AC32" s="503" t="str">
        <f t="shared" si="97"/>
        <v/>
      </c>
      <c r="AD32" s="503" t="str">
        <f t="shared" si="97"/>
        <v/>
      </c>
      <c r="AE32" s="503" t="str">
        <f t="shared" si="97"/>
        <v/>
      </c>
      <c r="AF32" s="503" t="str">
        <f t="shared" si="97"/>
        <v/>
      </c>
      <c r="AG32" s="503" t="str">
        <f t="shared" si="97"/>
        <v/>
      </c>
      <c r="AH32" s="503" t="str">
        <f t="shared" si="97"/>
        <v/>
      </c>
      <c r="AI32" s="503" t="str">
        <f t="shared" si="97"/>
        <v/>
      </c>
      <c r="AJ32" s="503" t="str">
        <f t="shared" si="97"/>
        <v/>
      </c>
      <c r="AK32" s="516"/>
      <c r="AL32" s="503" t="str">
        <f t="shared" ref="AL32:BB32" si="98">IF(AL30="","",AL29*AL30*AL31)</f>
        <v/>
      </c>
      <c r="AM32" s="503" t="str">
        <f t="shared" si="98"/>
        <v/>
      </c>
      <c r="AN32" s="503" t="str">
        <f t="shared" si="98"/>
        <v/>
      </c>
      <c r="AO32" s="503" t="str">
        <f t="shared" si="98"/>
        <v/>
      </c>
      <c r="AP32" s="503" t="str">
        <f t="shared" si="98"/>
        <v/>
      </c>
      <c r="AQ32" s="503" t="str">
        <f t="shared" si="98"/>
        <v/>
      </c>
      <c r="AR32" s="503" t="str">
        <f t="shared" si="98"/>
        <v/>
      </c>
      <c r="AS32" s="503" t="str">
        <f t="shared" si="98"/>
        <v/>
      </c>
      <c r="AT32" s="503" t="str">
        <f t="shared" si="98"/>
        <v/>
      </c>
      <c r="AU32" s="503" t="str">
        <f t="shared" si="98"/>
        <v/>
      </c>
      <c r="AV32" s="503" t="str">
        <f t="shared" si="98"/>
        <v/>
      </c>
      <c r="AW32" s="503" t="str">
        <f t="shared" si="98"/>
        <v/>
      </c>
      <c r="AX32" s="503" t="str">
        <f t="shared" si="98"/>
        <v/>
      </c>
      <c r="AY32" s="503" t="str">
        <f t="shared" si="98"/>
        <v/>
      </c>
      <c r="AZ32" s="503" t="str">
        <f t="shared" si="98"/>
        <v/>
      </c>
      <c r="BA32" s="503" t="str">
        <f t="shared" si="98"/>
        <v/>
      </c>
      <c r="BB32" s="503" t="str">
        <f t="shared" si="98"/>
        <v/>
      </c>
      <c r="BC32" s="516"/>
      <c r="BD32" s="503" t="str">
        <f t="shared" ref="BD32:BT32" si="99">IF(BD30="","",BD29*BD30*BD31)</f>
        <v/>
      </c>
      <c r="BE32" s="503" t="str">
        <f t="shared" si="99"/>
        <v/>
      </c>
      <c r="BF32" s="503">
        <f t="shared" si="99"/>
        <v>10</v>
      </c>
      <c r="BG32" s="503" t="str">
        <f t="shared" si="99"/>
        <v/>
      </c>
      <c r="BH32" s="503" t="str">
        <f t="shared" si="99"/>
        <v/>
      </c>
      <c r="BI32" s="503" t="str">
        <f t="shared" si="99"/>
        <v/>
      </c>
      <c r="BJ32" s="503" t="str">
        <f t="shared" si="99"/>
        <v/>
      </c>
      <c r="BK32" s="503" t="str">
        <f t="shared" si="99"/>
        <v/>
      </c>
      <c r="BL32" s="503" t="str">
        <f t="shared" si="99"/>
        <v/>
      </c>
      <c r="BM32" s="503" t="str">
        <f t="shared" si="99"/>
        <v/>
      </c>
      <c r="BN32" s="503" t="str">
        <f t="shared" si="99"/>
        <v/>
      </c>
      <c r="BO32" s="503" t="str">
        <f t="shared" si="99"/>
        <v/>
      </c>
      <c r="BP32" s="503" t="str">
        <f t="shared" si="99"/>
        <v/>
      </c>
      <c r="BQ32" s="503" t="str">
        <f t="shared" si="99"/>
        <v/>
      </c>
      <c r="BR32" s="503" t="str">
        <f t="shared" si="99"/>
        <v/>
      </c>
      <c r="BS32" s="503" t="str">
        <f t="shared" si="99"/>
        <v/>
      </c>
      <c r="BT32" s="503" t="str">
        <f t="shared" si="99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95"/>
        <v/>
      </c>
      <c r="CE32" s="88" t="str">
        <f t="shared" si="73"/>
        <v/>
      </c>
      <c r="CF32" s="89" t="str">
        <f t="shared" si="73"/>
        <v/>
      </c>
      <c r="CG32" s="89" t="str">
        <f t="shared" si="73"/>
        <v/>
      </c>
      <c r="CH32" s="89" t="str">
        <f t="shared" si="73"/>
        <v/>
      </c>
      <c r="CI32" s="89" t="str">
        <f t="shared" si="73"/>
        <v/>
      </c>
      <c r="CJ32" s="89" t="str">
        <f t="shared" si="73"/>
        <v/>
      </c>
      <c r="CK32" s="152" t="str">
        <f t="shared" si="73"/>
        <v/>
      </c>
      <c r="CL32" s="152">
        <f t="shared" si="73"/>
        <v>10</v>
      </c>
      <c r="CM32" s="152" t="str">
        <f t="shared" si="73"/>
        <v/>
      </c>
      <c r="CN32" s="89" t="str">
        <f t="shared" si="73"/>
        <v/>
      </c>
      <c r="CO32" s="89" t="str">
        <f t="shared" si="73"/>
        <v/>
      </c>
      <c r="CP32" s="89" t="str">
        <f t="shared" si="73"/>
        <v/>
      </c>
      <c r="CQ32" s="89" t="str">
        <f t="shared" si="73"/>
        <v/>
      </c>
      <c r="CR32" s="89" t="str">
        <f t="shared" si="73"/>
        <v/>
      </c>
      <c r="CS32" s="88" t="str">
        <f t="shared" si="73"/>
        <v/>
      </c>
      <c r="CT32" s="483" t="str">
        <f t="shared" si="73"/>
        <v/>
      </c>
      <c r="CU32" s="494" t="str">
        <f t="shared" si="74"/>
        <v/>
      </c>
      <c r="CV32" s="495" t="str">
        <f t="shared" si="75"/>
        <v/>
      </c>
      <c r="CW32" s="496" t="str">
        <f t="shared" si="76"/>
        <v/>
      </c>
      <c r="CX32" s="496" t="str">
        <f t="shared" si="77"/>
        <v/>
      </c>
      <c r="CY32" s="496" t="str">
        <f t="shared" si="78"/>
        <v/>
      </c>
      <c r="CZ32" s="496" t="str">
        <f t="shared" si="79"/>
        <v/>
      </c>
      <c r="DA32" s="496" t="str">
        <f t="shared" si="80"/>
        <v/>
      </c>
      <c r="DB32" s="497" t="str">
        <f t="shared" si="81"/>
        <v/>
      </c>
      <c r="DC32" s="497">
        <f t="shared" si="82"/>
        <v>10</v>
      </c>
      <c r="DD32" s="497" t="str">
        <f t="shared" si="83"/>
        <v/>
      </c>
      <c r="DE32" s="496" t="str">
        <f t="shared" si="84"/>
        <v/>
      </c>
      <c r="DF32" s="496" t="str">
        <f t="shared" si="85"/>
        <v/>
      </c>
      <c r="DG32" s="496" t="str">
        <f t="shared" si="86"/>
        <v/>
      </c>
      <c r="DH32" s="496" t="str">
        <f t="shared" si="87"/>
        <v/>
      </c>
      <c r="DI32" s="496" t="str">
        <f t="shared" si="88"/>
        <v/>
      </c>
      <c r="DJ32" s="495" t="str">
        <f t="shared" si="89"/>
        <v/>
      </c>
      <c r="DK32" s="494" t="str">
        <f t="shared" si="90"/>
        <v/>
      </c>
      <c r="DL32" s="586">
        <f t="shared" si="91"/>
        <v>2</v>
      </c>
      <c r="DM32" s="541">
        <f t="shared" si="92"/>
        <v>1</v>
      </c>
      <c r="DN32" s="541">
        <f t="shared" si="93"/>
        <v>0</v>
      </c>
      <c r="DO32" s="541">
        <f t="shared" si="94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$G$1 &amp; "/kg"</f>
        <v>kcal/kg</v>
      </c>
      <c r="B33" s="530">
        <f>3480*$K$1</f>
        <v>3480</v>
      </c>
      <c r="C33" s="530">
        <f t="shared" ref="C33:R33" si="100">3480*$K$1</f>
        <v>3480</v>
      </c>
      <c r="D33" s="530">
        <f t="shared" si="100"/>
        <v>3480</v>
      </c>
      <c r="E33" s="530">
        <f t="shared" si="100"/>
        <v>3480</v>
      </c>
      <c r="F33" s="530">
        <f t="shared" si="100"/>
        <v>3480</v>
      </c>
      <c r="G33" s="530">
        <f t="shared" si="100"/>
        <v>3480</v>
      </c>
      <c r="H33" s="530">
        <f t="shared" si="100"/>
        <v>3480</v>
      </c>
      <c r="I33" s="530">
        <f t="shared" si="100"/>
        <v>3480</v>
      </c>
      <c r="J33" s="530">
        <f t="shared" si="100"/>
        <v>3480</v>
      </c>
      <c r="K33" s="530">
        <f t="shared" si="100"/>
        <v>3480</v>
      </c>
      <c r="L33" s="530">
        <f t="shared" si="100"/>
        <v>3480</v>
      </c>
      <c r="M33" s="530">
        <f t="shared" si="100"/>
        <v>3480</v>
      </c>
      <c r="N33" s="530">
        <f t="shared" si="100"/>
        <v>3480</v>
      </c>
      <c r="O33" s="530">
        <f t="shared" si="100"/>
        <v>3480</v>
      </c>
      <c r="P33" s="530">
        <f t="shared" si="100"/>
        <v>3480</v>
      </c>
      <c r="Q33" s="530">
        <f t="shared" si="100"/>
        <v>3480</v>
      </c>
      <c r="R33" s="530">
        <f t="shared" si="100"/>
        <v>3480</v>
      </c>
      <c r="S33" s="527"/>
      <c r="T33" s="530">
        <f>3480*$K$1</f>
        <v>3480</v>
      </c>
      <c r="U33" s="530">
        <f t="shared" ref="U33:AJ33" si="101">3480*$K$1</f>
        <v>3480</v>
      </c>
      <c r="V33" s="530">
        <f t="shared" si="101"/>
        <v>3480</v>
      </c>
      <c r="W33" s="530">
        <f t="shared" si="101"/>
        <v>3480</v>
      </c>
      <c r="X33" s="530">
        <f t="shared" si="101"/>
        <v>3480</v>
      </c>
      <c r="Y33" s="530">
        <f t="shared" si="101"/>
        <v>3480</v>
      </c>
      <c r="Z33" s="530">
        <f t="shared" si="101"/>
        <v>3480</v>
      </c>
      <c r="AA33" s="530">
        <f t="shared" si="101"/>
        <v>3480</v>
      </c>
      <c r="AB33" s="530">
        <f t="shared" si="101"/>
        <v>3480</v>
      </c>
      <c r="AC33" s="530">
        <f t="shared" si="101"/>
        <v>3480</v>
      </c>
      <c r="AD33" s="530">
        <f t="shared" si="101"/>
        <v>3480</v>
      </c>
      <c r="AE33" s="530">
        <f t="shared" si="101"/>
        <v>3480</v>
      </c>
      <c r="AF33" s="530">
        <f t="shared" si="101"/>
        <v>3480</v>
      </c>
      <c r="AG33" s="530">
        <f t="shared" si="101"/>
        <v>3480</v>
      </c>
      <c r="AH33" s="530">
        <f t="shared" si="101"/>
        <v>3480</v>
      </c>
      <c r="AI33" s="530">
        <f t="shared" si="101"/>
        <v>3480</v>
      </c>
      <c r="AJ33" s="530">
        <f t="shared" si="101"/>
        <v>3480</v>
      </c>
      <c r="AK33" s="527"/>
      <c r="AL33" s="530">
        <f>3480*$K$1</f>
        <v>3480</v>
      </c>
      <c r="AM33" s="530">
        <f t="shared" ref="AM33:BB33" si="102">3480*$K$1</f>
        <v>3480</v>
      </c>
      <c r="AN33" s="530">
        <f t="shared" si="102"/>
        <v>3480</v>
      </c>
      <c r="AO33" s="530">
        <f t="shared" si="102"/>
        <v>3480</v>
      </c>
      <c r="AP33" s="530">
        <f t="shared" si="102"/>
        <v>3480</v>
      </c>
      <c r="AQ33" s="530">
        <f t="shared" si="102"/>
        <v>3480</v>
      </c>
      <c r="AR33" s="530">
        <f t="shared" si="102"/>
        <v>3480</v>
      </c>
      <c r="AS33" s="530">
        <f t="shared" si="102"/>
        <v>3480</v>
      </c>
      <c r="AT33" s="530">
        <f t="shared" si="102"/>
        <v>3480</v>
      </c>
      <c r="AU33" s="530">
        <f t="shared" si="102"/>
        <v>3480</v>
      </c>
      <c r="AV33" s="530">
        <f t="shared" si="102"/>
        <v>3480</v>
      </c>
      <c r="AW33" s="530">
        <f t="shared" si="102"/>
        <v>3480</v>
      </c>
      <c r="AX33" s="530">
        <f t="shared" si="102"/>
        <v>3480</v>
      </c>
      <c r="AY33" s="530">
        <f t="shared" si="102"/>
        <v>3480</v>
      </c>
      <c r="AZ33" s="530">
        <f t="shared" si="102"/>
        <v>3480</v>
      </c>
      <c r="BA33" s="530">
        <f t="shared" si="102"/>
        <v>3480</v>
      </c>
      <c r="BB33" s="530">
        <f t="shared" si="102"/>
        <v>3480</v>
      </c>
      <c r="BC33" s="527"/>
      <c r="BD33" s="530">
        <f>3480*$K$1</f>
        <v>3480</v>
      </c>
      <c r="BE33" s="530">
        <f t="shared" ref="BE33:BY33" si="103">3480*$K$1</f>
        <v>3480</v>
      </c>
      <c r="BF33" s="530">
        <f t="shared" si="103"/>
        <v>3480</v>
      </c>
      <c r="BG33" s="530">
        <f t="shared" si="103"/>
        <v>3480</v>
      </c>
      <c r="BH33" s="530">
        <f t="shared" si="103"/>
        <v>3480</v>
      </c>
      <c r="BI33" s="530">
        <f t="shared" si="103"/>
        <v>3480</v>
      </c>
      <c r="BJ33" s="530">
        <f t="shared" si="103"/>
        <v>3480</v>
      </c>
      <c r="BK33" s="530">
        <f t="shared" si="103"/>
        <v>3480</v>
      </c>
      <c r="BL33" s="530">
        <f t="shared" si="103"/>
        <v>3480</v>
      </c>
      <c r="BM33" s="530">
        <f t="shared" si="103"/>
        <v>3480</v>
      </c>
      <c r="BN33" s="530">
        <f t="shared" si="103"/>
        <v>3480</v>
      </c>
      <c r="BO33" s="530">
        <f t="shared" si="103"/>
        <v>3480</v>
      </c>
      <c r="BP33" s="530">
        <f t="shared" si="103"/>
        <v>3480</v>
      </c>
      <c r="BQ33" s="530">
        <f t="shared" si="103"/>
        <v>3480</v>
      </c>
      <c r="BR33" s="530">
        <f t="shared" si="103"/>
        <v>3480</v>
      </c>
      <c r="BS33" s="530">
        <f t="shared" si="103"/>
        <v>3480</v>
      </c>
      <c r="BT33" s="530">
        <f t="shared" si="103"/>
        <v>3480</v>
      </c>
      <c r="BU33" s="527"/>
      <c r="BV33" s="530">
        <f t="shared" si="103"/>
        <v>3480</v>
      </c>
      <c r="BW33" s="530">
        <f t="shared" si="103"/>
        <v>3480</v>
      </c>
      <c r="BX33" s="530">
        <f t="shared" si="103"/>
        <v>3480</v>
      </c>
      <c r="BY33" s="530">
        <f t="shared" si="103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95"/>
        <v>3480</v>
      </c>
      <c r="CE33" s="88">
        <f t="shared" si="73"/>
        <v>3480</v>
      </c>
      <c r="CF33" s="89">
        <f t="shared" si="73"/>
        <v>3480</v>
      </c>
      <c r="CG33" s="89">
        <f t="shared" si="73"/>
        <v>3480</v>
      </c>
      <c r="CH33" s="89">
        <f t="shared" si="73"/>
        <v>3480</v>
      </c>
      <c r="CI33" s="89">
        <f t="shared" si="73"/>
        <v>3480</v>
      </c>
      <c r="CJ33" s="89">
        <f t="shared" si="73"/>
        <v>3480</v>
      </c>
      <c r="CK33" s="152">
        <f t="shared" si="73"/>
        <v>3480</v>
      </c>
      <c r="CL33" s="152">
        <f t="shared" si="73"/>
        <v>3480</v>
      </c>
      <c r="CM33" s="152">
        <f t="shared" si="73"/>
        <v>3480</v>
      </c>
      <c r="CN33" s="89">
        <f t="shared" si="73"/>
        <v>3480</v>
      </c>
      <c r="CO33" s="89">
        <f t="shared" si="73"/>
        <v>3480</v>
      </c>
      <c r="CP33" s="89">
        <f t="shared" si="73"/>
        <v>3480</v>
      </c>
      <c r="CQ33" s="89">
        <f t="shared" si="73"/>
        <v>3480</v>
      </c>
      <c r="CR33" s="89">
        <f t="shared" si="73"/>
        <v>3480</v>
      </c>
      <c r="CS33" s="88">
        <f t="shared" si="73"/>
        <v>3480</v>
      </c>
      <c r="CT33" s="483">
        <f t="shared" si="73"/>
        <v>3480</v>
      </c>
      <c r="CU33" s="494">
        <f t="shared" si="74"/>
        <v>3480</v>
      </c>
      <c r="CV33" s="495">
        <f t="shared" si="75"/>
        <v>3480</v>
      </c>
      <c r="CW33" s="496">
        <f t="shared" si="76"/>
        <v>3480</v>
      </c>
      <c r="CX33" s="496">
        <f t="shared" si="77"/>
        <v>3480</v>
      </c>
      <c r="CY33" s="496">
        <f t="shared" si="78"/>
        <v>3480</v>
      </c>
      <c r="CZ33" s="496">
        <f t="shared" si="79"/>
        <v>3480</v>
      </c>
      <c r="DA33" s="496">
        <f t="shared" si="80"/>
        <v>3480</v>
      </c>
      <c r="DB33" s="497">
        <f t="shared" si="81"/>
        <v>3480</v>
      </c>
      <c r="DC33" s="497">
        <f t="shared" si="82"/>
        <v>3480</v>
      </c>
      <c r="DD33" s="497">
        <f t="shared" si="83"/>
        <v>3480</v>
      </c>
      <c r="DE33" s="496">
        <f t="shared" si="84"/>
        <v>3480</v>
      </c>
      <c r="DF33" s="496">
        <f t="shared" si="85"/>
        <v>3480</v>
      </c>
      <c r="DG33" s="496">
        <f t="shared" si="86"/>
        <v>3480</v>
      </c>
      <c r="DH33" s="496">
        <f t="shared" si="87"/>
        <v>3480</v>
      </c>
      <c r="DI33" s="496">
        <f t="shared" si="88"/>
        <v>3480</v>
      </c>
      <c r="DJ33" s="495">
        <f t="shared" si="89"/>
        <v>3480</v>
      </c>
      <c r="DK33" s="494">
        <f t="shared" si="90"/>
        <v>3480</v>
      </c>
      <c r="DL33" s="586">
        <f t="shared" si="91"/>
        <v>17</v>
      </c>
      <c r="DM33" s="541">
        <f t="shared" si="92"/>
        <v>17</v>
      </c>
      <c r="DN33" s="541">
        <f t="shared" si="93"/>
        <v>17</v>
      </c>
      <c r="DO33" s="541">
        <f t="shared" si="94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$G$1 &amp; " (%)"</f>
        <v>kcal (%)</v>
      </c>
      <c r="B34" s="504" t="str">
        <f>IF(B32="","",B32*B33/B$7/365/$F$1)</f>
        <v/>
      </c>
      <c r="C34" s="504" t="str">
        <f>IF(C32="","",C32*C33/C$7/365/$F$1)</f>
        <v/>
      </c>
      <c r="D34" s="504">
        <f>IF(D32="","",D32*D33/D$7/365/$F$1)</f>
        <v>5.1887056192339957E-3</v>
      </c>
      <c r="E34" s="504" t="str">
        <f>IF(E32="","",E32*E33/E$7/365/$F$1)</f>
        <v/>
      </c>
      <c r="F34" s="504">
        <f>IF(F32="","",F32*F33/F$7/365/$F$1)</f>
        <v>9.0802348336594917E-3</v>
      </c>
      <c r="G34" s="504" t="str">
        <f>IF(G32="","",G32*G33/G$7/365/$F$1)</f>
        <v/>
      </c>
      <c r="H34" s="504" t="str">
        <f>IF(H32="","",H32*H33/H$7/365/$F$1)</f>
        <v/>
      </c>
      <c r="I34" s="504" t="str">
        <f>IF(I32="","",I32*I33/I$7/365/$F$1)</f>
        <v/>
      </c>
      <c r="J34" s="504" t="str">
        <f>IF(J32="","",J32*J33/J$7/365/$F$1)</f>
        <v/>
      </c>
      <c r="K34" s="504" t="str">
        <f>IF(K32="","",K32*K33/K$7/365/$F$1)</f>
        <v/>
      </c>
      <c r="L34" s="504" t="str">
        <f>IF(L32="","",L32*L33/L$7/365/$F$1)</f>
        <v/>
      </c>
      <c r="M34" s="504" t="str">
        <f>IF(M32="","",M32*M33/M$7/365/$F$1)</f>
        <v/>
      </c>
      <c r="N34" s="504" t="str">
        <f>IF(N32="","",N32*N33/N$7/365/$F$1)</f>
        <v/>
      </c>
      <c r="O34" s="504" t="str">
        <f>IF(O32="","",O32*O33/O$7/365/$F$1)</f>
        <v/>
      </c>
      <c r="P34" s="504" t="str">
        <f>IF(P32="","",P32*P33/P$7/365/$F$1)</f>
        <v/>
      </c>
      <c r="Q34" s="504" t="str">
        <f>IF(Q32="","",Q32*Q33/Q$7/365/$F$1)</f>
        <v/>
      </c>
      <c r="R34" s="504" t="str">
        <f>IF(R32="","",R32*R33/R$7/365/$F$1)</f>
        <v/>
      </c>
      <c r="S34" s="514"/>
      <c r="T34" s="504" t="str">
        <f>IF(T32="","",T32*T33/T$7/365/$F$1)</f>
        <v/>
      </c>
      <c r="U34" s="504" t="str">
        <f>IF(U32="","",U32*U33/U$7/365/$F$1)</f>
        <v/>
      </c>
      <c r="V34" s="504">
        <f>IF(V32="","",V32*V33/V$7/365/$F$1)</f>
        <v>5.1887056192339957E-3</v>
      </c>
      <c r="W34" s="504" t="str">
        <f>IF(W32="","",W32*W33/W$7/365/$F$1)</f>
        <v/>
      </c>
      <c r="X34" s="504" t="str">
        <f>IF(X32="","",X32*X33/X$7/365/$F$1)</f>
        <v/>
      </c>
      <c r="Y34" s="504" t="str">
        <f>IF(Y32="","",Y32*Y33/Y$7/365/$F$1)</f>
        <v/>
      </c>
      <c r="Z34" s="504" t="str">
        <f>IF(Z32="","",Z32*Z33/Z$7/365/$F$1)</f>
        <v/>
      </c>
      <c r="AA34" s="504" t="str">
        <f>IF(AA32="","",AA32*AA33/AA$7/365/$F$1)</f>
        <v/>
      </c>
      <c r="AB34" s="504" t="str">
        <f>IF(AB32="","",AB32*AB33/AB$7/365/$F$1)</f>
        <v/>
      </c>
      <c r="AC34" s="504" t="str">
        <f>IF(AC32="","",AC32*AC33/AC$7/365/$F$1)</f>
        <v/>
      </c>
      <c r="AD34" s="504" t="str">
        <f>IF(AD32="","",AD32*AD33/AD$7/365/$F$1)</f>
        <v/>
      </c>
      <c r="AE34" s="504" t="str">
        <f>IF(AE32="","",AE32*AE33/AE$7/365/$F$1)</f>
        <v/>
      </c>
      <c r="AF34" s="504" t="str">
        <f>IF(AF32="","",AF32*AF33/AF$7/365/$F$1)</f>
        <v/>
      </c>
      <c r="AG34" s="504" t="str">
        <f>IF(AG32="","",AG32*AG33/AG$7/365/$F$1)</f>
        <v/>
      </c>
      <c r="AH34" s="504" t="str">
        <f>IF(AH32="","",AH32*AH33/AH$7/365/$F$1)</f>
        <v/>
      </c>
      <c r="AI34" s="504" t="str">
        <f>IF(AI32="","",AI32*AI33/AI$7/365/$F$1)</f>
        <v/>
      </c>
      <c r="AJ34" s="504" t="str">
        <f>IF(AJ32="","",AJ32*AJ33/AJ$7/365/$F$1)</f>
        <v/>
      </c>
      <c r="AK34" s="514"/>
      <c r="AL34" s="504" t="str">
        <f>IF(AL32="","",AL32*AL33/AL$7/365/$F$1)</f>
        <v/>
      </c>
      <c r="AM34" s="504" t="str">
        <f>IF(AM32="","",AM32*AM33/AM$7/365/$F$1)</f>
        <v/>
      </c>
      <c r="AN34" s="504" t="str">
        <f>IF(AN32="","",AN32*AN33/AN$7/365/$F$1)</f>
        <v/>
      </c>
      <c r="AO34" s="504" t="str">
        <f>IF(AO32="","",AO32*AO33/AO$7/365/$F$1)</f>
        <v/>
      </c>
      <c r="AP34" s="504" t="str">
        <f>IF(AP32="","",AP32*AP33/AP$7/365/$F$1)</f>
        <v/>
      </c>
      <c r="AQ34" s="504" t="str">
        <f>IF(AQ32="","",AQ32*AQ33/AQ$7/365/$F$1)</f>
        <v/>
      </c>
      <c r="AR34" s="504" t="str">
        <f>IF(AR32="","",AR32*AR33/AR$7/365/$F$1)</f>
        <v/>
      </c>
      <c r="AS34" s="504" t="str">
        <f>IF(AS32="","",AS32*AS33/AS$7/365/$F$1)</f>
        <v/>
      </c>
      <c r="AT34" s="504" t="str">
        <f>IF(AT32="","",AT32*AT33/AT$7/365/$F$1)</f>
        <v/>
      </c>
      <c r="AU34" s="504" t="str">
        <f>IF(AU32="","",AU32*AU33/AU$7/365/$F$1)</f>
        <v/>
      </c>
      <c r="AV34" s="504" t="str">
        <f>IF(AV32="","",AV32*AV33/AV$7/365/$F$1)</f>
        <v/>
      </c>
      <c r="AW34" s="504" t="str">
        <f>IF(AW32="","",AW32*AW33/AW$7/365/$F$1)</f>
        <v/>
      </c>
      <c r="AX34" s="504" t="str">
        <f>IF(AX32="","",AX32*AX33/AX$7/365/$F$1)</f>
        <v/>
      </c>
      <c r="AY34" s="504" t="str">
        <f>IF(AY32="","",AY32*AY33/AY$7/365/$F$1)</f>
        <v/>
      </c>
      <c r="AZ34" s="504" t="str">
        <f>IF(AZ32="","",AZ32*AZ33/AZ$7/365/$F$1)</f>
        <v/>
      </c>
      <c r="BA34" s="504" t="str">
        <f>IF(BA32="","",BA32*BA33/BA$7/365/$F$1)</f>
        <v/>
      </c>
      <c r="BB34" s="504" t="str">
        <f>IF(BB32="","",BB32*BB33/BB$7/365/$F$1)</f>
        <v/>
      </c>
      <c r="BC34" s="514"/>
      <c r="BD34" s="504" t="str">
        <f>IF(BD32="","",BD32*BD33/BD$7/365/$F$1)</f>
        <v/>
      </c>
      <c r="BE34" s="504" t="str">
        <f>IF(BE32="","",BE32*BE33/BE$7/365/$F$1)</f>
        <v/>
      </c>
      <c r="BF34" s="504">
        <f>IF(BF32="","",BF32*BF33/BF$7/365/$F$1)</f>
        <v>4.5401174168297458E-3</v>
      </c>
      <c r="BG34" s="504" t="str">
        <f>IF(BG32="","",BG32*BG33/BG$7/365/$F$1)</f>
        <v/>
      </c>
      <c r="BH34" s="504" t="str">
        <f>IF(BH32="","",BH32*BH33/BH$7/365/$F$1)</f>
        <v/>
      </c>
      <c r="BI34" s="504" t="str">
        <f>IF(BI32="","",BI32*BI33/BI$7/365/$F$1)</f>
        <v/>
      </c>
      <c r="BJ34" s="504" t="str">
        <f>IF(BJ32="","",BJ32*BJ33/BJ$7/365/$F$1)</f>
        <v/>
      </c>
      <c r="BK34" s="504" t="str">
        <f>IF(BK32="","",BK32*BK33/BK$7/365/$F$1)</f>
        <v/>
      </c>
      <c r="BL34" s="504" t="str">
        <f>IF(BL32="","",BL32*BL33/BL$7/365/$F$1)</f>
        <v/>
      </c>
      <c r="BM34" s="504" t="str">
        <f>IF(BM32="","",BM32*BM33/BM$7/365/$F$1)</f>
        <v/>
      </c>
      <c r="BN34" s="504" t="str">
        <f>IF(BN32="","",BN32*BN33/BN$7/365/$F$1)</f>
        <v/>
      </c>
      <c r="BO34" s="504" t="str">
        <f>IF(BO32="","",BO32*BO33/BO$7/365/$F$1)</f>
        <v/>
      </c>
      <c r="BP34" s="504" t="str">
        <f>IF(BP32="","",BP32*BP33/BP$7/365/$F$1)</f>
        <v/>
      </c>
      <c r="BQ34" s="504" t="str">
        <f>IF(BQ32="","",BQ32*BQ33/BQ$7/365/$F$1)</f>
        <v/>
      </c>
      <c r="BR34" s="504" t="str">
        <f>IF(BR32="","",BR32*BR33/BR$7/365/$F$1)</f>
        <v/>
      </c>
      <c r="BS34" s="504" t="str">
        <f>IF(BS32="","",BS32*BS33/BS$7/365/$F$1)</f>
        <v/>
      </c>
      <c r="BT34" s="504" t="str">
        <f>IF(BT32="","",BT32*BT33/BT$7/365/$F$1)</f>
        <v/>
      </c>
      <c r="BU34" s="514"/>
      <c r="BV34" s="504">
        <f>IF(BV32="","",BV32*BV33/BV$7/365/$F$1)</f>
        <v>6.0534898891063272E-3</v>
      </c>
      <c r="BW34" s="504">
        <f>IF(BW32="","",BW32*BW33/BW$7/365/$F$1)</f>
        <v>6.0534898891063272E-3</v>
      </c>
      <c r="BX34" s="504">
        <f>IF(BX32="","",BX32*BX33/BX$7/365/$F$1)</f>
        <v>0</v>
      </c>
      <c r="BY34" s="504">
        <f>IF(BY32="","",BY32*BY33/BY$7/365/$F$1)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95"/>
        <v/>
      </c>
      <c r="CE34" s="486" t="str">
        <f t="shared" si="73"/>
        <v/>
      </c>
      <c r="CF34" s="487" t="str">
        <f t="shared" si="73"/>
        <v/>
      </c>
      <c r="CG34" s="487" t="str">
        <f t="shared" si="73"/>
        <v/>
      </c>
      <c r="CH34" s="487" t="str">
        <f t="shared" si="73"/>
        <v/>
      </c>
      <c r="CI34" s="487" t="str">
        <f t="shared" si="73"/>
        <v/>
      </c>
      <c r="CJ34" s="487" t="str">
        <f t="shared" si="73"/>
        <v/>
      </c>
      <c r="CK34" s="488" t="str">
        <f t="shared" si="73"/>
        <v/>
      </c>
      <c r="CL34" s="488">
        <f t="shared" si="73"/>
        <v>4.5401174168297458E-3</v>
      </c>
      <c r="CM34" s="488" t="str">
        <f t="shared" si="73"/>
        <v/>
      </c>
      <c r="CN34" s="487" t="str">
        <f t="shared" si="73"/>
        <v/>
      </c>
      <c r="CO34" s="487" t="str">
        <f t="shared" si="73"/>
        <v/>
      </c>
      <c r="CP34" s="487" t="str">
        <f t="shared" si="73"/>
        <v/>
      </c>
      <c r="CQ34" s="487" t="str">
        <f t="shared" si="73"/>
        <v/>
      </c>
      <c r="CR34" s="487" t="str">
        <f t="shared" si="73"/>
        <v/>
      </c>
      <c r="CS34" s="486" t="str">
        <f t="shared" si="73"/>
        <v/>
      </c>
      <c r="CT34" s="998" t="str">
        <f t="shared" si="73"/>
        <v/>
      </c>
      <c r="CU34" s="489" t="str">
        <f t="shared" si="74"/>
        <v/>
      </c>
      <c r="CV34" s="490" t="str">
        <f t="shared" si="75"/>
        <v/>
      </c>
      <c r="CW34" s="491" t="str">
        <f t="shared" si="76"/>
        <v/>
      </c>
      <c r="CX34" s="491" t="str">
        <f t="shared" si="77"/>
        <v/>
      </c>
      <c r="CY34" s="491" t="str">
        <f t="shared" si="78"/>
        <v/>
      </c>
      <c r="CZ34" s="491" t="str">
        <f t="shared" si="79"/>
        <v/>
      </c>
      <c r="DA34" s="491" t="str">
        <f t="shared" si="80"/>
        <v/>
      </c>
      <c r="DB34" s="492" t="str">
        <f t="shared" si="81"/>
        <v/>
      </c>
      <c r="DC34" s="492">
        <f t="shared" si="82"/>
        <v>4.5401174168297458E-3</v>
      </c>
      <c r="DD34" s="492" t="str">
        <f t="shared" si="83"/>
        <v/>
      </c>
      <c r="DE34" s="491" t="str">
        <f t="shared" si="84"/>
        <v/>
      </c>
      <c r="DF34" s="491" t="str">
        <f t="shared" si="85"/>
        <v/>
      </c>
      <c r="DG34" s="491" t="str">
        <f t="shared" si="86"/>
        <v/>
      </c>
      <c r="DH34" s="491" t="str">
        <f t="shared" si="87"/>
        <v/>
      </c>
      <c r="DI34" s="491" t="str">
        <f t="shared" si="88"/>
        <v/>
      </c>
      <c r="DJ34" s="490" t="str">
        <f t="shared" si="89"/>
        <v/>
      </c>
      <c r="DK34" s="489" t="str">
        <f t="shared" si="90"/>
        <v/>
      </c>
      <c r="DL34" s="586">
        <f t="shared" si="91"/>
        <v>2</v>
      </c>
      <c r="DM34" s="541">
        <f t="shared" si="92"/>
        <v>1</v>
      </c>
      <c r="DN34" s="541">
        <f t="shared" si="93"/>
        <v>0</v>
      </c>
      <c r="DO34" s="541">
        <f t="shared" si="94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95"/>
        <v/>
      </c>
      <c r="CE35" s="88" t="str">
        <f t="shared" si="73"/>
        <v/>
      </c>
      <c r="CF35" s="89" t="str">
        <f t="shared" si="73"/>
        <v/>
      </c>
      <c r="CG35" s="89" t="str">
        <f t="shared" si="73"/>
        <v/>
      </c>
      <c r="CH35" s="89" t="str">
        <f t="shared" si="73"/>
        <v/>
      </c>
      <c r="CI35" s="89" t="str">
        <f t="shared" si="73"/>
        <v/>
      </c>
      <c r="CJ35" s="89" t="str">
        <f t="shared" si="73"/>
        <v/>
      </c>
      <c r="CK35" s="152" t="str">
        <f t="shared" si="73"/>
        <v/>
      </c>
      <c r="CL35" s="152">
        <f t="shared" si="73"/>
        <v>45</v>
      </c>
      <c r="CM35" s="152" t="str">
        <f t="shared" si="73"/>
        <v/>
      </c>
      <c r="CN35" s="89" t="str">
        <f t="shared" si="73"/>
        <v/>
      </c>
      <c r="CO35" s="89" t="str">
        <f t="shared" si="73"/>
        <v/>
      </c>
      <c r="CP35" s="89" t="str">
        <f t="shared" si="73"/>
        <v/>
      </c>
      <c r="CQ35" s="89" t="str">
        <f t="shared" si="73"/>
        <v/>
      </c>
      <c r="CR35" s="89" t="str">
        <f t="shared" si="73"/>
        <v/>
      </c>
      <c r="CS35" s="88" t="str">
        <f t="shared" si="73"/>
        <v/>
      </c>
      <c r="CT35" s="483" t="str">
        <f t="shared" si="73"/>
        <v/>
      </c>
      <c r="CU35" s="494" t="str">
        <f t="shared" si="74"/>
        <v/>
      </c>
      <c r="CV35" s="495" t="str">
        <f t="shared" si="75"/>
        <v/>
      </c>
      <c r="CW35" s="496" t="str">
        <f t="shared" si="76"/>
        <v/>
      </c>
      <c r="CX35" s="496" t="str">
        <f t="shared" si="77"/>
        <v/>
      </c>
      <c r="CY35" s="496" t="str">
        <f t="shared" si="78"/>
        <v/>
      </c>
      <c r="CZ35" s="496" t="str">
        <f t="shared" si="79"/>
        <v/>
      </c>
      <c r="DA35" s="496" t="str">
        <f t="shared" si="80"/>
        <v/>
      </c>
      <c r="DB35" s="497" t="str">
        <f t="shared" si="81"/>
        <v/>
      </c>
      <c r="DC35" s="497">
        <f t="shared" si="82"/>
        <v>45</v>
      </c>
      <c r="DD35" s="497" t="str">
        <f t="shared" si="83"/>
        <v/>
      </c>
      <c r="DE35" s="496" t="str">
        <f t="shared" si="84"/>
        <v/>
      </c>
      <c r="DF35" s="496" t="str">
        <f t="shared" si="85"/>
        <v/>
      </c>
      <c r="DG35" s="496" t="str">
        <f t="shared" si="86"/>
        <v/>
      </c>
      <c r="DH35" s="496" t="str">
        <f t="shared" si="87"/>
        <v/>
      </c>
      <c r="DI35" s="496" t="str">
        <f t="shared" si="88"/>
        <v/>
      </c>
      <c r="DJ35" s="495" t="str">
        <f t="shared" si="89"/>
        <v/>
      </c>
      <c r="DK35" s="494" t="str">
        <f t="shared" si="90"/>
        <v/>
      </c>
      <c r="DL35" s="586">
        <f t="shared" si="91"/>
        <v>2</v>
      </c>
      <c r="DM35" s="541">
        <f t="shared" si="92"/>
        <v>1</v>
      </c>
      <c r="DN35" s="541">
        <f t="shared" si="93"/>
        <v>0</v>
      </c>
      <c r="DO35" s="541">
        <f t="shared" si="94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04">IF(B35="","",B30*B35*B31)</f>
        <v/>
      </c>
      <c r="C36" s="503" t="str">
        <f t="shared" si="104"/>
        <v/>
      </c>
      <c r="D36" s="503">
        <f t="shared" si="104"/>
        <v>40</v>
      </c>
      <c r="E36" s="503" t="str">
        <f t="shared" si="104"/>
        <v/>
      </c>
      <c r="F36" s="503">
        <f t="shared" si="104"/>
        <v>120</v>
      </c>
      <c r="G36" s="503" t="str">
        <f t="shared" si="104"/>
        <v/>
      </c>
      <c r="H36" s="503" t="str">
        <f t="shared" si="104"/>
        <v/>
      </c>
      <c r="I36" s="503" t="str">
        <f t="shared" si="104"/>
        <v/>
      </c>
      <c r="J36" s="503" t="str">
        <f t="shared" si="104"/>
        <v/>
      </c>
      <c r="K36" s="503" t="str">
        <f t="shared" si="104"/>
        <v/>
      </c>
      <c r="L36" s="503" t="str">
        <f t="shared" si="104"/>
        <v/>
      </c>
      <c r="M36" s="503" t="str">
        <f t="shared" si="104"/>
        <v/>
      </c>
      <c r="N36" s="503" t="str">
        <f t="shared" si="104"/>
        <v/>
      </c>
      <c r="O36" s="503" t="str">
        <f t="shared" si="104"/>
        <v/>
      </c>
      <c r="P36" s="503" t="str">
        <f t="shared" si="104"/>
        <v/>
      </c>
      <c r="Q36" s="503" t="str">
        <f t="shared" si="104"/>
        <v/>
      </c>
      <c r="R36" s="503" t="str">
        <f t="shared" si="104"/>
        <v/>
      </c>
      <c r="S36" s="516"/>
      <c r="T36" s="503" t="str">
        <f t="shared" ref="T36:AJ36" si="105">IF(T35="","",T30*T35*T31)</f>
        <v/>
      </c>
      <c r="U36" s="503" t="str">
        <f t="shared" si="105"/>
        <v/>
      </c>
      <c r="V36" s="503">
        <f t="shared" si="105"/>
        <v>40</v>
      </c>
      <c r="W36" s="503" t="str">
        <f t="shared" si="105"/>
        <v/>
      </c>
      <c r="X36" s="503" t="str">
        <f t="shared" si="105"/>
        <v/>
      </c>
      <c r="Y36" s="503" t="str">
        <f t="shared" si="105"/>
        <v/>
      </c>
      <c r="Z36" s="503" t="str">
        <f t="shared" si="105"/>
        <v/>
      </c>
      <c r="AA36" s="503" t="str">
        <f t="shared" si="105"/>
        <v/>
      </c>
      <c r="AB36" s="503" t="str">
        <f t="shared" si="105"/>
        <v/>
      </c>
      <c r="AC36" s="503" t="str">
        <f t="shared" si="105"/>
        <v/>
      </c>
      <c r="AD36" s="503" t="str">
        <f t="shared" si="105"/>
        <v/>
      </c>
      <c r="AE36" s="503" t="str">
        <f t="shared" si="105"/>
        <v/>
      </c>
      <c r="AF36" s="503" t="str">
        <f t="shared" si="105"/>
        <v/>
      </c>
      <c r="AG36" s="503" t="str">
        <f t="shared" si="105"/>
        <v/>
      </c>
      <c r="AH36" s="503" t="str">
        <f t="shared" si="105"/>
        <v/>
      </c>
      <c r="AI36" s="503" t="str">
        <f t="shared" si="105"/>
        <v/>
      </c>
      <c r="AJ36" s="503" t="str">
        <f t="shared" si="105"/>
        <v/>
      </c>
      <c r="AK36" s="516"/>
      <c r="AL36" s="503" t="str">
        <f t="shared" ref="AL36:BB36" si="106">IF(AL35="","",AL30*AL35*AL31)</f>
        <v/>
      </c>
      <c r="AM36" s="503" t="str">
        <f t="shared" si="106"/>
        <v/>
      </c>
      <c r="AN36" s="503" t="str">
        <f t="shared" si="106"/>
        <v/>
      </c>
      <c r="AO36" s="503" t="str">
        <f t="shared" si="106"/>
        <v/>
      </c>
      <c r="AP36" s="503" t="str">
        <f t="shared" si="106"/>
        <v/>
      </c>
      <c r="AQ36" s="503" t="str">
        <f t="shared" si="106"/>
        <v/>
      </c>
      <c r="AR36" s="503" t="str">
        <f t="shared" si="106"/>
        <v/>
      </c>
      <c r="AS36" s="503" t="str">
        <f t="shared" si="106"/>
        <v/>
      </c>
      <c r="AT36" s="503" t="str">
        <f t="shared" si="106"/>
        <v/>
      </c>
      <c r="AU36" s="503" t="str">
        <f t="shared" si="106"/>
        <v/>
      </c>
      <c r="AV36" s="503" t="str">
        <f t="shared" si="106"/>
        <v/>
      </c>
      <c r="AW36" s="503" t="str">
        <f t="shared" si="106"/>
        <v/>
      </c>
      <c r="AX36" s="503" t="str">
        <f t="shared" si="106"/>
        <v/>
      </c>
      <c r="AY36" s="503" t="str">
        <f t="shared" si="106"/>
        <v/>
      </c>
      <c r="AZ36" s="503" t="str">
        <f t="shared" si="106"/>
        <v/>
      </c>
      <c r="BA36" s="503" t="str">
        <f t="shared" si="106"/>
        <v/>
      </c>
      <c r="BB36" s="503" t="str">
        <f t="shared" si="106"/>
        <v/>
      </c>
      <c r="BC36" s="516"/>
      <c r="BD36" s="503" t="str">
        <f t="shared" ref="BD36:BT36" si="107">IF(BD35="","",BD30*BD35*BD31)</f>
        <v/>
      </c>
      <c r="BE36" s="503" t="str">
        <f t="shared" si="107"/>
        <v/>
      </c>
      <c r="BF36" s="503">
        <f t="shared" si="107"/>
        <v>45</v>
      </c>
      <c r="BG36" s="503" t="str">
        <f t="shared" si="107"/>
        <v/>
      </c>
      <c r="BH36" s="503" t="str">
        <f t="shared" si="107"/>
        <v/>
      </c>
      <c r="BI36" s="503" t="str">
        <f t="shared" si="107"/>
        <v/>
      </c>
      <c r="BJ36" s="503" t="str">
        <f t="shared" si="107"/>
        <v/>
      </c>
      <c r="BK36" s="503" t="str">
        <f t="shared" si="107"/>
        <v/>
      </c>
      <c r="BL36" s="503" t="str">
        <f t="shared" si="107"/>
        <v/>
      </c>
      <c r="BM36" s="503" t="str">
        <f t="shared" si="107"/>
        <v/>
      </c>
      <c r="BN36" s="503" t="str">
        <f t="shared" si="107"/>
        <v/>
      </c>
      <c r="BO36" s="503" t="str">
        <f t="shared" si="107"/>
        <v/>
      </c>
      <c r="BP36" s="503" t="str">
        <f t="shared" si="107"/>
        <v/>
      </c>
      <c r="BQ36" s="503" t="str">
        <f t="shared" si="107"/>
        <v/>
      </c>
      <c r="BR36" s="503" t="str">
        <f t="shared" si="107"/>
        <v/>
      </c>
      <c r="BS36" s="503" t="str">
        <f t="shared" si="107"/>
        <v/>
      </c>
      <c r="BT36" s="503" t="str">
        <f t="shared" si="107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95"/>
        <v/>
      </c>
      <c r="CE36" s="88" t="str">
        <f t="shared" si="73"/>
        <v/>
      </c>
      <c r="CF36" s="89" t="str">
        <f t="shared" si="73"/>
        <v/>
      </c>
      <c r="CG36" s="89" t="str">
        <f t="shared" si="73"/>
        <v/>
      </c>
      <c r="CH36" s="89" t="str">
        <f t="shared" si="73"/>
        <v/>
      </c>
      <c r="CI36" s="89" t="str">
        <f t="shared" si="73"/>
        <v/>
      </c>
      <c r="CJ36" s="89" t="str">
        <f t="shared" si="73"/>
        <v/>
      </c>
      <c r="CK36" s="152" t="str">
        <f t="shared" si="73"/>
        <v/>
      </c>
      <c r="CL36" s="152">
        <f t="shared" si="73"/>
        <v>45</v>
      </c>
      <c r="CM36" s="152" t="str">
        <f t="shared" si="73"/>
        <v/>
      </c>
      <c r="CN36" s="89" t="str">
        <f t="shared" si="73"/>
        <v/>
      </c>
      <c r="CO36" s="89" t="str">
        <f t="shared" si="73"/>
        <v/>
      </c>
      <c r="CP36" s="89" t="str">
        <f t="shared" si="73"/>
        <v/>
      </c>
      <c r="CQ36" s="89" t="str">
        <f t="shared" si="73"/>
        <v/>
      </c>
      <c r="CR36" s="89" t="str">
        <f t="shared" si="73"/>
        <v/>
      </c>
      <c r="CS36" s="88" t="str">
        <f t="shared" si="73"/>
        <v/>
      </c>
      <c r="CT36" s="483" t="str">
        <f t="shared" si="73"/>
        <v/>
      </c>
      <c r="CU36" s="494" t="str">
        <f t="shared" si="74"/>
        <v/>
      </c>
      <c r="CV36" s="495" t="str">
        <f t="shared" si="75"/>
        <v/>
      </c>
      <c r="CW36" s="496" t="str">
        <f t="shared" si="76"/>
        <v/>
      </c>
      <c r="CX36" s="496" t="str">
        <f t="shared" si="77"/>
        <v/>
      </c>
      <c r="CY36" s="496" t="str">
        <f t="shared" si="78"/>
        <v/>
      </c>
      <c r="CZ36" s="496" t="str">
        <f t="shared" si="79"/>
        <v/>
      </c>
      <c r="DA36" s="496" t="str">
        <f t="shared" si="80"/>
        <v/>
      </c>
      <c r="DB36" s="497" t="str">
        <f t="shared" si="81"/>
        <v/>
      </c>
      <c r="DC36" s="497">
        <f t="shared" si="82"/>
        <v>45</v>
      </c>
      <c r="DD36" s="497" t="str">
        <f t="shared" si="83"/>
        <v/>
      </c>
      <c r="DE36" s="496" t="str">
        <f t="shared" si="84"/>
        <v/>
      </c>
      <c r="DF36" s="496" t="str">
        <f t="shared" si="85"/>
        <v/>
      </c>
      <c r="DG36" s="496" t="str">
        <f t="shared" si="86"/>
        <v/>
      </c>
      <c r="DH36" s="496" t="str">
        <f t="shared" si="87"/>
        <v/>
      </c>
      <c r="DI36" s="496" t="str">
        <f t="shared" si="88"/>
        <v/>
      </c>
      <c r="DJ36" s="495" t="str">
        <f t="shared" si="89"/>
        <v/>
      </c>
      <c r="DK36" s="494" t="str">
        <f t="shared" si="90"/>
        <v/>
      </c>
      <c r="DL36" s="586">
        <f t="shared" si="91"/>
        <v>2</v>
      </c>
      <c r="DM36" s="541">
        <f t="shared" si="92"/>
        <v>1</v>
      </c>
      <c r="DN36" s="541">
        <f t="shared" si="93"/>
        <v>0</v>
      </c>
      <c r="DO36" s="541">
        <f t="shared" si="94"/>
        <v>1</v>
      </c>
      <c r="DP36" s="673" t="str">
        <f>IF(DP28="","",(DP28+SUM(BV28)*(DP28="")-SUM(DP32)-DP35-SUM(BV35)*(DP35=""))*BV29/DP$7/365/$F$1)</f>
        <v/>
      </c>
      <c r="DQ36" s="532" t="str">
        <f>IF(DQ28="","",(DQ28+SUM(BW28)*(DQ28="")-SUM(DQ32)-DQ35-SUM(BW35)*(DQ35=""))*BW29/DQ$7/365/$F$1)</f>
        <v/>
      </c>
      <c r="DR36" s="532" t="str">
        <f>IF(DR28="","",(DR28+SUM(BX28)*(DR28="")-SUM(DR32)-DR35-SUM(BX35)*(DR35=""))*BX29/DR$7/365/$F$1)</f>
        <v/>
      </c>
      <c r="DS36" s="674" t="str">
        <f>IF(DS28="","",(DS28+SUM(BY28)*(DS28="")-SUM(DS32)-DS35-SUM(BY35)*(DS35=""))*BY29/DS$7/365/$F$1)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08"/>
        <v/>
      </c>
      <c r="CF38" s="89" t="str">
        <f t="shared" si="108"/>
        <v/>
      </c>
      <c r="CG38" s="89" t="str">
        <f t="shared" si="108"/>
        <v/>
      </c>
      <c r="CH38" s="89" t="str">
        <f t="shared" si="108"/>
        <v/>
      </c>
      <c r="CI38" s="89" t="str">
        <f t="shared" si="108"/>
        <v/>
      </c>
      <c r="CJ38" s="89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9" t="str">
        <f t="shared" si="108"/>
        <v/>
      </c>
      <c r="CO38" s="89" t="str">
        <f t="shared" si="108"/>
        <v/>
      </c>
      <c r="CP38" s="89" t="str">
        <f t="shared" si="108"/>
        <v/>
      </c>
      <c r="CQ38" s="89" t="str">
        <f t="shared" si="108"/>
        <v/>
      </c>
      <c r="CR38" s="89" t="str">
        <f t="shared" si="108"/>
        <v/>
      </c>
      <c r="CS38" s="88" t="str">
        <f t="shared" si="108"/>
        <v/>
      </c>
      <c r="CT38" s="483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27">COUNT(B38:R38)</f>
        <v>0</v>
      </c>
      <c r="DM38" s="541">
        <f t="shared" ref="DM38:DM45" si="128">COUNT(T38:AJ38)</f>
        <v>0</v>
      </c>
      <c r="DN38" s="541">
        <f t="shared" ref="DN38:DN45" si="129">COUNT(AL38:BB38)</f>
        <v>1</v>
      </c>
      <c r="DO38" s="541">
        <f t="shared" ref="DO38:DO45" si="130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09"/>
        <v/>
      </c>
      <c r="CF39" s="89" t="str">
        <f t="shared" si="109"/>
        <v/>
      </c>
      <c r="CG39" s="89" t="str">
        <f t="shared" si="109"/>
        <v/>
      </c>
      <c r="CH39" s="89" t="str">
        <f t="shared" si="109"/>
        <v/>
      </c>
      <c r="CI39" s="89" t="str">
        <f t="shared" si="109"/>
        <v/>
      </c>
      <c r="CJ39" s="89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9" t="str">
        <f t="shared" si="109"/>
        <v/>
      </c>
      <c r="CO39" s="89" t="str">
        <f t="shared" si="109"/>
        <v/>
      </c>
      <c r="CP39" s="89" t="str">
        <f t="shared" si="109"/>
        <v/>
      </c>
      <c r="CQ39" s="89" t="str">
        <f t="shared" si="109"/>
        <v/>
      </c>
      <c r="CR39" s="89" t="str">
        <f t="shared" si="109"/>
        <v/>
      </c>
      <c r="CS39" s="88" t="str">
        <f t="shared" si="109"/>
        <v/>
      </c>
      <c r="CT39" s="483" t="str">
        <f t="shared" si="109"/>
        <v/>
      </c>
      <c r="CU39" s="494" t="str">
        <f t="shared" si="110"/>
        <v/>
      </c>
      <c r="CV39" s="495" t="str">
        <f t="shared" si="111"/>
        <v/>
      </c>
      <c r="CW39" s="496" t="str">
        <f t="shared" si="112"/>
        <v/>
      </c>
      <c r="CX39" s="496" t="str">
        <f t="shared" si="113"/>
        <v/>
      </c>
      <c r="CY39" s="496" t="str">
        <f t="shared" si="114"/>
        <v/>
      </c>
      <c r="CZ39" s="496" t="str">
        <f t="shared" si="115"/>
        <v/>
      </c>
      <c r="DA39" s="496" t="str">
        <f t="shared" si="116"/>
        <v/>
      </c>
      <c r="DB39" s="497" t="str">
        <f t="shared" si="117"/>
        <v/>
      </c>
      <c r="DC39" s="497" t="str">
        <f t="shared" si="118"/>
        <v/>
      </c>
      <c r="DD39" s="497" t="str">
        <f t="shared" si="119"/>
        <v/>
      </c>
      <c r="DE39" s="496" t="str">
        <f t="shared" si="120"/>
        <v/>
      </c>
      <c r="DF39" s="496" t="str">
        <f t="shared" si="121"/>
        <v/>
      </c>
      <c r="DG39" s="496" t="str">
        <f t="shared" si="122"/>
        <v/>
      </c>
      <c r="DH39" s="496" t="str">
        <f t="shared" si="123"/>
        <v/>
      </c>
      <c r="DI39" s="496" t="str">
        <f t="shared" si="124"/>
        <v/>
      </c>
      <c r="DJ39" s="495" t="str">
        <f t="shared" si="125"/>
        <v/>
      </c>
      <c r="DK39" s="494" t="str">
        <f t="shared" si="126"/>
        <v/>
      </c>
      <c r="DL39" s="586">
        <f t="shared" si="127"/>
        <v>0</v>
      </c>
      <c r="DM39" s="541">
        <f t="shared" si="128"/>
        <v>0</v>
      </c>
      <c r="DN39" s="541">
        <f t="shared" si="129"/>
        <v>1</v>
      </c>
      <c r="DO39" s="541">
        <f t="shared" si="130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31"/>
        <v/>
      </c>
      <c r="CE40" s="88" t="str">
        <f t="shared" si="109"/>
        <v/>
      </c>
      <c r="CF40" s="89" t="str">
        <f t="shared" si="109"/>
        <v/>
      </c>
      <c r="CG40" s="89" t="str">
        <f t="shared" si="109"/>
        <v/>
      </c>
      <c r="CH40" s="89" t="str">
        <f t="shared" si="109"/>
        <v/>
      </c>
      <c r="CI40" s="89" t="str">
        <f t="shared" si="109"/>
        <v/>
      </c>
      <c r="CJ40" s="89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9" t="str">
        <f t="shared" si="109"/>
        <v/>
      </c>
      <c r="CO40" s="89" t="str">
        <f t="shared" si="109"/>
        <v/>
      </c>
      <c r="CP40" s="89" t="str">
        <f t="shared" si="109"/>
        <v/>
      </c>
      <c r="CQ40" s="89" t="str">
        <f t="shared" si="109"/>
        <v/>
      </c>
      <c r="CR40" s="89" t="str">
        <f t="shared" si="109"/>
        <v/>
      </c>
      <c r="CS40" s="88" t="str">
        <f t="shared" si="109"/>
        <v/>
      </c>
      <c r="CT40" s="483" t="str">
        <f t="shared" si="109"/>
        <v/>
      </c>
      <c r="CU40" s="494" t="str">
        <f t="shared" si="110"/>
        <v/>
      </c>
      <c r="CV40" s="495" t="str">
        <f t="shared" si="111"/>
        <v/>
      </c>
      <c r="CW40" s="496" t="str">
        <f t="shared" si="112"/>
        <v/>
      </c>
      <c r="CX40" s="496" t="str">
        <f t="shared" si="113"/>
        <v/>
      </c>
      <c r="CY40" s="496" t="str">
        <f t="shared" si="114"/>
        <v/>
      </c>
      <c r="CZ40" s="496" t="str">
        <f t="shared" si="115"/>
        <v/>
      </c>
      <c r="DA40" s="496" t="str">
        <f t="shared" si="116"/>
        <v/>
      </c>
      <c r="DB40" s="497" t="str">
        <f t="shared" si="117"/>
        <v/>
      </c>
      <c r="DC40" s="497" t="str">
        <f t="shared" si="118"/>
        <v/>
      </c>
      <c r="DD40" s="497" t="str">
        <f t="shared" si="119"/>
        <v/>
      </c>
      <c r="DE40" s="496" t="str">
        <f t="shared" si="120"/>
        <v/>
      </c>
      <c r="DF40" s="496" t="str">
        <f t="shared" si="121"/>
        <v/>
      </c>
      <c r="DG40" s="496" t="str">
        <f t="shared" si="122"/>
        <v/>
      </c>
      <c r="DH40" s="496" t="str">
        <f t="shared" si="123"/>
        <v/>
      </c>
      <c r="DI40" s="496" t="str">
        <f t="shared" si="124"/>
        <v/>
      </c>
      <c r="DJ40" s="495" t="str">
        <f t="shared" si="125"/>
        <v/>
      </c>
      <c r="DK40" s="494" t="str">
        <f t="shared" si="126"/>
        <v/>
      </c>
      <c r="DL40" s="586">
        <f t="shared" si="127"/>
        <v>0</v>
      </c>
      <c r="DM40" s="541">
        <f t="shared" si="128"/>
        <v>0</v>
      </c>
      <c r="DN40" s="541">
        <f t="shared" si="129"/>
        <v>1</v>
      </c>
      <c r="DO40" s="541">
        <f t="shared" si="130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32">IF(B39="","",B38*B39*B40)</f>
        <v/>
      </c>
      <c r="C41" s="503" t="str">
        <f t="shared" si="132"/>
        <v/>
      </c>
      <c r="D41" s="503" t="str">
        <f t="shared" si="132"/>
        <v/>
      </c>
      <c r="E41" s="503" t="str">
        <f t="shared" si="132"/>
        <v/>
      </c>
      <c r="F41" s="503" t="str">
        <f t="shared" si="132"/>
        <v/>
      </c>
      <c r="G41" s="503" t="str">
        <f t="shared" si="132"/>
        <v/>
      </c>
      <c r="H41" s="503" t="str">
        <f t="shared" si="132"/>
        <v/>
      </c>
      <c r="I41" s="503" t="str">
        <f t="shared" si="132"/>
        <v/>
      </c>
      <c r="J41" s="503" t="str">
        <f t="shared" si="132"/>
        <v/>
      </c>
      <c r="K41" s="503" t="str">
        <f t="shared" si="132"/>
        <v/>
      </c>
      <c r="L41" s="503" t="str">
        <f t="shared" si="132"/>
        <v/>
      </c>
      <c r="M41" s="503" t="str">
        <f t="shared" si="132"/>
        <v/>
      </c>
      <c r="N41" s="503" t="str">
        <f t="shared" si="132"/>
        <v/>
      </c>
      <c r="O41" s="503" t="str">
        <f t="shared" si="132"/>
        <v/>
      </c>
      <c r="P41" s="503" t="str">
        <f t="shared" si="132"/>
        <v/>
      </c>
      <c r="Q41" s="503" t="str">
        <f t="shared" si="132"/>
        <v/>
      </c>
      <c r="R41" s="503" t="str">
        <f t="shared" si="132"/>
        <v/>
      </c>
      <c r="S41" s="516"/>
      <c r="T41" s="503" t="str">
        <f t="shared" ref="T41:AJ41" si="133">IF(T39="","",T38*T39*T40)</f>
        <v/>
      </c>
      <c r="U41" s="503" t="str">
        <f t="shared" si="133"/>
        <v/>
      </c>
      <c r="V41" s="503" t="str">
        <f t="shared" si="133"/>
        <v/>
      </c>
      <c r="W41" s="503" t="str">
        <f t="shared" si="133"/>
        <v/>
      </c>
      <c r="X41" s="503" t="str">
        <f t="shared" si="133"/>
        <v/>
      </c>
      <c r="Y41" s="503" t="str">
        <f t="shared" si="133"/>
        <v/>
      </c>
      <c r="Z41" s="503" t="str">
        <f t="shared" si="133"/>
        <v/>
      </c>
      <c r="AA41" s="503" t="str">
        <f t="shared" si="133"/>
        <v/>
      </c>
      <c r="AB41" s="503" t="str">
        <f t="shared" si="133"/>
        <v/>
      </c>
      <c r="AC41" s="503" t="str">
        <f t="shared" si="133"/>
        <v/>
      </c>
      <c r="AD41" s="503" t="str">
        <f t="shared" si="133"/>
        <v/>
      </c>
      <c r="AE41" s="503" t="str">
        <f t="shared" si="133"/>
        <v/>
      </c>
      <c r="AF41" s="503" t="str">
        <f t="shared" si="133"/>
        <v/>
      </c>
      <c r="AG41" s="503" t="str">
        <f t="shared" si="133"/>
        <v/>
      </c>
      <c r="AH41" s="503" t="str">
        <f t="shared" si="133"/>
        <v/>
      </c>
      <c r="AI41" s="503" t="str">
        <f t="shared" si="133"/>
        <v/>
      </c>
      <c r="AJ41" s="503" t="str">
        <f t="shared" si="133"/>
        <v/>
      </c>
      <c r="AK41" s="516"/>
      <c r="AL41" s="503" t="str">
        <f t="shared" ref="AL41:BB41" si="134">IF(AL39="","",AL38*AL39*AL40)</f>
        <v/>
      </c>
      <c r="AM41" s="503" t="str">
        <f t="shared" si="134"/>
        <v/>
      </c>
      <c r="AN41" s="503" t="str">
        <f t="shared" si="134"/>
        <v/>
      </c>
      <c r="AO41" s="503" t="str">
        <f t="shared" si="134"/>
        <v/>
      </c>
      <c r="AP41" s="503">
        <f t="shared" si="134"/>
        <v>48</v>
      </c>
      <c r="AQ41" s="503" t="str">
        <f t="shared" si="134"/>
        <v/>
      </c>
      <c r="AR41" s="503" t="str">
        <f t="shared" si="134"/>
        <v/>
      </c>
      <c r="AS41" s="503" t="str">
        <f t="shared" si="134"/>
        <v/>
      </c>
      <c r="AT41" s="503" t="str">
        <f t="shared" si="134"/>
        <v/>
      </c>
      <c r="AU41" s="503" t="str">
        <f t="shared" si="134"/>
        <v/>
      </c>
      <c r="AV41" s="503" t="str">
        <f t="shared" si="134"/>
        <v/>
      </c>
      <c r="AW41" s="503" t="str">
        <f t="shared" si="134"/>
        <v/>
      </c>
      <c r="AX41" s="503" t="str">
        <f t="shared" si="134"/>
        <v/>
      </c>
      <c r="AY41" s="503" t="str">
        <f t="shared" si="134"/>
        <v/>
      </c>
      <c r="AZ41" s="503" t="str">
        <f t="shared" si="134"/>
        <v/>
      </c>
      <c r="BA41" s="503" t="str">
        <f t="shared" si="134"/>
        <v/>
      </c>
      <c r="BB41" s="503" t="str">
        <f t="shared" si="134"/>
        <v/>
      </c>
      <c r="BC41" s="516"/>
      <c r="BD41" s="503" t="str">
        <f t="shared" ref="BD41:BT41" si="135">IF(BD39="","",BD38*BD39*BD40)</f>
        <v/>
      </c>
      <c r="BE41" s="503" t="str">
        <f t="shared" si="135"/>
        <v/>
      </c>
      <c r="BF41" s="503" t="str">
        <f t="shared" si="135"/>
        <v/>
      </c>
      <c r="BG41" s="503" t="str">
        <f t="shared" si="135"/>
        <v/>
      </c>
      <c r="BH41" s="503" t="str">
        <f t="shared" si="135"/>
        <v/>
      </c>
      <c r="BI41" s="503" t="str">
        <f t="shared" si="135"/>
        <v/>
      </c>
      <c r="BJ41" s="503" t="str">
        <f t="shared" si="135"/>
        <v/>
      </c>
      <c r="BK41" s="503" t="str">
        <f t="shared" si="135"/>
        <v/>
      </c>
      <c r="BL41" s="503" t="str">
        <f t="shared" si="135"/>
        <v/>
      </c>
      <c r="BM41" s="503" t="str">
        <f t="shared" si="135"/>
        <v/>
      </c>
      <c r="BN41" s="503" t="str">
        <f t="shared" si="135"/>
        <v/>
      </c>
      <c r="BO41" s="503" t="str">
        <f t="shared" si="135"/>
        <v/>
      </c>
      <c r="BP41" s="503" t="str">
        <f t="shared" si="135"/>
        <v/>
      </c>
      <c r="BQ41" s="503" t="str">
        <f t="shared" si="135"/>
        <v/>
      </c>
      <c r="BR41" s="503" t="str">
        <f t="shared" si="135"/>
        <v/>
      </c>
      <c r="BS41" s="503" t="str">
        <f t="shared" si="135"/>
        <v/>
      </c>
      <c r="BT41" s="503" t="str">
        <f t="shared" si="135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31"/>
        <v/>
      </c>
      <c r="CE41" s="88" t="str">
        <f t="shared" si="109"/>
        <v/>
      </c>
      <c r="CF41" s="89" t="str">
        <f t="shared" si="109"/>
        <v/>
      </c>
      <c r="CG41" s="89" t="str">
        <f t="shared" si="109"/>
        <v/>
      </c>
      <c r="CH41" s="89" t="str">
        <f t="shared" si="109"/>
        <v/>
      </c>
      <c r="CI41" s="89" t="str">
        <f t="shared" si="109"/>
        <v/>
      </c>
      <c r="CJ41" s="89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9" t="str">
        <f t="shared" si="109"/>
        <v/>
      </c>
      <c r="CO41" s="89" t="str">
        <f t="shared" si="109"/>
        <v/>
      </c>
      <c r="CP41" s="89" t="str">
        <f t="shared" si="109"/>
        <v/>
      </c>
      <c r="CQ41" s="89" t="str">
        <f t="shared" si="109"/>
        <v/>
      </c>
      <c r="CR41" s="89" t="str">
        <f t="shared" si="109"/>
        <v/>
      </c>
      <c r="CS41" s="88" t="str">
        <f t="shared" si="109"/>
        <v/>
      </c>
      <c r="CT41" s="483" t="str">
        <f t="shared" si="109"/>
        <v/>
      </c>
      <c r="CU41" s="494" t="str">
        <f t="shared" si="110"/>
        <v/>
      </c>
      <c r="CV41" s="495" t="str">
        <f t="shared" si="111"/>
        <v/>
      </c>
      <c r="CW41" s="496" t="str">
        <f t="shared" si="112"/>
        <v/>
      </c>
      <c r="CX41" s="496" t="str">
        <f t="shared" si="113"/>
        <v/>
      </c>
      <c r="CY41" s="496" t="str">
        <f t="shared" si="114"/>
        <v/>
      </c>
      <c r="CZ41" s="496" t="str">
        <f t="shared" si="115"/>
        <v/>
      </c>
      <c r="DA41" s="496" t="str">
        <f t="shared" si="116"/>
        <v/>
      </c>
      <c r="DB41" s="497" t="str">
        <f t="shared" si="117"/>
        <v/>
      </c>
      <c r="DC41" s="497" t="str">
        <f t="shared" si="118"/>
        <v/>
      </c>
      <c r="DD41" s="497" t="str">
        <f t="shared" si="119"/>
        <v/>
      </c>
      <c r="DE41" s="496" t="str">
        <f t="shared" si="120"/>
        <v/>
      </c>
      <c r="DF41" s="496" t="str">
        <f t="shared" si="121"/>
        <v/>
      </c>
      <c r="DG41" s="496" t="str">
        <f t="shared" si="122"/>
        <v/>
      </c>
      <c r="DH41" s="496" t="str">
        <f t="shared" si="123"/>
        <v/>
      </c>
      <c r="DI41" s="496" t="str">
        <f t="shared" si="124"/>
        <v/>
      </c>
      <c r="DJ41" s="495" t="str">
        <f t="shared" si="125"/>
        <v/>
      </c>
      <c r="DK41" s="494" t="str">
        <f t="shared" si="126"/>
        <v/>
      </c>
      <c r="DL41" s="586">
        <f t="shared" si="127"/>
        <v>0</v>
      </c>
      <c r="DM41" s="541">
        <f t="shared" si="128"/>
        <v>0</v>
      </c>
      <c r="DN41" s="541">
        <f t="shared" si="129"/>
        <v>1</v>
      </c>
      <c r="DO41" s="541">
        <f t="shared" si="130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$G$1 &amp; "/kg"</f>
        <v>kcal/kg</v>
      </c>
      <c r="B42" s="530">
        <f>500*$K$1</f>
        <v>500</v>
      </c>
      <c r="C42" s="530">
        <f t="shared" ref="C42:R42" si="136">500*$K$1</f>
        <v>500</v>
      </c>
      <c r="D42" s="530">
        <f t="shared" si="136"/>
        <v>500</v>
      </c>
      <c r="E42" s="530">
        <f t="shared" si="136"/>
        <v>500</v>
      </c>
      <c r="F42" s="530">
        <f t="shared" si="136"/>
        <v>500</v>
      </c>
      <c r="G42" s="530">
        <f t="shared" si="136"/>
        <v>500</v>
      </c>
      <c r="H42" s="530">
        <f t="shared" si="136"/>
        <v>500</v>
      </c>
      <c r="I42" s="530">
        <f t="shared" si="136"/>
        <v>500</v>
      </c>
      <c r="J42" s="530">
        <f t="shared" si="136"/>
        <v>500</v>
      </c>
      <c r="K42" s="530">
        <f t="shared" si="136"/>
        <v>500</v>
      </c>
      <c r="L42" s="530">
        <f t="shared" si="136"/>
        <v>500</v>
      </c>
      <c r="M42" s="530">
        <f t="shared" si="136"/>
        <v>500</v>
      </c>
      <c r="N42" s="530">
        <f t="shared" si="136"/>
        <v>500</v>
      </c>
      <c r="O42" s="530">
        <f t="shared" si="136"/>
        <v>500</v>
      </c>
      <c r="P42" s="530">
        <f t="shared" si="136"/>
        <v>500</v>
      </c>
      <c r="Q42" s="530">
        <f t="shared" si="136"/>
        <v>500</v>
      </c>
      <c r="R42" s="530">
        <f t="shared" si="136"/>
        <v>500</v>
      </c>
      <c r="S42" s="527"/>
      <c r="T42" s="530">
        <f>500*$K$1</f>
        <v>500</v>
      </c>
      <c r="U42" s="530">
        <f t="shared" ref="U42:AJ42" si="137">500*$K$1</f>
        <v>500</v>
      </c>
      <c r="V42" s="530">
        <f t="shared" si="137"/>
        <v>500</v>
      </c>
      <c r="W42" s="530">
        <f t="shared" si="137"/>
        <v>500</v>
      </c>
      <c r="X42" s="530">
        <f t="shared" si="137"/>
        <v>500</v>
      </c>
      <c r="Y42" s="530">
        <f t="shared" si="137"/>
        <v>500</v>
      </c>
      <c r="Z42" s="530">
        <f t="shared" si="137"/>
        <v>500</v>
      </c>
      <c r="AA42" s="530">
        <f t="shared" si="137"/>
        <v>500</v>
      </c>
      <c r="AB42" s="530">
        <f t="shared" si="137"/>
        <v>500</v>
      </c>
      <c r="AC42" s="530">
        <f t="shared" si="137"/>
        <v>500</v>
      </c>
      <c r="AD42" s="530">
        <f t="shared" si="137"/>
        <v>500</v>
      </c>
      <c r="AE42" s="530">
        <f t="shared" si="137"/>
        <v>500</v>
      </c>
      <c r="AF42" s="530">
        <f t="shared" si="137"/>
        <v>500</v>
      </c>
      <c r="AG42" s="530">
        <f t="shared" si="137"/>
        <v>500</v>
      </c>
      <c r="AH42" s="530">
        <f t="shared" si="137"/>
        <v>500</v>
      </c>
      <c r="AI42" s="530">
        <f t="shared" si="137"/>
        <v>500</v>
      </c>
      <c r="AJ42" s="530">
        <f t="shared" si="137"/>
        <v>500</v>
      </c>
      <c r="AK42" s="527"/>
      <c r="AL42" s="530">
        <f>500*$K$1</f>
        <v>500</v>
      </c>
      <c r="AM42" s="530">
        <f t="shared" ref="AM42:BB42" si="138">500*$K$1</f>
        <v>500</v>
      </c>
      <c r="AN42" s="530">
        <f t="shared" si="138"/>
        <v>500</v>
      </c>
      <c r="AO42" s="530">
        <f t="shared" si="138"/>
        <v>500</v>
      </c>
      <c r="AP42" s="530">
        <f t="shared" si="138"/>
        <v>500</v>
      </c>
      <c r="AQ42" s="530">
        <f t="shared" si="138"/>
        <v>500</v>
      </c>
      <c r="AR42" s="530">
        <f t="shared" si="138"/>
        <v>500</v>
      </c>
      <c r="AS42" s="530">
        <f t="shared" si="138"/>
        <v>500</v>
      </c>
      <c r="AT42" s="530">
        <f t="shared" si="138"/>
        <v>500</v>
      </c>
      <c r="AU42" s="530">
        <f t="shared" si="138"/>
        <v>500</v>
      </c>
      <c r="AV42" s="530">
        <f t="shared" si="138"/>
        <v>500</v>
      </c>
      <c r="AW42" s="530">
        <f t="shared" si="138"/>
        <v>500</v>
      </c>
      <c r="AX42" s="530">
        <f t="shared" si="138"/>
        <v>500</v>
      </c>
      <c r="AY42" s="530">
        <f t="shared" si="138"/>
        <v>500</v>
      </c>
      <c r="AZ42" s="530">
        <f t="shared" si="138"/>
        <v>500</v>
      </c>
      <c r="BA42" s="530">
        <f t="shared" si="138"/>
        <v>500</v>
      </c>
      <c r="BB42" s="530">
        <f t="shared" si="138"/>
        <v>500</v>
      </c>
      <c r="BC42" s="527"/>
      <c r="BD42" s="530">
        <f>500*$K$1</f>
        <v>500</v>
      </c>
      <c r="BE42" s="530">
        <f t="shared" ref="BE42:BY42" si="139">500*$K$1</f>
        <v>500</v>
      </c>
      <c r="BF42" s="530">
        <f t="shared" si="139"/>
        <v>500</v>
      </c>
      <c r="BG42" s="530">
        <f t="shared" si="139"/>
        <v>500</v>
      </c>
      <c r="BH42" s="530">
        <f t="shared" si="139"/>
        <v>500</v>
      </c>
      <c r="BI42" s="530">
        <f t="shared" si="139"/>
        <v>500</v>
      </c>
      <c r="BJ42" s="530">
        <f t="shared" si="139"/>
        <v>500</v>
      </c>
      <c r="BK42" s="530">
        <f t="shared" si="139"/>
        <v>500</v>
      </c>
      <c r="BL42" s="530">
        <f t="shared" si="139"/>
        <v>500</v>
      </c>
      <c r="BM42" s="530">
        <f t="shared" si="139"/>
        <v>500</v>
      </c>
      <c r="BN42" s="530">
        <f t="shared" si="139"/>
        <v>500</v>
      </c>
      <c r="BO42" s="530">
        <f t="shared" si="139"/>
        <v>500</v>
      </c>
      <c r="BP42" s="530">
        <f t="shared" si="139"/>
        <v>500</v>
      </c>
      <c r="BQ42" s="530">
        <f t="shared" si="139"/>
        <v>500</v>
      </c>
      <c r="BR42" s="530">
        <f t="shared" si="139"/>
        <v>500</v>
      </c>
      <c r="BS42" s="530">
        <f t="shared" si="139"/>
        <v>500</v>
      </c>
      <c r="BT42" s="530">
        <f t="shared" si="139"/>
        <v>500</v>
      </c>
      <c r="BU42" s="527"/>
      <c r="BV42" s="530">
        <f t="shared" si="139"/>
        <v>500</v>
      </c>
      <c r="BW42" s="530">
        <f t="shared" si="139"/>
        <v>500</v>
      </c>
      <c r="BX42" s="530">
        <f t="shared" si="139"/>
        <v>500</v>
      </c>
      <c r="BY42" s="530">
        <f t="shared" si="139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31"/>
        <v>500</v>
      </c>
      <c r="CE42" s="88">
        <f t="shared" si="109"/>
        <v>500</v>
      </c>
      <c r="CF42" s="89">
        <f t="shared" si="109"/>
        <v>500</v>
      </c>
      <c r="CG42" s="89">
        <f t="shared" si="109"/>
        <v>500</v>
      </c>
      <c r="CH42" s="89">
        <f t="shared" si="109"/>
        <v>500</v>
      </c>
      <c r="CI42" s="89">
        <f t="shared" si="109"/>
        <v>500</v>
      </c>
      <c r="CJ42" s="89">
        <f t="shared" si="109"/>
        <v>500</v>
      </c>
      <c r="CK42" s="152">
        <f t="shared" si="109"/>
        <v>500</v>
      </c>
      <c r="CL42" s="152">
        <f t="shared" si="109"/>
        <v>500</v>
      </c>
      <c r="CM42" s="152">
        <f t="shared" si="109"/>
        <v>500</v>
      </c>
      <c r="CN42" s="89">
        <f t="shared" si="109"/>
        <v>500</v>
      </c>
      <c r="CO42" s="89">
        <f t="shared" si="109"/>
        <v>500</v>
      </c>
      <c r="CP42" s="89">
        <f t="shared" si="109"/>
        <v>500</v>
      </c>
      <c r="CQ42" s="89">
        <f t="shared" si="109"/>
        <v>500</v>
      </c>
      <c r="CR42" s="89">
        <f t="shared" si="109"/>
        <v>500</v>
      </c>
      <c r="CS42" s="88">
        <f t="shared" si="109"/>
        <v>500</v>
      </c>
      <c r="CT42" s="483">
        <f t="shared" si="109"/>
        <v>500</v>
      </c>
      <c r="CU42" s="494">
        <f t="shared" si="110"/>
        <v>500</v>
      </c>
      <c r="CV42" s="495">
        <f t="shared" si="111"/>
        <v>500</v>
      </c>
      <c r="CW42" s="496">
        <f t="shared" si="112"/>
        <v>500</v>
      </c>
      <c r="CX42" s="496">
        <f t="shared" si="113"/>
        <v>500</v>
      </c>
      <c r="CY42" s="496">
        <f t="shared" si="114"/>
        <v>500</v>
      </c>
      <c r="CZ42" s="496">
        <f t="shared" si="115"/>
        <v>500</v>
      </c>
      <c r="DA42" s="496">
        <f t="shared" si="116"/>
        <v>500</v>
      </c>
      <c r="DB42" s="497">
        <f t="shared" si="117"/>
        <v>500</v>
      </c>
      <c r="DC42" s="497">
        <f t="shared" si="118"/>
        <v>500</v>
      </c>
      <c r="DD42" s="497">
        <f t="shared" si="119"/>
        <v>500</v>
      </c>
      <c r="DE42" s="496">
        <f t="shared" si="120"/>
        <v>500</v>
      </c>
      <c r="DF42" s="496">
        <f t="shared" si="121"/>
        <v>500</v>
      </c>
      <c r="DG42" s="496">
        <f t="shared" si="122"/>
        <v>500</v>
      </c>
      <c r="DH42" s="496">
        <f t="shared" si="123"/>
        <v>500</v>
      </c>
      <c r="DI42" s="496">
        <f t="shared" si="124"/>
        <v>500</v>
      </c>
      <c r="DJ42" s="495">
        <f t="shared" si="125"/>
        <v>500</v>
      </c>
      <c r="DK42" s="494">
        <f t="shared" si="126"/>
        <v>500</v>
      </c>
      <c r="DL42" s="586">
        <f t="shared" si="127"/>
        <v>17</v>
      </c>
      <c r="DM42" s="541">
        <f t="shared" si="128"/>
        <v>17</v>
      </c>
      <c r="DN42" s="541">
        <f t="shared" si="129"/>
        <v>17</v>
      </c>
      <c r="DO42" s="541">
        <f t="shared" si="130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$G$1 &amp; " (%)"</f>
        <v>kcal (%)</v>
      </c>
      <c r="B43" s="504" t="str">
        <f>IF(B41="","",B41*B42/B$7/365/$F$1)</f>
        <v/>
      </c>
      <c r="C43" s="504" t="str">
        <f>IF(C41="","",C41*C42/C$7/365/$F$1)</f>
        <v/>
      </c>
      <c r="D43" s="504" t="str">
        <f>IF(D41="","",D41*D42/D$7/365/$F$1)</f>
        <v/>
      </c>
      <c r="E43" s="504" t="str">
        <f>IF(E41="","",E41*E42/E$7/365/$F$1)</f>
        <v/>
      </c>
      <c r="F43" s="504" t="str">
        <f>IF(F41="","",F41*F42/F$7/365/$F$1)</f>
        <v/>
      </c>
      <c r="G43" s="504" t="str">
        <f>IF(G41="","",G41*G42/G$7/365/$F$1)</f>
        <v/>
      </c>
      <c r="H43" s="504" t="str">
        <f>IF(H41="","",H41*H42/H$7/365/$F$1)</f>
        <v/>
      </c>
      <c r="I43" s="504" t="str">
        <f>IF(I41="","",I41*I42/I$7/365/$F$1)</f>
        <v/>
      </c>
      <c r="J43" s="504" t="str">
        <f>IF(J41="","",J41*J42/J$7/365/$F$1)</f>
        <v/>
      </c>
      <c r="K43" s="504" t="str">
        <f>IF(K41="","",K41*K42/K$7/365/$F$1)</f>
        <v/>
      </c>
      <c r="L43" s="504" t="str">
        <f>IF(L41="","",L41*L42/L$7/365/$F$1)</f>
        <v/>
      </c>
      <c r="M43" s="504" t="str">
        <f>IF(M41="","",M41*M42/M$7/365/$F$1)</f>
        <v/>
      </c>
      <c r="N43" s="504" t="str">
        <f>IF(N41="","",N41*N42/N$7/365/$F$1)</f>
        <v/>
      </c>
      <c r="O43" s="504" t="str">
        <f>IF(O41="","",O41*O42/O$7/365/$F$1)</f>
        <v/>
      </c>
      <c r="P43" s="504" t="str">
        <f>IF(P41="","",P41*P42/P$7/365/$F$1)</f>
        <v/>
      </c>
      <c r="Q43" s="504" t="str">
        <f>IF(Q41="","",Q41*Q42/Q$7/365/$F$1)</f>
        <v/>
      </c>
      <c r="R43" s="504" t="str">
        <f>IF(R41="","",R41*R42/R$7/365/$F$1)</f>
        <v/>
      </c>
      <c r="S43" s="514"/>
      <c r="T43" s="504" t="str">
        <f>IF(T41="","",T41*T42/T$7/365/$F$1)</f>
        <v/>
      </c>
      <c r="U43" s="504" t="str">
        <f>IF(U41="","",U41*U42/U$7/365/$F$1)</f>
        <v/>
      </c>
      <c r="V43" s="504" t="str">
        <f>IF(V41="","",V41*V42/V$7/365/$F$1)</f>
        <v/>
      </c>
      <c r="W43" s="504" t="str">
        <f>IF(W41="","",W41*W42/W$7/365/$F$1)</f>
        <v/>
      </c>
      <c r="X43" s="504" t="str">
        <f>IF(X41="","",X41*X42/X$7/365/$F$1)</f>
        <v/>
      </c>
      <c r="Y43" s="504" t="str">
        <f>IF(Y41="","",Y41*Y42/Y$7/365/$F$1)</f>
        <v/>
      </c>
      <c r="Z43" s="504" t="str">
        <f>IF(Z41="","",Z41*Z42/Z$7/365/$F$1)</f>
        <v/>
      </c>
      <c r="AA43" s="504" t="str">
        <f>IF(AA41="","",AA41*AA42/AA$7/365/$F$1)</f>
        <v/>
      </c>
      <c r="AB43" s="504" t="str">
        <f>IF(AB41="","",AB41*AB42/AB$7/365/$F$1)</f>
        <v/>
      </c>
      <c r="AC43" s="504" t="str">
        <f>IF(AC41="","",AC41*AC42/AC$7/365/$F$1)</f>
        <v/>
      </c>
      <c r="AD43" s="504" t="str">
        <f>IF(AD41="","",AD41*AD42/AD$7/365/$F$1)</f>
        <v/>
      </c>
      <c r="AE43" s="504" t="str">
        <f>IF(AE41="","",AE41*AE42/AE$7/365/$F$1)</f>
        <v/>
      </c>
      <c r="AF43" s="504" t="str">
        <f>IF(AF41="","",AF41*AF42/AF$7/365/$F$1)</f>
        <v/>
      </c>
      <c r="AG43" s="504" t="str">
        <f>IF(AG41="","",AG41*AG42/AG$7/365/$F$1)</f>
        <v/>
      </c>
      <c r="AH43" s="504" t="str">
        <f>IF(AH41="","",AH41*AH42/AH$7/365/$F$1)</f>
        <v/>
      </c>
      <c r="AI43" s="504" t="str">
        <f>IF(AI41="","",AI41*AI42/AI$7/365/$F$1)</f>
        <v/>
      </c>
      <c r="AJ43" s="504" t="str">
        <f>IF(AJ41="","",AJ41*AJ42/AJ$7/365/$F$1)</f>
        <v/>
      </c>
      <c r="AK43" s="514"/>
      <c r="AL43" s="504" t="str">
        <f>IF(AL41="","",AL41*AL42/AL$7/365/$F$1)</f>
        <v/>
      </c>
      <c r="AM43" s="504" t="str">
        <f>IF(AM41="","",AM41*AM42/AM$7/365/$F$1)</f>
        <v/>
      </c>
      <c r="AN43" s="504" t="str">
        <f>IF(AN41="","",AN41*AN42/AN$7/365/$F$1)</f>
        <v/>
      </c>
      <c r="AO43" s="504" t="str">
        <f>IF(AO41="","",AO41*AO42/AO$7/365/$F$1)</f>
        <v/>
      </c>
      <c r="AP43" s="504">
        <f>IF(AP41="","",AP41*AP42/AP$7/365/$F$1)</f>
        <v>4.4730220855465474E-3</v>
      </c>
      <c r="AQ43" s="504" t="str">
        <f>IF(AQ41="","",AQ41*AQ42/AQ$7/365/$F$1)</f>
        <v/>
      </c>
      <c r="AR43" s="504" t="str">
        <f>IF(AR41="","",AR41*AR42/AR$7/365/$F$1)</f>
        <v/>
      </c>
      <c r="AS43" s="504" t="str">
        <f>IF(AS41="","",AS41*AS42/AS$7/365/$F$1)</f>
        <v/>
      </c>
      <c r="AT43" s="504" t="str">
        <f>IF(AT41="","",AT41*AT42/AT$7/365/$F$1)</f>
        <v/>
      </c>
      <c r="AU43" s="504" t="str">
        <f>IF(AU41="","",AU41*AU42/AU$7/365/$F$1)</f>
        <v/>
      </c>
      <c r="AV43" s="504" t="str">
        <f>IF(AV41="","",AV41*AV42/AV$7/365/$F$1)</f>
        <v/>
      </c>
      <c r="AW43" s="504" t="str">
        <f>IF(AW41="","",AW41*AW42/AW$7/365/$F$1)</f>
        <v/>
      </c>
      <c r="AX43" s="504" t="str">
        <f>IF(AX41="","",AX41*AX42/AX$7/365/$F$1)</f>
        <v/>
      </c>
      <c r="AY43" s="504" t="str">
        <f>IF(AY41="","",AY41*AY42/AY$7/365/$F$1)</f>
        <v/>
      </c>
      <c r="AZ43" s="504" t="str">
        <f>IF(AZ41="","",AZ41*AZ42/AZ$7/365/$F$1)</f>
        <v/>
      </c>
      <c r="BA43" s="504" t="str">
        <f>IF(BA41="","",BA41*BA42/BA$7/365/$F$1)</f>
        <v/>
      </c>
      <c r="BB43" s="504" t="str">
        <f>IF(BB41="","",BB41*BB42/BB$7/365/$F$1)</f>
        <v/>
      </c>
      <c r="BC43" s="514"/>
      <c r="BD43" s="504" t="str">
        <f>IF(BD41="","",BD41*BD42/BD$7/365/$F$1)</f>
        <v/>
      </c>
      <c r="BE43" s="504" t="str">
        <f>IF(BE41="","",BE41*BE42/BE$7/365/$F$1)</f>
        <v/>
      </c>
      <c r="BF43" s="504" t="str">
        <f>IF(BF41="","",BF41*BF42/BF$7/365/$F$1)</f>
        <v/>
      </c>
      <c r="BG43" s="504" t="str">
        <f>IF(BG41="","",BG41*BG42/BG$7/365/$F$1)</f>
        <v/>
      </c>
      <c r="BH43" s="504" t="str">
        <f>IF(BH41="","",BH41*BH42/BH$7/365/$F$1)</f>
        <v/>
      </c>
      <c r="BI43" s="504" t="str">
        <f>IF(BI41="","",BI41*BI42/BI$7/365/$F$1)</f>
        <v/>
      </c>
      <c r="BJ43" s="504" t="str">
        <f>IF(BJ41="","",BJ41*BJ42/BJ$7/365/$F$1)</f>
        <v/>
      </c>
      <c r="BK43" s="504" t="str">
        <f>IF(BK41="","",BK41*BK42/BK$7/365/$F$1)</f>
        <v/>
      </c>
      <c r="BL43" s="504" t="str">
        <f>IF(BL41="","",BL41*BL42/BL$7/365/$F$1)</f>
        <v/>
      </c>
      <c r="BM43" s="504" t="str">
        <f>IF(BM41="","",BM41*BM42/BM$7/365/$F$1)</f>
        <v/>
      </c>
      <c r="BN43" s="504" t="str">
        <f>IF(BN41="","",BN41*BN42/BN$7/365/$F$1)</f>
        <v/>
      </c>
      <c r="BO43" s="504" t="str">
        <f>IF(BO41="","",BO41*BO42/BO$7/365/$F$1)</f>
        <v/>
      </c>
      <c r="BP43" s="504" t="str">
        <f>IF(BP41="","",BP41*BP42/BP$7/365/$F$1)</f>
        <v/>
      </c>
      <c r="BQ43" s="504" t="str">
        <f>IF(BQ41="","",BQ41*BQ42/BQ$7/365/$F$1)</f>
        <v/>
      </c>
      <c r="BR43" s="504" t="str">
        <f>IF(BR41="","",BR41*BR42/BR$7/365/$F$1)</f>
        <v/>
      </c>
      <c r="BS43" s="504" t="str">
        <f>IF(BS41="","",BS41*BS42/BS$7/365/$F$1)</f>
        <v/>
      </c>
      <c r="BT43" s="504" t="str">
        <f>IF(BT41="","",BT41*BT42/BT$7/365/$F$1)</f>
        <v/>
      </c>
      <c r="BU43" s="514"/>
      <c r="BV43" s="504" t="str">
        <f>IF(BV41="","",BV41*BV42/BV$7/365/$F$1)</f>
        <v/>
      </c>
      <c r="BW43" s="504" t="str">
        <f>IF(BW41="","",BW41*BW42/BW$7/365/$F$1)</f>
        <v/>
      </c>
      <c r="BX43" s="504" t="str">
        <f>IF(BX41="","",BX41*BX42/BX$7/365/$F$1)</f>
        <v/>
      </c>
      <c r="BY43" s="504" t="str">
        <f>IF(BY41="","",BY41*BY42/BY$7/365/$F$1)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31"/>
        <v/>
      </c>
      <c r="CE43" s="486" t="str">
        <f t="shared" si="109"/>
        <v/>
      </c>
      <c r="CF43" s="487" t="str">
        <f t="shared" si="109"/>
        <v/>
      </c>
      <c r="CG43" s="487" t="str">
        <f t="shared" si="109"/>
        <v/>
      </c>
      <c r="CH43" s="487" t="str">
        <f t="shared" si="109"/>
        <v/>
      </c>
      <c r="CI43" s="487" t="str">
        <f t="shared" si="109"/>
        <v/>
      </c>
      <c r="CJ43" s="487" t="str">
        <f t="shared" si="109"/>
        <v/>
      </c>
      <c r="CK43" s="488" t="str">
        <f t="shared" si="109"/>
        <v/>
      </c>
      <c r="CL43" s="488" t="str">
        <f t="shared" si="109"/>
        <v/>
      </c>
      <c r="CM43" s="488" t="str">
        <f t="shared" si="109"/>
        <v/>
      </c>
      <c r="CN43" s="487" t="str">
        <f t="shared" si="109"/>
        <v/>
      </c>
      <c r="CO43" s="487" t="str">
        <f t="shared" si="109"/>
        <v/>
      </c>
      <c r="CP43" s="487" t="str">
        <f t="shared" si="109"/>
        <v/>
      </c>
      <c r="CQ43" s="487" t="str">
        <f t="shared" si="109"/>
        <v/>
      </c>
      <c r="CR43" s="487" t="str">
        <f t="shared" si="109"/>
        <v/>
      </c>
      <c r="CS43" s="486" t="str">
        <f t="shared" si="109"/>
        <v/>
      </c>
      <c r="CT43" s="998" t="str">
        <f t="shared" si="109"/>
        <v/>
      </c>
      <c r="CU43" s="489" t="str">
        <f t="shared" si="110"/>
        <v/>
      </c>
      <c r="CV43" s="490" t="str">
        <f t="shared" si="111"/>
        <v/>
      </c>
      <c r="CW43" s="491" t="str">
        <f t="shared" si="112"/>
        <v/>
      </c>
      <c r="CX43" s="491" t="str">
        <f t="shared" si="113"/>
        <v/>
      </c>
      <c r="CY43" s="491" t="str">
        <f t="shared" si="114"/>
        <v/>
      </c>
      <c r="CZ43" s="491" t="str">
        <f t="shared" si="115"/>
        <v/>
      </c>
      <c r="DA43" s="491" t="str">
        <f t="shared" si="116"/>
        <v/>
      </c>
      <c r="DB43" s="492" t="str">
        <f t="shared" si="117"/>
        <v/>
      </c>
      <c r="DC43" s="492" t="str">
        <f t="shared" si="118"/>
        <v/>
      </c>
      <c r="DD43" s="492" t="str">
        <f t="shared" si="119"/>
        <v/>
      </c>
      <c r="DE43" s="491" t="str">
        <f t="shared" si="120"/>
        <v/>
      </c>
      <c r="DF43" s="491" t="str">
        <f t="shared" si="121"/>
        <v/>
      </c>
      <c r="DG43" s="491" t="str">
        <f t="shared" si="122"/>
        <v/>
      </c>
      <c r="DH43" s="491" t="str">
        <f t="shared" si="123"/>
        <v/>
      </c>
      <c r="DI43" s="491" t="str">
        <f t="shared" si="124"/>
        <v/>
      </c>
      <c r="DJ43" s="490" t="str">
        <f t="shared" si="125"/>
        <v/>
      </c>
      <c r="DK43" s="489" t="str">
        <f t="shared" si="126"/>
        <v/>
      </c>
      <c r="DL43" s="586">
        <f t="shared" si="127"/>
        <v>0</v>
      </c>
      <c r="DM43" s="541">
        <f t="shared" si="128"/>
        <v>0</v>
      </c>
      <c r="DN43" s="541">
        <f t="shared" si="129"/>
        <v>1</v>
      </c>
      <c r="DO43" s="541">
        <f t="shared" si="130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31"/>
        <v/>
      </c>
      <c r="CE44" s="88" t="str">
        <f t="shared" si="109"/>
        <v/>
      </c>
      <c r="CF44" s="89" t="str">
        <f t="shared" si="109"/>
        <v/>
      </c>
      <c r="CG44" s="89" t="str">
        <f t="shared" si="109"/>
        <v/>
      </c>
      <c r="CH44" s="89" t="str">
        <f t="shared" si="109"/>
        <v/>
      </c>
      <c r="CI44" s="89" t="str">
        <f t="shared" si="109"/>
        <v/>
      </c>
      <c r="CJ44" s="89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9" t="str">
        <f t="shared" si="109"/>
        <v/>
      </c>
      <c r="CO44" s="89" t="str">
        <f t="shared" si="109"/>
        <v/>
      </c>
      <c r="CP44" s="89" t="str">
        <f t="shared" si="109"/>
        <v/>
      </c>
      <c r="CQ44" s="89" t="str">
        <f t="shared" si="109"/>
        <v/>
      </c>
      <c r="CR44" s="89" t="str">
        <f t="shared" si="109"/>
        <v/>
      </c>
      <c r="CS44" s="88" t="str">
        <f t="shared" si="109"/>
        <v/>
      </c>
      <c r="CT44" s="483" t="str">
        <f t="shared" si="109"/>
        <v/>
      </c>
      <c r="CU44" s="494" t="str">
        <f t="shared" si="110"/>
        <v/>
      </c>
      <c r="CV44" s="495" t="str">
        <f t="shared" si="111"/>
        <v/>
      </c>
      <c r="CW44" s="496" t="str">
        <f t="shared" si="112"/>
        <v/>
      </c>
      <c r="CX44" s="496" t="str">
        <f t="shared" si="113"/>
        <v/>
      </c>
      <c r="CY44" s="496" t="str">
        <f t="shared" si="114"/>
        <v/>
      </c>
      <c r="CZ44" s="496" t="str">
        <f t="shared" si="115"/>
        <v/>
      </c>
      <c r="DA44" s="496" t="str">
        <f t="shared" si="116"/>
        <v/>
      </c>
      <c r="DB44" s="497" t="str">
        <f t="shared" si="117"/>
        <v/>
      </c>
      <c r="DC44" s="497" t="str">
        <f t="shared" si="118"/>
        <v/>
      </c>
      <c r="DD44" s="497" t="str">
        <f t="shared" si="119"/>
        <v/>
      </c>
      <c r="DE44" s="496" t="str">
        <f t="shared" si="120"/>
        <v/>
      </c>
      <c r="DF44" s="496" t="str">
        <f t="shared" si="121"/>
        <v/>
      </c>
      <c r="DG44" s="496" t="str">
        <f t="shared" si="122"/>
        <v/>
      </c>
      <c r="DH44" s="496" t="str">
        <f t="shared" si="123"/>
        <v/>
      </c>
      <c r="DI44" s="496" t="str">
        <f t="shared" si="124"/>
        <v/>
      </c>
      <c r="DJ44" s="495" t="str">
        <f t="shared" si="125"/>
        <v/>
      </c>
      <c r="DK44" s="494" t="str">
        <f t="shared" si="126"/>
        <v/>
      </c>
      <c r="DL44" s="586">
        <f t="shared" si="127"/>
        <v>0</v>
      </c>
      <c r="DM44" s="541">
        <f t="shared" si="128"/>
        <v>0</v>
      </c>
      <c r="DN44" s="541">
        <f t="shared" si="129"/>
        <v>1</v>
      </c>
      <c r="DO44" s="541">
        <f t="shared" si="130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40">IF(B44="","",B39*B44*B40)</f>
        <v/>
      </c>
      <c r="C45" s="503" t="str">
        <f t="shared" si="140"/>
        <v/>
      </c>
      <c r="D45" s="503" t="str">
        <f t="shared" si="140"/>
        <v/>
      </c>
      <c r="E45" s="503" t="str">
        <f t="shared" si="140"/>
        <v/>
      </c>
      <c r="F45" s="503" t="str">
        <f t="shared" si="140"/>
        <v/>
      </c>
      <c r="G45" s="503" t="str">
        <f t="shared" si="140"/>
        <v/>
      </c>
      <c r="H45" s="503" t="str">
        <f t="shared" si="140"/>
        <v/>
      </c>
      <c r="I45" s="503" t="str">
        <f t="shared" si="140"/>
        <v/>
      </c>
      <c r="J45" s="503" t="str">
        <f t="shared" si="140"/>
        <v/>
      </c>
      <c r="K45" s="503" t="str">
        <f t="shared" si="140"/>
        <v/>
      </c>
      <c r="L45" s="503" t="str">
        <f t="shared" si="140"/>
        <v/>
      </c>
      <c r="M45" s="503" t="str">
        <f t="shared" si="140"/>
        <v/>
      </c>
      <c r="N45" s="503" t="str">
        <f t="shared" si="140"/>
        <v/>
      </c>
      <c r="O45" s="503" t="str">
        <f t="shared" si="140"/>
        <v/>
      </c>
      <c r="P45" s="503" t="str">
        <f t="shared" si="140"/>
        <v/>
      </c>
      <c r="Q45" s="503" t="str">
        <f t="shared" si="140"/>
        <v/>
      </c>
      <c r="R45" s="503" t="str">
        <f t="shared" si="140"/>
        <v/>
      </c>
      <c r="S45" s="516"/>
      <c r="T45" s="503" t="str">
        <f t="shared" ref="T45:AJ45" si="141">IF(T44="","",T41*T44)</f>
        <v/>
      </c>
      <c r="U45" s="503" t="str">
        <f t="shared" si="141"/>
        <v/>
      </c>
      <c r="V45" s="503" t="str">
        <f t="shared" si="141"/>
        <v/>
      </c>
      <c r="W45" s="503" t="str">
        <f t="shared" si="141"/>
        <v/>
      </c>
      <c r="X45" s="503" t="str">
        <f t="shared" si="141"/>
        <v/>
      </c>
      <c r="Y45" s="503" t="str">
        <f t="shared" si="141"/>
        <v/>
      </c>
      <c r="Z45" s="503" t="str">
        <f t="shared" si="141"/>
        <v/>
      </c>
      <c r="AA45" s="503" t="str">
        <f t="shared" si="141"/>
        <v/>
      </c>
      <c r="AB45" s="503" t="str">
        <f t="shared" si="141"/>
        <v/>
      </c>
      <c r="AC45" s="503" t="str">
        <f t="shared" si="141"/>
        <v/>
      </c>
      <c r="AD45" s="503" t="str">
        <f t="shared" si="141"/>
        <v/>
      </c>
      <c r="AE45" s="503" t="str">
        <f t="shared" si="141"/>
        <v/>
      </c>
      <c r="AF45" s="503" t="str">
        <f t="shared" si="141"/>
        <v/>
      </c>
      <c r="AG45" s="503" t="str">
        <f t="shared" si="141"/>
        <v/>
      </c>
      <c r="AH45" s="503" t="str">
        <f t="shared" si="141"/>
        <v/>
      </c>
      <c r="AI45" s="503" t="str">
        <f t="shared" si="141"/>
        <v/>
      </c>
      <c r="AJ45" s="503" t="str">
        <f t="shared" si="141"/>
        <v/>
      </c>
      <c r="AK45" s="516"/>
      <c r="AL45" s="503" t="str">
        <f t="shared" ref="AL45:BB45" si="142">IF(AL44="","",AL41*AL44)</f>
        <v/>
      </c>
      <c r="AM45" s="503" t="str">
        <f t="shared" si="142"/>
        <v/>
      </c>
      <c r="AN45" s="503" t="str">
        <f t="shared" si="142"/>
        <v/>
      </c>
      <c r="AO45" s="503" t="str">
        <f t="shared" si="142"/>
        <v/>
      </c>
      <c r="AP45" s="503">
        <f t="shared" si="142"/>
        <v>168</v>
      </c>
      <c r="AQ45" s="503" t="str">
        <f t="shared" si="142"/>
        <v/>
      </c>
      <c r="AR45" s="503" t="str">
        <f t="shared" si="142"/>
        <v/>
      </c>
      <c r="AS45" s="503" t="str">
        <f t="shared" si="142"/>
        <v/>
      </c>
      <c r="AT45" s="503" t="str">
        <f t="shared" si="142"/>
        <v/>
      </c>
      <c r="AU45" s="503" t="str">
        <f t="shared" si="142"/>
        <v/>
      </c>
      <c r="AV45" s="503" t="str">
        <f t="shared" si="142"/>
        <v/>
      </c>
      <c r="AW45" s="503" t="str">
        <f t="shared" si="142"/>
        <v/>
      </c>
      <c r="AX45" s="503" t="str">
        <f t="shared" si="142"/>
        <v/>
      </c>
      <c r="AY45" s="503" t="str">
        <f t="shared" si="142"/>
        <v/>
      </c>
      <c r="AZ45" s="503" t="str">
        <f t="shared" si="142"/>
        <v/>
      </c>
      <c r="BA45" s="503" t="str">
        <f t="shared" si="142"/>
        <v/>
      </c>
      <c r="BB45" s="503" t="str">
        <f t="shared" si="142"/>
        <v/>
      </c>
      <c r="BC45" s="516"/>
      <c r="BD45" s="503" t="str">
        <f t="shared" ref="BD45:BT45" si="143">IF(BD44="","",BD41*BD44)</f>
        <v/>
      </c>
      <c r="BE45" s="503" t="str">
        <f t="shared" si="143"/>
        <v/>
      </c>
      <c r="BF45" s="503" t="str">
        <f t="shared" si="143"/>
        <v/>
      </c>
      <c r="BG45" s="503" t="str">
        <f t="shared" si="143"/>
        <v/>
      </c>
      <c r="BH45" s="503" t="str">
        <f t="shared" si="143"/>
        <v/>
      </c>
      <c r="BI45" s="503" t="str">
        <f t="shared" si="143"/>
        <v/>
      </c>
      <c r="BJ45" s="503" t="str">
        <f t="shared" si="143"/>
        <v/>
      </c>
      <c r="BK45" s="503" t="str">
        <f t="shared" si="143"/>
        <v/>
      </c>
      <c r="BL45" s="503" t="str">
        <f t="shared" si="143"/>
        <v/>
      </c>
      <c r="BM45" s="503" t="str">
        <f t="shared" si="143"/>
        <v/>
      </c>
      <c r="BN45" s="503" t="str">
        <f t="shared" si="143"/>
        <v/>
      </c>
      <c r="BO45" s="503" t="str">
        <f t="shared" si="143"/>
        <v/>
      </c>
      <c r="BP45" s="503" t="str">
        <f t="shared" si="143"/>
        <v/>
      </c>
      <c r="BQ45" s="503" t="str">
        <f t="shared" si="143"/>
        <v/>
      </c>
      <c r="BR45" s="503" t="str">
        <f t="shared" si="143"/>
        <v/>
      </c>
      <c r="BS45" s="503" t="str">
        <f t="shared" si="143"/>
        <v/>
      </c>
      <c r="BT45" s="503" t="str">
        <f t="shared" si="143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31"/>
        <v/>
      </c>
      <c r="CE45" s="88" t="str">
        <f t="shared" si="109"/>
        <v/>
      </c>
      <c r="CF45" s="89" t="str">
        <f t="shared" si="109"/>
        <v/>
      </c>
      <c r="CG45" s="89" t="str">
        <f t="shared" si="109"/>
        <v/>
      </c>
      <c r="CH45" s="89" t="str">
        <f t="shared" si="109"/>
        <v/>
      </c>
      <c r="CI45" s="89" t="str">
        <f t="shared" si="109"/>
        <v/>
      </c>
      <c r="CJ45" s="89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9" t="str">
        <f t="shared" si="109"/>
        <v/>
      </c>
      <c r="CO45" s="89" t="str">
        <f t="shared" si="109"/>
        <v/>
      </c>
      <c r="CP45" s="89" t="str">
        <f t="shared" si="109"/>
        <v/>
      </c>
      <c r="CQ45" s="89" t="str">
        <f t="shared" si="109"/>
        <v/>
      </c>
      <c r="CR45" s="89" t="str">
        <f t="shared" si="109"/>
        <v/>
      </c>
      <c r="CS45" s="88" t="str">
        <f t="shared" si="109"/>
        <v/>
      </c>
      <c r="CT45" s="483" t="str">
        <f t="shared" si="109"/>
        <v/>
      </c>
      <c r="CU45" s="494" t="str">
        <f t="shared" si="110"/>
        <v/>
      </c>
      <c r="CV45" s="495" t="str">
        <f t="shared" si="111"/>
        <v/>
      </c>
      <c r="CW45" s="496" t="str">
        <f t="shared" si="112"/>
        <v/>
      </c>
      <c r="CX45" s="496" t="str">
        <f t="shared" si="113"/>
        <v/>
      </c>
      <c r="CY45" s="496" t="str">
        <f t="shared" si="114"/>
        <v/>
      </c>
      <c r="CZ45" s="496" t="str">
        <f t="shared" si="115"/>
        <v/>
      </c>
      <c r="DA45" s="496" t="str">
        <f t="shared" si="116"/>
        <v/>
      </c>
      <c r="DB45" s="497" t="str">
        <f t="shared" si="117"/>
        <v/>
      </c>
      <c r="DC45" s="497" t="str">
        <f t="shared" si="118"/>
        <v/>
      </c>
      <c r="DD45" s="497" t="str">
        <f t="shared" si="119"/>
        <v/>
      </c>
      <c r="DE45" s="496" t="str">
        <f t="shared" si="120"/>
        <v/>
      </c>
      <c r="DF45" s="496" t="str">
        <f t="shared" si="121"/>
        <v/>
      </c>
      <c r="DG45" s="496" t="str">
        <f t="shared" si="122"/>
        <v/>
      </c>
      <c r="DH45" s="496" t="str">
        <f t="shared" si="123"/>
        <v/>
      </c>
      <c r="DI45" s="496" t="str">
        <f t="shared" si="124"/>
        <v/>
      </c>
      <c r="DJ45" s="495" t="str">
        <f t="shared" si="125"/>
        <v/>
      </c>
      <c r="DK45" s="494" t="str">
        <f t="shared" si="126"/>
        <v/>
      </c>
      <c r="DL45" s="586">
        <f t="shared" si="127"/>
        <v>0</v>
      </c>
      <c r="DM45" s="541">
        <f t="shared" si="128"/>
        <v>0</v>
      </c>
      <c r="DN45" s="541">
        <f t="shared" si="129"/>
        <v>1</v>
      </c>
      <c r="DO45" s="541">
        <f t="shared" si="130"/>
        <v>0</v>
      </c>
      <c r="DP45" s="673" t="str">
        <f>IF(DP37="","",(DP37+SUM(BV37)*(DP37="")-SUM(DP41)-DP44-SUM(BV44)*(DP44=""))*BV38/DP$7/365/$F$1)</f>
        <v/>
      </c>
      <c r="DQ45" s="532" t="str">
        <f>IF(DQ37="","",(DQ37+SUM(BW37)*(DQ37="")-SUM(DQ41)-DQ44-SUM(BW44)*(DQ44=""))*BW38/DQ$7/365/$F$1)</f>
        <v/>
      </c>
      <c r="DR45" s="532" t="str">
        <f>IF(DR37="","",(DR37+SUM(BX37)*(DR37="")-SUM(DR41)-DR44-SUM(BX44)*(DR44=""))*BX38/DR$7/365/$F$1)</f>
        <v/>
      </c>
      <c r="DS45" s="674" t="str">
        <f>IF(DS37="","",(DS37+SUM(BY37)*(DS37="")-SUM(DS41)-DS44-SUM(BY44)*(DS44=""))*BY38/DS$7/365/$F$1)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44"/>
        <v/>
      </c>
      <c r="CF47" s="89" t="str">
        <f t="shared" si="144"/>
        <v/>
      </c>
      <c r="CG47" s="89" t="str">
        <f t="shared" si="144"/>
        <v/>
      </c>
      <c r="CH47" s="89" t="str">
        <f t="shared" si="144"/>
        <v/>
      </c>
      <c r="CI47" s="89" t="str">
        <f t="shared" si="144"/>
        <v/>
      </c>
      <c r="CJ47" s="89" t="str">
        <f t="shared" si="144"/>
        <v/>
      </c>
      <c r="CK47" s="152">
        <f t="shared" si="144"/>
        <v>2</v>
      </c>
      <c r="CL47" s="152">
        <f t="shared" si="144"/>
        <v>2</v>
      </c>
      <c r="CM47" s="152">
        <f t="shared" si="144"/>
        <v>10</v>
      </c>
      <c r="CN47" s="89" t="str">
        <f t="shared" si="144"/>
        <v/>
      </c>
      <c r="CO47" s="89" t="str">
        <f t="shared" si="144"/>
        <v/>
      </c>
      <c r="CP47" s="89" t="str">
        <f t="shared" si="144"/>
        <v/>
      </c>
      <c r="CQ47" s="89" t="str">
        <f t="shared" si="144"/>
        <v/>
      </c>
      <c r="CR47" s="89" t="str">
        <f t="shared" si="144"/>
        <v/>
      </c>
      <c r="CS47" s="88" t="str">
        <f t="shared" si="144"/>
        <v/>
      </c>
      <c r="CT47" s="483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63">COUNT(B47:R47)</f>
        <v>2</v>
      </c>
      <c r="DM47" s="541">
        <f t="shared" ref="DM47:DM54" si="164">COUNT(T47:AJ47)</f>
        <v>1</v>
      </c>
      <c r="DN47" s="541">
        <f t="shared" ref="DN47:DN54" si="165">COUNT(AL47:BB47)</f>
        <v>1</v>
      </c>
      <c r="DO47" s="541">
        <f t="shared" ref="DO47:DO54" si="166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45"/>
        <v/>
      </c>
      <c r="CF48" s="89" t="str">
        <f t="shared" si="145"/>
        <v/>
      </c>
      <c r="CG48" s="89" t="str">
        <f t="shared" si="145"/>
        <v/>
      </c>
      <c r="CH48" s="89" t="str">
        <f t="shared" si="145"/>
        <v/>
      </c>
      <c r="CI48" s="89" t="str">
        <f t="shared" si="145"/>
        <v/>
      </c>
      <c r="CJ48" s="89" t="str">
        <f t="shared" si="145"/>
        <v/>
      </c>
      <c r="CK48" s="152">
        <f t="shared" si="145"/>
        <v>2</v>
      </c>
      <c r="CL48" s="152">
        <f t="shared" si="145"/>
        <v>3</v>
      </c>
      <c r="CM48" s="152">
        <f t="shared" si="145"/>
        <v>4</v>
      </c>
      <c r="CN48" s="89" t="str">
        <f t="shared" si="145"/>
        <v/>
      </c>
      <c r="CO48" s="89" t="str">
        <f t="shared" si="145"/>
        <v/>
      </c>
      <c r="CP48" s="89" t="str">
        <f t="shared" si="145"/>
        <v/>
      </c>
      <c r="CQ48" s="89" t="str">
        <f t="shared" si="145"/>
        <v/>
      </c>
      <c r="CR48" s="89" t="str">
        <f t="shared" si="145"/>
        <v/>
      </c>
      <c r="CS48" s="88" t="str">
        <f t="shared" si="145"/>
        <v/>
      </c>
      <c r="CT48" s="483" t="str">
        <f t="shared" si="145"/>
        <v/>
      </c>
      <c r="CU48" s="494" t="str">
        <f t="shared" si="146"/>
        <v/>
      </c>
      <c r="CV48" s="495" t="str">
        <f t="shared" si="147"/>
        <v/>
      </c>
      <c r="CW48" s="496" t="str">
        <f t="shared" si="148"/>
        <v/>
      </c>
      <c r="CX48" s="496" t="str">
        <f t="shared" si="149"/>
        <v/>
      </c>
      <c r="CY48" s="496" t="str">
        <f t="shared" si="150"/>
        <v/>
      </c>
      <c r="CZ48" s="496" t="str">
        <f t="shared" si="151"/>
        <v/>
      </c>
      <c r="DA48" s="496" t="str">
        <f t="shared" si="152"/>
        <v/>
      </c>
      <c r="DB48" s="497">
        <f t="shared" si="153"/>
        <v>2</v>
      </c>
      <c r="DC48" s="497">
        <f t="shared" si="154"/>
        <v>3</v>
      </c>
      <c r="DD48" s="497">
        <f t="shared" si="155"/>
        <v>4</v>
      </c>
      <c r="DE48" s="496" t="str">
        <f t="shared" si="156"/>
        <v/>
      </c>
      <c r="DF48" s="496" t="str">
        <f t="shared" si="157"/>
        <v/>
      </c>
      <c r="DG48" s="496" t="str">
        <f t="shared" si="158"/>
        <v/>
      </c>
      <c r="DH48" s="496" t="str">
        <f t="shared" si="159"/>
        <v/>
      </c>
      <c r="DI48" s="496" t="str">
        <f t="shared" si="160"/>
        <v/>
      </c>
      <c r="DJ48" s="495" t="str">
        <f t="shared" si="161"/>
        <v/>
      </c>
      <c r="DK48" s="494" t="str">
        <f t="shared" si="162"/>
        <v/>
      </c>
      <c r="DL48" s="586">
        <f t="shared" si="163"/>
        <v>2</v>
      </c>
      <c r="DM48" s="541">
        <f t="shared" si="164"/>
        <v>1</v>
      </c>
      <c r="DN48" s="541">
        <f t="shared" si="165"/>
        <v>1</v>
      </c>
      <c r="DO48" s="541">
        <f t="shared" si="166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67"/>
        <v/>
      </c>
      <c r="CE49" s="88" t="str">
        <f t="shared" si="145"/>
        <v/>
      </c>
      <c r="CF49" s="89" t="str">
        <f t="shared" si="145"/>
        <v/>
      </c>
      <c r="CG49" s="89" t="str">
        <f t="shared" si="145"/>
        <v/>
      </c>
      <c r="CH49" s="89" t="str">
        <f t="shared" si="145"/>
        <v/>
      </c>
      <c r="CI49" s="89" t="str">
        <f t="shared" si="145"/>
        <v/>
      </c>
      <c r="CJ49" s="89" t="str">
        <f t="shared" si="145"/>
        <v/>
      </c>
      <c r="CK49" s="152">
        <f t="shared" si="145"/>
        <v>2</v>
      </c>
      <c r="CL49" s="152">
        <f t="shared" si="145"/>
        <v>2</v>
      </c>
      <c r="CM49" s="152">
        <f t="shared" si="145"/>
        <v>4</v>
      </c>
      <c r="CN49" s="89" t="str">
        <f t="shared" si="145"/>
        <v/>
      </c>
      <c r="CO49" s="89" t="str">
        <f t="shared" si="145"/>
        <v/>
      </c>
      <c r="CP49" s="89" t="str">
        <f t="shared" si="145"/>
        <v/>
      </c>
      <c r="CQ49" s="89" t="str">
        <f t="shared" si="145"/>
        <v/>
      </c>
      <c r="CR49" s="89" t="str">
        <f t="shared" si="145"/>
        <v/>
      </c>
      <c r="CS49" s="88" t="str">
        <f t="shared" si="145"/>
        <v/>
      </c>
      <c r="CT49" s="483" t="str">
        <f t="shared" si="145"/>
        <v/>
      </c>
      <c r="CU49" s="494" t="str">
        <f t="shared" si="146"/>
        <v/>
      </c>
      <c r="CV49" s="495" t="str">
        <f t="shared" si="147"/>
        <v/>
      </c>
      <c r="CW49" s="496" t="str">
        <f t="shared" si="148"/>
        <v/>
      </c>
      <c r="CX49" s="496" t="str">
        <f t="shared" si="149"/>
        <v/>
      </c>
      <c r="CY49" s="496" t="str">
        <f t="shared" si="150"/>
        <v/>
      </c>
      <c r="CZ49" s="496" t="str">
        <f t="shared" si="151"/>
        <v/>
      </c>
      <c r="DA49" s="496" t="str">
        <f t="shared" si="152"/>
        <v/>
      </c>
      <c r="DB49" s="497">
        <f t="shared" si="153"/>
        <v>2</v>
      </c>
      <c r="DC49" s="497">
        <f t="shared" si="154"/>
        <v>2</v>
      </c>
      <c r="DD49" s="497">
        <f t="shared" si="155"/>
        <v>4</v>
      </c>
      <c r="DE49" s="496" t="str">
        <f t="shared" si="156"/>
        <v/>
      </c>
      <c r="DF49" s="496" t="str">
        <f t="shared" si="157"/>
        <v/>
      </c>
      <c r="DG49" s="496" t="str">
        <f t="shared" si="158"/>
        <v/>
      </c>
      <c r="DH49" s="496" t="str">
        <f t="shared" si="159"/>
        <v/>
      </c>
      <c r="DI49" s="496" t="str">
        <f t="shared" si="160"/>
        <v/>
      </c>
      <c r="DJ49" s="495" t="str">
        <f t="shared" si="161"/>
        <v/>
      </c>
      <c r="DK49" s="494" t="str">
        <f t="shared" si="162"/>
        <v/>
      </c>
      <c r="DL49" s="586">
        <f t="shared" si="163"/>
        <v>2</v>
      </c>
      <c r="DM49" s="541">
        <f t="shared" si="164"/>
        <v>1</v>
      </c>
      <c r="DN49" s="541">
        <f t="shared" si="165"/>
        <v>1</v>
      </c>
      <c r="DO49" s="541">
        <f t="shared" si="166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68">IF(B48="","",B47*B48*B49)</f>
        <v/>
      </c>
      <c r="C50" s="529" t="str">
        <f t="shared" si="168"/>
        <v/>
      </c>
      <c r="D50" s="529" t="str">
        <f t="shared" si="168"/>
        <v/>
      </c>
      <c r="E50" s="529" t="str">
        <f t="shared" si="168"/>
        <v/>
      </c>
      <c r="F50" s="529">
        <f t="shared" si="168"/>
        <v>5</v>
      </c>
      <c r="G50" s="529" t="str">
        <f t="shared" si="168"/>
        <v/>
      </c>
      <c r="H50" s="529" t="str">
        <f t="shared" si="168"/>
        <v/>
      </c>
      <c r="I50" s="529">
        <f t="shared" si="168"/>
        <v>60</v>
      </c>
      <c r="J50" s="529" t="str">
        <f t="shared" si="168"/>
        <v/>
      </c>
      <c r="K50" s="529" t="str">
        <f t="shared" si="168"/>
        <v/>
      </c>
      <c r="L50" s="529" t="str">
        <f t="shared" si="168"/>
        <v/>
      </c>
      <c r="M50" s="529" t="str">
        <f t="shared" si="168"/>
        <v/>
      </c>
      <c r="N50" s="529" t="str">
        <f t="shared" si="168"/>
        <v/>
      </c>
      <c r="O50" s="529" t="str">
        <f t="shared" si="168"/>
        <v/>
      </c>
      <c r="P50" s="529" t="str">
        <f t="shared" si="168"/>
        <v/>
      </c>
      <c r="Q50" s="529" t="str">
        <f t="shared" si="168"/>
        <v/>
      </c>
      <c r="R50" s="529" t="str">
        <f t="shared" si="168"/>
        <v/>
      </c>
      <c r="S50" s="533"/>
      <c r="T50" s="529" t="str">
        <f t="shared" ref="T50:AJ50" si="169">IF(T48="","",T47*T48*T49)</f>
        <v/>
      </c>
      <c r="U50" s="529" t="str">
        <f t="shared" si="169"/>
        <v/>
      </c>
      <c r="V50" s="529" t="str">
        <f t="shared" si="169"/>
        <v/>
      </c>
      <c r="W50" s="529" t="str">
        <f t="shared" si="169"/>
        <v/>
      </c>
      <c r="X50" s="529" t="str">
        <f t="shared" si="169"/>
        <v/>
      </c>
      <c r="Y50" s="529">
        <f t="shared" si="169"/>
        <v>4</v>
      </c>
      <c r="Z50" s="529" t="str">
        <f t="shared" si="169"/>
        <v/>
      </c>
      <c r="AA50" s="529" t="str">
        <f t="shared" si="169"/>
        <v/>
      </c>
      <c r="AB50" s="529" t="str">
        <f t="shared" si="169"/>
        <v/>
      </c>
      <c r="AC50" s="529" t="str">
        <f t="shared" si="169"/>
        <v/>
      </c>
      <c r="AD50" s="529" t="str">
        <f t="shared" si="169"/>
        <v/>
      </c>
      <c r="AE50" s="529" t="str">
        <f t="shared" si="169"/>
        <v/>
      </c>
      <c r="AF50" s="529" t="str">
        <f t="shared" si="169"/>
        <v/>
      </c>
      <c r="AG50" s="529" t="str">
        <f t="shared" si="169"/>
        <v/>
      </c>
      <c r="AH50" s="529" t="str">
        <f t="shared" si="169"/>
        <v/>
      </c>
      <c r="AI50" s="529" t="str">
        <f t="shared" si="169"/>
        <v/>
      </c>
      <c r="AJ50" s="529" t="str">
        <f t="shared" si="169"/>
        <v/>
      </c>
      <c r="AK50" s="533"/>
      <c r="AL50" s="529">
        <f t="shared" ref="AL50:BB50" si="170">IF(AL48="","",AL47*AL48*AL49)</f>
        <v>0.8</v>
      </c>
      <c r="AM50" s="529" t="str">
        <f t="shared" si="170"/>
        <v/>
      </c>
      <c r="AN50" s="529" t="str">
        <f t="shared" si="170"/>
        <v/>
      </c>
      <c r="AO50" s="529" t="str">
        <f t="shared" si="170"/>
        <v/>
      </c>
      <c r="AP50" s="529" t="str">
        <f t="shared" si="170"/>
        <v/>
      </c>
      <c r="AQ50" s="529" t="str">
        <f t="shared" si="170"/>
        <v/>
      </c>
      <c r="AR50" s="529" t="str">
        <f t="shared" si="170"/>
        <v/>
      </c>
      <c r="AS50" s="529" t="str">
        <f t="shared" si="170"/>
        <v/>
      </c>
      <c r="AT50" s="529" t="str">
        <f t="shared" si="170"/>
        <v/>
      </c>
      <c r="AU50" s="529" t="str">
        <f t="shared" si="170"/>
        <v/>
      </c>
      <c r="AV50" s="529" t="str">
        <f t="shared" si="170"/>
        <v/>
      </c>
      <c r="AW50" s="529" t="str">
        <f t="shared" si="170"/>
        <v/>
      </c>
      <c r="AX50" s="529" t="str">
        <f t="shared" si="170"/>
        <v/>
      </c>
      <c r="AY50" s="529" t="str">
        <f t="shared" si="170"/>
        <v/>
      </c>
      <c r="AZ50" s="529" t="str">
        <f t="shared" si="170"/>
        <v/>
      </c>
      <c r="BA50" s="529" t="str">
        <f t="shared" si="170"/>
        <v/>
      </c>
      <c r="BB50" s="529" t="str">
        <f t="shared" si="170"/>
        <v/>
      </c>
      <c r="BC50" s="533"/>
      <c r="BD50" s="529">
        <f t="shared" ref="BD50:BT50" si="171">IF(BD48="","",BD47*BD48*BD49)</f>
        <v>40</v>
      </c>
      <c r="BE50" s="529" t="str">
        <f t="shared" si="171"/>
        <v/>
      </c>
      <c r="BF50" s="529" t="str">
        <f t="shared" si="171"/>
        <v/>
      </c>
      <c r="BG50" s="529">
        <f t="shared" si="171"/>
        <v>12</v>
      </c>
      <c r="BH50" s="529" t="str">
        <f t="shared" si="171"/>
        <v/>
      </c>
      <c r="BI50" s="529">
        <f t="shared" si="171"/>
        <v>32</v>
      </c>
      <c r="BJ50" s="529" t="str">
        <f t="shared" si="171"/>
        <v/>
      </c>
      <c r="BK50" s="529" t="str">
        <f t="shared" si="171"/>
        <v/>
      </c>
      <c r="BL50" s="529" t="str">
        <f t="shared" si="171"/>
        <v/>
      </c>
      <c r="BM50" s="529" t="str">
        <f t="shared" si="171"/>
        <v/>
      </c>
      <c r="BN50" s="529" t="str">
        <f t="shared" si="171"/>
        <v/>
      </c>
      <c r="BO50" s="529" t="str">
        <f t="shared" si="171"/>
        <v/>
      </c>
      <c r="BP50" s="529" t="str">
        <f t="shared" si="171"/>
        <v/>
      </c>
      <c r="BQ50" s="529" t="str">
        <f t="shared" si="171"/>
        <v/>
      </c>
      <c r="BR50" s="529" t="str">
        <f t="shared" si="171"/>
        <v/>
      </c>
      <c r="BS50" s="529" t="str">
        <f t="shared" si="171"/>
        <v/>
      </c>
      <c r="BT50" s="529" t="str">
        <f t="shared" si="171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67"/>
        <v/>
      </c>
      <c r="CE50" s="88" t="str">
        <f t="shared" si="145"/>
        <v/>
      </c>
      <c r="CF50" s="89" t="str">
        <f t="shared" si="145"/>
        <v/>
      </c>
      <c r="CG50" s="89" t="str">
        <f t="shared" si="145"/>
        <v/>
      </c>
      <c r="CH50" s="89" t="str">
        <f t="shared" si="145"/>
        <v/>
      </c>
      <c r="CI50" s="89" t="str">
        <f t="shared" si="145"/>
        <v/>
      </c>
      <c r="CJ50" s="89" t="str">
        <f t="shared" si="145"/>
        <v/>
      </c>
      <c r="CK50" s="152">
        <f t="shared" si="145"/>
        <v>12</v>
      </c>
      <c r="CL50" s="152">
        <f t="shared" si="145"/>
        <v>32</v>
      </c>
      <c r="CM50" s="152">
        <f t="shared" si="145"/>
        <v>40</v>
      </c>
      <c r="CN50" s="89" t="str">
        <f t="shared" si="145"/>
        <v/>
      </c>
      <c r="CO50" s="89" t="str">
        <f t="shared" si="145"/>
        <v/>
      </c>
      <c r="CP50" s="89" t="str">
        <f t="shared" si="145"/>
        <v/>
      </c>
      <c r="CQ50" s="89" t="str">
        <f t="shared" si="145"/>
        <v/>
      </c>
      <c r="CR50" s="89" t="str">
        <f t="shared" si="145"/>
        <v/>
      </c>
      <c r="CS50" s="88" t="str">
        <f t="shared" si="145"/>
        <v/>
      </c>
      <c r="CT50" s="483" t="str">
        <f t="shared" si="145"/>
        <v/>
      </c>
      <c r="CU50" s="494" t="str">
        <f t="shared" si="146"/>
        <v/>
      </c>
      <c r="CV50" s="495" t="str">
        <f t="shared" si="147"/>
        <v/>
      </c>
      <c r="CW50" s="496" t="str">
        <f t="shared" si="148"/>
        <v/>
      </c>
      <c r="CX50" s="496" t="str">
        <f t="shared" si="149"/>
        <v/>
      </c>
      <c r="CY50" s="496" t="str">
        <f t="shared" si="150"/>
        <v/>
      </c>
      <c r="CZ50" s="496" t="str">
        <f t="shared" si="151"/>
        <v/>
      </c>
      <c r="DA50" s="496" t="str">
        <f t="shared" si="152"/>
        <v/>
      </c>
      <c r="DB50" s="497">
        <f t="shared" si="153"/>
        <v>12</v>
      </c>
      <c r="DC50" s="497">
        <f t="shared" si="154"/>
        <v>32</v>
      </c>
      <c r="DD50" s="497">
        <f t="shared" si="155"/>
        <v>40</v>
      </c>
      <c r="DE50" s="496" t="str">
        <f t="shared" si="156"/>
        <v/>
      </c>
      <c r="DF50" s="496" t="str">
        <f t="shared" si="157"/>
        <v/>
      </c>
      <c r="DG50" s="496" t="str">
        <f t="shared" si="158"/>
        <v/>
      </c>
      <c r="DH50" s="496" t="str">
        <f t="shared" si="159"/>
        <v/>
      </c>
      <c r="DI50" s="496" t="str">
        <f t="shared" si="160"/>
        <v/>
      </c>
      <c r="DJ50" s="495" t="str">
        <f t="shared" si="161"/>
        <v/>
      </c>
      <c r="DK50" s="494" t="str">
        <f t="shared" si="162"/>
        <v/>
      </c>
      <c r="DL50" s="586">
        <f t="shared" si="163"/>
        <v>2</v>
      </c>
      <c r="DM50" s="541">
        <f t="shared" si="164"/>
        <v>1</v>
      </c>
      <c r="DN50" s="541">
        <f t="shared" si="165"/>
        <v>1</v>
      </c>
      <c r="DO50" s="541">
        <f t="shared" si="166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$G$1 &amp; "/kg"</f>
        <v>kcal/kg</v>
      </c>
      <c r="B51" s="517">
        <f>110*$K$1</f>
        <v>110</v>
      </c>
      <c r="C51" s="517">
        <f t="shared" ref="C51:R51" si="172">110*$K$1</f>
        <v>110</v>
      </c>
      <c r="D51" s="517">
        <f t="shared" si="172"/>
        <v>110</v>
      </c>
      <c r="E51" s="517">
        <f t="shared" si="172"/>
        <v>110</v>
      </c>
      <c r="F51" s="517">
        <f t="shared" si="172"/>
        <v>110</v>
      </c>
      <c r="G51" s="517">
        <f t="shared" si="172"/>
        <v>110</v>
      </c>
      <c r="H51" s="517">
        <f t="shared" si="172"/>
        <v>110</v>
      </c>
      <c r="I51" s="517">
        <f t="shared" si="172"/>
        <v>110</v>
      </c>
      <c r="J51" s="517">
        <f t="shared" si="172"/>
        <v>110</v>
      </c>
      <c r="K51" s="517">
        <f t="shared" si="172"/>
        <v>110</v>
      </c>
      <c r="L51" s="517">
        <f t="shared" si="172"/>
        <v>110</v>
      </c>
      <c r="M51" s="517">
        <f t="shared" si="172"/>
        <v>110</v>
      </c>
      <c r="N51" s="517">
        <f t="shared" si="172"/>
        <v>110</v>
      </c>
      <c r="O51" s="517">
        <f t="shared" si="172"/>
        <v>110</v>
      </c>
      <c r="P51" s="517">
        <f t="shared" si="172"/>
        <v>110</v>
      </c>
      <c r="Q51" s="517">
        <f t="shared" si="172"/>
        <v>110</v>
      </c>
      <c r="R51" s="517">
        <f t="shared" si="172"/>
        <v>110</v>
      </c>
      <c r="S51" s="704"/>
      <c r="T51" s="517">
        <f>110*$K$1</f>
        <v>110</v>
      </c>
      <c r="U51" s="517">
        <f t="shared" ref="U51:AJ51" si="173">110*$K$1</f>
        <v>110</v>
      </c>
      <c r="V51" s="517">
        <f t="shared" si="173"/>
        <v>110</v>
      </c>
      <c r="W51" s="517">
        <f t="shared" si="173"/>
        <v>110</v>
      </c>
      <c r="X51" s="517">
        <f t="shared" si="173"/>
        <v>110</v>
      </c>
      <c r="Y51" s="517">
        <f t="shared" si="173"/>
        <v>110</v>
      </c>
      <c r="Z51" s="517">
        <f t="shared" si="173"/>
        <v>110</v>
      </c>
      <c r="AA51" s="517">
        <f t="shared" si="173"/>
        <v>110</v>
      </c>
      <c r="AB51" s="517">
        <f t="shared" si="173"/>
        <v>110</v>
      </c>
      <c r="AC51" s="517">
        <f t="shared" si="173"/>
        <v>110</v>
      </c>
      <c r="AD51" s="517">
        <f t="shared" si="173"/>
        <v>110</v>
      </c>
      <c r="AE51" s="517">
        <f t="shared" si="173"/>
        <v>110</v>
      </c>
      <c r="AF51" s="517">
        <f t="shared" si="173"/>
        <v>110</v>
      </c>
      <c r="AG51" s="517">
        <f t="shared" si="173"/>
        <v>110</v>
      </c>
      <c r="AH51" s="517">
        <f t="shared" si="173"/>
        <v>110</v>
      </c>
      <c r="AI51" s="517">
        <f t="shared" si="173"/>
        <v>110</v>
      </c>
      <c r="AJ51" s="517">
        <f t="shared" si="173"/>
        <v>110</v>
      </c>
      <c r="AK51" s="704"/>
      <c r="AL51" s="517">
        <f>110*$K$1</f>
        <v>110</v>
      </c>
      <c r="AM51" s="517">
        <f t="shared" ref="AM51:BB51" si="174">110*$K$1</f>
        <v>110</v>
      </c>
      <c r="AN51" s="517">
        <f t="shared" si="174"/>
        <v>110</v>
      </c>
      <c r="AO51" s="517">
        <f t="shared" si="174"/>
        <v>110</v>
      </c>
      <c r="AP51" s="517">
        <f t="shared" si="174"/>
        <v>110</v>
      </c>
      <c r="AQ51" s="517">
        <f t="shared" si="174"/>
        <v>110</v>
      </c>
      <c r="AR51" s="517">
        <f t="shared" si="174"/>
        <v>110</v>
      </c>
      <c r="AS51" s="517">
        <f t="shared" si="174"/>
        <v>110</v>
      </c>
      <c r="AT51" s="517">
        <f t="shared" si="174"/>
        <v>110</v>
      </c>
      <c r="AU51" s="517">
        <f t="shared" si="174"/>
        <v>110</v>
      </c>
      <c r="AV51" s="517">
        <f t="shared" si="174"/>
        <v>110</v>
      </c>
      <c r="AW51" s="517">
        <f t="shared" si="174"/>
        <v>110</v>
      </c>
      <c r="AX51" s="517">
        <f t="shared" si="174"/>
        <v>110</v>
      </c>
      <c r="AY51" s="517">
        <f t="shared" si="174"/>
        <v>110</v>
      </c>
      <c r="AZ51" s="517">
        <f t="shared" si="174"/>
        <v>110</v>
      </c>
      <c r="BA51" s="517">
        <f t="shared" si="174"/>
        <v>110</v>
      </c>
      <c r="BB51" s="517">
        <f t="shared" si="174"/>
        <v>110</v>
      </c>
      <c r="BC51" s="704"/>
      <c r="BD51" s="517">
        <f>110*$K$1</f>
        <v>110</v>
      </c>
      <c r="BE51" s="517">
        <f t="shared" ref="BE51:BY51" si="175">110*$K$1</f>
        <v>110</v>
      </c>
      <c r="BF51" s="517">
        <f t="shared" si="175"/>
        <v>110</v>
      </c>
      <c r="BG51" s="517">
        <f t="shared" si="175"/>
        <v>110</v>
      </c>
      <c r="BH51" s="517">
        <f t="shared" si="175"/>
        <v>110</v>
      </c>
      <c r="BI51" s="517">
        <f t="shared" si="175"/>
        <v>110</v>
      </c>
      <c r="BJ51" s="517">
        <f t="shared" si="175"/>
        <v>110</v>
      </c>
      <c r="BK51" s="517">
        <f t="shared" si="175"/>
        <v>110</v>
      </c>
      <c r="BL51" s="517">
        <f t="shared" si="175"/>
        <v>110</v>
      </c>
      <c r="BM51" s="517">
        <f t="shared" si="175"/>
        <v>110</v>
      </c>
      <c r="BN51" s="517">
        <f t="shared" si="175"/>
        <v>110</v>
      </c>
      <c r="BO51" s="517">
        <f t="shared" si="175"/>
        <v>110</v>
      </c>
      <c r="BP51" s="517">
        <f t="shared" si="175"/>
        <v>110</v>
      </c>
      <c r="BQ51" s="517">
        <f t="shared" si="175"/>
        <v>110</v>
      </c>
      <c r="BR51" s="517">
        <f t="shared" si="175"/>
        <v>110</v>
      </c>
      <c r="BS51" s="517">
        <f t="shared" si="175"/>
        <v>110</v>
      </c>
      <c r="BT51" s="517">
        <f t="shared" si="175"/>
        <v>110</v>
      </c>
      <c r="BU51" s="704"/>
      <c r="BV51" s="517">
        <f t="shared" si="175"/>
        <v>110</v>
      </c>
      <c r="BW51" s="517">
        <f t="shared" si="175"/>
        <v>110</v>
      </c>
      <c r="BX51" s="517">
        <f t="shared" si="175"/>
        <v>110</v>
      </c>
      <c r="BY51" s="517">
        <f t="shared" si="175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67"/>
        <v>110</v>
      </c>
      <c r="CE51" s="88">
        <f t="shared" si="145"/>
        <v>110</v>
      </c>
      <c r="CF51" s="89">
        <f t="shared" si="145"/>
        <v>110</v>
      </c>
      <c r="CG51" s="89">
        <f t="shared" si="145"/>
        <v>110</v>
      </c>
      <c r="CH51" s="89">
        <f t="shared" si="145"/>
        <v>110</v>
      </c>
      <c r="CI51" s="89">
        <f t="shared" si="145"/>
        <v>110</v>
      </c>
      <c r="CJ51" s="89">
        <f t="shared" si="145"/>
        <v>110</v>
      </c>
      <c r="CK51" s="152">
        <f t="shared" si="145"/>
        <v>110</v>
      </c>
      <c r="CL51" s="152">
        <f t="shared" si="145"/>
        <v>110</v>
      </c>
      <c r="CM51" s="152">
        <f t="shared" si="145"/>
        <v>110</v>
      </c>
      <c r="CN51" s="89">
        <f t="shared" si="145"/>
        <v>110</v>
      </c>
      <c r="CO51" s="89">
        <f t="shared" si="145"/>
        <v>110</v>
      </c>
      <c r="CP51" s="89">
        <f t="shared" si="145"/>
        <v>110</v>
      </c>
      <c r="CQ51" s="89">
        <f t="shared" si="145"/>
        <v>110</v>
      </c>
      <c r="CR51" s="89">
        <f t="shared" si="145"/>
        <v>110</v>
      </c>
      <c r="CS51" s="88">
        <f t="shared" si="145"/>
        <v>110</v>
      </c>
      <c r="CT51" s="483">
        <f t="shared" si="145"/>
        <v>110</v>
      </c>
      <c r="CU51" s="494">
        <f t="shared" si="146"/>
        <v>110</v>
      </c>
      <c r="CV51" s="495">
        <f t="shared" si="147"/>
        <v>110</v>
      </c>
      <c r="CW51" s="496">
        <f t="shared" si="148"/>
        <v>110</v>
      </c>
      <c r="CX51" s="496">
        <f t="shared" si="149"/>
        <v>110</v>
      </c>
      <c r="CY51" s="496">
        <f t="shared" si="150"/>
        <v>110</v>
      </c>
      <c r="CZ51" s="496">
        <f t="shared" si="151"/>
        <v>110</v>
      </c>
      <c r="DA51" s="496">
        <f t="shared" si="152"/>
        <v>110</v>
      </c>
      <c r="DB51" s="497">
        <f t="shared" si="153"/>
        <v>110</v>
      </c>
      <c r="DC51" s="497">
        <f t="shared" si="154"/>
        <v>110</v>
      </c>
      <c r="DD51" s="497">
        <f t="shared" si="155"/>
        <v>110</v>
      </c>
      <c r="DE51" s="496">
        <f t="shared" si="156"/>
        <v>110</v>
      </c>
      <c r="DF51" s="496">
        <f t="shared" si="157"/>
        <v>110</v>
      </c>
      <c r="DG51" s="496">
        <f t="shared" si="158"/>
        <v>110</v>
      </c>
      <c r="DH51" s="496">
        <f t="shared" si="159"/>
        <v>110</v>
      </c>
      <c r="DI51" s="496">
        <f t="shared" si="160"/>
        <v>110</v>
      </c>
      <c r="DJ51" s="495">
        <f t="shared" si="161"/>
        <v>110</v>
      </c>
      <c r="DK51" s="494">
        <f t="shared" si="162"/>
        <v>110</v>
      </c>
      <c r="DL51" s="586">
        <f t="shared" si="163"/>
        <v>17</v>
      </c>
      <c r="DM51" s="541">
        <f t="shared" si="164"/>
        <v>17</v>
      </c>
      <c r="DN51" s="541">
        <f t="shared" si="165"/>
        <v>17</v>
      </c>
      <c r="DO51" s="541">
        <f t="shared" si="166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$G$1 &amp; " (%)"</f>
        <v>kcal (%)</v>
      </c>
      <c r="B52" s="532" t="str">
        <f>IF(B50="","",B50*B51/B$7/365/$F$1)</f>
        <v/>
      </c>
      <c r="C52" s="532" t="str">
        <f>IF(C50="","",C50*C51/C$7/365/$F$1)</f>
        <v/>
      </c>
      <c r="D52" s="532" t="str">
        <f>IF(D50="","",D50*D51/D$7/365/$F$1)</f>
        <v/>
      </c>
      <c r="E52" s="532" t="str">
        <f>IF(E50="","",E50*E51/E$7/365/$F$1)</f>
        <v/>
      </c>
      <c r="F52" s="532">
        <f>IF(F50="","",F50*F51/F$7/365/$F$1)</f>
        <v>1.1959121548162644E-4</v>
      </c>
      <c r="G52" s="532" t="str">
        <f>IF(G50="","",G50*G51/G$7/365/$F$1)</f>
        <v/>
      </c>
      <c r="H52" s="532" t="str">
        <f>IF(H50="","",H50*H51/H$7/365/$F$1)</f>
        <v/>
      </c>
      <c r="I52" s="532">
        <f>IF(I50="","",I50*I51/I$7/365/$F$1)</f>
        <v>1.4350945857795174E-3</v>
      </c>
      <c r="J52" s="532" t="str">
        <f>IF(J50="","",J50*J51/J$7/365/$F$1)</f>
        <v/>
      </c>
      <c r="K52" s="532" t="str">
        <f>IF(K50="","",K50*K51/K$7/365/$F$1)</f>
        <v/>
      </c>
      <c r="L52" s="532" t="str">
        <f>IF(L50="","",L50*L51/L$7/365/$F$1)</f>
        <v/>
      </c>
      <c r="M52" s="532" t="str">
        <f>IF(M50="","",M50*M51/M$7/365/$F$1)</f>
        <v/>
      </c>
      <c r="N52" s="532" t="str">
        <f>IF(N50="","",N50*N51/N$7/365/$F$1)</f>
        <v/>
      </c>
      <c r="O52" s="532" t="str">
        <f>IF(O50="","",O50*O51/O$7/365/$F$1)</f>
        <v/>
      </c>
      <c r="P52" s="532" t="str">
        <f>IF(P50="","",P50*P51/P$7/365/$F$1)</f>
        <v/>
      </c>
      <c r="Q52" s="532" t="str">
        <f>IF(Q50="","",Q50*Q51/Q$7/365/$F$1)</f>
        <v/>
      </c>
      <c r="R52" s="532" t="str">
        <f>IF(R50="","",R50*R51/R$7/365/$F$1)</f>
        <v/>
      </c>
      <c r="S52" s="670"/>
      <c r="T52" s="532" t="str">
        <f>IF(T50="","",T50*T51/T$7/365/$F$1)</f>
        <v/>
      </c>
      <c r="U52" s="532" t="str">
        <f>IF(U50="","",U50*U51/U$7/365/$F$1)</f>
        <v/>
      </c>
      <c r="V52" s="532" t="str">
        <f>IF(V50="","",V50*V51/V$7/365/$F$1)</f>
        <v/>
      </c>
      <c r="W52" s="532" t="str">
        <f>IF(W50="","",W50*W51/W$7/365/$F$1)</f>
        <v/>
      </c>
      <c r="X52" s="532" t="str">
        <f>IF(X50="","",X50*X51/X$7/365/$F$1)</f>
        <v/>
      </c>
      <c r="Y52" s="532">
        <f>IF(Y50="","",Y50*Y51/Y$7/365/$F$1)</f>
        <v>8.2005404901686695E-5</v>
      </c>
      <c r="Z52" s="532" t="str">
        <f>IF(Z50="","",Z50*Z51/Z$7/365/$F$1)</f>
        <v/>
      </c>
      <c r="AA52" s="532" t="str">
        <f>IF(AA50="","",AA50*AA51/AA$7/365/$F$1)</f>
        <v/>
      </c>
      <c r="AB52" s="532" t="str">
        <f>IF(AB50="","",AB50*AB51/AB$7/365/$F$1)</f>
        <v/>
      </c>
      <c r="AC52" s="532" t="str">
        <f>IF(AC50="","",AC50*AC51/AC$7/365/$F$1)</f>
        <v/>
      </c>
      <c r="AD52" s="532" t="str">
        <f>IF(AD50="","",AD50*AD51/AD$7/365/$F$1)</f>
        <v/>
      </c>
      <c r="AE52" s="532" t="str">
        <f>IF(AE50="","",AE50*AE51/AE$7/365/$F$1)</f>
        <v/>
      </c>
      <c r="AF52" s="532" t="str">
        <f>IF(AF50="","",AF50*AF51/AF$7/365/$F$1)</f>
        <v/>
      </c>
      <c r="AG52" s="532" t="str">
        <f>IF(AG50="","",AG50*AG51/AG$7/365/$F$1)</f>
        <v/>
      </c>
      <c r="AH52" s="532" t="str">
        <f>IF(AH50="","",AH50*AH51/AH$7/365/$F$1)</f>
        <v/>
      </c>
      <c r="AI52" s="532" t="str">
        <f>IF(AI50="","",AI50*AI51/AI$7/365/$F$1)</f>
        <v/>
      </c>
      <c r="AJ52" s="532" t="str">
        <f>IF(AJ50="","",AJ50*AJ51/AJ$7/365/$F$1)</f>
        <v/>
      </c>
      <c r="AK52" s="670"/>
      <c r="AL52" s="532">
        <f>IF(AL50="","",AL50*AL51/AL$7/365/$F$1)</f>
        <v>1.6401080980337342E-5</v>
      </c>
      <c r="AM52" s="532" t="str">
        <f>IF(AM50="","",AM50*AM51/AM$7/365/$F$1)</f>
        <v/>
      </c>
      <c r="AN52" s="532" t="str">
        <f>IF(AN50="","",AN50*AN51/AN$7/365/$F$1)</f>
        <v/>
      </c>
      <c r="AO52" s="532" t="str">
        <f>IF(AO50="","",AO50*AO51/AO$7/365/$F$1)</f>
        <v/>
      </c>
      <c r="AP52" s="532" t="str">
        <f>IF(AP50="","",AP50*AP51/AP$7/365/$F$1)</f>
        <v/>
      </c>
      <c r="AQ52" s="532" t="str">
        <f>IF(AQ50="","",AQ50*AQ51/AQ$7/365/$F$1)</f>
        <v/>
      </c>
      <c r="AR52" s="532" t="str">
        <f>IF(AR50="","",AR50*AR51/AR$7/365/$F$1)</f>
        <v/>
      </c>
      <c r="AS52" s="532" t="str">
        <f>IF(AS50="","",AS50*AS51/AS$7/365/$F$1)</f>
        <v/>
      </c>
      <c r="AT52" s="532" t="str">
        <f>IF(AT50="","",AT50*AT51/AT$7/365/$F$1)</f>
        <v/>
      </c>
      <c r="AU52" s="532" t="str">
        <f>IF(AU50="","",AU50*AU51/AU$7/365/$F$1)</f>
        <v/>
      </c>
      <c r="AV52" s="532" t="str">
        <f>IF(AV50="","",AV50*AV51/AV$7/365/$F$1)</f>
        <v/>
      </c>
      <c r="AW52" s="532" t="str">
        <f>IF(AW50="","",AW50*AW51/AW$7/365/$F$1)</f>
        <v/>
      </c>
      <c r="AX52" s="532" t="str">
        <f>IF(AX50="","",AX50*AX51/AX$7/365/$F$1)</f>
        <v/>
      </c>
      <c r="AY52" s="532" t="str">
        <f>IF(AY50="","",AY50*AY51/AY$7/365/$F$1)</f>
        <v/>
      </c>
      <c r="AZ52" s="532" t="str">
        <f>IF(AZ50="","",AZ50*AZ51/AZ$7/365/$F$1)</f>
        <v/>
      </c>
      <c r="BA52" s="532" t="str">
        <f>IF(BA50="","",BA50*BA51/BA$7/365/$F$1)</f>
        <v/>
      </c>
      <c r="BB52" s="532" t="str">
        <f>IF(BB50="","",BB50*BB51/BB$7/365/$F$1)</f>
        <v/>
      </c>
      <c r="BC52" s="670"/>
      <c r="BD52" s="532">
        <f>IF(BD50="","",BD50*BD51/BD$7/365/$F$1)</f>
        <v>8.2005404901686703E-4</v>
      </c>
      <c r="BE52" s="532" t="str">
        <f>IF(BE50="","",BE50*BE51/BE$7/365/$F$1)</f>
        <v/>
      </c>
      <c r="BF52" s="532" t="str">
        <f>IF(BF50="","",BF50*BF51/BF$7/365/$F$1)</f>
        <v/>
      </c>
      <c r="BG52" s="532">
        <f>IF(BG50="","",BG50*BG51/BG$7/365/$F$1)</f>
        <v>2.1526418786692759E-4</v>
      </c>
      <c r="BH52" s="532" t="str">
        <f>IF(BH50="","",BH50*BH51/BH$7/365/$F$1)</f>
        <v/>
      </c>
      <c r="BI52" s="532">
        <f>IF(BI50="","",BI50*BI51/BI$7/365/$F$1)</f>
        <v>4.5923026744944554E-4</v>
      </c>
      <c r="BJ52" s="532" t="str">
        <f>IF(BJ50="","",BJ50*BJ51/BJ$7/365/$F$1)</f>
        <v/>
      </c>
      <c r="BK52" s="532" t="str">
        <f>IF(BK50="","",BK50*BK51/BK$7/365/$F$1)</f>
        <v/>
      </c>
      <c r="BL52" s="532" t="str">
        <f>IF(BL50="","",BL50*BL51/BL$7/365/$F$1)</f>
        <v/>
      </c>
      <c r="BM52" s="532" t="str">
        <f>IF(BM50="","",BM50*BM51/BM$7/365/$F$1)</f>
        <v/>
      </c>
      <c r="BN52" s="532" t="str">
        <f>IF(BN50="","",BN50*BN51/BN$7/365/$F$1)</f>
        <v/>
      </c>
      <c r="BO52" s="532" t="str">
        <f>IF(BO50="","",BO50*BO51/BO$7/365/$F$1)</f>
        <v/>
      </c>
      <c r="BP52" s="532" t="str">
        <f>IF(BP50="","",BP50*BP51/BP$7/365/$F$1)</f>
        <v/>
      </c>
      <c r="BQ52" s="532" t="str">
        <f>IF(BQ50="","",BQ50*BQ51/BQ$7/365/$F$1)</f>
        <v/>
      </c>
      <c r="BR52" s="532" t="str">
        <f>IF(BR50="","",BR50*BR51/BR$7/365/$F$1)</f>
        <v/>
      </c>
      <c r="BS52" s="532" t="str">
        <f>IF(BS50="","",BS50*BS51/BS$7/365/$F$1)</f>
        <v/>
      </c>
      <c r="BT52" s="532" t="str">
        <f>IF(BT50="","",BT50*BT51/BT$7/365/$F$1)</f>
        <v/>
      </c>
      <c r="BU52" s="670"/>
      <c r="BV52" s="532" t="str">
        <f>IF(BV50="","",BV50*BV51/BV$7/365/$F$1)</f>
        <v/>
      </c>
      <c r="BW52" s="532" t="str">
        <f>IF(BW50="","",BW50*BW51/BW$7/365/$F$1)</f>
        <v/>
      </c>
      <c r="BX52" s="532" t="str">
        <f>IF(BX50="","",BX50*BX51/BX$7/365/$F$1)</f>
        <v/>
      </c>
      <c r="BY52" s="532">
        <f>IF(BY50="","",BY50*BY51/BY$7/365/$F$1)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67"/>
        <v/>
      </c>
      <c r="CE52" s="486" t="str">
        <f t="shared" si="145"/>
        <v/>
      </c>
      <c r="CF52" s="487" t="str">
        <f t="shared" si="145"/>
        <v/>
      </c>
      <c r="CG52" s="487" t="str">
        <f t="shared" si="145"/>
        <v/>
      </c>
      <c r="CH52" s="487" t="str">
        <f t="shared" si="145"/>
        <v/>
      </c>
      <c r="CI52" s="487" t="str">
        <f t="shared" si="145"/>
        <v/>
      </c>
      <c r="CJ52" s="487" t="str">
        <f t="shared" si="145"/>
        <v/>
      </c>
      <c r="CK52" s="488">
        <f t="shared" si="145"/>
        <v>2.1526418786692759E-4</v>
      </c>
      <c r="CL52" s="488">
        <f t="shared" si="145"/>
        <v>4.5923026744944554E-4</v>
      </c>
      <c r="CM52" s="488">
        <f t="shared" si="145"/>
        <v>8.2005404901686703E-4</v>
      </c>
      <c r="CN52" s="487" t="str">
        <f t="shared" si="145"/>
        <v/>
      </c>
      <c r="CO52" s="487" t="str">
        <f t="shared" si="145"/>
        <v/>
      </c>
      <c r="CP52" s="487" t="str">
        <f t="shared" si="145"/>
        <v/>
      </c>
      <c r="CQ52" s="487" t="str">
        <f t="shared" si="145"/>
        <v/>
      </c>
      <c r="CR52" s="487" t="str">
        <f t="shared" si="145"/>
        <v/>
      </c>
      <c r="CS52" s="486" t="str">
        <f t="shared" si="145"/>
        <v/>
      </c>
      <c r="CT52" s="998" t="str">
        <f t="shared" si="145"/>
        <v/>
      </c>
      <c r="CU52" s="489" t="str">
        <f t="shared" si="146"/>
        <v/>
      </c>
      <c r="CV52" s="490" t="str">
        <f t="shared" si="147"/>
        <v/>
      </c>
      <c r="CW52" s="491" t="str">
        <f t="shared" si="148"/>
        <v/>
      </c>
      <c r="CX52" s="491" t="str">
        <f t="shared" si="149"/>
        <v/>
      </c>
      <c r="CY52" s="491" t="str">
        <f t="shared" si="150"/>
        <v/>
      </c>
      <c r="CZ52" s="491" t="str">
        <f t="shared" si="151"/>
        <v/>
      </c>
      <c r="DA52" s="491" t="str">
        <f t="shared" si="152"/>
        <v/>
      </c>
      <c r="DB52" s="492">
        <f t="shared" si="153"/>
        <v>2.1526418786692759E-4</v>
      </c>
      <c r="DC52" s="492">
        <f t="shared" si="154"/>
        <v>4.5923026744944554E-4</v>
      </c>
      <c r="DD52" s="492">
        <f t="shared" si="155"/>
        <v>8.2005404901686703E-4</v>
      </c>
      <c r="DE52" s="491" t="str">
        <f t="shared" si="156"/>
        <v/>
      </c>
      <c r="DF52" s="491" t="str">
        <f t="shared" si="157"/>
        <v/>
      </c>
      <c r="DG52" s="491" t="str">
        <f t="shared" si="158"/>
        <v/>
      </c>
      <c r="DH52" s="491" t="str">
        <f t="shared" si="159"/>
        <v/>
      </c>
      <c r="DI52" s="491" t="str">
        <f t="shared" si="160"/>
        <v/>
      </c>
      <c r="DJ52" s="490" t="str">
        <f t="shared" si="161"/>
        <v/>
      </c>
      <c r="DK52" s="489" t="str">
        <f t="shared" si="162"/>
        <v/>
      </c>
      <c r="DL52" s="586">
        <f t="shared" si="163"/>
        <v>2</v>
      </c>
      <c r="DM52" s="541">
        <f t="shared" si="164"/>
        <v>1</v>
      </c>
      <c r="DN52" s="541">
        <f t="shared" si="165"/>
        <v>1</v>
      </c>
      <c r="DO52" s="541">
        <f t="shared" si="166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67"/>
        <v/>
      </c>
      <c r="CE53" s="88" t="str">
        <f t="shared" si="145"/>
        <v/>
      </c>
      <c r="CF53" s="89" t="str">
        <f t="shared" si="145"/>
        <v/>
      </c>
      <c r="CG53" s="89" t="str">
        <f t="shared" si="145"/>
        <v/>
      </c>
      <c r="CH53" s="89" t="str">
        <f t="shared" si="145"/>
        <v/>
      </c>
      <c r="CI53" s="89" t="str">
        <f t="shared" si="145"/>
        <v/>
      </c>
      <c r="CJ53" s="89" t="str">
        <f t="shared" si="145"/>
        <v/>
      </c>
      <c r="CK53" s="152">
        <f t="shared" si="145"/>
        <v>2.5</v>
      </c>
      <c r="CL53" s="152">
        <f t="shared" si="145"/>
        <v>6</v>
      </c>
      <c r="CM53" s="152">
        <f t="shared" si="145"/>
        <v>17.5</v>
      </c>
      <c r="CN53" s="89" t="str">
        <f t="shared" si="145"/>
        <v/>
      </c>
      <c r="CO53" s="89" t="str">
        <f t="shared" si="145"/>
        <v/>
      </c>
      <c r="CP53" s="89" t="str">
        <f t="shared" si="145"/>
        <v/>
      </c>
      <c r="CQ53" s="89" t="str">
        <f t="shared" si="145"/>
        <v/>
      </c>
      <c r="CR53" s="89" t="str">
        <f t="shared" si="145"/>
        <v/>
      </c>
      <c r="CS53" s="88" t="str">
        <f t="shared" si="145"/>
        <v/>
      </c>
      <c r="CT53" s="483" t="str">
        <f t="shared" si="145"/>
        <v/>
      </c>
      <c r="CU53" s="494" t="str">
        <f t="shared" si="146"/>
        <v/>
      </c>
      <c r="CV53" s="495" t="str">
        <f t="shared" si="147"/>
        <v/>
      </c>
      <c r="CW53" s="496" t="str">
        <f t="shared" si="148"/>
        <v/>
      </c>
      <c r="CX53" s="496" t="str">
        <f t="shared" si="149"/>
        <v/>
      </c>
      <c r="CY53" s="496" t="str">
        <f t="shared" si="150"/>
        <v/>
      </c>
      <c r="CZ53" s="496" t="str">
        <f t="shared" si="151"/>
        <v/>
      </c>
      <c r="DA53" s="496" t="str">
        <f t="shared" si="152"/>
        <v/>
      </c>
      <c r="DB53" s="497">
        <f t="shared" si="153"/>
        <v>2.5</v>
      </c>
      <c r="DC53" s="497">
        <f t="shared" si="154"/>
        <v>6</v>
      </c>
      <c r="DD53" s="497">
        <f t="shared" si="155"/>
        <v>17.5</v>
      </c>
      <c r="DE53" s="496" t="str">
        <f t="shared" si="156"/>
        <v/>
      </c>
      <c r="DF53" s="496" t="str">
        <f t="shared" si="157"/>
        <v/>
      </c>
      <c r="DG53" s="496" t="str">
        <f t="shared" si="158"/>
        <v/>
      </c>
      <c r="DH53" s="496" t="str">
        <f t="shared" si="159"/>
        <v/>
      </c>
      <c r="DI53" s="496" t="str">
        <f t="shared" si="160"/>
        <v/>
      </c>
      <c r="DJ53" s="495" t="str">
        <f t="shared" si="161"/>
        <v/>
      </c>
      <c r="DK53" s="494" t="str">
        <f t="shared" si="162"/>
        <v/>
      </c>
      <c r="DL53" s="586">
        <f t="shared" si="163"/>
        <v>2</v>
      </c>
      <c r="DM53" s="541">
        <f t="shared" si="164"/>
        <v>1</v>
      </c>
      <c r="DN53" s="541">
        <f t="shared" si="165"/>
        <v>1</v>
      </c>
      <c r="DO53" s="541">
        <f t="shared" si="166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76">IF(B53="","",B50*B53)</f>
        <v/>
      </c>
      <c r="C54" s="529" t="str">
        <f t="shared" si="176"/>
        <v/>
      </c>
      <c r="D54" s="529" t="str">
        <f t="shared" si="176"/>
        <v/>
      </c>
      <c r="E54" s="529" t="str">
        <f t="shared" si="176"/>
        <v/>
      </c>
      <c r="F54" s="529">
        <f t="shared" si="176"/>
        <v>50</v>
      </c>
      <c r="G54" s="529" t="str">
        <f t="shared" si="176"/>
        <v/>
      </c>
      <c r="H54" s="529" t="str">
        <f t="shared" si="176"/>
        <v/>
      </c>
      <c r="I54" s="529">
        <f t="shared" si="176"/>
        <v>60</v>
      </c>
      <c r="J54" s="529" t="str">
        <f t="shared" si="176"/>
        <v/>
      </c>
      <c r="K54" s="529" t="str">
        <f t="shared" si="176"/>
        <v/>
      </c>
      <c r="L54" s="529" t="str">
        <f t="shared" si="176"/>
        <v/>
      </c>
      <c r="M54" s="529" t="str">
        <f t="shared" si="176"/>
        <v/>
      </c>
      <c r="N54" s="529" t="str">
        <f t="shared" si="176"/>
        <v/>
      </c>
      <c r="O54" s="529" t="str">
        <f t="shared" si="176"/>
        <v/>
      </c>
      <c r="P54" s="529" t="str">
        <f t="shared" si="176"/>
        <v/>
      </c>
      <c r="Q54" s="529" t="str">
        <f t="shared" si="176"/>
        <v/>
      </c>
      <c r="R54" s="529" t="str">
        <f t="shared" si="176"/>
        <v/>
      </c>
      <c r="S54" s="533"/>
      <c r="T54" s="529" t="str">
        <f t="shared" ref="T54:AJ54" si="177">IF(T53="","",T50*T53)</f>
        <v/>
      </c>
      <c r="U54" s="529" t="str">
        <f t="shared" si="177"/>
        <v/>
      </c>
      <c r="V54" s="529" t="str">
        <f t="shared" si="177"/>
        <v/>
      </c>
      <c r="W54" s="529" t="str">
        <f t="shared" si="177"/>
        <v/>
      </c>
      <c r="X54" s="529" t="str">
        <f t="shared" si="177"/>
        <v/>
      </c>
      <c r="Y54" s="529">
        <f t="shared" si="177"/>
        <v>60</v>
      </c>
      <c r="Z54" s="529" t="str">
        <f t="shared" si="177"/>
        <v/>
      </c>
      <c r="AA54" s="529" t="str">
        <f t="shared" si="177"/>
        <v/>
      </c>
      <c r="AB54" s="529" t="str">
        <f t="shared" si="177"/>
        <v/>
      </c>
      <c r="AC54" s="529" t="str">
        <f t="shared" si="177"/>
        <v/>
      </c>
      <c r="AD54" s="529" t="str">
        <f t="shared" si="177"/>
        <v/>
      </c>
      <c r="AE54" s="529" t="str">
        <f t="shared" si="177"/>
        <v/>
      </c>
      <c r="AF54" s="529" t="str">
        <f t="shared" si="177"/>
        <v/>
      </c>
      <c r="AG54" s="529" t="str">
        <f t="shared" si="177"/>
        <v/>
      </c>
      <c r="AH54" s="529" t="str">
        <f t="shared" si="177"/>
        <v/>
      </c>
      <c r="AI54" s="529" t="str">
        <f t="shared" si="177"/>
        <v/>
      </c>
      <c r="AJ54" s="529" t="str">
        <f t="shared" si="177"/>
        <v/>
      </c>
      <c r="AK54" s="533"/>
      <c r="AL54" s="529">
        <f t="shared" ref="AL54:BB54" si="178">IF(AL53="","",AL50*AL53)</f>
        <v>12</v>
      </c>
      <c r="AM54" s="529" t="str">
        <f t="shared" si="178"/>
        <v/>
      </c>
      <c r="AN54" s="529" t="str">
        <f t="shared" si="178"/>
        <v/>
      </c>
      <c r="AO54" s="529" t="str">
        <f t="shared" si="178"/>
        <v/>
      </c>
      <c r="AP54" s="529" t="str">
        <f t="shared" si="178"/>
        <v/>
      </c>
      <c r="AQ54" s="529" t="str">
        <f t="shared" si="178"/>
        <v/>
      </c>
      <c r="AR54" s="529" t="str">
        <f t="shared" si="178"/>
        <v/>
      </c>
      <c r="AS54" s="529" t="str">
        <f t="shared" si="178"/>
        <v/>
      </c>
      <c r="AT54" s="529" t="str">
        <f t="shared" si="178"/>
        <v/>
      </c>
      <c r="AU54" s="529" t="str">
        <f t="shared" si="178"/>
        <v/>
      </c>
      <c r="AV54" s="529" t="str">
        <f t="shared" si="178"/>
        <v/>
      </c>
      <c r="AW54" s="529" t="str">
        <f t="shared" si="178"/>
        <v/>
      </c>
      <c r="AX54" s="529" t="str">
        <f t="shared" si="178"/>
        <v/>
      </c>
      <c r="AY54" s="529" t="str">
        <f t="shared" si="178"/>
        <v/>
      </c>
      <c r="AZ54" s="529" t="str">
        <f t="shared" si="178"/>
        <v/>
      </c>
      <c r="BA54" s="529" t="str">
        <f t="shared" si="178"/>
        <v/>
      </c>
      <c r="BB54" s="529" t="str">
        <f t="shared" si="178"/>
        <v/>
      </c>
      <c r="BC54" s="533"/>
      <c r="BD54" s="529">
        <f t="shared" ref="BD54:BT54" si="179">IF(BD53="","",BD50*BD53)</f>
        <v>240</v>
      </c>
      <c r="BE54" s="529" t="str">
        <f t="shared" si="179"/>
        <v/>
      </c>
      <c r="BF54" s="529" t="str">
        <f t="shared" si="179"/>
        <v/>
      </c>
      <c r="BG54" s="529">
        <f t="shared" si="179"/>
        <v>210</v>
      </c>
      <c r="BH54" s="529" t="str">
        <f t="shared" si="179"/>
        <v/>
      </c>
      <c r="BI54" s="529">
        <f t="shared" si="179"/>
        <v>80</v>
      </c>
      <c r="BJ54" s="529" t="str">
        <f t="shared" si="179"/>
        <v/>
      </c>
      <c r="BK54" s="529" t="str">
        <f t="shared" si="179"/>
        <v/>
      </c>
      <c r="BL54" s="529" t="str">
        <f t="shared" si="179"/>
        <v/>
      </c>
      <c r="BM54" s="529" t="str">
        <f t="shared" si="179"/>
        <v/>
      </c>
      <c r="BN54" s="529" t="str">
        <f t="shared" si="179"/>
        <v/>
      </c>
      <c r="BO54" s="529" t="str">
        <f t="shared" si="179"/>
        <v/>
      </c>
      <c r="BP54" s="529" t="str">
        <f t="shared" si="179"/>
        <v/>
      </c>
      <c r="BQ54" s="529" t="str">
        <f t="shared" si="179"/>
        <v/>
      </c>
      <c r="BR54" s="529" t="str">
        <f t="shared" si="179"/>
        <v/>
      </c>
      <c r="BS54" s="529" t="str">
        <f t="shared" si="179"/>
        <v/>
      </c>
      <c r="BT54" s="529" t="str">
        <f t="shared" si="179"/>
        <v/>
      </c>
      <c r="BU54" s="533"/>
      <c r="BV54" s="529" t="str">
        <f>IF(OR(BV53="",SUM(BV50)=0),"",BV50*BV53)</f>
        <v/>
      </c>
      <c r="BW54" s="529" t="str">
        <f t="shared" ref="BW54:BY54" si="180">IF(OR(BW53="",SUM(BW50)=0),"",BW50*BW53)</f>
        <v/>
      </c>
      <c r="BX54" s="529" t="str">
        <f t="shared" si="180"/>
        <v/>
      </c>
      <c r="BY54" s="529">
        <f t="shared" si="18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67"/>
        <v/>
      </c>
      <c r="CE54" s="88" t="str">
        <f t="shared" si="145"/>
        <v/>
      </c>
      <c r="CF54" s="89" t="str">
        <f t="shared" si="145"/>
        <v/>
      </c>
      <c r="CG54" s="89" t="str">
        <f t="shared" si="145"/>
        <v/>
      </c>
      <c r="CH54" s="89" t="str">
        <f t="shared" si="145"/>
        <v/>
      </c>
      <c r="CI54" s="89" t="str">
        <f t="shared" si="145"/>
        <v/>
      </c>
      <c r="CJ54" s="89" t="str">
        <f t="shared" si="145"/>
        <v/>
      </c>
      <c r="CK54" s="152">
        <f t="shared" si="145"/>
        <v>80</v>
      </c>
      <c r="CL54" s="152">
        <f t="shared" si="145"/>
        <v>210</v>
      </c>
      <c r="CM54" s="152">
        <f t="shared" si="145"/>
        <v>240</v>
      </c>
      <c r="CN54" s="89" t="str">
        <f t="shared" si="145"/>
        <v/>
      </c>
      <c r="CO54" s="89" t="str">
        <f t="shared" si="145"/>
        <v/>
      </c>
      <c r="CP54" s="89" t="str">
        <f t="shared" si="145"/>
        <v/>
      </c>
      <c r="CQ54" s="89" t="str">
        <f t="shared" si="145"/>
        <v/>
      </c>
      <c r="CR54" s="89" t="str">
        <f t="shared" si="145"/>
        <v/>
      </c>
      <c r="CS54" s="88" t="str">
        <f t="shared" si="145"/>
        <v/>
      </c>
      <c r="CT54" s="483" t="str">
        <f t="shared" si="145"/>
        <v/>
      </c>
      <c r="CU54" s="494" t="str">
        <f t="shared" si="146"/>
        <v/>
      </c>
      <c r="CV54" s="495" t="str">
        <f t="shared" si="147"/>
        <v/>
      </c>
      <c r="CW54" s="496" t="str">
        <f t="shared" si="148"/>
        <v/>
      </c>
      <c r="CX54" s="496" t="str">
        <f t="shared" si="149"/>
        <v/>
      </c>
      <c r="CY54" s="496" t="str">
        <f t="shared" si="150"/>
        <v/>
      </c>
      <c r="CZ54" s="496" t="str">
        <f t="shared" si="151"/>
        <v/>
      </c>
      <c r="DA54" s="496" t="str">
        <f t="shared" si="152"/>
        <v/>
      </c>
      <c r="DB54" s="497">
        <f t="shared" si="153"/>
        <v>80</v>
      </c>
      <c r="DC54" s="497">
        <f t="shared" si="154"/>
        <v>210</v>
      </c>
      <c r="DD54" s="497">
        <f t="shared" si="155"/>
        <v>240</v>
      </c>
      <c r="DE54" s="496" t="str">
        <f t="shared" si="156"/>
        <v/>
      </c>
      <c r="DF54" s="496" t="str">
        <f t="shared" si="157"/>
        <v/>
      </c>
      <c r="DG54" s="496" t="str">
        <f t="shared" si="158"/>
        <v/>
      </c>
      <c r="DH54" s="496" t="str">
        <f t="shared" si="159"/>
        <v/>
      </c>
      <c r="DI54" s="496" t="str">
        <f t="shared" si="160"/>
        <v/>
      </c>
      <c r="DJ54" s="495" t="str">
        <f t="shared" si="161"/>
        <v/>
      </c>
      <c r="DK54" s="494" t="str">
        <f t="shared" si="162"/>
        <v/>
      </c>
      <c r="DL54" s="586">
        <f t="shared" si="163"/>
        <v>2</v>
      </c>
      <c r="DM54" s="541">
        <f t="shared" si="164"/>
        <v>1</v>
      </c>
      <c r="DN54" s="541">
        <f t="shared" si="165"/>
        <v>1</v>
      </c>
      <c r="DO54" s="541">
        <f t="shared" si="166"/>
        <v>3</v>
      </c>
      <c r="DP54" s="673" t="str">
        <f>IF(DP46="","",(DP46+SUM(BV46)*(DP46="")-SUM(DP50)-DP53-SUM(BV53)*(DP53=""))*BV47/DP$7/365/$F$1)</f>
        <v/>
      </c>
      <c r="DQ54" s="532" t="str">
        <f>IF(DQ46="","",(DQ46+SUM(BW46)*(DQ46="")-SUM(DQ50)-DQ53-SUM(BW53)*(DQ53=""))*BW47/DQ$7/365/$F$1)</f>
        <v/>
      </c>
      <c r="DR54" s="532" t="str">
        <f>IF(DR46="","",(DR46+SUM(BX46)*(DR46="")-SUM(DR50)-DR53-SUM(BX53)*(DR53=""))*BX47/DR$7/365/$F$1)</f>
        <v/>
      </c>
      <c r="DS54" s="674" t="str">
        <f>IF(DS46="","",(DS46+SUM(BY46)*(DS46="")-SUM(DS50)-DS53-SUM(BY53)*(DS53=""))*BY47/DS$7/365/$F$1)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18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81"/>
        <v/>
      </c>
      <c r="CF56" s="89" t="str">
        <f t="shared" si="181"/>
        <v/>
      </c>
      <c r="CG56" s="89" t="str">
        <f t="shared" si="181"/>
        <v/>
      </c>
      <c r="CH56" s="89" t="str">
        <f t="shared" si="181"/>
        <v/>
      </c>
      <c r="CI56" s="89" t="str">
        <f t="shared" si="181"/>
        <v/>
      </c>
      <c r="CJ56" s="89" t="str">
        <f t="shared" si="181"/>
        <v/>
      </c>
      <c r="CK56" s="152" t="str">
        <f t="shared" si="181"/>
        <v/>
      </c>
      <c r="CL56" s="152">
        <f t="shared" si="181"/>
        <v>5</v>
      </c>
      <c r="CM56" s="152" t="str">
        <f t="shared" si="181"/>
        <v/>
      </c>
      <c r="CN56" s="89" t="str">
        <f t="shared" si="181"/>
        <v/>
      </c>
      <c r="CO56" s="89" t="str">
        <f t="shared" si="181"/>
        <v/>
      </c>
      <c r="CP56" s="89" t="str">
        <f t="shared" si="181"/>
        <v/>
      </c>
      <c r="CQ56" s="89" t="str">
        <f t="shared" si="181"/>
        <v/>
      </c>
      <c r="CR56" s="89" t="str">
        <f t="shared" si="181"/>
        <v/>
      </c>
      <c r="CS56" s="88" t="str">
        <f t="shared" si="181"/>
        <v/>
      </c>
      <c r="CT56" s="483" t="str">
        <f t="shared" ref="CE56:CT63" si="18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8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8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18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18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18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18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18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19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19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19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19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19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19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19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19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19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19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00">COUNT(B56:R56)</f>
        <v>0</v>
      </c>
      <c r="DM56" s="541">
        <f t="shared" ref="DM56:DM63" si="201">COUNT(T56:AJ56)</f>
        <v>1</v>
      </c>
      <c r="DN56" s="541">
        <f t="shared" ref="DN56:DN63" si="202">COUNT(AL56:BB56)</f>
        <v>1</v>
      </c>
      <c r="DO56" s="541">
        <f t="shared" ref="DO56:DO63" si="20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0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82"/>
        <v/>
      </c>
      <c r="CF57" s="89" t="str">
        <f t="shared" si="182"/>
        <v/>
      </c>
      <c r="CG57" s="89" t="str">
        <f t="shared" si="182"/>
        <v/>
      </c>
      <c r="CH57" s="89" t="str">
        <f t="shared" si="182"/>
        <v/>
      </c>
      <c r="CI57" s="89" t="str">
        <f t="shared" si="182"/>
        <v/>
      </c>
      <c r="CJ57" s="89" t="str">
        <f t="shared" si="182"/>
        <v/>
      </c>
      <c r="CK57" s="152" t="str">
        <f t="shared" si="182"/>
        <v/>
      </c>
      <c r="CL57" s="152">
        <f t="shared" si="182"/>
        <v>2</v>
      </c>
      <c r="CM57" s="152" t="str">
        <f t="shared" si="182"/>
        <v/>
      </c>
      <c r="CN57" s="89" t="str">
        <f t="shared" si="182"/>
        <v/>
      </c>
      <c r="CO57" s="89" t="str">
        <f t="shared" si="182"/>
        <v/>
      </c>
      <c r="CP57" s="89" t="str">
        <f t="shared" si="182"/>
        <v/>
      </c>
      <c r="CQ57" s="89" t="str">
        <f t="shared" si="182"/>
        <v/>
      </c>
      <c r="CR57" s="89" t="str">
        <f t="shared" si="182"/>
        <v/>
      </c>
      <c r="CS57" s="88" t="str">
        <f t="shared" si="182"/>
        <v/>
      </c>
      <c r="CT57" s="483" t="str">
        <f t="shared" si="182"/>
        <v/>
      </c>
      <c r="CU57" s="494" t="str">
        <f t="shared" si="183"/>
        <v/>
      </c>
      <c r="CV57" s="495" t="str">
        <f t="shared" si="184"/>
        <v/>
      </c>
      <c r="CW57" s="496" t="str">
        <f t="shared" si="185"/>
        <v/>
      </c>
      <c r="CX57" s="496" t="str">
        <f t="shared" si="186"/>
        <v/>
      </c>
      <c r="CY57" s="496" t="str">
        <f t="shared" si="187"/>
        <v/>
      </c>
      <c r="CZ57" s="496" t="str">
        <f t="shared" si="188"/>
        <v/>
      </c>
      <c r="DA57" s="496" t="str">
        <f t="shared" si="189"/>
        <v/>
      </c>
      <c r="DB57" s="497" t="str">
        <f t="shared" si="190"/>
        <v/>
      </c>
      <c r="DC57" s="497">
        <f t="shared" si="191"/>
        <v>2</v>
      </c>
      <c r="DD57" s="497" t="str">
        <f t="shared" si="192"/>
        <v/>
      </c>
      <c r="DE57" s="496" t="str">
        <f t="shared" si="193"/>
        <v/>
      </c>
      <c r="DF57" s="496" t="str">
        <f t="shared" si="194"/>
        <v/>
      </c>
      <c r="DG57" s="496" t="str">
        <f t="shared" si="195"/>
        <v/>
      </c>
      <c r="DH57" s="496" t="str">
        <f t="shared" si="196"/>
        <v/>
      </c>
      <c r="DI57" s="496" t="str">
        <f t="shared" si="197"/>
        <v/>
      </c>
      <c r="DJ57" s="495" t="str">
        <f t="shared" si="198"/>
        <v/>
      </c>
      <c r="DK57" s="494" t="str">
        <f t="shared" si="199"/>
        <v/>
      </c>
      <c r="DL57" s="586">
        <f t="shared" si="200"/>
        <v>0</v>
      </c>
      <c r="DM57" s="541">
        <f t="shared" si="201"/>
        <v>1</v>
      </c>
      <c r="DN57" s="541">
        <f t="shared" si="202"/>
        <v>1</v>
      </c>
      <c r="DO57" s="541">
        <f t="shared" si="20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04"/>
        <v/>
      </c>
      <c r="CE58" s="88" t="str">
        <f t="shared" si="182"/>
        <v/>
      </c>
      <c r="CF58" s="89" t="str">
        <f t="shared" si="182"/>
        <v/>
      </c>
      <c r="CG58" s="89" t="str">
        <f t="shared" si="182"/>
        <v/>
      </c>
      <c r="CH58" s="89" t="str">
        <f t="shared" si="182"/>
        <v/>
      </c>
      <c r="CI58" s="89" t="str">
        <f t="shared" si="182"/>
        <v/>
      </c>
      <c r="CJ58" s="89" t="str">
        <f t="shared" si="182"/>
        <v/>
      </c>
      <c r="CK58" s="152" t="str">
        <f t="shared" si="182"/>
        <v/>
      </c>
      <c r="CL58" s="152">
        <f t="shared" si="182"/>
        <v>12</v>
      </c>
      <c r="CM58" s="152" t="str">
        <f t="shared" si="182"/>
        <v/>
      </c>
      <c r="CN58" s="89" t="str">
        <f t="shared" si="182"/>
        <v/>
      </c>
      <c r="CO58" s="89" t="str">
        <f t="shared" si="182"/>
        <v/>
      </c>
      <c r="CP58" s="89" t="str">
        <f t="shared" si="182"/>
        <v/>
      </c>
      <c r="CQ58" s="89" t="str">
        <f t="shared" si="182"/>
        <v/>
      </c>
      <c r="CR58" s="89" t="str">
        <f t="shared" si="182"/>
        <v/>
      </c>
      <c r="CS58" s="88" t="str">
        <f t="shared" si="182"/>
        <v/>
      </c>
      <c r="CT58" s="483" t="str">
        <f t="shared" si="182"/>
        <v/>
      </c>
      <c r="CU58" s="494" t="str">
        <f t="shared" si="183"/>
        <v/>
      </c>
      <c r="CV58" s="495" t="str">
        <f t="shared" si="184"/>
        <v/>
      </c>
      <c r="CW58" s="496" t="str">
        <f t="shared" si="185"/>
        <v/>
      </c>
      <c r="CX58" s="496" t="str">
        <f t="shared" si="186"/>
        <v/>
      </c>
      <c r="CY58" s="496" t="str">
        <f t="shared" si="187"/>
        <v/>
      </c>
      <c r="CZ58" s="496" t="str">
        <f t="shared" si="188"/>
        <v/>
      </c>
      <c r="DA58" s="496" t="str">
        <f t="shared" si="189"/>
        <v/>
      </c>
      <c r="DB58" s="497" t="str">
        <f t="shared" si="190"/>
        <v/>
      </c>
      <c r="DC58" s="497">
        <f t="shared" si="191"/>
        <v>12</v>
      </c>
      <c r="DD58" s="497" t="str">
        <f t="shared" si="192"/>
        <v/>
      </c>
      <c r="DE58" s="496" t="str">
        <f t="shared" si="193"/>
        <v/>
      </c>
      <c r="DF58" s="496" t="str">
        <f t="shared" si="194"/>
        <v/>
      </c>
      <c r="DG58" s="496" t="str">
        <f t="shared" si="195"/>
        <v/>
      </c>
      <c r="DH58" s="496" t="str">
        <f t="shared" si="196"/>
        <v/>
      </c>
      <c r="DI58" s="496" t="str">
        <f t="shared" si="197"/>
        <v/>
      </c>
      <c r="DJ58" s="495" t="str">
        <f t="shared" si="198"/>
        <v/>
      </c>
      <c r="DK58" s="494" t="str">
        <f t="shared" si="199"/>
        <v/>
      </c>
      <c r="DL58" s="586">
        <f t="shared" si="200"/>
        <v>0</v>
      </c>
      <c r="DM58" s="541">
        <f t="shared" si="201"/>
        <v>1</v>
      </c>
      <c r="DN58" s="541">
        <f t="shared" si="202"/>
        <v>1</v>
      </c>
      <c r="DO58" s="541">
        <f t="shared" si="20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05">IF(B57="","",B56*B57*B58)</f>
        <v/>
      </c>
      <c r="C59" s="529" t="str">
        <f t="shared" si="205"/>
        <v/>
      </c>
      <c r="D59" s="529" t="str">
        <f t="shared" si="205"/>
        <v/>
      </c>
      <c r="E59" s="529" t="str">
        <f t="shared" si="205"/>
        <v/>
      </c>
      <c r="F59" s="529" t="str">
        <f t="shared" si="205"/>
        <v/>
      </c>
      <c r="G59" s="529" t="str">
        <f t="shared" si="205"/>
        <v/>
      </c>
      <c r="H59" s="529" t="str">
        <f t="shared" si="205"/>
        <v/>
      </c>
      <c r="I59" s="529" t="str">
        <f t="shared" si="205"/>
        <v/>
      </c>
      <c r="J59" s="529" t="str">
        <f t="shared" si="205"/>
        <v/>
      </c>
      <c r="K59" s="529" t="str">
        <f t="shared" si="205"/>
        <v/>
      </c>
      <c r="L59" s="529" t="str">
        <f t="shared" si="205"/>
        <v/>
      </c>
      <c r="M59" s="529" t="str">
        <f t="shared" si="205"/>
        <v/>
      </c>
      <c r="N59" s="529" t="str">
        <f t="shared" si="205"/>
        <v/>
      </c>
      <c r="O59" s="529" t="str">
        <f t="shared" si="205"/>
        <v/>
      </c>
      <c r="P59" s="529" t="str">
        <f t="shared" si="205"/>
        <v/>
      </c>
      <c r="Q59" s="529" t="str">
        <f t="shared" si="205"/>
        <v/>
      </c>
      <c r="R59" s="529" t="str">
        <f t="shared" si="205"/>
        <v/>
      </c>
      <c r="S59" s="533"/>
      <c r="T59" s="529" t="str">
        <f t="shared" ref="T59:AJ59" si="206">IF(T57="","",T56*T57*T58)</f>
        <v/>
      </c>
      <c r="U59" s="529" t="str">
        <f t="shared" si="206"/>
        <v/>
      </c>
      <c r="V59" s="529" t="str">
        <f t="shared" si="206"/>
        <v/>
      </c>
      <c r="W59" s="529">
        <f t="shared" si="206"/>
        <v>10</v>
      </c>
      <c r="X59" s="529" t="str">
        <f t="shared" si="206"/>
        <v/>
      </c>
      <c r="Y59" s="529" t="str">
        <f t="shared" si="206"/>
        <v/>
      </c>
      <c r="Z59" s="529" t="str">
        <f t="shared" si="206"/>
        <v/>
      </c>
      <c r="AA59" s="529" t="str">
        <f t="shared" si="206"/>
        <v/>
      </c>
      <c r="AB59" s="529" t="str">
        <f t="shared" si="206"/>
        <v/>
      </c>
      <c r="AC59" s="529" t="str">
        <f t="shared" si="206"/>
        <v/>
      </c>
      <c r="AD59" s="529" t="str">
        <f t="shared" si="206"/>
        <v/>
      </c>
      <c r="AE59" s="529" t="str">
        <f t="shared" si="206"/>
        <v/>
      </c>
      <c r="AF59" s="529" t="str">
        <f t="shared" si="206"/>
        <v/>
      </c>
      <c r="AG59" s="529" t="str">
        <f t="shared" si="206"/>
        <v/>
      </c>
      <c r="AH59" s="529" t="str">
        <f t="shared" si="206"/>
        <v/>
      </c>
      <c r="AI59" s="529" t="str">
        <f t="shared" si="206"/>
        <v/>
      </c>
      <c r="AJ59" s="529" t="str">
        <f t="shared" si="206"/>
        <v/>
      </c>
      <c r="AK59" s="533"/>
      <c r="AL59" s="529" t="str">
        <f t="shared" ref="AL59:BB59" si="207">IF(AL57="","",AL56*AL57*AL58)</f>
        <v/>
      </c>
      <c r="AM59" s="529" t="str">
        <f t="shared" si="207"/>
        <v/>
      </c>
      <c r="AN59" s="529" t="str">
        <f t="shared" si="207"/>
        <v/>
      </c>
      <c r="AO59" s="529" t="str">
        <f t="shared" si="207"/>
        <v/>
      </c>
      <c r="AP59" s="529" t="str">
        <f t="shared" si="207"/>
        <v/>
      </c>
      <c r="AQ59" s="529" t="str">
        <f t="shared" si="207"/>
        <v/>
      </c>
      <c r="AR59" s="529">
        <f t="shared" si="207"/>
        <v>50</v>
      </c>
      <c r="AS59" s="529" t="str">
        <f t="shared" si="207"/>
        <v/>
      </c>
      <c r="AT59" s="529" t="str">
        <f t="shared" si="207"/>
        <v/>
      </c>
      <c r="AU59" s="529" t="str">
        <f t="shared" si="207"/>
        <v/>
      </c>
      <c r="AV59" s="529" t="str">
        <f t="shared" si="207"/>
        <v/>
      </c>
      <c r="AW59" s="529" t="str">
        <f t="shared" si="207"/>
        <v/>
      </c>
      <c r="AX59" s="529" t="str">
        <f t="shared" si="207"/>
        <v/>
      </c>
      <c r="AY59" s="529" t="str">
        <f t="shared" si="207"/>
        <v/>
      </c>
      <c r="AZ59" s="529" t="str">
        <f t="shared" si="207"/>
        <v/>
      </c>
      <c r="BA59" s="529" t="str">
        <f t="shared" si="207"/>
        <v/>
      </c>
      <c r="BB59" s="529" t="str">
        <f t="shared" si="207"/>
        <v/>
      </c>
      <c r="BC59" s="533"/>
      <c r="BD59" s="529" t="str">
        <f t="shared" ref="BD59:BT59" si="208">IF(BD57="","",BD56*BD57*BD58)</f>
        <v/>
      </c>
      <c r="BE59" s="529" t="str">
        <f t="shared" si="208"/>
        <v/>
      </c>
      <c r="BF59" s="529" t="str">
        <f t="shared" si="208"/>
        <v/>
      </c>
      <c r="BG59" s="529">
        <f t="shared" si="208"/>
        <v>120</v>
      </c>
      <c r="BH59" s="529" t="str">
        <f t="shared" si="208"/>
        <v/>
      </c>
      <c r="BI59" s="529" t="str">
        <f t="shared" si="208"/>
        <v/>
      </c>
      <c r="BJ59" s="529" t="str">
        <f t="shared" si="208"/>
        <v/>
      </c>
      <c r="BK59" s="529" t="str">
        <f t="shared" si="208"/>
        <v/>
      </c>
      <c r="BL59" s="529" t="str">
        <f t="shared" si="208"/>
        <v/>
      </c>
      <c r="BM59" s="529" t="str">
        <f t="shared" si="208"/>
        <v/>
      </c>
      <c r="BN59" s="529" t="str">
        <f t="shared" si="208"/>
        <v/>
      </c>
      <c r="BO59" s="529" t="str">
        <f t="shared" si="208"/>
        <v/>
      </c>
      <c r="BP59" s="529" t="str">
        <f t="shared" si="208"/>
        <v/>
      </c>
      <c r="BQ59" s="529" t="str">
        <f t="shared" si="208"/>
        <v/>
      </c>
      <c r="BR59" s="529" t="str">
        <f t="shared" si="208"/>
        <v/>
      </c>
      <c r="BS59" s="529" t="str">
        <f t="shared" si="208"/>
        <v/>
      </c>
      <c r="BT59" s="529" t="str">
        <f t="shared" si="20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04"/>
        <v/>
      </c>
      <c r="CE59" s="88" t="str">
        <f t="shared" si="182"/>
        <v/>
      </c>
      <c r="CF59" s="89" t="str">
        <f t="shared" si="182"/>
        <v/>
      </c>
      <c r="CG59" s="89" t="str">
        <f t="shared" si="182"/>
        <v/>
      </c>
      <c r="CH59" s="89" t="str">
        <f t="shared" si="182"/>
        <v/>
      </c>
      <c r="CI59" s="89" t="str">
        <f t="shared" si="182"/>
        <v/>
      </c>
      <c r="CJ59" s="89" t="str">
        <f t="shared" si="182"/>
        <v/>
      </c>
      <c r="CK59" s="152" t="str">
        <f t="shared" si="182"/>
        <v/>
      </c>
      <c r="CL59" s="152">
        <f t="shared" si="182"/>
        <v>120</v>
      </c>
      <c r="CM59" s="152" t="str">
        <f t="shared" si="182"/>
        <v/>
      </c>
      <c r="CN59" s="89" t="str">
        <f t="shared" si="182"/>
        <v/>
      </c>
      <c r="CO59" s="89" t="str">
        <f t="shared" si="182"/>
        <v/>
      </c>
      <c r="CP59" s="89" t="str">
        <f t="shared" si="182"/>
        <v/>
      </c>
      <c r="CQ59" s="89" t="str">
        <f t="shared" si="182"/>
        <v/>
      </c>
      <c r="CR59" s="89" t="str">
        <f t="shared" si="182"/>
        <v/>
      </c>
      <c r="CS59" s="88" t="str">
        <f t="shared" si="182"/>
        <v/>
      </c>
      <c r="CT59" s="483" t="str">
        <f t="shared" si="182"/>
        <v/>
      </c>
      <c r="CU59" s="494" t="str">
        <f t="shared" si="183"/>
        <v/>
      </c>
      <c r="CV59" s="495" t="str">
        <f t="shared" si="184"/>
        <v/>
      </c>
      <c r="CW59" s="496" t="str">
        <f t="shared" si="185"/>
        <v/>
      </c>
      <c r="CX59" s="496" t="str">
        <f t="shared" si="186"/>
        <v/>
      </c>
      <c r="CY59" s="496" t="str">
        <f t="shared" si="187"/>
        <v/>
      </c>
      <c r="CZ59" s="496" t="str">
        <f t="shared" si="188"/>
        <v/>
      </c>
      <c r="DA59" s="496" t="str">
        <f t="shared" si="189"/>
        <v/>
      </c>
      <c r="DB59" s="497" t="str">
        <f t="shared" si="190"/>
        <v/>
      </c>
      <c r="DC59" s="497">
        <f t="shared" si="191"/>
        <v>120</v>
      </c>
      <c r="DD59" s="497" t="str">
        <f t="shared" si="192"/>
        <v/>
      </c>
      <c r="DE59" s="496" t="str">
        <f t="shared" si="193"/>
        <v/>
      </c>
      <c r="DF59" s="496" t="str">
        <f t="shared" si="194"/>
        <v/>
      </c>
      <c r="DG59" s="496" t="str">
        <f t="shared" si="195"/>
        <v/>
      </c>
      <c r="DH59" s="496" t="str">
        <f t="shared" si="196"/>
        <v/>
      </c>
      <c r="DI59" s="496" t="str">
        <f t="shared" si="197"/>
        <v/>
      </c>
      <c r="DJ59" s="495" t="str">
        <f t="shared" si="198"/>
        <v/>
      </c>
      <c r="DK59" s="494" t="str">
        <f t="shared" si="199"/>
        <v/>
      </c>
      <c r="DL59" s="586">
        <f t="shared" si="200"/>
        <v>0</v>
      </c>
      <c r="DM59" s="541">
        <f t="shared" si="201"/>
        <v>1</v>
      </c>
      <c r="DN59" s="541">
        <f t="shared" si="202"/>
        <v>1</v>
      </c>
      <c r="DO59" s="541">
        <f t="shared" si="20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$G$1 &amp; "/kg"</f>
        <v>kcal/kg</v>
      </c>
      <c r="B60" s="517">
        <f>750*$K$1</f>
        <v>750</v>
      </c>
      <c r="C60" s="517">
        <f t="shared" ref="C60:R60" si="209">750*$K$1</f>
        <v>750</v>
      </c>
      <c r="D60" s="517">
        <f t="shared" si="209"/>
        <v>750</v>
      </c>
      <c r="E60" s="517">
        <f t="shared" si="209"/>
        <v>750</v>
      </c>
      <c r="F60" s="517">
        <f t="shared" si="209"/>
        <v>750</v>
      </c>
      <c r="G60" s="517">
        <f t="shared" si="209"/>
        <v>750</v>
      </c>
      <c r="H60" s="517">
        <f t="shared" si="209"/>
        <v>750</v>
      </c>
      <c r="I60" s="517">
        <f t="shared" si="209"/>
        <v>750</v>
      </c>
      <c r="J60" s="517">
        <f t="shared" si="209"/>
        <v>750</v>
      </c>
      <c r="K60" s="517">
        <f t="shared" si="209"/>
        <v>750</v>
      </c>
      <c r="L60" s="517">
        <f t="shared" si="209"/>
        <v>750</v>
      </c>
      <c r="M60" s="517">
        <f t="shared" si="209"/>
        <v>750</v>
      </c>
      <c r="N60" s="517">
        <f t="shared" si="209"/>
        <v>750</v>
      </c>
      <c r="O60" s="517">
        <f t="shared" si="209"/>
        <v>750</v>
      </c>
      <c r="P60" s="517">
        <f t="shared" si="209"/>
        <v>750</v>
      </c>
      <c r="Q60" s="517">
        <f t="shared" si="209"/>
        <v>750</v>
      </c>
      <c r="R60" s="517">
        <f t="shared" si="209"/>
        <v>750</v>
      </c>
      <c r="S60" s="704"/>
      <c r="T60" s="517">
        <f>750*$K$1</f>
        <v>750</v>
      </c>
      <c r="U60" s="517">
        <f t="shared" ref="U60:AJ60" si="210">750*$K$1</f>
        <v>750</v>
      </c>
      <c r="V60" s="517">
        <f t="shared" si="210"/>
        <v>750</v>
      </c>
      <c r="W60" s="517">
        <f t="shared" si="210"/>
        <v>750</v>
      </c>
      <c r="X60" s="517">
        <f t="shared" si="210"/>
        <v>750</v>
      </c>
      <c r="Y60" s="517">
        <f t="shared" si="210"/>
        <v>750</v>
      </c>
      <c r="Z60" s="517">
        <f t="shared" si="210"/>
        <v>750</v>
      </c>
      <c r="AA60" s="517">
        <f t="shared" si="210"/>
        <v>750</v>
      </c>
      <c r="AB60" s="517">
        <f t="shared" si="210"/>
        <v>750</v>
      </c>
      <c r="AC60" s="517">
        <f t="shared" si="210"/>
        <v>750</v>
      </c>
      <c r="AD60" s="517">
        <f t="shared" si="210"/>
        <v>750</v>
      </c>
      <c r="AE60" s="517">
        <f t="shared" si="210"/>
        <v>750</v>
      </c>
      <c r="AF60" s="517">
        <f t="shared" si="210"/>
        <v>750</v>
      </c>
      <c r="AG60" s="517">
        <f t="shared" si="210"/>
        <v>750</v>
      </c>
      <c r="AH60" s="517">
        <f t="shared" si="210"/>
        <v>750</v>
      </c>
      <c r="AI60" s="517">
        <f t="shared" si="210"/>
        <v>750</v>
      </c>
      <c r="AJ60" s="517">
        <f t="shared" si="210"/>
        <v>750</v>
      </c>
      <c r="AK60" s="704"/>
      <c r="AL60" s="517">
        <f>750*$K$1</f>
        <v>750</v>
      </c>
      <c r="AM60" s="517">
        <f t="shared" ref="AM60:BB60" si="211">750*$K$1</f>
        <v>750</v>
      </c>
      <c r="AN60" s="517">
        <f t="shared" si="211"/>
        <v>750</v>
      </c>
      <c r="AO60" s="517">
        <f t="shared" si="211"/>
        <v>750</v>
      </c>
      <c r="AP60" s="517">
        <f t="shared" si="211"/>
        <v>750</v>
      </c>
      <c r="AQ60" s="517">
        <f t="shared" si="211"/>
        <v>750</v>
      </c>
      <c r="AR60" s="517">
        <f t="shared" si="211"/>
        <v>750</v>
      </c>
      <c r="AS60" s="517">
        <f t="shared" si="211"/>
        <v>750</v>
      </c>
      <c r="AT60" s="517">
        <f t="shared" si="211"/>
        <v>750</v>
      </c>
      <c r="AU60" s="517">
        <f t="shared" si="211"/>
        <v>750</v>
      </c>
      <c r="AV60" s="517">
        <f t="shared" si="211"/>
        <v>750</v>
      </c>
      <c r="AW60" s="517">
        <f t="shared" si="211"/>
        <v>750</v>
      </c>
      <c r="AX60" s="517">
        <f t="shared" si="211"/>
        <v>750</v>
      </c>
      <c r="AY60" s="517">
        <f t="shared" si="211"/>
        <v>750</v>
      </c>
      <c r="AZ60" s="517">
        <f t="shared" si="211"/>
        <v>750</v>
      </c>
      <c r="BA60" s="517">
        <f t="shared" si="211"/>
        <v>750</v>
      </c>
      <c r="BB60" s="517">
        <f t="shared" si="211"/>
        <v>750</v>
      </c>
      <c r="BC60" s="704"/>
      <c r="BD60" s="517">
        <f>750*$K$1</f>
        <v>750</v>
      </c>
      <c r="BE60" s="517">
        <f t="shared" ref="BE60:BY60" si="212">750*$K$1</f>
        <v>750</v>
      </c>
      <c r="BF60" s="517">
        <f t="shared" si="212"/>
        <v>750</v>
      </c>
      <c r="BG60" s="517">
        <f t="shared" si="212"/>
        <v>750</v>
      </c>
      <c r="BH60" s="517">
        <f t="shared" si="212"/>
        <v>750</v>
      </c>
      <c r="BI60" s="517">
        <f t="shared" si="212"/>
        <v>750</v>
      </c>
      <c r="BJ60" s="517">
        <f t="shared" si="212"/>
        <v>750</v>
      </c>
      <c r="BK60" s="517">
        <f t="shared" si="212"/>
        <v>750</v>
      </c>
      <c r="BL60" s="517">
        <f t="shared" si="212"/>
        <v>750</v>
      </c>
      <c r="BM60" s="517">
        <f t="shared" si="212"/>
        <v>750</v>
      </c>
      <c r="BN60" s="517">
        <f t="shared" si="212"/>
        <v>750</v>
      </c>
      <c r="BO60" s="517">
        <f t="shared" si="212"/>
        <v>750</v>
      </c>
      <c r="BP60" s="517">
        <f t="shared" si="212"/>
        <v>750</v>
      </c>
      <c r="BQ60" s="517">
        <f t="shared" si="212"/>
        <v>750</v>
      </c>
      <c r="BR60" s="517">
        <f t="shared" si="212"/>
        <v>750</v>
      </c>
      <c r="BS60" s="517">
        <f t="shared" si="212"/>
        <v>750</v>
      </c>
      <c r="BT60" s="517">
        <f t="shared" si="212"/>
        <v>750</v>
      </c>
      <c r="BU60" s="704"/>
      <c r="BV60" s="517">
        <f t="shared" si="212"/>
        <v>750</v>
      </c>
      <c r="BW60" s="517">
        <f t="shared" si="212"/>
        <v>750</v>
      </c>
      <c r="BX60" s="517">
        <f t="shared" si="212"/>
        <v>750</v>
      </c>
      <c r="BY60" s="517">
        <f t="shared" si="21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04"/>
        <v>750</v>
      </c>
      <c r="CE60" s="88">
        <f t="shared" si="182"/>
        <v>750</v>
      </c>
      <c r="CF60" s="89">
        <f t="shared" si="182"/>
        <v>750</v>
      </c>
      <c r="CG60" s="89">
        <f t="shared" si="182"/>
        <v>750</v>
      </c>
      <c r="CH60" s="89">
        <f t="shared" si="182"/>
        <v>750</v>
      </c>
      <c r="CI60" s="89">
        <f t="shared" si="182"/>
        <v>750</v>
      </c>
      <c r="CJ60" s="89">
        <f t="shared" si="182"/>
        <v>750</v>
      </c>
      <c r="CK60" s="152">
        <f t="shared" si="182"/>
        <v>750</v>
      </c>
      <c r="CL60" s="152">
        <f t="shared" si="182"/>
        <v>750</v>
      </c>
      <c r="CM60" s="152">
        <f t="shared" si="182"/>
        <v>750</v>
      </c>
      <c r="CN60" s="89">
        <f t="shared" si="182"/>
        <v>750</v>
      </c>
      <c r="CO60" s="89">
        <f t="shared" si="182"/>
        <v>750</v>
      </c>
      <c r="CP60" s="89">
        <f t="shared" si="182"/>
        <v>750</v>
      </c>
      <c r="CQ60" s="89">
        <f t="shared" si="182"/>
        <v>750</v>
      </c>
      <c r="CR60" s="89">
        <f t="shared" si="182"/>
        <v>750</v>
      </c>
      <c r="CS60" s="88">
        <f t="shared" si="182"/>
        <v>750</v>
      </c>
      <c r="CT60" s="483">
        <f t="shared" si="182"/>
        <v>750</v>
      </c>
      <c r="CU60" s="494">
        <f t="shared" si="183"/>
        <v>750</v>
      </c>
      <c r="CV60" s="495">
        <f t="shared" si="184"/>
        <v>750</v>
      </c>
      <c r="CW60" s="496">
        <f t="shared" si="185"/>
        <v>750</v>
      </c>
      <c r="CX60" s="496">
        <f t="shared" si="186"/>
        <v>750</v>
      </c>
      <c r="CY60" s="496">
        <f t="shared" si="187"/>
        <v>750</v>
      </c>
      <c r="CZ60" s="496">
        <f t="shared" si="188"/>
        <v>750</v>
      </c>
      <c r="DA60" s="496">
        <f t="shared" si="189"/>
        <v>750</v>
      </c>
      <c r="DB60" s="497">
        <f t="shared" si="190"/>
        <v>750</v>
      </c>
      <c r="DC60" s="497">
        <f t="shared" si="191"/>
        <v>750</v>
      </c>
      <c r="DD60" s="497">
        <f t="shared" si="192"/>
        <v>750</v>
      </c>
      <c r="DE60" s="496">
        <f t="shared" si="193"/>
        <v>750</v>
      </c>
      <c r="DF60" s="496">
        <f t="shared" si="194"/>
        <v>750</v>
      </c>
      <c r="DG60" s="496">
        <f t="shared" si="195"/>
        <v>750</v>
      </c>
      <c r="DH60" s="496">
        <f t="shared" si="196"/>
        <v>750</v>
      </c>
      <c r="DI60" s="496">
        <f t="shared" si="197"/>
        <v>750</v>
      </c>
      <c r="DJ60" s="495">
        <f t="shared" si="198"/>
        <v>750</v>
      </c>
      <c r="DK60" s="494">
        <f t="shared" si="199"/>
        <v>750</v>
      </c>
      <c r="DL60" s="586">
        <f t="shared" si="200"/>
        <v>17</v>
      </c>
      <c r="DM60" s="541">
        <f t="shared" si="201"/>
        <v>17</v>
      </c>
      <c r="DN60" s="541">
        <f t="shared" si="202"/>
        <v>17</v>
      </c>
      <c r="DO60" s="541">
        <f t="shared" si="20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$G$1 &amp; " (%)"</f>
        <v>kcal (%)</v>
      </c>
      <c r="B61" s="532" t="str">
        <f>IF(B59="","",B59*B60/B$7/365/$F$1)</f>
        <v/>
      </c>
      <c r="C61" s="532" t="str">
        <f>IF(C59="","",C59*C60/C$7/365/$F$1)</f>
        <v/>
      </c>
      <c r="D61" s="532" t="str">
        <f>IF(D59="","",D59*D60/D$7/365/$F$1)</f>
        <v/>
      </c>
      <c r="E61" s="532" t="str">
        <f>IF(E59="","",E59*E60/E$7/365/$F$1)</f>
        <v/>
      </c>
      <c r="F61" s="532" t="str">
        <f>IF(F59="","",F59*F60/F$7/365/$F$1)</f>
        <v/>
      </c>
      <c r="G61" s="532" t="str">
        <f>IF(G59="","",G59*G60/G$7/365/$F$1)</f>
        <v/>
      </c>
      <c r="H61" s="532" t="str">
        <f>IF(H59="","",H59*H60/H$7/365/$F$1)</f>
        <v/>
      </c>
      <c r="I61" s="532" t="str">
        <f>IF(I59="","",I59*I60/I$7/365/$F$1)</f>
        <v/>
      </c>
      <c r="J61" s="532" t="str">
        <f>IF(J59="","",J59*J60/J$7/365/$F$1)</f>
        <v/>
      </c>
      <c r="K61" s="532" t="str">
        <f>IF(K59="","",K59*K60/K$7/365/$F$1)</f>
        <v/>
      </c>
      <c r="L61" s="532" t="str">
        <f>IF(L59="","",L59*L60/L$7/365/$F$1)</f>
        <v/>
      </c>
      <c r="M61" s="532" t="str">
        <f>IF(M59="","",M59*M60/M$7/365/$F$1)</f>
        <v/>
      </c>
      <c r="N61" s="532" t="str">
        <f>IF(N59="","",N59*N60/N$7/365/$F$1)</f>
        <v/>
      </c>
      <c r="O61" s="532" t="str">
        <f>IF(O59="","",O59*O60/O$7/365/$F$1)</f>
        <v/>
      </c>
      <c r="P61" s="532" t="str">
        <f>IF(P59="","",P59*P60/P$7/365/$F$1)</f>
        <v/>
      </c>
      <c r="Q61" s="532" t="str">
        <f>IF(Q59="","",Q59*Q60/Q$7/365/$F$1)</f>
        <v/>
      </c>
      <c r="R61" s="532" t="str">
        <f>IF(R59="","",R59*R60/R$7/365/$F$1)</f>
        <v/>
      </c>
      <c r="S61" s="670"/>
      <c r="T61" s="532" t="str">
        <f>IF(T59="","",T59*T60/T$7/365/$F$1)</f>
        <v/>
      </c>
      <c r="U61" s="532" t="str">
        <f>IF(U59="","",U59*U60/U$7/365/$F$1)</f>
        <v/>
      </c>
      <c r="V61" s="532" t="str">
        <f>IF(V59="","",V59*V60/V$7/365/$F$1)</f>
        <v/>
      </c>
      <c r="W61" s="532">
        <f>IF(W59="","",W59*W60/W$7/365/$F$1)</f>
        <v>1.223091976516634E-3</v>
      </c>
      <c r="X61" s="532" t="str">
        <f>IF(X59="","",X59*X60/X$7/365/$F$1)</f>
        <v/>
      </c>
      <c r="Y61" s="532" t="str">
        <f>IF(Y59="","",Y59*Y60/Y$7/365/$F$1)</f>
        <v/>
      </c>
      <c r="Z61" s="532" t="str">
        <f>IF(Z59="","",Z59*Z60/Z$7/365/$F$1)</f>
        <v/>
      </c>
      <c r="AA61" s="532" t="str">
        <f>IF(AA59="","",AA59*AA60/AA$7/365/$F$1)</f>
        <v/>
      </c>
      <c r="AB61" s="532" t="str">
        <f>IF(AB59="","",AB59*AB60/AB$7/365/$F$1)</f>
        <v/>
      </c>
      <c r="AC61" s="532" t="str">
        <f>IF(AC59="","",AC59*AC60/AC$7/365/$F$1)</f>
        <v/>
      </c>
      <c r="AD61" s="532" t="str">
        <f>IF(AD59="","",AD59*AD60/AD$7/365/$F$1)</f>
        <v/>
      </c>
      <c r="AE61" s="532" t="str">
        <f>IF(AE59="","",AE59*AE60/AE$7/365/$F$1)</f>
        <v/>
      </c>
      <c r="AF61" s="532" t="str">
        <f>IF(AF59="","",AF59*AF60/AF$7/365/$F$1)</f>
        <v/>
      </c>
      <c r="AG61" s="532" t="str">
        <f>IF(AG59="","",AG59*AG60/AG$7/365/$F$1)</f>
        <v/>
      </c>
      <c r="AH61" s="532" t="str">
        <f>IF(AH59="","",AH59*AH60/AH$7/365/$F$1)</f>
        <v/>
      </c>
      <c r="AI61" s="532" t="str">
        <f>IF(AI59="","",AI59*AI60/AI$7/365/$F$1)</f>
        <v/>
      </c>
      <c r="AJ61" s="532" t="str">
        <f>IF(AJ59="","",AJ59*AJ60/AJ$7/365/$F$1)</f>
        <v/>
      </c>
      <c r="AK61" s="670"/>
      <c r="AL61" s="532" t="str">
        <f>IF(AL59="","",AL59*AL60/AL$7/365/$F$1)</f>
        <v/>
      </c>
      <c r="AM61" s="532" t="str">
        <f>IF(AM59="","",AM59*AM60/AM$7/365/$F$1)</f>
        <v/>
      </c>
      <c r="AN61" s="532" t="str">
        <f>IF(AN59="","",AN59*AN60/AN$7/365/$F$1)</f>
        <v/>
      </c>
      <c r="AO61" s="532" t="str">
        <f>IF(AO59="","",AO59*AO60/AO$7/365/$F$1)</f>
        <v/>
      </c>
      <c r="AP61" s="532" t="str">
        <f>IF(AP59="","",AP59*AP60/AP$7/365/$F$1)</f>
        <v/>
      </c>
      <c r="AQ61" s="532" t="str">
        <f>IF(AQ59="","",AQ59*AQ60/AQ$7/365/$F$1)</f>
        <v/>
      </c>
      <c r="AR61" s="532">
        <f>IF(AR59="","",AR59*AR60/AR$7/365/$F$1)</f>
        <v>8.1539465101108932E-3</v>
      </c>
      <c r="AS61" s="532" t="str">
        <f>IF(AS59="","",AS59*AS60/AS$7/365/$F$1)</f>
        <v/>
      </c>
      <c r="AT61" s="532" t="str">
        <f>IF(AT59="","",AT59*AT60/AT$7/365/$F$1)</f>
        <v/>
      </c>
      <c r="AU61" s="532" t="str">
        <f>IF(AU59="","",AU59*AU60/AU$7/365/$F$1)</f>
        <v/>
      </c>
      <c r="AV61" s="532" t="str">
        <f>IF(AV59="","",AV59*AV60/AV$7/365/$F$1)</f>
        <v/>
      </c>
      <c r="AW61" s="532" t="str">
        <f>IF(AW59="","",AW59*AW60/AW$7/365/$F$1)</f>
        <v/>
      </c>
      <c r="AX61" s="532" t="str">
        <f>IF(AX59="","",AX59*AX60/AX$7/365/$F$1)</f>
        <v/>
      </c>
      <c r="AY61" s="532" t="str">
        <f>IF(AY59="","",AY59*AY60/AY$7/365/$F$1)</f>
        <v/>
      </c>
      <c r="AZ61" s="532" t="str">
        <f>IF(AZ59="","",AZ59*AZ60/AZ$7/365/$F$1)</f>
        <v/>
      </c>
      <c r="BA61" s="532" t="str">
        <f>IF(BA59="","",BA59*BA60/BA$7/365/$F$1)</f>
        <v/>
      </c>
      <c r="BB61" s="532" t="str">
        <f>IF(BB59="","",BB59*BB60/BB$7/365/$F$1)</f>
        <v/>
      </c>
      <c r="BC61" s="670"/>
      <c r="BD61" s="532" t="str">
        <f>IF(BD59="","",BD59*BD60/BD$7/365/$F$1)</f>
        <v/>
      </c>
      <c r="BE61" s="532" t="str">
        <f>IF(BE59="","",BE59*BE60/BE$7/365/$F$1)</f>
        <v/>
      </c>
      <c r="BF61" s="532" t="str">
        <f>IF(BF59="","",BF59*BF60/BF$7/365/$F$1)</f>
        <v/>
      </c>
      <c r="BG61" s="532">
        <f>IF(BG59="","",BG59*BG60/BG$7/365/$F$1)</f>
        <v>1.467710371819961E-2</v>
      </c>
      <c r="BH61" s="532" t="str">
        <f>IF(BH59="","",BH59*BH60/BH$7/365/$F$1)</f>
        <v/>
      </c>
      <c r="BI61" s="532" t="str">
        <f>IF(BI59="","",BI59*BI60/BI$7/365/$F$1)</f>
        <v/>
      </c>
      <c r="BJ61" s="532" t="str">
        <f>IF(BJ59="","",BJ59*BJ60/BJ$7/365/$F$1)</f>
        <v/>
      </c>
      <c r="BK61" s="532" t="str">
        <f>IF(BK59="","",BK59*BK60/BK$7/365/$F$1)</f>
        <v/>
      </c>
      <c r="BL61" s="532" t="str">
        <f>IF(BL59="","",BL59*BL60/BL$7/365/$F$1)</f>
        <v/>
      </c>
      <c r="BM61" s="532" t="str">
        <f>IF(BM59="","",BM59*BM60/BM$7/365/$F$1)</f>
        <v/>
      </c>
      <c r="BN61" s="532" t="str">
        <f>IF(BN59="","",BN59*BN60/BN$7/365/$F$1)</f>
        <v/>
      </c>
      <c r="BO61" s="532" t="str">
        <f>IF(BO59="","",BO59*BO60/BO$7/365/$F$1)</f>
        <v/>
      </c>
      <c r="BP61" s="532" t="str">
        <f>IF(BP59="","",BP59*BP60/BP$7/365/$F$1)</f>
        <v/>
      </c>
      <c r="BQ61" s="532" t="str">
        <f>IF(BQ59="","",BQ59*BQ60/BQ$7/365/$F$1)</f>
        <v/>
      </c>
      <c r="BR61" s="532" t="str">
        <f>IF(BR59="","",BR59*BR60/BR$7/365/$F$1)</f>
        <v/>
      </c>
      <c r="BS61" s="532" t="str">
        <f>IF(BS59="","",BS59*BS60/BS$7/365/$F$1)</f>
        <v/>
      </c>
      <c r="BT61" s="532" t="str">
        <f>IF(BT59="","",BT59*BT60/BT$7/365/$F$1)</f>
        <v/>
      </c>
      <c r="BU61" s="670"/>
      <c r="BV61" s="532" t="str">
        <f>IF(BV59="","",BV59*BV60/BV$7/365/$F$1)</f>
        <v/>
      </c>
      <c r="BW61" s="532" t="str">
        <f>IF(BW59="","",BW59*BW60/BW$7/365/$F$1)</f>
        <v/>
      </c>
      <c r="BX61" s="532" t="str">
        <f>IF(BX59="","",BX59*BX60/BX$7/365/$F$1)</f>
        <v/>
      </c>
      <c r="BY61" s="532" t="str">
        <f>IF(BY59="","",BY59*BY60/BY$7/365/$F$1)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04"/>
        <v/>
      </c>
      <c r="CE61" s="486" t="str">
        <f t="shared" si="182"/>
        <v/>
      </c>
      <c r="CF61" s="487" t="str">
        <f t="shared" si="182"/>
        <v/>
      </c>
      <c r="CG61" s="487" t="str">
        <f t="shared" si="182"/>
        <v/>
      </c>
      <c r="CH61" s="487" t="str">
        <f t="shared" si="182"/>
        <v/>
      </c>
      <c r="CI61" s="487" t="str">
        <f t="shared" si="182"/>
        <v/>
      </c>
      <c r="CJ61" s="487" t="str">
        <f t="shared" si="182"/>
        <v/>
      </c>
      <c r="CK61" s="488" t="str">
        <f t="shared" si="182"/>
        <v/>
      </c>
      <c r="CL61" s="488">
        <f t="shared" si="182"/>
        <v>1.467710371819961E-2</v>
      </c>
      <c r="CM61" s="488" t="str">
        <f t="shared" si="182"/>
        <v/>
      </c>
      <c r="CN61" s="487" t="str">
        <f t="shared" si="182"/>
        <v/>
      </c>
      <c r="CO61" s="487" t="str">
        <f t="shared" si="182"/>
        <v/>
      </c>
      <c r="CP61" s="487" t="str">
        <f t="shared" si="182"/>
        <v/>
      </c>
      <c r="CQ61" s="487" t="str">
        <f t="shared" si="182"/>
        <v/>
      </c>
      <c r="CR61" s="487" t="str">
        <f t="shared" si="182"/>
        <v/>
      </c>
      <c r="CS61" s="486" t="str">
        <f t="shared" si="182"/>
        <v/>
      </c>
      <c r="CT61" s="998" t="str">
        <f t="shared" si="182"/>
        <v/>
      </c>
      <c r="CU61" s="489" t="str">
        <f t="shared" si="183"/>
        <v/>
      </c>
      <c r="CV61" s="490" t="str">
        <f t="shared" si="184"/>
        <v/>
      </c>
      <c r="CW61" s="491" t="str">
        <f t="shared" si="185"/>
        <v/>
      </c>
      <c r="CX61" s="491" t="str">
        <f t="shared" si="186"/>
        <v/>
      </c>
      <c r="CY61" s="491" t="str">
        <f t="shared" si="187"/>
        <v/>
      </c>
      <c r="CZ61" s="491" t="str">
        <f t="shared" si="188"/>
        <v/>
      </c>
      <c r="DA61" s="491" t="str">
        <f t="shared" si="189"/>
        <v/>
      </c>
      <c r="DB61" s="492" t="str">
        <f t="shared" si="190"/>
        <v/>
      </c>
      <c r="DC61" s="492">
        <f t="shared" si="191"/>
        <v>1.467710371819961E-2</v>
      </c>
      <c r="DD61" s="492" t="str">
        <f t="shared" si="192"/>
        <v/>
      </c>
      <c r="DE61" s="491" t="str">
        <f t="shared" si="193"/>
        <v/>
      </c>
      <c r="DF61" s="491" t="str">
        <f t="shared" si="194"/>
        <v/>
      </c>
      <c r="DG61" s="491" t="str">
        <f t="shared" si="195"/>
        <v/>
      </c>
      <c r="DH61" s="491" t="str">
        <f t="shared" si="196"/>
        <v/>
      </c>
      <c r="DI61" s="491" t="str">
        <f t="shared" si="197"/>
        <v/>
      </c>
      <c r="DJ61" s="490" t="str">
        <f t="shared" si="198"/>
        <v/>
      </c>
      <c r="DK61" s="489" t="str">
        <f t="shared" si="199"/>
        <v/>
      </c>
      <c r="DL61" s="586">
        <f t="shared" si="200"/>
        <v>0</v>
      </c>
      <c r="DM61" s="541">
        <f t="shared" si="201"/>
        <v>1</v>
      </c>
      <c r="DN61" s="541">
        <f t="shared" si="202"/>
        <v>1</v>
      </c>
      <c r="DO61" s="541">
        <f t="shared" si="20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04"/>
        <v/>
      </c>
      <c r="CE62" s="88" t="str">
        <f t="shared" si="182"/>
        <v/>
      </c>
      <c r="CF62" s="89" t="str">
        <f t="shared" si="182"/>
        <v/>
      </c>
      <c r="CG62" s="89" t="str">
        <f t="shared" si="182"/>
        <v/>
      </c>
      <c r="CH62" s="89" t="str">
        <f t="shared" si="182"/>
        <v/>
      </c>
      <c r="CI62" s="89" t="str">
        <f t="shared" si="182"/>
        <v/>
      </c>
      <c r="CJ62" s="89" t="str">
        <f t="shared" si="182"/>
        <v/>
      </c>
      <c r="CK62" s="152" t="str">
        <f t="shared" si="182"/>
        <v/>
      </c>
      <c r="CL62" s="152">
        <f t="shared" si="182"/>
        <v>2</v>
      </c>
      <c r="CM62" s="152" t="str">
        <f t="shared" si="182"/>
        <v/>
      </c>
      <c r="CN62" s="89" t="str">
        <f t="shared" si="182"/>
        <v/>
      </c>
      <c r="CO62" s="89" t="str">
        <f t="shared" si="182"/>
        <v/>
      </c>
      <c r="CP62" s="89" t="str">
        <f t="shared" si="182"/>
        <v/>
      </c>
      <c r="CQ62" s="89" t="str">
        <f t="shared" si="182"/>
        <v/>
      </c>
      <c r="CR62" s="89" t="str">
        <f t="shared" si="182"/>
        <v/>
      </c>
      <c r="CS62" s="88" t="str">
        <f t="shared" si="182"/>
        <v/>
      </c>
      <c r="CT62" s="483" t="str">
        <f t="shared" si="182"/>
        <v/>
      </c>
      <c r="CU62" s="494" t="str">
        <f t="shared" si="183"/>
        <v/>
      </c>
      <c r="CV62" s="495" t="str">
        <f t="shared" si="184"/>
        <v/>
      </c>
      <c r="CW62" s="496" t="str">
        <f t="shared" si="185"/>
        <v/>
      </c>
      <c r="CX62" s="496" t="str">
        <f t="shared" si="186"/>
        <v/>
      </c>
      <c r="CY62" s="496" t="str">
        <f t="shared" si="187"/>
        <v/>
      </c>
      <c r="CZ62" s="496" t="str">
        <f t="shared" si="188"/>
        <v/>
      </c>
      <c r="DA62" s="496" t="str">
        <f t="shared" si="189"/>
        <v/>
      </c>
      <c r="DB62" s="497" t="str">
        <f t="shared" si="190"/>
        <v/>
      </c>
      <c r="DC62" s="497">
        <f t="shared" si="191"/>
        <v>2</v>
      </c>
      <c r="DD62" s="497" t="str">
        <f t="shared" si="192"/>
        <v/>
      </c>
      <c r="DE62" s="496" t="str">
        <f t="shared" si="193"/>
        <v/>
      </c>
      <c r="DF62" s="496" t="str">
        <f t="shared" si="194"/>
        <v/>
      </c>
      <c r="DG62" s="496" t="str">
        <f t="shared" si="195"/>
        <v/>
      </c>
      <c r="DH62" s="496" t="str">
        <f t="shared" si="196"/>
        <v/>
      </c>
      <c r="DI62" s="496" t="str">
        <f t="shared" si="197"/>
        <v/>
      </c>
      <c r="DJ62" s="495" t="str">
        <f t="shared" si="198"/>
        <v/>
      </c>
      <c r="DK62" s="494" t="str">
        <f t="shared" si="199"/>
        <v/>
      </c>
      <c r="DL62" s="586">
        <f t="shared" si="200"/>
        <v>0</v>
      </c>
      <c r="DM62" s="541">
        <f t="shared" si="201"/>
        <v>1</v>
      </c>
      <c r="DN62" s="541">
        <f t="shared" si="202"/>
        <v>1</v>
      </c>
      <c r="DO62" s="541">
        <f t="shared" si="20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13">IF(B62="","",B59*B62)</f>
        <v/>
      </c>
      <c r="C63" s="529" t="str">
        <f t="shared" si="213"/>
        <v/>
      </c>
      <c r="D63" s="529" t="str">
        <f t="shared" si="213"/>
        <v/>
      </c>
      <c r="E63" s="529" t="str">
        <f t="shared" si="213"/>
        <v/>
      </c>
      <c r="F63" s="529" t="str">
        <f t="shared" si="213"/>
        <v/>
      </c>
      <c r="G63" s="529" t="str">
        <f t="shared" si="213"/>
        <v/>
      </c>
      <c r="H63" s="529" t="str">
        <f t="shared" si="213"/>
        <v/>
      </c>
      <c r="I63" s="529" t="str">
        <f t="shared" si="213"/>
        <v/>
      </c>
      <c r="J63" s="529" t="str">
        <f t="shared" si="213"/>
        <v/>
      </c>
      <c r="K63" s="529" t="str">
        <f t="shared" si="213"/>
        <v/>
      </c>
      <c r="L63" s="529" t="str">
        <f t="shared" si="213"/>
        <v/>
      </c>
      <c r="M63" s="529" t="str">
        <f t="shared" si="213"/>
        <v/>
      </c>
      <c r="N63" s="529" t="str">
        <f t="shared" si="213"/>
        <v/>
      </c>
      <c r="O63" s="529" t="str">
        <f t="shared" si="213"/>
        <v/>
      </c>
      <c r="P63" s="529" t="str">
        <f t="shared" si="213"/>
        <v/>
      </c>
      <c r="Q63" s="529" t="str">
        <f t="shared" si="213"/>
        <v/>
      </c>
      <c r="R63" s="529" t="str">
        <f t="shared" si="213"/>
        <v/>
      </c>
      <c r="S63" s="533"/>
      <c r="T63" s="529" t="str">
        <f t="shared" ref="T63:AJ63" si="214">IF(T62="","",T59*T62)</f>
        <v/>
      </c>
      <c r="U63" s="529" t="str">
        <f t="shared" si="214"/>
        <v/>
      </c>
      <c r="V63" s="529" t="str">
        <f t="shared" si="214"/>
        <v/>
      </c>
      <c r="W63" s="529">
        <f t="shared" si="214"/>
        <v>240</v>
      </c>
      <c r="X63" s="529" t="str">
        <f t="shared" si="214"/>
        <v/>
      </c>
      <c r="Y63" s="529" t="str">
        <f t="shared" si="214"/>
        <v/>
      </c>
      <c r="Z63" s="529" t="str">
        <f t="shared" si="214"/>
        <v/>
      </c>
      <c r="AA63" s="529" t="str">
        <f t="shared" si="214"/>
        <v/>
      </c>
      <c r="AB63" s="529" t="str">
        <f t="shared" si="214"/>
        <v/>
      </c>
      <c r="AC63" s="529" t="str">
        <f t="shared" si="214"/>
        <v/>
      </c>
      <c r="AD63" s="529" t="str">
        <f t="shared" si="214"/>
        <v/>
      </c>
      <c r="AE63" s="529" t="str">
        <f t="shared" si="214"/>
        <v/>
      </c>
      <c r="AF63" s="529" t="str">
        <f t="shared" si="214"/>
        <v/>
      </c>
      <c r="AG63" s="529" t="str">
        <f t="shared" si="214"/>
        <v/>
      </c>
      <c r="AH63" s="529" t="str">
        <f t="shared" si="214"/>
        <v/>
      </c>
      <c r="AI63" s="529" t="str">
        <f t="shared" si="214"/>
        <v/>
      </c>
      <c r="AJ63" s="529" t="str">
        <f t="shared" si="214"/>
        <v/>
      </c>
      <c r="AK63" s="533"/>
      <c r="AL63" s="529" t="str">
        <f t="shared" ref="AL63:BB63" si="215">IF(AL62="","",AL59*AL62)</f>
        <v/>
      </c>
      <c r="AM63" s="529" t="str">
        <f t="shared" si="215"/>
        <v/>
      </c>
      <c r="AN63" s="529" t="str">
        <f t="shared" si="215"/>
        <v/>
      </c>
      <c r="AO63" s="529" t="str">
        <f t="shared" si="215"/>
        <v/>
      </c>
      <c r="AP63" s="529" t="str">
        <f t="shared" si="215"/>
        <v/>
      </c>
      <c r="AQ63" s="529" t="str">
        <f t="shared" si="215"/>
        <v/>
      </c>
      <c r="AR63" s="529">
        <f t="shared" si="215"/>
        <v>130</v>
      </c>
      <c r="AS63" s="529" t="str">
        <f t="shared" si="215"/>
        <v/>
      </c>
      <c r="AT63" s="529" t="str">
        <f t="shared" si="215"/>
        <v/>
      </c>
      <c r="AU63" s="529" t="str">
        <f t="shared" si="215"/>
        <v/>
      </c>
      <c r="AV63" s="529" t="str">
        <f t="shared" si="215"/>
        <v/>
      </c>
      <c r="AW63" s="529" t="str">
        <f t="shared" si="215"/>
        <v/>
      </c>
      <c r="AX63" s="529" t="str">
        <f t="shared" si="215"/>
        <v/>
      </c>
      <c r="AY63" s="529" t="str">
        <f t="shared" si="215"/>
        <v/>
      </c>
      <c r="AZ63" s="529" t="str">
        <f t="shared" si="215"/>
        <v/>
      </c>
      <c r="BA63" s="529" t="str">
        <f t="shared" si="215"/>
        <v/>
      </c>
      <c r="BB63" s="529" t="str">
        <f t="shared" si="215"/>
        <v/>
      </c>
      <c r="BC63" s="533"/>
      <c r="BD63" s="529" t="str">
        <f t="shared" ref="BD63:BT63" si="216">IF(BD62="","",BD59*BD62)</f>
        <v/>
      </c>
      <c r="BE63" s="529" t="str">
        <f t="shared" si="216"/>
        <v/>
      </c>
      <c r="BF63" s="529" t="str">
        <f t="shared" si="216"/>
        <v/>
      </c>
      <c r="BG63" s="529">
        <f t="shared" si="216"/>
        <v>240</v>
      </c>
      <c r="BH63" s="529" t="str">
        <f t="shared" si="216"/>
        <v/>
      </c>
      <c r="BI63" s="529" t="str">
        <f t="shared" si="216"/>
        <v/>
      </c>
      <c r="BJ63" s="529" t="str">
        <f t="shared" si="216"/>
        <v/>
      </c>
      <c r="BK63" s="529" t="str">
        <f t="shared" si="216"/>
        <v/>
      </c>
      <c r="BL63" s="529" t="str">
        <f t="shared" si="216"/>
        <v/>
      </c>
      <c r="BM63" s="529" t="str">
        <f t="shared" si="216"/>
        <v/>
      </c>
      <c r="BN63" s="529" t="str">
        <f t="shared" si="216"/>
        <v/>
      </c>
      <c r="BO63" s="529" t="str">
        <f t="shared" si="216"/>
        <v/>
      </c>
      <c r="BP63" s="529" t="str">
        <f t="shared" si="216"/>
        <v/>
      </c>
      <c r="BQ63" s="529" t="str">
        <f t="shared" si="216"/>
        <v/>
      </c>
      <c r="BR63" s="529" t="str">
        <f t="shared" si="216"/>
        <v/>
      </c>
      <c r="BS63" s="529" t="str">
        <f t="shared" si="216"/>
        <v/>
      </c>
      <c r="BT63" s="529" t="str">
        <f t="shared" si="216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04"/>
        <v/>
      </c>
      <c r="CE63" s="88" t="str">
        <f t="shared" si="182"/>
        <v/>
      </c>
      <c r="CF63" s="89" t="str">
        <f t="shared" si="182"/>
        <v/>
      </c>
      <c r="CG63" s="89" t="str">
        <f t="shared" si="182"/>
        <v/>
      </c>
      <c r="CH63" s="89" t="str">
        <f t="shared" si="182"/>
        <v/>
      </c>
      <c r="CI63" s="89" t="str">
        <f t="shared" si="182"/>
        <v/>
      </c>
      <c r="CJ63" s="89" t="str">
        <f t="shared" si="182"/>
        <v/>
      </c>
      <c r="CK63" s="152" t="str">
        <f t="shared" si="182"/>
        <v/>
      </c>
      <c r="CL63" s="152">
        <f t="shared" si="182"/>
        <v>240</v>
      </c>
      <c r="CM63" s="152" t="str">
        <f t="shared" si="182"/>
        <v/>
      </c>
      <c r="CN63" s="89" t="str">
        <f t="shared" si="182"/>
        <v/>
      </c>
      <c r="CO63" s="89" t="str">
        <f t="shared" si="182"/>
        <v/>
      </c>
      <c r="CP63" s="89" t="str">
        <f t="shared" si="182"/>
        <v/>
      </c>
      <c r="CQ63" s="89" t="str">
        <f t="shared" si="182"/>
        <v/>
      </c>
      <c r="CR63" s="89" t="str">
        <f t="shared" si="182"/>
        <v/>
      </c>
      <c r="CS63" s="88" t="str">
        <f t="shared" si="182"/>
        <v/>
      </c>
      <c r="CT63" s="483" t="str">
        <f t="shared" si="182"/>
        <v/>
      </c>
      <c r="CU63" s="494" t="str">
        <f t="shared" si="183"/>
        <v/>
      </c>
      <c r="CV63" s="495" t="str">
        <f t="shared" si="184"/>
        <v/>
      </c>
      <c r="CW63" s="496" t="str">
        <f t="shared" si="185"/>
        <v/>
      </c>
      <c r="CX63" s="496" t="str">
        <f t="shared" si="186"/>
        <v/>
      </c>
      <c r="CY63" s="496" t="str">
        <f t="shared" si="187"/>
        <v/>
      </c>
      <c r="CZ63" s="496" t="str">
        <f t="shared" si="188"/>
        <v/>
      </c>
      <c r="DA63" s="496" t="str">
        <f t="shared" si="189"/>
        <v/>
      </c>
      <c r="DB63" s="497" t="str">
        <f t="shared" si="190"/>
        <v/>
      </c>
      <c r="DC63" s="497">
        <f t="shared" si="191"/>
        <v>240</v>
      </c>
      <c r="DD63" s="497" t="str">
        <f t="shared" si="192"/>
        <v/>
      </c>
      <c r="DE63" s="496" t="str">
        <f t="shared" si="193"/>
        <v/>
      </c>
      <c r="DF63" s="496" t="str">
        <f t="shared" si="194"/>
        <v/>
      </c>
      <c r="DG63" s="496" t="str">
        <f t="shared" si="195"/>
        <v/>
      </c>
      <c r="DH63" s="496" t="str">
        <f t="shared" si="196"/>
        <v/>
      </c>
      <c r="DI63" s="496" t="str">
        <f t="shared" si="197"/>
        <v/>
      </c>
      <c r="DJ63" s="495" t="str">
        <f t="shared" si="198"/>
        <v/>
      </c>
      <c r="DK63" s="494" t="str">
        <f t="shared" si="199"/>
        <v/>
      </c>
      <c r="DL63" s="586">
        <f t="shared" si="200"/>
        <v>0</v>
      </c>
      <c r="DM63" s="541">
        <f t="shared" si="201"/>
        <v>1</v>
      </c>
      <c r="DN63" s="541">
        <f t="shared" si="202"/>
        <v>1</v>
      </c>
      <c r="DO63" s="541">
        <f t="shared" si="203"/>
        <v>1</v>
      </c>
      <c r="DP63" s="673" t="str">
        <f>IF(DP55="","",(DP55+SUM(BV55)*(DP55="")-SUM(DP59)-DP62-SUM(BV62)*(DP62=""))*BV56/DP$7/365/$F$1)</f>
        <v/>
      </c>
      <c r="DQ63" s="532" t="str">
        <f>IF(DQ55="","",(DQ55+SUM(BW55)*(DQ55="")-SUM(DQ59)-DQ62-SUM(BW62)*(DQ62=""))*BW56/DQ$7/365/$F$1)</f>
        <v/>
      </c>
      <c r="DR63" s="532" t="str">
        <f>IF(DR55="","",(DR55+SUM(BX55)*(DR55="")-SUM(DR59)-DR62-SUM(BX62)*(DR62=""))*BX56/DR$7/365/$F$1)</f>
        <v/>
      </c>
      <c r="DS63" s="674" t="str">
        <f>IF(DS55="","",(DS55+SUM(BY55)*(DS55="")-SUM(DS59)-DS62-SUM(BY62)*(DS62=""))*BY56/DS$7/365/$F$1)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1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7"/>
        <v/>
      </c>
      <c r="CF65" s="89" t="str">
        <f t="shared" si="217"/>
        <v/>
      </c>
      <c r="CG65" s="89" t="str">
        <f t="shared" si="217"/>
        <v/>
      </c>
      <c r="CH65" s="89" t="str">
        <f t="shared" si="217"/>
        <v/>
      </c>
      <c r="CI65" s="89" t="str">
        <f t="shared" si="217"/>
        <v/>
      </c>
      <c r="CJ65" s="89" t="str">
        <f t="shared" si="217"/>
        <v/>
      </c>
      <c r="CK65" s="152" t="str">
        <f t="shared" si="217"/>
        <v/>
      </c>
      <c r="CL65" s="152" t="str">
        <f t="shared" si="217"/>
        <v/>
      </c>
      <c r="CM65" s="152" t="str">
        <f t="shared" si="217"/>
        <v/>
      </c>
      <c r="CN65" s="89" t="str">
        <f t="shared" si="217"/>
        <v/>
      </c>
      <c r="CO65" s="89" t="str">
        <f t="shared" si="217"/>
        <v/>
      </c>
      <c r="CP65" s="89" t="str">
        <f t="shared" si="217"/>
        <v/>
      </c>
      <c r="CQ65" s="89" t="str">
        <f t="shared" si="217"/>
        <v/>
      </c>
      <c r="CR65" s="89" t="str">
        <f t="shared" si="217"/>
        <v/>
      </c>
      <c r="CS65" s="88" t="str">
        <f t="shared" si="217"/>
        <v/>
      </c>
      <c r="CT65" s="483" t="str">
        <f t="shared" si="217"/>
        <v/>
      </c>
      <c r="CU65" s="494" t="str">
        <f t="shared" ref="CU65:DJ72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18"/>
        <v/>
      </c>
      <c r="CW65" s="496" t="str">
        <f t="shared" si="218"/>
        <v/>
      </c>
      <c r="CX65" s="496" t="str">
        <f t="shared" si="218"/>
        <v/>
      </c>
      <c r="CY65" s="496" t="str">
        <f t="shared" si="218"/>
        <v/>
      </c>
      <c r="CZ65" s="496" t="str">
        <f t="shared" si="218"/>
        <v/>
      </c>
      <c r="DA65" s="496" t="str">
        <f t="shared" si="218"/>
        <v/>
      </c>
      <c r="DB65" s="497" t="str">
        <f t="shared" si="218"/>
        <v/>
      </c>
      <c r="DC65" s="497" t="str">
        <f t="shared" si="218"/>
        <v/>
      </c>
      <c r="DD65" s="497" t="str">
        <f t="shared" si="218"/>
        <v/>
      </c>
      <c r="DE65" s="496" t="str">
        <f t="shared" si="218"/>
        <v/>
      </c>
      <c r="DF65" s="496" t="str">
        <f t="shared" si="218"/>
        <v/>
      </c>
      <c r="DG65" s="496" t="str">
        <f t="shared" si="218"/>
        <v/>
      </c>
      <c r="DH65" s="496" t="str">
        <f t="shared" si="218"/>
        <v/>
      </c>
      <c r="DI65" s="496" t="str">
        <f t="shared" si="218"/>
        <v/>
      </c>
      <c r="DJ65" s="495" t="str">
        <f t="shared" si="218"/>
        <v/>
      </c>
      <c r="DK65" s="494" t="str">
        <f t="shared" ref="DK65:DK72" si="21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20">COUNT(B65:R65)</f>
        <v>0</v>
      </c>
      <c r="DM65" s="541">
        <f t="shared" ref="DM65:DM72" si="221">COUNT(T65:AJ65)</f>
        <v>1</v>
      </c>
      <c r="DN65" s="541">
        <f t="shared" ref="DN65:DN72" si="222">COUNT(AL65:BB65)</f>
        <v>2</v>
      </c>
      <c r="DO65" s="541">
        <f t="shared" ref="DO65:DO72" si="223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17"/>
        <v/>
      </c>
      <c r="CE66" s="88" t="str">
        <f t="shared" si="217"/>
        <v/>
      </c>
      <c r="CF66" s="89" t="str">
        <f t="shared" si="217"/>
        <v/>
      </c>
      <c r="CG66" s="89" t="str">
        <f t="shared" si="217"/>
        <v/>
      </c>
      <c r="CH66" s="89" t="str">
        <f t="shared" si="217"/>
        <v/>
      </c>
      <c r="CI66" s="89" t="str">
        <f t="shared" si="217"/>
        <v/>
      </c>
      <c r="CJ66" s="89" t="str">
        <f t="shared" si="217"/>
        <v/>
      </c>
      <c r="CK66" s="152" t="str">
        <f t="shared" si="217"/>
        <v/>
      </c>
      <c r="CL66" s="152" t="str">
        <f t="shared" si="217"/>
        <v/>
      </c>
      <c r="CM66" s="152" t="str">
        <f t="shared" si="217"/>
        <v/>
      </c>
      <c r="CN66" s="89" t="str">
        <f t="shared" si="217"/>
        <v/>
      </c>
      <c r="CO66" s="89" t="str">
        <f t="shared" si="217"/>
        <v/>
      </c>
      <c r="CP66" s="89" t="str">
        <f t="shared" si="217"/>
        <v/>
      </c>
      <c r="CQ66" s="89" t="str">
        <f t="shared" si="217"/>
        <v/>
      </c>
      <c r="CR66" s="89" t="str">
        <f t="shared" si="217"/>
        <v/>
      </c>
      <c r="CS66" s="88" t="str">
        <f t="shared" si="217"/>
        <v/>
      </c>
      <c r="CT66" s="483" t="str">
        <f t="shared" si="217"/>
        <v/>
      </c>
      <c r="CU66" s="494" t="str">
        <f t="shared" si="218"/>
        <v/>
      </c>
      <c r="CV66" s="495" t="str">
        <f t="shared" si="218"/>
        <v/>
      </c>
      <c r="CW66" s="496" t="str">
        <f t="shared" si="218"/>
        <v/>
      </c>
      <c r="CX66" s="496" t="str">
        <f t="shared" si="218"/>
        <v/>
      </c>
      <c r="CY66" s="496" t="str">
        <f t="shared" si="218"/>
        <v/>
      </c>
      <c r="CZ66" s="496" t="str">
        <f t="shared" si="218"/>
        <v/>
      </c>
      <c r="DA66" s="496" t="str">
        <f t="shared" si="218"/>
        <v/>
      </c>
      <c r="DB66" s="497" t="str">
        <f t="shared" si="218"/>
        <v/>
      </c>
      <c r="DC66" s="497" t="str">
        <f t="shared" si="218"/>
        <v/>
      </c>
      <c r="DD66" s="497" t="str">
        <f t="shared" si="218"/>
        <v/>
      </c>
      <c r="DE66" s="496" t="str">
        <f t="shared" si="218"/>
        <v/>
      </c>
      <c r="DF66" s="496" t="str">
        <f t="shared" si="218"/>
        <v/>
      </c>
      <c r="DG66" s="496" t="str">
        <f t="shared" si="218"/>
        <v/>
      </c>
      <c r="DH66" s="496" t="str">
        <f t="shared" si="218"/>
        <v/>
      </c>
      <c r="DI66" s="496" t="str">
        <f t="shared" si="218"/>
        <v/>
      </c>
      <c r="DJ66" s="495" t="str">
        <f t="shared" si="218"/>
        <v/>
      </c>
      <c r="DK66" s="494" t="str">
        <f t="shared" si="219"/>
        <v/>
      </c>
      <c r="DL66" s="586">
        <f t="shared" si="220"/>
        <v>0</v>
      </c>
      <c r="DM66" s="541">
        <f t="shared" si="221"/>
        <v>1</v>
      </c>
      <c r="DN66" s="541">
        <f t="shared" si="222"/>
        <v>2</v>
      </c>
      <c r="DO66" s="541">
        <f t="shared" si="223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17"/>
        <v/>
      </c>
      <c r="CE67" s="88" t="str">
        <f t="shared" si="217"/>
        <v/>
      </c>
      <c r="CF67" s="89" t="str">
        <f t="shared" si="217"/>
        <v/>
      </c>
      <c r="CG67" s="89" t="str">
        <f t="shared" si="217"/>
        <v/>
      </c>
      <c r="CH67" s="89" t="str">
        <f t="shared" si="217"/>
        <v/>
      </c>
      <c r="CI67" s="89" t="str">
        <f t="shared" si="217"/>
        <v/>
      </c>
      <c r="CJ67" s="89" t="str">
        <f t="shared" si="217"/>
        <v/>
      </c>
      <c r="CK67" s="152" t="str">
        <f t="shared" si="217"/>
        <v/>
      </c>
      <c r="CL67" s="152" t="str">
        <f t="shared" si="217"/>
        <v/>
      </c>
      <c r="CM67" s="152" t="str">
        <f t="shared" si="217"/>
        <v/>
      </c>
      <c r="CN67" s="89" t="str">
        <f t="shared" si="217"/>
        <v/>
      </c>
      <c r="CO67" s="89" t="str">
        <f t="shared" si="217"/>
        <v/>
      </c>
      <c r="CP67" s="89" t="str">
        <f t="shared" si="217"/>
        <v/>
      </c>
      <c r="CQ67" s="89" t="str">
        <f t="shared" si="217"/>
        <v/>
      </c>
      <c r="CR67" s="89" t="str">
        <f t="shared" si="217"/>
        <v/>
      </c>
      <c r="CS67" s="88" t="str">
        <f t="shared" si="217"/>
        <v/>
      </c>
      <c r="CT67" s="483" t="str">
        <f t="shared" si="217"/>
        <v/>
      </c>
      <c r="CU67" s="494" t="str">
        <f t="shared" si="218"/>
        <v/>
      </c>
      <c r="CV67" s="495" t="str">
        <f t="shared" si="218"/>
        <v/>
      </c>
      <c r="CW67" s="496" t="str">
        <f t="shared" si="218"/>
        <v/>
      </c>
      <c r="CX67" s="496" t="str">
        <f t="shared" si="218"/>
        <v/>
      </c>
      <c r="CY67" s="496" t="str">
        <f t="shared" si="218"/>
        <v/>
      </c>
      <c r="CZ67" s="496" t="str">
        <f t="shared" si="218"/>
        <v/>
      </c>
      <c r="DA67" s="496" t="str">
        <f t="shared" si="218"/>
        <v/>
      </c>
      <c r="DB67" s="497" t="str">
        <f t="shared" si="218"/>
        <v/>
      </c>
      <c r="DC67" s="497" t="str">
        <f t="shared" si="218"/>
        <v/>
      </c>
      <c r="DD67" s="497" t="str">
        <f t="shared" si="218"/>
        <v/>
      </c>
      <c r="DE67" s="496" t="str">
        <f t="shared" si="218"/>
        <v/>
      </c>
      <c r="DF67" s="496" t="str">
        <f t="shared" si="218"/>
        <v/>
      </c>
      <c r="DG67" s="496" t="str">
        <f t="shared" si="218"/>
        <v/>
      </c>
      <c r="DH67" s="496" t="str">
        <f t="shared" si="218"/>
        <v/>
      </c>
      <c r="DI67" s="496" t="str">
        <f t="shared" si="218"/>
        <v/>
      </c>
      <c r="DJ67" s="495" t="str">
        <f t="shared" si="218"/>
        <v/>
      </c>
      <c r="DK67" s="494" t="str">
        <f t="shared" si="219"/>
        <v/>
      </c>
      <c r="DL67" s="586">
        <f t="shared" si="220"/>
        <v>0</v>
      </c>
      <c r="DM67" s="541">
        <f t="shared" si="221"/>
        <v>1</v>
      </c>
      <c r="DN67" s="541">
        <f t="shared" si="222"/>
        <v>2</v>
      </c>
      <c r="DO67" s="541">
        <f t="shared" si="223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24">IF(B66="","",B65*B66*B67)</f>
        <v/>
      </c>
      <c r="C68" s="529" t="str">
        <f t="shared" si="224"/>
        <v/>
      </c>
      <c r="D68" s="529" t="str">
        <f t="shared" si="224"/>
        <v/>
      </c>
      <c r="E68" s="529" t="str">
        <f t="shared" si="224"/>
        <v/>
      </c>
      <c r="F68" s="529" t="str">
        <f t="shared" si="224"/>
        <v/>
      </c>
      <c r="G68" s="529" t="str">
        <f t="shared" si="224"/>
        <v/>
      </c>
      <c r="H68" s="529" t="str">
        <f t="shared" si="224"/>
        <v/>
      </c>
      <c r="I68" s="529" t="str">
        <f t="shared" si="224"/>
        <v/>
      </c>
      <c r="J68" s="529" t="str">
        <f t="shared" si="224"/>
        <v/>
      </c>
      <c r="K68" s="529" t="str">
        <f t="shared" si="224"/>
        <v/>
      </c>
      <c r="L68" s="529" t="str">
        <f t="shared" si="224"/>
        <v/>
      </c>
      <c r="M68" s="529" t="str">
        <f t="shared" si="224"/>
        <v/>
      </c>
      <c r="N68" s="529" t="str">
        <f t="shared" si="224"/>
        <v/>
      </c>
      <c r="O68" s="529" t="str">
        <f t="shared" si="224"/>
        <v/>
      </c>
      <c r="P68" s="529" t="str">
        <f t="shared" si="224"/>
        <v/>
      </c>
      <c r="Q68" s="529" t="str">
        <f t="shared" si="224"/>
        <v/>
      </c>
      <c r="R68" s="529" t="str">
        <f t="shared" si="224"/>
        <v/>
      </c>
      <c r="S68" s="533"/>
      <c r="T68" s="529" t="str">
        <f t="shared" ref="T68:AJ68" si="225">IF(T66="","",T65*T66*T67)</f>
        <v/>
      </c>
      <c r="U68" s="529" t="str">
        <f t="shared" si="225"/>
        <v/>
      </c>
      <c r="V68" s="529" t="str">
        <f t="shared" si="225"/>
        <v/>
      </c>
      <c r="W68" s="529" t="str">
        <f t="shared" si="225"/>
        <v/>
      </c>
      <c r="X68" s="529" t="str">
        <f t="shared" si="225"/>
        <v/>
      </c>
      <c r="Y68" s="529" t="str">
        <f t="shared" si="225"/>
        <v/>
      </c>
      <c r="Z68" s="529">
        <f t="shared" si="225"/>
        <v>8</v>
      </c>
      <c r="AA68" s="529" t="str">
        <f t="shared" si="225"/>
        <v/>
      </c>
      <c r="AB68" s="529" t="str">
        <f t="shared" si="225"/>
        <v/>
      </c>
      <c r="AC68" s="529" t="str">
        <f t="shared" si="225"/>
        <v/>
      </c>
      <c r="AD68" s="529" t="str">
        <f t="shared" si="225"/>
        <v/>
      </c>
      <c r="AE68" s="529" t="str">
        <f t="shared" si="225"/>
        <v/>
      </c>
      <c r="AF68" s="529" t="str">
        <f t="shared" si="225"/>
        <v/>
      </c>
      <c r="AG68" s="529" t="str">
        <f t="shared" si="225"/>
        <v/>
      </c>
      <c r="AH68" s="529" t="str">
        <f t="shared" si="225"/>
        <v/>
      </c>
      <c r="AI68" s="529" t="str">
        <f t="shared" si="225"/>
        <v/>
      </c>
      <c r="AJ68" s="529" t="str">
        <f t="shared" si="225"/>
        <v/>
      </c>
      <c r="AK68" s="533"/>
      <c r="AL68" s="529" t="str">
        <f t="shared" ref="AL68:BB68" si="226">IF(AL66="","",AL65*AL66*AL67)</f>
        <v/>
      </c>
      <c r="AM68" s="529" t="str">
        <f t="shared" si="226"/>
        <v/>
      </c>
      <c r="AN68" s="529" t="str">
        <f t="shared" si="226"/>
        <v/>
      </c>
      <c r="AO68" s="529">
        <f t="shared" si="226"/>
        <v>5</v>
      </c>
      <c r="AP68" s="529" t="str">
        <f t="shared" si="226"/>
        <v/>
      </c>
      <c r="AQ68" s="529" t="str">
        <f t="shared" si="226"/>
        <v/>
      </c>
      <c r="AR68" s="529">
        <f t="shared" si="226"/>
        <v>50</v>
      </c>
      <c r="AS68" s="529" t="str">
        <f t="shared" si="226"/>
        <v/>
      </c>
      <c r="AT68" s="529" t="str">
        <f t="shared" si="226"/>
        <v/>
      </c>
      <c r="AU68" s="529" t="str">
        <f t="shared" si="226"/>
        <v/>
      </c>
      <c r="AV68" s="529" t="str">
        <f t="shared" si="226"/>
        <v/>
      </c>
      <c r="AW68" s="529" t="str">
        <f t="shared" si="226"/>
        <v/>
      </c>
      <c r="AX68" s="529" t="str">
        <f t="shared" si="226"/>
        <v/>
      </c>
      <c r="AY68" s="529" t="str">
        <f t="shared" si="226"/>
        <v/>
      </c>
      <c r="AZ68" s="529" t="str">
        <f t="shared" si="226"/>
        <v/>
      </c>
      <c r="BA68" s="529" t="str">
        <f t="shared" si="226"/>
        <v/>
      </c>
      <c r="BB68" s="529" t="str">
        <f t="shared" si="226"/>
        <v/>
      </c>
      <c r="BC68" s="533"/>
      <c r="BD68" s="529" t="str">
        <f t="shared" ref="BD68:BT68" si="227">IF(BD66="","",BD65*BD66*BD67)</f>
        <v/>
      </c>
      <c r="BE68" s="529" t="str">
        <f t="shared" si="227"/>
        <v/>
      </c>
      <c r="BF68" s="529" t="str">
        <f t="shared" si="227"/>
        <v/>
      </c>
      <c r="BG68" s="529" t="str">
        <f t="shared" si="227"/>
        <v/>
      </c>
      <c r="BH68" s="529" t="str">
        <f t="shared" si="227"/>
        <v/>
      </c>
      <c r="BI68" s="529" t="str">
        <f t="shared" si="227"/>
        <v/>
      </c>
      <c r="BJ68" s="529" t="str">
        <f t="shared" si="227"/>
        <v/>
      </c>
      <c r="BK68" s="529" t="str">
        <f t="shared" si="227"/>
        <v/>
      </c>
      <c r="BL68" s="529" t="str">
        <f t="shared" si="227"/>
        <v/>
      </c>
      <c r="BM68" s="529" t="str">
        <f t="shared" si="227"/>
        <v/>
      </c>
      <c r="BN68" s="529" t="str">
        <f t="shared" si="227"/>
        <v/>
      </c>
      <c r="BO68" s="529" t="str">
        <f t="shared" si="227"/>
        <v/>
      </c>
      <c r="BP68" s="529" t="str">
        <f t="shared" si="227"/>
        <v/>
      </c>
      <c r="BQ68" s="529" t="str">
        <f t="shared" si="227"/>
        <v/>
      </c>
      <c r="BR68" s="529" t="str">
        <f t="shared" si="227"/>
        <v/>
      </c>
      <c r="BS68" s="529" t="str">
        <f t="shared" si="227"/>
        <v/>
      </c>
      <c r="BT68" s="529" t="str">
        <f t="shared" si="227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28">IF(DL68&lt;3,"",(SUM(B68:R68)-MIN(B68:R68)-MAX(B68:R68))/(DL68-2))</f>
        <v/>
      </c>
      <c r="CA68" s="584" t="str">
        <f t="shared" ref="CA68:CA72" si="229">IF(DM68&lt;3,"",(SUM(T68:AJ68)-MIN(T68:AJ68)-MAX(T68:AJ68))/(DM68-2))</f>
        <v/>
      </c>
      <c r="CB68" s="584" t="str">
        <f t="shared" ref="CB68:CB72" si="230">IF(DN68&lt;3,"",(SUM(AL68:BB68)-MIN(AL68:BB68)-MAX(AL68:BB68))/(DN68-2))</f>
        <v/>
      </c>
      <c r="CC68" s="585" t="str">
        <f t="shared" ref="CC68:CC72" si="231">IF(DO68&lt;3,"",(SUM(BD68:BT68)-MIN(BD68:BT68)-MAX(BD68:BT68))/(DO68-2))</f>
        <v/>
      </c>
      <c r="CD68" s="482" t="str">
        <f t="shared" si="217"/>
        <v/>
      </c>
      <c r="CE68" s="88" t="str">
        <f t="shared" si="217"/>
        <v/>
      </c>
      <c r="CF68" s="89" t="str">
        <f t="shared" si="217"/>
        <v/>
      </c>
      <c r="CG68" s="89" t="str">
        <f t="shared" si="217"/>
        <v/>
      </c>
      <c r="CH68" s="89" t="str">
        <f t="shared" si="217"/>
        <v/>
      </c>
      <c r="CI68" s="89" t="str">
        <f t="shared" si="217"/>
        <v/>
      </c>
      <c r="CJ68" s="89" t="str">
        <f t="shared" si="217"/>
        <v/>
      </c>
      <c r="CK68" s="152" t="str">
        <f t="shared" si="217"/>
        <v/>
      </c>
      <c r="CL68" s="152" t="str">
        <f t="shared" si="217"/>
        <v/>
      </c>
      <c r="CM68" s="152" t="str">
        <f t="shared" si="217"/>
        <v/>
      </c>
      <c r="CN68" s="89" t="str">
        <f t="shared" si="217"/>
        <v/>
      </c>
      <c r="CO68" s="89" t="str">
        <f t="shared" si="217"/>
        <v/>
      </c>
      <c r="CP68" s="89" t="str">
        <f t="shared" si="217"/>
        <v/>
      </c>
      <c r="CQ68" s="89" t="str">
        <f t="shared" si="217"/>
        <v/>
      </c>
      <c r="CR68" s="89" t="str">
        <f t="shared" si="217"/>
        <v/>
      </c>
      <c r="CS68" s="88" t="str">
        <f t="shared" si="217"/>
        <v/>
      </c>
      <c r="CT68" s="483" t="str">
        <f t="shared" si="217"/>
        <v/>
      </c>
      <c r="CU68" s="494" t="str">
        <f t="shared" si="218"/>
        <v/>
      </c>
      <c r="CV68" s="495" t="str">
        <f t="shared" si="218"/>
        <v/>
      </c>
      <c r="CW68" s="496" t="str">
        <f t="shared" si="218"/>
        <v/>
      </c>
      <c r="CX68" s="496" t="str">
        <f t="shared" si="218"/>
        <v/>
      </c>
      <c r="CY68" s="496" t="str">
        <f t="shared" si="218"/>
        <v/>
      </c>
      <c r="CZ68" s="496" t="str">
        <f t="shared" si="218"/>
        <v/>
      </c>
      <c r="DA68" s="496" t="str">
        <f t="shared" si="218"/>
        <v/>
      </c>
      <c r="DB68" s="497" t="str">
        <f t="shared" si="218"/>
        <v/>
      </c>
      <c r="DC68" s="497" t="str">
        <f t="shared" si="218"/>
        <v/>
      </c>
      <c r="DD68" s="497" t="str">
        <f t="shared" si="218"/>
        <v/>
      </c>
      <c r="DE68" s="496" t="str">
        <f t="shared" si="218"/>
        <v/>
      </c>
      <c r="DF68" s="496" t="str">
        <f t="shared" si="218"/>
        <v/>
      </c>
      <c r="DG68" s="496" t="str">
        <f t="shared" si="218"/>
        <v/>
      </c>
      <c r="DH68" s="496" t="str">
        <f t="shared" si="218"/>
        <v/>
      </c>
      <c r="DI68" s="496" t="str">
        <f t="shared" si="218"/>
        <v/>
      </c>
      <c r="DJ68" s="495" t="str">
        <f t="shared" si="218"/>
        <v/>
      </c>
      <c r="DK68" s="494" t="str">
        <f t="shared" si="219"/>
        <v/>
      </c>
      <c r="DL68" s="586">
        <f t="shared" si="220"/>
        <v>0</v>
      </c>
      <c r="DM68" s="541">
        <f t="shared" si="221"/>
        <v>1</v>
      </c>
      <c r="DN68" s="541">
        <f t="shared" si="222"/>
        <v>2</v>
      </c>
      <c r="DO68" s="541">
        <f t="shared" si="223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$G$1 &amp; "/kg"</f>
        <v>kcal/kg</v>
      </c>
      <c r="B69" s="517">
        <f>3480*$K$1</f>
        <v>3480</v>
      </c>
      <c r="C69" s="517">
        <f t="shared" ref="C69:R69" si="232">3480*$K$1</f>
        <v>3480</v>
      </c>
      <c r="D69" s="517">
        <f t="shared" si="232"/>
        <v>3480</v>
      </c>
      <c r="E69" s="517">
        <f t="shared" si="232"/>
        <v>3480</v>
      </c>
      <c r="F69" s="517">
        <f t="shared" si="232"/>
        <v>3480</v>
      </c>
      <c r="G69" s="517">
        <f t="shared" si="232"/>
        <v>3480</v>
      </c>
      <c r="H69" s="517">
        <f t="shared" si="232"/>
        <v>3480</v>
      </c>
      <c r="I69" s="517">
        <f t="shared" si="232"/>
        <v>3480</v>
      </c>
      <c r="J69" s="517">
        <f t="shared" si="232"/>
        <v>3480</v>
      </c>
      <c r="K69" s="517">
        <f t="shared" si="232"/>
        <v>3480</v>
      </c>
      <c r="L69" s="517">
        <f t="shared" si="232"/>
        <v>3480</v>
      </c>
      <c r="M69" s="517">
        <f t="shared" si="232"/>
        <v>3480</v>
      </c>
      <c r="N69" s="517">
        <f t="shared" si="232"/>
        <v>3480</v>
      </c>
      <c r="O69" s="517">
        <f t="shared" si="232"/>
        <v>3480</v>
      </c>
      <c r="P69" s="517">
        <f t="shared" si="232"/>
        <v>3480</v>
      </c>
      <c r="Q69" s="517">
        <f t="shared" si="232"/>
        <v>3480</v>
      </c>
      <c r="R69" s="517">
        <f t="shared" si="232"/>
        <v>3480</v>
      </c>
      <c r="S69" s="704"/>
      <c r="T69" s="517">
        <f>3480*$K$1</f>
        <v>3480</v>
      </c>
      <c r="U69" s="517">
        <f t="shared" ref="U69:AJ69" si="233">3480*$K$1</f>
        <v>3480</v>
      </c>
      <c r="V69" s="517">
        <f t="shared" si="233"/>
        <v>3480</v>
      </c>
      <c r="W69" s="517">
        <f t="shared" si="233"/>
        <v>3480</v>
      </c>
      <c r="X69" s="517">
        <f t="shared" si="233"/>
        <v>3480</v>
      </c>
      <c r="Y69" s="517">
        <f t="shared" si="233"/>
        <v>3480</v>
      </c>
      <c r="Z69" s="517">
        <f t="shared" si="233"/>
        <v>3480</v>
      </c>
      <c r="AA69" s="517">
        <f t="shared" si="233"/>
        <v>3480</v>
      </c>
      <c r="AB69" s="517">
        <f t="shared" si="233"/>
        <v>3480</v>
      </c>
      <c r="AC69" s="517">
        <f t="shared" si="233"/>
        <v>3480</v>
      </c>
      <c r="AD69" s="517">
        <f t="shared" si="233"/>
        <v>3480</v>
      </c>
      <c r="AE69" s="517">
        <f t="shared" si="233"/>
        <v>3480</v>
      </c>
      <c r="AF69" s="517">
        <f t="shared" si="233"/>
        <v>3480</v>
      </c>
      <c r="AG69" s="517">
        <f t="shared" si="233"/>
        <v>3480</v>
      </c>
      <c r="AH69" s="517">
        <f t="shared" si="233"/>
        <v>3480</v>
      </c>
      <c r="AI69" s="517">
        <f t="shared" si="233"/>
        <v>3480</v>
      </c>
      <c r="AJ69" s="517">
        <f t="shared" si="233"/>
        <v>3480</v>
      </c>
      <c r="AK69" s="704"/>
      <c r="AL69" s="517">
        <f>3480*$K$1</f>
        <v>3480</v>
      </c>
      <c r="AM69" s="517">
        <f t="shared" ref="AM69:BB69" si="234">3480*$K$1</f>
        <v>3480</v>
      </c>
      <c r="AN69" s="517">
        <f t="shared" si="234"/>
        <v>3480</v>
      </c>
      <c r="AO69" s="517">
        <f t="shared" si="234"/>
        <v>3480</v>
      </c>
      <c r="AP69" s="517">
        <f t="shared" si="234"/>
        <v>3480</v>
      </c>
      <c r="AQ69" s="517">
        <f t="shared" si="234"/>
        <v>3480</v>
      </c>
      <c r="AR69" s="517">
        <f t="shared" si="234"/>
        <v>3480</v>
      </c>
      <c r="AS69" s="517">
        <f t="shared" si="234"/>
        <v>3480</v>
      </c>
      <c r="AT69" s="517">
        <f t="shared" si="234"/>
        <v>3480</v>
      </c>
      <c r="AU69" s="517">
        <f t="shared" si="234"/>
        <v>3480</v>
      </c>
      <c r="AV69" s="517">
        <f t="shared" si="234"/>
        <v>3480</v>
      </c>
      <c r="AW69" s="517">
        <f t="shared" si="234"/>
        <v>3480</v>
      </c>
      <c r="AX69" s="517">
        <f t="shared" si="234"/>
        <v>3480</v>
      </c>
      <c r="AY69" s="517">
        <f t="shared" si="234"/>
        <v>3480</v>
      </c>
      <c r="AZ69" s="517">
        <f t="shared" si="234"/>
        <v>3480</v>
      </c>
      <c r="BA69" s="517">
        <f t="shared" si="234"/>
        <v>3480</v>
      </c>
      <c r="BB69" s="517">
        <f t="shared" si="234"/>
        <v>3480</v>
      </c>
      <c r="BC69" s="704"/>
      <c r="BD69" s="517">
        <f>3480*$K$1</f>
        <v>3480</v>
      </c>
      <c r="BE69" s="517">
        <f t="shared" ref="BE69:BY69" si="235">3480*$K$1</f>
        <v>3480</v>
      </c>
      <c r="BF69" s="517">
        <f t="shared" si="235"/>
        <v>3480</v>
      </c>
      <c r="BG69" s="517">
        <f t="shared" si="235"/>
        <v>3480</v>
      </c>
      <c r="BH69" s="517">
        <f t="shared" si="235"/>
        <v>3480</v>
      </c>
      <c r="BI69" s="517">
        <f t="shared" si="235"/>
        <v>3480</v>
      </c>
      <c r="BJ69" s="517">
        <f t="shared" si="235"/>
        <v>3480</v>
      </c>
      <c r="BK69" s="517">
        <f t="shared" si="235"/>
        <v>3480</v>
      </c>
      <c r="BL69" s="517">
        <f t="shared" si="235"/>
        <v>3480</v>
      </c>
      <c r="BM69" s="517">
        <f t="shared" si="235"/>
        <v>3480</v>
      </c>
      <c r="BN69" s="517">
        <f t="shared" si="235"/>
        <v>3480</v>
      </c>
      <c r="BO69" s="517">
        <f t="shared" si="235"/>
        <v>3480</v>
      </c>
      <c r="BP69" s="517">
        <f t="shared" si="235"/>
        <v>3480</v>
      </c>
      <c r="BQ69" s="517">
        <f t="shared" si="235"/>
        <v>3480</v>
      </c>
      <c r="BR69" s="517">
        <f t="shared" si="235"/>
        <v>3480</v>
      </c>
      <c r="BS69" s="517">
        <f t="shared" si="235"/>
        <v>3480</v>
      </c>
      <c r="BT69" s="517">
        <f t="shared" si="235"/>
        <v>3480</v>
      </c>
      <c r="BU69" s="704"/>
      <c r="BV69" s="517">
        <f t="shared" si="235"/>
        <v>3480</v>
      </c>
      <c r="BW69" s="517">
        <f t="shared" si="235"/>
        <v>3480</v>
      </c>
      <c r="BX69" s="517">
        <f t="shared" si="235"/>
        <v>3480</v>
      </c>
      <c r="BY69" s="517">
        <f t="shared" si="235"/>
        <v>3480</v>
      </c>
      <c r="BZ69" s="584">
        <f t="shared" si="228"/>
        <v>3480</v>
      </c>
      <c r="CA69" s="584">
        <f t="shared" si="229"/>
        <v>3480</v>
      </c>
      <c r="CB69" s="584">
        <f t="shared" si="230"/>
        <v>3480</v>
      </c>
      <c r="CC69" s="585">
        <f t="shared" si="231"/>
        <v>3480</v>
      </c>
      <c r="CD69" s="482">
        <f t="shared" si="217"/>
        <v>3480</v>
      </c>
      <c r="CE69" s="88">
        <f t="shared" si="217"/>
        <v>3480</v>
      </c>
      <c r="CF69" s="89">
        <f t="shared" si="217"/>
        <v>3480</v>
      </c>
      <c r="CG69" s="89">
        <f t="shared" si="217"/>
        <v>3480</v>
      </c>
      <c r="CH69" s="89">
        <f t="shared" si="217"/>
        <v>3480</v>
      </c>
      <c r="CI69" s="89">
        <f t="shared" si="217"/>
        <v>3480</v>
      </c>
      <c r="CJ69" s="89">
        <f t="shared" si="217"/>
        <v>3480</v>
      </c>
      <c r="CK69" s="152">
        <f t="shared" si="217"/>
        <v>3480</v>
      </c>
      <c r="CL69" s="152">
        <f t="shared" si="217"/>
        <v>3480</v>
      </c>
      <c r="CM69" s="152">
        <f t="shared" si="217"/>
        <v>3480</v>
      </c>
      <c r="CN69" s="89">
        <f t="shared" si="217"/>
        <v>3480</v>
      </c>
      <c r="CO69" s="89">
        <f t="shared" si="217"/>
        <v>3480</v>
      </c>
      <c r="CP69" s="89">
        <f t="shared" si="217"/>
        <v>3480</v>
      </c>
      <c r="CQ69" s="89">
        <f t="shared" si="217"/>
        <v>3480</v>
      </c>
      <c r="CR69" s="89">
        <f t="shared" si="217"/>
        <v>3480</v>
      </c>
      <c r="CS69" s="88">
        <f t="shared" si="217"/>
        <v>3480</v>
      </c>
      <c r="CT69" s="483">
        <f t="shared" si="217"/>
        <v>3480</v>
      </c>
      <c r="CU69" s="494">
        <f t="shared" si="218"/>
        <v>3480</v>
      </c>
      <c r="CV69" s="495">
        <f t="shared" si="218"/>
        <v>3480</v>
      </c>
      <c r="CW69" s="496">
        <f t="shared" si="218"/>
        <v>3480</v>
      </c>
      <c r="CX69" s="496">
        <f t="shared" si="218"/>
        <v>3480</v>
      </c>
      <c r="CY69" s="496">
        <f t="shared" si="218"/>
        <v>3480</v>
      </c>
      <c r="CZ69" s="496">
        <f t="shared" si="218"/>
        <v>3480</v>
      </c>
      <c r="DA69" s="496">
        <f t="shared" si="218"/>
        <v>3480</v>
      </c>
      <c r="DB69" s="497">
        <f t="shared" si="218"/>
        <v>3480</v>
      </c>
      <c r="DC69" s="497">
        <f t="shared" si="218"/>
        <v>3480</v>
      </c>
      <c r="DD69" s="497">
        <f t="shared" si="218"/>
        <v>3480</v>
      </c>
      <c r="DE69" s="496">
        <f t="shared" si="218"/>
        <v>3480</v>
      </c>
      <c r="DF69" s="496">
        <f t="shared" si="218"/>
        <v>3480</v>
      </c>
      <c r="DG69" s="496">
        <f t="shared" si="218"/>
        <v>3480</v>
      </c>
      <c r="DH69" s="496">
        <f t="shared" si="218"/>
        <v>3480</v>
      </c>
      <c r="DI69" s="496">
        <f t="shared" si="218"/>
        <v>3480</v>
      </c>
      <c r="DJ69" s="495">
        <f t="shared" si="218"/>
        <v>3480</v>
      </c>
      <c r="DK69" s="494">
        <f t="shared" si="219"/>
        <v>3480</v>
      </c>
      <c r="DL69" s="586">
        <f t="shared" si="220"/>
        <v>17</v>
      </c>
      <c r="DM69" s="541">
        <f t="shared" si="221"/>
        <v>17</v>
      </c>
      <c r="DN69" s="541">
        <f t="shared" si="222"/>
        <v>17</v>
      </c>
      <c r="DO69" s="541">
        <f t="shared" si="223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$G$1 &amp; " (%)"</f>
        <v>kcal (%)</v>
      </c>
      <c r="B70" s="532" t="str">
        <f>IF(B68="","",B68*B69/B$7/365/$F$1)</f>
        <v/>
      </c>
      <c r="C70" s="532" t="str">
        <f>IF(C68="","",C68*C69/C$7/365/$F$1)</f>
        <v/>
      </c>
      <c r="D70" s="532" t="str">
        <f>IF(D68="","",D68*D69/D$7/365/$F$1)</f>
        <v/>
      </c>
      <c r="E70" s="532" t="str">
        <f>IF(E68="","",E68*E69/E$7/365/$F$1)</f>
        <v/>
      </c>
      <c r="F70" s="532" t="str">
        <f>IF(F68="","",F68*F69/F$7/365/$F$1)</f>
        <v/>
      </c>
      <c r="G70" s="532" t="str">
        <f>IF(G68="","",G68*G69/G$7/365/$F$1)</f>
        <v/>
      </c>
      <c r="H70" s="532" t="str">
        <f>IF(H68="","",H68*H69/H$7/365/$F$1)</f>
        <v/>
      </c>
      <c r="I70" s="532" t="str">
        <f>IF(I68="","",I68*I69/I$7/365/$F$1)</f>
        <v/>
      </c>
      <c r="J70" s="532" t="str">
        <f>IF(J68="","",J68*J69/J$7/365/$F$1)</f>
        <v/>
      </c>
      <c r="K70" s="532" t="str">
        <f>IF(K68="","",K68*K69/K$7/365/$F$1)</f>
        <v/>
      </c>
      <c r="L70" s="532" t="str">
        <f>IF(L68="","",L68*L69/L$7/365/$F$1)</f>
        <v/>
      </c>
      <c r="M70" s="532" t="str">
        <f>IF(M68="","",M68*M69/M$7/365/$F$1)</f>
        <v/>
      </c>
      <c r="N70" s="532" t="str">
        <f>IF(N68="","",N68*N69/N$7/365/$F$1)</f>
        <v/>
      </c>
      <c r="O70" s="532" t="str">
        <f>IF(O68="","",O68*O69/O$7/365/$F$1)</f>
        <v/>
      </c>
      <c r="P70" s="532" t="str">
        <f>IF(P68="","",P68*P69/P$7/365/$F$1)</f>
        <v/>
      </c>
      <c r="Q70" s="532" t="str">
        <f>IF(Q68="","",Q68*Q69/Q$7/365/$F$1)</f>
        <v/>
      </c>
      <c r="R70" s="532" t="str">
        <f>IF(R68="","",R68*R69/R$7/365/$F$1)</f>
        <v/>
      </c>
      <c r="S70" s="670"/>
      <c r="T70" s="532" t="str">
        <f>IF(T68="","",T68*T69/T$7/365/$F$1)</f>
        <v/>
      </c>
      <c r="U70" s="532" t="str">
        <f>IF(U68="","",U68*U69/U$7/365/$F$1)</f>
        <v/>
      </c>
      <c r="V70" s="532" t="str">
        <f>IF(V68="","",V68*V69/V$7/365/$F$1)</f>
        <v/>
      </c>
      <c r="W70" s="532" t="str">
        <f>IF(W68="","",W68*W69/W$7/365/$F$1)</f>
        <v/>
      </c>
      <c r="X70" s="532" t="str">
        <f>IF(X68="","",X68*X69/X$7/365/$F$1)</f>
        <v/>
      </c>
      <c r="Y70" s="532" t="str">
        <f>IF(Y68="","",Y68*Y69/Y$7/365/$F$1)</f>
        <v/>
      </c>
      <c r="Z70" s="532">
        <f>IF(Z68="","",Z68*Z69/Z$7/365/$F$1)</f>
        <v>5.1887056192339957E-3</v>
      </c>
      <c r="AA70" s="532" t="str">
        <f>IF(AA68="","",AA68*AA69/AA$7/365/$F$1)</f>
        <v/>
      </c>
      <c r="AB70" s="532" t="str">
        <f>IF(AB68="","",AB68*AB69/AB$7/365/$F$1)</f>
        <v/>
      </c>
      <c r="AC70" s="532" t="str">
        <f>IF(AC68="","",AC68*AC69/AC$7/365/$F$1)</f>
        <v/>
      </c>
      <c r="AD70" s="532" t="str">
        <f>IF(AD68="","",AD68*AD69/AD$7/365/$F$1)</f>
        <v/>
      </c>
      <c r="AE70" s="532" t="str">
        <f>IF(AE68="","",AE68*AE69/AE$7/365/$F$1)</f>
        <v/>
      </c>
      <c r="AF70" s="532" t="str">
        <f>IF(AF68="","",AF68*AF69/AF$7/365/$F$1)</f>
        <v/>
      </c>
      <c r="AG70" s="532" t="str">
        <f>IF(AG68="","",AG68*AG69/AG$7/365/$F$1)</f>
        <v/>
      </c>
      <c r="AH70" s="532" t="str">
        <f>IF(AH68="","",AH68*AH69/AH$7/365/$F$1)</f>
        <v/>
      </c>
      <c r="AI70" s="532" t="str">
        <f>IF(AI68="","",AI68*AI69/AI$7/365/$F$1)</f>
        <v/>
      </c>
      <c r="AJ70" s="532" t="str">
        <f>IF(AJ68="","",AJ68*AJ69/AJ$7/365/$F$1)</f>
        <v/>
      </c>
      <c r="AK70" s="670"/>
      <c r="AL70" s="532" t="str">
        <f>IF(AL68="","",AL68*AL69/AL$7/365/$F$1)</f>
        <v/>
      </c>
      <c r="AM70" s="532" t="str">
        <f>IF(AM68="","",AM68*AM69/AM$7/365/$F$1)</f>
        <v/>
      </c>
      <c r="AN70" s="532" t="str">
        <f>IF(AN68="","",AN68*AN69/AN$7/365/$F$1)</f>
        <v/>
      </c>
      <c r="AO70" s="532">
        <f>IF(AO68="","",AO68*AO69/AO$7/365/$F$1)</f>
        <v>3.7834311806914547E-3</v>
      </c>
      <c r="AP70" s="532" t="str">
        <f>IF(AP68="","",AP68*AP69/AP$7/365/$F$1)</f>
        <v/>
      </c>
      <c r="AQ70" s="532" t="str">
        <f>IF(AQ68="","",AQ68*AQ69/AQ$7/365/$F$1)</f>
        <v/>
      </c>
      <c r="AR70" s="532">
        <f>IF(AR68="","",AR68*AR69/AR$7/365/$F$1)</f>
        <v>3.7834311806914545E-2</v>
      </c>
      <c r="AS70" s="532" t="str">
        <f>IF(AS68="","",AS68*AS69/AS$7/365/$F$1)</f>
        <v/>
      </c>
      <c r="AT70" s="532" t="str">
        <f>IF(AT68="","",AT68*AT69/AT$7/365/$F$1)</f>
        <v/>
      </c>
      <c r="AU70" s="532" t="str">
        <f>IF(AU68="","",AU68*AU69/AU$7/365/$F$1)</f>
        <v/>
      </c>
      <c r="AV70" s="532" t="str">
        <f>IF(AV68="","",AV68*AV69/AV$7/365/$F$1)</f>
        <v/>
      </c>
      <c r="AW70" s="532" t="str">
        <f>IF(AW68="","",AW68*AW69/AW$7/365/$F$1)</f>
        <v/>
      </c>
      <c r="AX70" s="532" t="str">
        <f>IF(AX68="","",AX68*AX69/AX$7/365/$F$1)</f>
        <v/>
      </c>
      <c r="AY70" s="532" t="str">
        <f>IF(AY68="","",AY68*AY69/AY$7/365/$F$1)</f>
        <v/>
      </c>
      <c r="AZ70" s="532" t="str">
        <f>IF(AZ68="","",AZ68*AZ69/AZ$7/365/$F$1)</f>
        <v/>
      </c>
      <c r="BA70" s="532" t="str">
        <f>IF(BA68="","",BA68*BA69/BA$7/365/$F$1)</f>
        <v/>
      </c>
      <c r="BB70" s="532" t="str">
        <f>IF(BB68="","",BB68*BB69/BB$7/365/$F$1)</f>
        <v/>
      </c>
      <c r="BC70" s="670"/>
      <c r="BD70" s="532" t="str">
        <f>IF(BD68="","",BD68*BD69/BD$7/365/$F$1)</f>
        <v/>
      </c>
      <c r="BE70" s="532" t="str">
        <f>IF(BE68="","",BE68*BE69/BE$7/365/$F$1)</f>
        <v/>
      </c>
      <c r="BF70" s="532" t="str">
        <f>IF(BF68="","",BF68*BF69/BF$7/365/$F$1)</f>
        <v/>
      </c>
      <c r="BG70" s="532" t="str">
        <f>IF(BG68="","",BG68*BG69/BG$7/365/$F$1)</f>
        <v/>
      </c>
      <c r="BH70" s="532" t="str">
        <f>IF(BH68="","",BH68*BH69/BH$7/365/$F$1)</f>
        <v/>
      </c>
      <c r="BI70" s="532" t="str">
        <f>IF(BI68="","",BI68*BI69/BI$7/365/$F$1)</f>
        <v/>
      </c>
      <c r="BJ70" s="532" t="str">
        <f>IF(BJ68="","",BJ68*BJ69/BJ$7/365/$F$1)</f>
        <v/>
      </c>
      <c r="BK70" s="532" t="str">
        <f>IF(BK68="","",BK68*BK69/BK$7/365/$F$1)</f>
        <v/>
      </c>
      <c r="BL70" s="532" t="str">
        <f>IF(BL68="","",BL68*BL69/BL$7/365/$F$1)</f>
        <v/>
      </c>
      <c r="BM70" s="532" t="str">
        <f>IF(BM68="","",BM68*BM69/BM$7/365/$F$1)</f>
        <v/>
      </c>
      <c r="BN70" s="532" t="str">
        <f>IF(BN68="","",BN68*BN69/BN$7/365/$F$1)</f>
        <v/>
      </c>
      <c r="BO70" s="532" t="str">
        <f>IF(BO68="","",BO68*BO69/BO$7/365/$F$1)</f>
        <v/>
      </c>
      <c r="BP70" s="532" t="str">
        <f>IF(BP68="","",BP68*BP69/BP$7/365/$F$1)</f>
        <v/>
      </c>
      <c r="BQ70" s="532" t="str">
        <f>IF(BQ68="","",BQ68*BQ69/BQ$7/365/$F$1)</f>
        <v/>
      </c>
      <c r="BR70" s="532" t="str">
        <f>IF(BR68="","",BR68*BR69/BR$7/365/$F$1)</f>
        <v/>
      </c>
      <c r="BS70" s="532" t="str">
        <f>IF(BS68="","",BS68*BS69/BS$7/365/$F$1)</f>
        <v/>
      </c>
      <c r="BT70" s="532" t="str">
        <f>IF(BT68="","",BT68*BT69/BT$7/365/$F$1)</f>
        <v/>
      </c>
      <c r="BU70" s="670"/>
      <c r="BV70" s="532" t="str">
        <f>IF(BV68="","",BV68*BV69/BV$7/365/$F$1)</f>
        <v/>
      </c>
      <c r="BW70" s="532" t="str">
        <f>IF(BW68="","",BW68*BW69/BW$7/365/$F$1)</f>
        <v/>
      </c>
      <c r="BX70" s="532" t="str">
        <f>IF(BX68="","",BX68*BX69/BX$7/365/$F$1)</f>
        <v/>
      </c>
      <c r="BY70" s="532" t="str">
        <f>IF(BY68="","",BY68*BY69/BY$7/365/$F$1)</f>
        <v/>
      </c>
      <c r="BZ70" s="584" t="str">
        <f t="shared" si="228"/>
        <v/>
      </c>
      <c r="CA70" s="584" t="str">
        <f t="shared" si="229"/>
        <v/>
      </c>
      <c r="CB70" s="584" t="str">
        <f t="shared" si="230"/>
        <v/>
      </c>
      <c r="CC70" s="585" t="str">
        <f t="shared" si="231"/>
        <v/>
      </c>
      <c r="CD70" s="485" t="str">
        <f t="shared" si="217"/>
        <v/>
      </c>
      <c r="CE70" s="486" t="str">
        <f t="shared" si="217"/>
        <v/>
      </c>
      <c r="CF70" s="487" t="str">
        <f t="shared" si="217"/>
        <v/>
      </c>
      <c r="CG70" s="487" t="str">
        <f t="shared" si="217"/>
        <v/>
      </c>
      <c r="CH70" s="487" t="str">
        <f t="shared" si="217"/>
        <v/>
      </c>
      <c r="CI70" s="487" t="str">
        <f t="shared" si="217"/>
        <v/>
      </c>
      <c r="CJ70" s="487" t="str">
        <f t="shared" si="217"/>
        <v/>
      </c>
      <c r="CK70" s="488" t="str">
        <f t="shared" si="217"/>
        <v/>
      </c>
      <c r="CL70" s="488" t="str">
        <f t="shared" si="217"/>
        <v/>
      </c>
      <c r="CM70" s="488" t="str">
        <f t="shared" si="217"/>
        <v/>
      </c>
      <c r="CN70" s="487" t="str">
        <f t="shared" si="217"/>
        <v/>
      </c>
      <c r="CO70" s="487" t="str">
        <f t="shared" si="217"/>
        <v/>
      </c>
      <c r="CP70" s="487" t="str">
        <f t="shared" si="217"/>
        <v/>
      </c>
      <c r="CQ70" s="487" t="str">
        <f t="shared" si="217"/>
        <v/>
      </c>
      <c r="CR70" s="487" t="str">
        <f t="shared" si="217"/>
        <v/>
      </c>
      <c r="CS70" s="486" t="str">
        <f t="shared" si="217"/>
        <v/>
      </c>
      <c r="CT70" s="998" t="str">
        <f t="shared" si="217"/>
        <v/>
      </c>
      <c r="CU70" s="489" t="str">
        <f t="shared" si="218"/>
        <v/>
      </c>
      <c r="CV70" s="490" t="str">
        <f t="shared" si="218"/>
        <v/>
      </c>
      <c r="CW70" s="491" t="str">
        <f t="shared" si="218"/>
        <v/>
      </c>
      <c r="CX70" s="491" t="str">
        <f t="shared" si="218"/>
        <v/>
      </c>
      <c r="CY70" s="491" t="str">
        <f t="shared" si="218"/>
        <v/>
      </c>
      <c r="CZ70" s="491" t="str">
        <f t="shared" si="218"/>
        <v/>
      </c>
      <c r="DA70" s="491" t="str">
        <f t="shared" si="218"/>
        <v/>
      </c>
      <c r="DB70" s="492" t="str">
        <f t="shared" si="218"/>
        <v/>
      </c>
      <c r="DC70" s="492" t="str">
        <f t="shared" si="218"/>
        <v/>
      </c>
      <c r="DD70" s="492" t="str">
        <f t="shared" si="218"/>
        <v/>
      </c>
      <c r="DE70" s="491" t="str">
        <f t="shared" si="218"/>
        <v/>
      </c>
      <c r="DF70" s="491" t="str">
        <f t="shared" si="218"/>
        <v/>
      </c>
      <c r="DG70" s="491" t="str">
        <f t="shared" si="218"/>
        <v/>
      </c>
      <c r="DH70" s="491" t="str">
        <f t="shared" si="218"/>
        <v/>
      </c>
      <c r="DI70" s="491" t="str">
        <f t="shared" si="218"/>
        <v/>
      </c>
      <c r="DJ70" s="490" t="str">
        <f t="shared" si="218"/>
        <v/>
      </c>
      <c r="DK70" s="489" t="str">
        <f t="shared" si="219"/>
        <v/>
      </c>
      <c r="DL70" s="586">
        <f t="shared" si="220"/>
        <v>0</v>
      </c>
      <c r="DM70" s="541">
        <f t="shared" si="221"/>
        <v>1</v>
      </c>
      <c r="DN70" s="541">
        <f t="shared" si="222"/>
        <v>2</v>
      </c>
      <c r="DO70" s="541">
        <f t="shared" si="223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28"/>
        <v/>
      </c>
      <c r="CA71" s="584" t="str">
        <f t="shared" si="229"/>
        <v/>
      </c>
      <c r="CB71" s="584" t="str">
        <f t="shared" si="230"/>
        <v/>
      </c>
      <c r="CC71" s="585" t="str">
        <f t="shared" si="231"/>
        <v/>
      </c>
      <c r="CD71" s="482" t="str">
        <f t="shared" si="217"/>
        <v/>
      </c>
      <c r="CE71" s="88" t="str">
        <f t="shared" si="217"/>
        <v/>
      </c>
      <c r="CF71" s="89" t="str">
        <f t="shared" si="217"/>
        <v/>
      </c>
      <c r="CG71" s="89" t="str">
        <f t="shared" si="217"/>
        <v/>
      </c>
      <c r="CH71" s="89" t="str">
        <f t="shared" si="217"/>
        <v/>
      </c>
      <c r="CI71" s="89" t="str">
        <f t="shared" si="217"/>
        <v/>
      </c>
      <c r="CJ71" s="89" t="str">
        <f t="shared" si="217"/>
        <v/>
      </c>
      <c r="CK71" s="152" t="str">
        <f t="shared" si="217"/>
        <v/>
      </c>
      <c r="CL71" s="152" t="str">
        <f t="shared" si="217"/>
        <v/>
      </c>
      <c r="CM71" s="152" t="str">
        <f t="shared" si="217"/>
        <v/>
      </c>
      <c r="CN71" s="89" t="str">
        <f t="shared" si="217"/>
        <v/>
      </c>
      <c r="CO71" s="89" t="str">
        <f t="shared" si="217"/>
        <v/>
      </c>
      <c r="CP71" s="89" t="str">
        <f t="shared" si="217"/>
        <v/>
      </c>
      <c r="CQ71" s="89" t="str">
        <f t="shared" si="217"/>
        <v/>
      </c>
      <c r="CR71" s="89" t="str">
        <f t="shared" si="217"/>
        <v/>
      </c>
      <c r="CS71" s="88" t="str">
        <f t="shared" si="217"/>
        <v/>
      </c>
      <c r="CT71" s="483" t="str">
        <f t="shared" si="217"/>
        <v/>
      </c>
      <c r="CU71" s="494" t="str">
        <f t="shared" si="218"/>
        <v/>
      </c>
      <c r="CV71" s="495" t="str">
        <f t="shared" si="218"/>
        <v/>
      </c>
      <c r="CW71" s="496" t="str">
        <f t="shared" si="218"/>
        <v/>
      </c>
      <c r="CX71" s="496" t="str">
        <f t="shared" si="218"/>
        <v/>
      </c>
      <c r="CY71" s="496" t="str">
        <f t="shared" si="218"/>
        <v/>
      </c>
      <c r="CZ71" s="496" t="str">
        <f t="shared" si="218"/>
        <v/>
      </c>
      <c r="DA71" s="496" t="str">
        <f t="shared" si="218"/>
        <v/>
      </c>
      <c r="DB71" s="497" t="str">
        <f t="shared" si="218"/>
        <v/>
      </c>
      <c r="DC71" s="497" t="str">
        <f t="shared" si="218"/>
        <v/>
      </c>
      <c r="DD71" s="497" t="str">
        <f t="shared" si="218"/>
        <v/>
      </c>
      <c r="DE71" s="496" t="str">
        <f t="shared" si="218"/>
        <v/>
      </c>
      <c r="DF71" s="496" t="str">
        <f t="shared" si="218"/>
        <v/>
      </c>
      <c r="DG71" s="496" t="str">
        <f t="shared" si="218"/>
        <v/>
      </c>
      <c r="DH71" s="496" t="str">
        <f t="shared" si="218"/>
        <v/>
      </c>
      <c r="DI71" s="496" t="str">
        <f t="shared" si="218"/>
        <v/>
      </c>
      <c r="DJ71" s="495" t="str">
        <f t="shared" si="218"/>
        <v/>
      </c>
      <c r="DK71" s="494" t="str">
        <f t="shared" si="219"/>
        <v/>
      </c>
      <c r="DL71" s="586">
        <f t="shared" si="220"/>
        <v>0</v>
      </c>
      <c r="DM71" s="541">
        <f t="shared" si="221"/>
        <v>1</v>
      </c>
      <c r="DN71" s="541">
        <f t="shared" si="222"/>
        <v>2</v>
      </c>
      <c r="DO71" s="541">
        <f t="shared" si="223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36">IF(B71="","",B68*B71)</f>
        <v/>
      </c>
      <c r="C72" s="529" t="str">
        <f t="shared" si="236"/>
        <v/>
      </c>
      <c r="D72" s="529" t="str">
        <f t="shared" si="236"/>
        <v/>
      </c>
      <c r="E72" s="529" t="str">
        <f t="shared" si="236"/>
        <v/>
      </c>
      <c r="F72" s="529" t="str">
        <f t="shared" si="236"/>
        <v/>
      </c>
      <c r="G72" s="529" t="str">
        <f t="shared" si="236"/>
        <v/>
      </c>
      <c r="H72" s="529" t="str">
        <f t="shared" si="236"/>
        <v/>
      </c>
      <c r="I72" s="529" t="str">
        <f t="shared" si="236"/>
        <v/>
      </c>
      <c r="J72" s="529" t="str">
        <f t="shared" si="236"/>
        <v/>
      </c>
      <c r="K72" s="529" t="str">
        <f t="shared" si="236"/>
        <v/>
      </c>
      <c r="L72" s="529" t="str">
        <f t="shared" si="236"/>
        <v/>
      </c>
      <c r="M72" s="529" t="str">
        <f t="shared" si="236"/>
        <v/>
      </c>
      <c r="N72" s="529" t="str">
        <f t="shared" si="236"/>
        <v/>
      </c>
      <c r="O72" s="529" t="str">
        <f t="shared" si="236"/>
        <v/>
      </c>
      <c r="P72" s="529" t="str">
        <f t="shared" si="236"/>
        <v/>
      </c>
      <c r="Q72" s="529" t="str">
        <f t="shared" si="236"/>
        <v/>
      </c>
      <c r="R72" s="529" t="str">
        <f t="shared" si="236"/>
        <v/>
      </c>
      <c r="S72" s="533"/>
      <c r="T72" s="529" t="str">
        <f t="shared" ref="T72:AJ72" si="237">IF(T71="","",T68*T71)</f>
        <v/>
      </c>
      <c r="U72" s="529" t="str">
        <f t="shared" si="237"/>
        <v/>
      </c>
      <c r="V72" s="529" t="str">
        <f t="shared" si="237"/>
        <v/>
      </c>
      <c r="W72" s="529" t="str">
        <f t="shared" si="237"/>
        <v/>
      </c>
      <c r="X72" s="529" t="str">
        <f t="shared" si="237"/>
        <v/>
      </c>
      <c r="Y72" s="529" t="str">
        <f t="shared" si="237"/>
        <v/>
      </c>
      <c r="Z72" s="529">
        <f>IF(Z71="","",Z68*Z71)</f>
        <v>56</v>
      </c>
      <c r="AA72" s="529" t="str">
        <f t="shared" si="237"/>
        <v/>
      </c>
      <c r="AB72" s="529" t="str">
        <f t="shared" si="237"/>
        <v/>
      </c>
      <c r="AC72" s="529" t="str">
        <f t="shared" si="237"/>
        <v/>
      </c>
      <c r="AD72" s="529" t="str">
        <f t="shared" si="237"/>
        <v/>
      </c>
      <c r="AE72" s="529" t="str">
        <f t="shared" si="237"/>
        <v/>
      </c>
      <c r="AF72" s="529" t="str">
        <f t="shared" si="237"/>
        <v/>
      </c>
      <c r="AG72" s="529" t="str">
        <f t="shared" si="237"/>
        <v/>
      </c>
      <c r="AH72" s="529" t="str">
        <f t="shared" si="237"/>
        <v/>
      </c>
      <c r="AI72" s="529" t="str">
        <f t="shared" si="237"/>
        <v/>
      </c>
      <c r="AJ72" s="529" t="str">
        <f t="shared" si="237"/>
        <v/>
      </c>
      <c r="AK72" s="533"/>
      <c r="AL72" s="529" t="str">
        <f t="shared" ref="AL72:BB72" si="238">IF(AL71="","",AL68*AL71)</f>
        <v/>
      </c>
      <c r="AM72" s="529" t="str">
        <f t="shared" si="238"/>
        <v/>
      </c>
      <c r="AN72" s="529" t="str">
        <f t="shared" si="238"/>
        <v/>
      </c>
      <c r="AO72" s="529">
        <f t="shared" si="238"/>
        <v>25</v>
      </c>
      <c r="AP72" s="529" t="str">
        <f t="shared" si="238"/>
        <v/>
      </c>
      <c r="AQ72" s="529" t="str">
        <f t="shared" si="238"/>
        <v/>
      </c>
      <c r="AR72" s="529">
        <f t="shared" si="238"/>
        <v>3150</v>
      </c>
      <c r="AS72" s="529" t="str">
        <f t="shared" si="238"/>
        <v/>
      </c>
      <c r="AT72" s="529" t="str">
        <f t="shared" si="238"/>
        <v/>
      </c>
      <c r="AU72" s="529" t="str">
        <f t="shared" si="238"/>
        <v/>
      </c>
      <c r="AV72" s="529" t="str">
        <f t="shared" si="238"/>
        <v/>
      </c>
      <c r="AW72" s="529" t="str">
        <f t="shared" si="238"/>
        <v/>
      </c>
      <c r="AX72" s="529" t="str">
        <f t="shared" si="238"/>
        <v/>
      </c>
      <c r="AY72" s="529" t="str">
        <f t="shared" si="238"/>
        <v/>
      </c>
      <c r="AZ72" s="529" t="str">
        <f t="shared" si="238"/>
        <v/>
      </c>
      <c r="BA72" s="529" t="str">
        <f t="shared" si="238"/>
        <v/>
      </c>
      <c r="BB72" s="529" t="str">
        <f t="shared" si="238"/>
        <v/>
      </c>
      <c r="BC72" s="533"/>
      <c r="BD72" s="529" t="str">
        <f t="shared" ref="BD72:BT72" si="239">IF(BD71="","",BD68*BD71)</f>
        <v/>
      </c>
      <c r="BE72" s="529" t="str">
        <f t="shared" si="239"/>
        <v/>
      </c>
      <c r="BF72" s="529" t="str">
        <f t="shared" si="239"/>
        <v/>
      </c>
      <c r="BG72" s="529" t="str">
        <f t="shared" si="239"/>
        <v/>
      </c>
      <c r="BH72" s="529" t="str">
        <f t="shared" si="239"/>
        <v/>
      </c>
      <c r="BI72" s="529" t="str">
        <f t="shared" si="239"/>
        <v/>
      </c>
      <c r="BJ72" s="529" t="str">
        <f t="shared" si="239"/>
        <v/>
      </c>
      <c r="BK72" s="529" t="str">
        <f t="shared" si="239"/>
        <v/>
      </c>
      <c r="BL72" s="529" t="str">
        <f t="shared" si="239"/>
        <v/>
      </c>
      <c r="BM72" s="529" t="str">
        <f t="shared" si="239"/>
        <v/>
      </c>
      <c r="BN72" s="529" t="str">
        <f t="shared" si="239"/>
        <v/>
      </c>
      <c r="BO72" s="529" t="str">
        <f t="shared" si="239"/>
        <v/>
      </c>
      <c r="BP72" s="529" t="str">
        <f t="shared" si="239"/>
        <v/>
      </c>
      <c r="BQ72" s="529" t="str">
        <f t="shared" si="239"/>
        <v/>
      </c>
      <c r="BR72" s="529" t="str">
        <f t="shared" si="239"/>
        <v/>
      </c>
      <c r="BS72" s="529" t="str">
        <f t="shared" si="239"/>
        <v/>
      </c>
      <c r="BT72" s="529" t="str">
        <f t="shared" si="239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28"/>
        <v/>
      </c>
      <c r="CA72" s="671" t="str">
        <f t="shared" si="229"/>
        <v/>
      </c>
      <c r="CB72" s="671" t="str">
        <f t="shared" si="230"/>
        <v/>
      </c>
      <c r="CC72" s="672" t="str">
        <f t="shared" si="231"/>
        <v/>
      </c>
      <c r="CD72" s="482" t="str">
        <f t="shared" si="217"/>
        <v/>
      </c>
      <c r="CE72" s="88" t="str">
        <f t="shared" si="217"/>
        <v/>
      </c>
      <c r="CF72" s="89" t="str">
        <f t="shared" si="217"/>
        <v/>
      </c>
      <c r="CG72" s="89" t="str">
        <f t="shared" si="217"/>
        <v/>
      </c>
      <c r="CH72" s="89" t="str">
        <f t="shared" si="217"/>
        <v/>
      </c>
      <c r="CI72" s="89" t="str">
        <f t="shared" si="217"/>
        <v/>
      </c>
      <c r="CJ72" s="89" t="str">
        <f t="shared" si="217"/>
        <v/>
      </c>
      <c r="CK72" s="152" t="str">
        <f t="shared" si="217"/>
        <v/>
      </c>
      <c r="CL72" s="152" t="str">
        <f t="shared" si="217"/>
        <v/>
      </c>
      <c r="CM72" s="152" t="str">
        <f t="shared" si="217"/>
        <v/>
      </c>
      <c r="CN72" s="89" t="str">
        <f t="shared" si="217"/>
        <v/>
      </c>
      <c r="CO72" s="89" t="str">
        <f t="shared" si="217"/>
        <v/>
      </c>
      <c r="CP72" s="89" t="str">
        <f t="shared" si="217"/>
        <v/>
      </c>
      <c r="CQ72" s="89" t="str">
        <f t="shared" si="217"/>
        <v/>
      </c>
      <c r="CR72" s="89" t="str">
        <f t="shared" si="217"/>
        <v/>
      </c>
      <c r="CS72" s="88" t="str">
        <f t="shared" si="217"/>
        <v/>
      </c>
      <c r="CT72" s="483" t="str">
        <f t="shared" si="217"/>
        <v/>
      </c>
      <c r="CU72" s="494" t="str">
        <f t="shared" si="218"/>
        <v/>
      </c>
      <c r="CV72" s="495" t="str">
        <f t="shared" si="218"/>
        <v/>
      </c>
      <c r="CW72" s="496" t="str">
        <f t="shared" si="218"/>
        <v/>
      </c>
      <c r="CX72" s="496" t="str">
        <f t="shared" si="218"/>
        <v/>
      </c>
      <c r="CY72" s="496" t="str">
        <f t="shared" si="218"/>
        <v/>
      </c>
      <c r="CZ72" s="496" t="str">
        <f t="shared" si="218"/>
        <v/>
      </c>
      <c r="DA72" s="496" t="str">
        <f t="shared" si="218"/>
        <v/>
      </c>
      <c r="DB72" s="497" t="str">
        <f t="shared" si="218"/>
        <v/>
      </c>
      <c r="DC72" s="497" t="str">
        <f t="shared" si="218"/>
        <v/>
      </c>
      <c r="DD72" s="497" t="str">
        <f t="shared" si="218"/>
        <v/>
      </c>
      <c r="DE72" s="496" t="str">
        <f t="shared" si="218"/>
        <v/>
      </c>
      <c r="DF72" s="496" t="str">
        <f t="shared" si="218"/>
        <v/>
      </c>
      <c r="DG72" s="496" t="str">
        <f t="shared" si="218"/>
        <v/>
      </c>
      <c r="DH72" s="496" t="str">
        <f t="shared" si="218"/>
        <v/>
      </c>
      <c r="DI72" s="496" t="str">
        <f t="shared" si="218"/>
        <v/>
      </c>
      <c r="DJ72" s="495" t="str">
        <f t="shared" si="218"/>
        <v/>
      </c>
      <c r="DK72" s="494" t="str">
        <f t="shared" si="219"/>
        <v/>
      </c>
      <c r="DL72" s="586">
        <f t="shared" si="220"/>
        <v>0</v>
      </c>
      <c r="DM72" s="541">
        <f t="shared" si="221"/>
        <v>1</v>
      </c>
      <c r="DN72" s="541">
        <f t="shared" si="222"/>
        <v>2</v>
      </c>
      <c r="DO72" s="541">
        <f t="shared" si="223"/>
        <v>0</v>
      </c>
      <c r="DP72" s="673" t="str">
        <f>IF(DP64="","",(DP64+SUM(BV64)*(DP64="")-SUM(DP68)-DP71-SUM(BV71)*(DP71=""))*BV65/DP$7/365/$F$1)</f>
        <v/>
      </c>
      <c r="DQ72" s="532" t="str">
        <f>IF(DQ64="","",(DQ64+SUM(BW64)*(DQ64="")-SUM(DQ68)-DQ71-SUM(BW71)*(DQ71=""))*BW65/DQ$7/365/$F$1)</f>
        <v/>
      </c>
      <c r="DR72" s="532" t="str">
        <f>IF(DR64="","",(DR64+SUM(BX64)*(DR64="")-SUM(DR68)-DR71-SUM(BX71)*(DR71=""))*BX65/DR$7/365/$F$1)</f>
        <v/>
      </c>
      <c r="DS72" s="674" t="str">
        <f>IF(DS64="","",(DS64+SUM(BY64)*(DS64="")-SUM(DS68)-DS71-SUM(BY71)*(DS71=""))*BY65/DS$7/365/$F$1)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40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40"/>
        <v/>
      </c>
      <c r="CF74" s="89" t="str">
        <f t="shared" si="240"/>
        <v/>
      </c>
      <c r="CG74" s="89" t="str">
        <f t="shared" si="240"/>
        <v/>
      </c>
      <c r="CH74" s="89" t="str">
        <f t="shared" si="240"/>
        <v/>
      </c>
      <c r="CI74" s="89" t="str">
        <f t="shared" si="240"/>
        <v/>
      </c>
      <c r="CJ74" s="89" t="str">
        <f t="shared" si="240"/>
        <v/>
      </c>
      <c r="CK74" s="152" t="str">
        <f t="shared" si="240"/>
        <v/>
      </c>
      <c r="CL74" s="152" t="str">
        <f t="shared" si="240"/>
        <v/>
      </c>
      <c r="CM74" s="152" t="str">
        <f t="shared" si="240"/>
        <v/>
      </c>
      <c r="CN74" s="89" t="str">
        <f t="shared" si="240"/>
        <v/>
      </c>
      <c r="CO74" s="89" t="str">
        <f t="shared" si="240"/>
        <v/>
      </c>
      <c r="CP74" s="89" t="str">
        <f t="shared" si="240"/>
        <v/>
      </c>
      <c r="CQ74" s="89" t="str">
        <f t="shared" si="240"/>
        <v/>
      </c>
      <c r="CR74" s="89" t="str">
        <f t="shared" si="240"/>
        <v/>
      </c>
      <c r="CS74" s="88" t="str">
        <f t="shared" si="240"/>
        <v/>
      </c>
      <c r="CT74" s="483" t="str">
        <f t="shared" si="240"/>
        <v/>
      </c>
      <c r="CU74" s="494" t="str">
        <f t="shared" ref="CU74:DJ81" si="241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41"/>
        <v/>
      </c>
      <c r="CW74" s="496" t="str">
        <f t="shared" si="241"/>
        <v/>
      </c>
      <c r="CX74" s="496" t="str">
        <f t="shared" si="241"/>
        <v/>
      </c>
      <c r="CY74" s="496" t="str">
        <f t="shared" si="241"/>
        <v/>
      </c>
      <c r="CZ74" s="496" t="str">
        <f t="shared" si="241"/>
        <v/>
      </c>
      <c r="DA74" s="496" t="str">
        <f t="shared" si="241"/>
        <v/>
      </c>
      <c r="DB74" s="497" t="str">
        <f t="shared" si="241"/>
        <v/>
      </c>
      <c r="DC74" s="497" t="str">
        <f t="shared" si="241"/>
        <v/>
      </c>
      <c r="DD74" s="497" t="str">
        <f t="shared" si="241"/>
        <v/>
      </c>
      <c r="DE74" s="496" t="str">
        <f t="shared" si="241"/>
        <v/>
      </c>
      <c r="DF74" s="496" t="str">
        <f t="shared" si="241"/>
        <v/>
      </c>
      <c r="DG74" s="496" t="str">
        <f t="shared" si="241"/>
        <v/>
      </c>
      <c r="DH74" s="496" t="str">
        <f t="shared" si="241"/>
        <v/>
      </c>
      <c r="DI74" s="496" t="str">
        <f t="shared" si="241"/>
        <v/>
      </c>
      <c r="DJ74" s="495" t="str">
        <f t="shared" si="241"/>
        <v/>
      </c>
      <c r="DK74" s="494" t="str">
        <f t="shared" ref="DK74:DK81" si="242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43">COUNT(B74:R74)</f>
        <v>0</v>
      </c>
      <c r="DM74" s="541">
        <f t="shared" ref="DM74:DM81" si="244">COUNT(T74:AJ74)</f>
        <v>1</v>
      </c>
      <c r="DN74" s="541">
        <f t="shared" ref="DN74:DN81" si="245">COUNT(AL74:BB74)</f>
        <v>1</v>
      </c>
      <c r="DO74" s="541">
        <f t="shared" ref="DO74:DO81" si="246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40"/>
        <v/>
      </c>
      <c r="CE75" s="88" t="str">
        <f t="shared" si="240"/>
        <v/>
      </c>
      <c r="CF75" s="89" t="str">
        <f t="shared" si="240"/>
        <v/>
      </c>
      <c r="CG75" s="89" t="str">
        <f t="shared" si="240"/>
        <v/>
      </c>
      <c r="CH75" s="89" t="str">
        <f t="shared" si="240"/>
        <v/>
      </c>
      <c r="CI75" s="89" t="str">
        <f t="shared" si="240"/>
        <v/>
      </c>
      <c r="CJ75" s="89" t="str">
        <f t="shared" si="240"/>
        <v/>
      </c>
      <c r="CK75" s="152" t="str">
        <f t="shared" si="240"/>
        <v/>
      </c>
      <c r="CL75" s="152" t="str">
        <f t="shared" si="240"/>
        <v/>
      </c>
      <c r="CM75" s="152" t="str">
        <f t="shared" si="240"/>
        <v/>
      </c>
      <c r="CN75" s="89" t="str">
        <f t="shared" si="240"/>
        <v/>
      </c>
      <c r="CO75" s="89" t="str">
        <f t="shared" si="240"/>
        <v/>
      </c>
      <c r="CP75" s="89" t="str">
        <f t="shared" si="240"/>
        <v/>
      </c>
      <c r="CQ75" s="89" t="str">
        <f t="shared" si="240"/>
        <v/>
      </c>
      <c r="CR75" s="89" t="str">
        <f t="shared" si="240"/>
        <v/>
      </c>
      <c r="CS75" s="88" t="str">
        <f t="shared" si="240"/>
        <v/>
      </c>
      <c r="CT75" s="483" t="str">
        <f t="shared" si="240"/>
        <v/>
      </c>
      <c r="CU75" s="494" t="str">
        <f t="shared" si="241"/>
        <v/>
      </c>
      <c r="CV75" s="495" t="str">
        <f t="shared" si="241"/>
        <v/>
      </c>
      <c r="CW75" s="496" t="str">
        <f t="shared" si="241"/>
        <v/>
      </c>
      <c r="CX75" s="496" t="str">
        <f t="shared" si="241"/>
        <v/>
      </c>
      <c r="CY75" s="496" t="str">
        <f t="shared" si="241"/>
        <v/>
      </c>
      <c r="CZ75" s="496" t="str">
        <f t="shared" si="241"/>
        <v/>
      </c>
      <c r="DA75" s="496" t="str">
        <f t="shared" si="241"/>
        <v/>
      </c>
      <c r="DB75" s="497" t="str">
        <f t="shared" si="241"/>
        <v/>
      </c>
      <c r="DC75" s="497" t="str">
        <f t="shared" si="241"/>
        <v/>
      </c>
      <c r="DD75" s="497" t="str">
        <f t="shared" si="241"/>
        <v/>
      </c>
      <c r="DE75" s="496" t="str">
        <f t="shared" si="241"/>
        <v/>
      </c>
      <c r="DF75" s="496" t="str">
        <f t="shared" si="241"/>
        <v/>
      </c>
      <c r="DG75" s="496" t="str">
        <f t="shared" si="241"/>
        <v/>
      </c>
      <c r="DH75" s="496" t="str">
        <f t="shared" si="241"/>
        <v/>
      </c>
      <c r="DI75" s="496" t="str">
        <f t="shared" si="241"/>
        <v/>
      </c>
      <c r="DJ75" s="495" t="str">
        <f t="shared" si="241"/>
        <v/>
      </c>
      <c r="DK75" s="494" t="str">
        <f t="shared" si="242"/>
        <v/>
      </c>
      <c r="DL75" s="586">
        <f t="shared" si="243"/>
        <v>0</v>
      </c>
      <c r="DM75" s="541">
        <f t="shared" si="244"/>
        <v>1</v>
      </c>
      <c r="DN75" s="541">
        <f t="shared" si="245"/>
        <v>1</v>
      </c>
      <c r="DO75" s="541">
        <f t="shared" si="246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40"/>
        <v/>
      </c>
      <c r="CE76" s="88" t="str">
        <f t="shared" si="240"/>
        <v/>
      </c>
      <c r="CF76" s="89" t="str">
        <f t="shared" si="240"/>
        <v/>
      </c>
      <c r="CG76" s="89" t="str">
        <f t="shared" si="240"/>
        <v/>
      </c>
      <c r="CH76" s="89" t="str">
        <f t="shared" si="240"/>
        <v/>
      </c>
      <c r="CI76" s="89" t="str">
        <f t="shared" si="240"/>
        <v/>
      </c>
      <c r="CJ76" s="89" t="str">
        <f t="shared" si="240"/>
        <v/>
      </c>
      <c r="CK76" s="152" t="str">
        <f t="shared" si="240"/>
        <v/>
      </c>
      <c r="CL76" s="152" t="str">
        <f t="shared" si="240"/>
        <v/>
      </c>
      <c r="CM76" s="152" t="str">
        <f t="shared" si="240"/>
        <v/>
      </c>
      <c r="CN76" s="89" t="str">
        <f t="shared" si="240"/>
        <v/>
      </c>
      <c r="CO76" s="89" t="str">
        <f t="shared" si="240"/>
        <v/>
      </c>
      <c r="CP76" s="89" t="str">
        <f t="shared" si="240"/>
        <v/>
      </c>
      <c r="CQ76" s="89" t="str">
        <f t="shared" si="240"/>
        <v/>
      </c>
      <c r="CR76" s="89" t="str">
        <f t="shared" si="240"/>
        <v/>
      </c>
      <c r="CS76" s="88" t="str">
        <f t="shared" si="240"/>
        <v/>
      </c>
      <c r="CT76" s="483" t="str">
        <f t="shared" si="240"/>
        <v/>
      </c>
      <c r="CU76" s="494" t="str">
        <f t="shared" si="241"/>
        <v/>
      </c>
      <c r="CV76" s="495" t="str">
        <f t="shared" si="241"/>
        <v/>
      </c>
      <c r="CW76" s="496" t="str">
        <f t="shared" si="241"/>
        <v/>
      </c>
      <c r="CX76" s="496" t="str">
        <f t="shared" si="241"/>
        <v/>
      </c>
      <c r="CY76" s="496" t="str">
        <f t="shared" si="241"/>
        <v/>
      </c>
      <c r="CZ76" s="496" t="str">
        <f t="shared" si="241"/>
        <v/>
      </c>
      <c r="DA76" s="496" t="str">
        <f t="shared" si="241"/>
        <v/>
      </c>
      <c r="DB76" s="497" t="str">
        <f t="shared" si="241"/>
        <v/>
      </c>
      <c r="DC76" s="497" t="str">
        <f t="shared" si="241"/>
        <v/>
      </c>
      <c r="DD76" s="497" t="str">
        <f t="shared" si="241"/>
        <v/>
      </c>
      <c r="DE76" s="496" t="str">
        <f t="shared" si="241"/>
        <v/>
      </c>
      <c r="DF76" s="496" t="str">
        <f t="shared" si="241"/>
        <v/>
      </c>
      <c r="DG76" s="496" t="str">
        <f t="shared" si="241"/>
        <v/>
      </c>
      <c r="DH76" s="496" t="str">
        <f t="shared" si="241"/>
        <v/>
      </c>
      <c r="DI76" s="496" t="str">
        <f t="shared" si="241"/>
        <v/>
      </c>
      <c r="DJ76" s="495" t="str">
        <f t="shared" si="241"/>
        <v/>
      </c>
      <c r="DK76" s="494" t="str">
        <f t="shared" si="242"/>
        <v/>
      </c>
      <c r="DL76" s="586">
        <f t="shared" si="243"/>
        <v>0</v>
      </c>
      <c r="DM76" s="541">
        <f t="shared" si="244"/>
        <v>1</v>
      </c>
      <c r="DN76" s="541">
        <f t="shared" si="245"/>
        <v>1</v>
      </c>
      <c r="DO76" s="541">
        <f t="shared" si="246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47">IF(B75="","",B74*B75*B76)</f>
        <v/>
      </c>
      <c r="C77" s="529" t="str">
        <f t="shared" si="247"/>
        <v/>
      </c>
      <c r="D77" s="529" t="str">
        <f t="shared" si="247"/>
        <v/>
      </c>
      <c r="E77" s="529" t="str">
        <f t="shared" si="247"/>
        <v/>
      </c>
      <c r="F77" s="529" t="str">
        <f t="shared" si="247"/>
        <v/>
      </c>
      <c r="G77" s="529" t="str">
        <f t="shared" si="247"/>
        <v/>
      </c>
      <c r="H77" s="529" t="str">
        <f t="shared" si="247"/>
        <v/>
      </c>
      <c r="I77" s="529" t="str">
        <f t="shared" si="247"/>
        <v/>
      </c>
      <c r="J77" s="529" t="str">
        <f t="shared" si="247"/>
        <v/>
      </c>
      <c r="K77" s="529" t="str">
        <f t="shared" si="247"/>
        <v/>
      </c>
      <c r="L77" s="529" t="str">
        <f t="shared" si="247"/>
        <v/>
      </c>
      <c r="M77" s="529" t="str">
        <f t="shared" si="247"/>
        <v/>
      </c>
      <c r="N77" s="529" t="str">
        <f t="shared" si="247"/>
        <v/>
      </c>
      <c r="O77" s="529" t="str">
        <f t="shared" si="247"/>
        <v/>
      </c>
      <c r="P77" s="529" t="str">
        <f t="shared" si="247"/>
        <v/>
      </c>
      <c r="Q77" s="529" t="str">
        <f t="shared" si="247"/>
        <v/>
      </c>
      <c r="R77" s="529" t="str">
        <f t="shared" si="247"/>
        <v/>
      </c>
      <c r="S77" s="533"/>
      <c r="T77" s="529" t="str">
        <f t="shared" ref="T77:AJ77" si="248">IF(T75="","",T74*T75*T76)</f>
        <v/>
      </c>
      <c r="U77" s="529" t="str">
        <f t="shared" si="248"/>
        <v/>
      </c>
      <c r="V77" s="529" t="str">
        <f t="shared" si="248"/>
        <v/>
      </c>
      <c r="W77" s="529" t="str">
        <f t="shared" si="248"/>
        <v/>
      </c>
      <c r="X77" s="529" t="str">
        <f t="shared" si="248"/>
        <v/>
      </c>
      <c r="Y77" s="529" t="str">
        <f t="shared" si="248"/>
        <v/>
      </c>
      <c r="Z77" s="529">
        <f t="shared" si="248"/>
        <v>24</v>
      </c>
      <c r="AA77" s="529" t="str">
        <f t="shared" si="248"/>
        <v/>
      </c>
      <c r="AB77" s="529" t="str">
        <f t="shared" si="248"/>
        <v/>
      </c>
      <c r="AC77" s="529" t="str">
        <f t="shared" si="248"/>
        <v/>
      </c>
      <c r="AD77" s="529" t="str">
        <f t="shared" si="248"/>
        <v/>
      </c>
      <c r="AE77" s="529" t="str">
        <f t="shared" si="248"/>
        <v/>
      </c>
      <c r="AF77" s="529" t="str">
        <f t="shared" si="248"/>
        <v/>
      </c>
      <c r="AG77" s="529" t="str">
        <f t="shared" si="248"/>
        <v/>
      </c>
      <c r="AH77" s="529" t="str">
        <f t="shared" si="248"/>
        <v/>
      </c>
      <c r="AI77" s="529" t="str">
        <f t="shared" si="248"/>
        <v/>
      </c>
      <c r="AJ77" s="529" t="str">
        <f t="shared" si="248"/>
        <v/>
      </c>
      <c r="AK77" s="533"/>
      <c r="AL77" s="529" t="str">
        <f t="shared" ref="AL77:BB77" si="249">IF(AL75="","",AL74*AL75*AL76)</f>
        <v/>
      </c>
      <c r="AM77" s="529" t="str">
        <f t="shared" si="249"/>
        <v/>
      </c>
      <c r="AN77" s="529" t="str">
        <f t="shared" si="249"/>
        <v/>
      </c>
      <c r="AO77" s="529">
        <f t="shared" si="249"/>
        <v>6</v>
      </c>
      <c r="AP77" s="529" t="str">
        <f t="shared" si="249"/>
        <v/>
      </c>
      <c r="AQ77" s="529" t="str">
        <f t="shared" si="249"/>
        <v/>
      </c>
      <c r="AR77" s="529" t="str">
        <f t="shared" si="249"/>
        <v/>
      </c>
      <c r="AS77" s="529" t="str">
        <f t="shared" si="249"/>
        <v/>
      </c>
      <c r="AT77" s="529" t="str">
        <f t="shared" si="249"/>
        <v/>
      </c>
      <c r="AU77" s="529" t="str">
        <f t="shared" si="249"/>
        <v/>
      </c>
      <c r="AV77" s="529" t="str">
        <f t="shared" si="249"/>
        <v/>
      </c>
      <c r="AW77" s="529" t="str">
        <f t="shared" si="249"/>
        <v/>
      </c>
      <c r="AX77" s="529" t="str">
        <f t="shared" si="249"/>
        <v/>
      </c>
      <c r="AY77" s="529" t="str">
        <f t="shared" si="249"/>
        <v/>
      </c>
      <c r="AZ77" s="529" t="str">
        <f t="shared" si="249"/>
        <v/>
      </c>
      <c r="BA77" s="529" t="str">
        <f t="shared" si="249"/>
        <v/>
      </c>
      <c r="BB77" s="529" t="str">
        <f t="shared" si="249"/>
        <v/>
      </c>
      <c r="BC77" s="533"/>
      <c r="BD77" s="529" t="str">
        <f t="shared" ref="BD77:BT77" si="250">IF(BD75="","",BD74*BD75*BD76)</f>
        <v/>
      </c>
      <c r="BE77" s="529" t="str">
        <f t="shared" si="250"/>
        <v/>
      </c>
      <c r="BF77" s="529" t="str">
        <f t="shared" si="250"/>
        <v/>
      </c>
      <c r="BG77" s="529" t="str">
        <f t="shared" si="250"/>
        <v/>
      </c>
      <c r="BH77" s="529" t="str">
        <f t="shared" si="250"/>
        <v/>
      </c>
      <c r="BI77" s="529" t="str">
        <f t="shared" si="250"/>
        <v/>
      </c>
      <c r="BJ77" s="529" t="str">
        <f t="shared" si="250"/>
        <v/>
      </c>
      <c r="BK77" s="529" t="str">
        <f t="shared" si="250"/>
        <v/>
      </c>
      <c r="BL77" s="529" t="str">
        <f t="shared" si="250"/>
        <v/>
      </c>
      <c r="BM77" s="529" t="str">
        <f t="shared" si="250"/>
        <v/>
      </c>
      <c r="BN77" s="529" t="str">
        <f t="shared" si="250"/>
        <v/>
      </c>
      <c r="BO77" s="529" t="str">
        <f t="shared" si="250"/>
        <v/>
      </c>
      <c r="BP77" s="529" t="str">
        <f t="shared" si="250"/>
        <v/>
      </c>
      <c r="BQ77" s="529" t="str">
        <f t="shared" si="250"/>
        <v/>
      </c>
      <c r="BR77" s="529" t="str">
        <f t="shared" si="250"/>
        <v/>
      </c>
      <c r="BS77" s="529" t="str">
        <f t="shared" si="250"/>
        <v/>
      </c>
      <c r="BT77" s="529" t="str">
        <f t="shared" si="250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51">IF(DL77&lt;3,"",(SUM(B77:R77)-MIN(B77:R77)-MAX(B77:R77))/(DL77-2))</f>
        <v/>
      </c>
      <c r="CA77" s="584" t="str">
        <f t="shared" ref="CA77:CA81" si="252">IF(DM77&lt;3,"",(SUM(T77:AJ77)-MIN(T77:AJ77)-MAX(T77:AJ77))/(DM77-2))</f>
        <v/>
      </c>
      <c r="CB77" s="584" t="str">
        <f t="shared" ref="CB77:CB81" si="253">IF(DN77&lt;3,"",(SUM(AL77:BB77)-MIN(AL77:BB77)-MAX(AL77:BB77))/(DN77-2))</f>
        <v/>
      </c>
      <c r="CC77" s="585" t="str">
        <f t="shared" ref="CC77:CC81" si="254">IF(DO77&lt;3,"",(SUM(BD77:BT77)-MIN(BD77:BT77)-MAX(BD77:BT77))/(DO77-2))</f>
        <v/>
      </c>
      <c r="CD77" s="482" t="str">
        <f t="shared" si="240"/>
        <v/>
      </c>
      <c r="CE77" s="88" t="str">
        <f t="shared" si="240"/>
        <v/>
      </c>
      <c r="CF77" s="89" t="str">
        <f t="shared" si="240"/>
        <v/>
      </c>
      <c r="CG77" s="89" t="str">
        <f t="shared" si="240"/>
        <v/>
      </c>
      <c r="CH77" s="89" t="str">
        <f t="shared" si="240"/>
        <v/>
      </c>
      <c r="CI77" s="89" t="str">
        <f t="shared" si="240"/>
        <v/>
      </c>
      <c r="CJ77" s="89" t="str">
        <f t="shared" si="240"/>
        <v/>
      </c>
      <c r="CK77" s="152" t="str">
        <f t="shared" si="240"/>
        <v/>
      </c>
      <c r="CL77" s="152" t="str">
        <f t="shared" si="240"/>
        <v/>
      </c>
      <c r="CM77" s="152" t="str">
        <f t="shared" si="240"/>
        <v/>
      </c>
      <c r="CN77" s="89" t="str">
        <f t="shared" si="240"/>
        <v/>
      </c>
      <c r="CO77" s="89" t="str">
        <f t="shared" si="240"/>
        <v/>
      </c>
      <c r="CP77" s="89" t="str">
        <f t="shared" si="240"/>
        <v/>
      </c>
      <c r="CQ77" s="89" t="str">
        <f t="shared" si="240"/>
        <v/>
      </c>
      <c r="CR77" s="89" t="str">
        <f t="shared" si="240"/>
        <v/>
      </c>
      <c r="CS77" s="88" t="str">
        <f t="shared" si="240"/>
        <v/>
      </c>
      <c r="CT77" s="483" t="str">
        <f t="shared" si="240"/>
        <v/>
      </c>
      <c r="CU77" s="494" t="str">
        <f t="shared" si="241"/>
        <v/>
      </c>
      <c r="CV77" s="495" t="str">
        <f t="shared" si="241"/>
        <v/>
      </c>
      <c r="CW77" s="496" t="str">
        <f t="shared" si="241"/>
        <v/>
      </c>
      <c r="CX77" s="496" t="str">
        <f t="shared" si="241"/>
        <v/>
      </c>
      <c r="CY77" s="496" t="str">
        <f t="shared" si="241"/>
        <v/>
      </c>
      <c r="CZ77" s="496" t="str">
        <f t="shared" si="241"/>
        <v/>
      </c>
      <c r="DA77" s="496" t="str">
        <f t="shared" si="241"/>
        <v/>
      </c>
      <c r="DB77" s="497" t="str">
        <f t="shared" si="241"/>
        <v/>
      </c>
      <c r="DC77" s="497" t="str">
        <f t="shared" si="241"/>
        <v/>
      </c>
      <c r="DD77" s="497" t="str">
        <f t="shared" si="241"/>
        <v/>
      </c>
      <c r="DE77" s="496" t="str">
        <f t="shared" si="241"/>
        <v/>
      </c>
      <c r="DF77" s="496" t="str">
        <f t="shared" si="241"/>
        <v/>
      </c>
      <c r="DG77" s="496" t="str">
        <f t="shared" si="241"/>
        <v/>
      </c>
      <c r="DH77" s="496" t="str">
        <f t="shared" si="241"/>
        <v/>
      </c>
      <c r="DI77" s="496" t="str">
        <f t="shared" si="241"/>
        <v/>
      </c>
      <c r="DJ77" s="495" t="str">
        <f t="shared" si="241"/>
        <v/>
      </c>
      <c r="DK77" s="494" t="str">
        <f t="shared" si="242"/>
        <v/>
      </c>
      <c r="DL77" s="586">
        <f t="shared" si="243"/>
        <v>0</v>
      </c>
      <c r="DM77" s="541">
        <f t="shared" si="244"/>
        <v>1</v>
      </c>
      <c r="DN77" s="541">
        <f t="shared" si="245"/>
        <v>1</v>
      </c>
      <c r="DO77" s="541">
        <f t="shared" si="246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$G$1 &amp; "/kg"</f>
        <v>kcal/kg</v>
      </c>
      <c r="B78" s="517">
        <f>8800*$K$1</f>
        <v>8800</v>
      </c>
      <c r="C78" s="517">
        <f t="shared" ref="C78:R78" si="255">8800*$K$1</f>
        <v>8800</v>
      </c>
      <c r="D78" s="517">
        <f t="shared" si="255"/>
        <v>8800</v>
      </c>
      <c r="E78" s="517">
        <f t="shared" si="255"/>
        <v>8800</v>
      </c>
      <c r="F78" s="517">
        <f t="shared" si="255"/>
        <v>8800</v>
      </c>
      <c r="G78" s="517">
        <f t="shared" si="255"/>
        <v>8800</v>
      </c>
      <c r="H78" s="517">
        <f t="shared" si="255"/>
        <v>8800</v>
      </c>
      <c r="I78" s="517">
        <f t="shared" si="255"/>
        <v>8800</v>
      </c>
      <c r="J78" s="517">
        <f t="shared" si="255"/>
        <v>8800</v>
      </c>
      <c r="K78" s="517">
        <f t="shared" si="255"/>
        <v>8800</v>
      </c>
      <c r="L78" s="517">
        <f t="shared" si="255"/>
        <v>8800</v>
      </c>
      <c r="M78" s="517">
        <f t="shared" si="255"/>
        <v>8800</v>
      </c>
      <c r="N78" s="517">
        <f t="shared" si="255"/>
        <v>8800</v>
      </c>
      <c r="O78" s="517">
        <f t="shared" si="255"/>
        <v>8800</v>
      </c>
      <c r="P78" s="517">
        <f t="shared" si="255"/>
        <v>8800</v>
      </c>
      <c r="Q78" s="517">
        <f t="shared" si="255"/>
        <v>8800</v>
      </c>
      <c r="R78" s="517">
        <f t="shared" si="255"/>
        <v>8800</v>
      </c>
      <c r="S78" s="704"/>
      <c r="T78" s="517">
        <f>8800*$K$1</f>
        <v>8800</v>
      </c>
      <c r="U78" s="517">
        <f t="shared" ref="U78:AJ78" si="256">8800*$K$1</f>
        <v>8800</v>
      </c>
      <c r="V78" s="517">
        <f t="shared" si="256"/>
        <v>8800</v>
      </c>
      <c r="W78" s="517">
        <f t="shared" si="256"/>
        <v>8800</v>
      </c>
      <c r="X78" s="517">
        <f t="shared" si="256"/>
        <v>8800</v>
      </c>
      <c r="Y78" s="517">
        <f t="shared" si="256"/>
        <v>8800</v>
      </c>
      <c r="Z78" s="517">
        <f t="shared" si="256"/>
        <v>8800</v>
      </c>
      <c r="AA78" s="517">
        <f t="shared" si="256"/>
        <v>8800</v>
      </c>
      <c r="AB78" s="517">
        <f t="shared" si="256"/>
        <v>8800</v>
      </c>
      <c r="AC78" s="517">
        <f t="shared" si="256"/>
        <v>8800</v>
      </c>
      <c r="AD78" s="517">
        <f t="shared" si="256"/>
        <v>8800</v>
      </c>
      <c r="AE78" s="517">
        <f t="shared" si="256"/>
        <v>8800</v>
      </c>
      <c r="AF78" s="517">
        <f t="shared" si="256"/>
        <v>8800</v>
      </c>
      <c r="AG78" s="517">
        <f t="shared" si="256"/>
        <v>8800</v>
      </c>
      <c r="AH78" s="517">
        <f t="shared" si="256"/>
        <v>8800</v>
      </c>
      <c r="AI78" s="517">
        <f t="shared" si="256"/>
        <v>8800</v>
      </c>
      <c r="AJ78" s="517">
        <f t="shared" si="256"/>
        <v>8800</v>
      </c>
      <c r="AK78" s="704"/>
      <c r="AL78" s="517">
        <f>8800*$K$1</f>
        <v>8800</v>
      </c>
      <c r="AM78" s="517">
        <f t="shared" ref="AM78:BB78" si="257">8800*$K$1</f>
        <v>8800</v>
      </c>
      <c r="AN78" s="517">
        <f t="shared" si="257"/>
        <v>8800</v>
      </c>
      <c r="AO78" s="517">
        <f t="shared" si="257"/>
        <v>8800</v>
      </c>
      <c r="AP78" s="517">
        <f t="shared" si="257"/>
        <v>8800</v>
      </c>
      <c r="AQ78" s="517">
        <f t="shared" si="257"/>
        <v>8800</v>
      </c>
      <c r="AR78" s="517">
        <f t="shared" si="257"/>
        <v>8800</v>
      </c>
      <c r="AS78" s="517">
        <f t="shared" si="257"/>
        <v>8800</v>
      </c>
      <c r="AT78" s="517">
        <f t="shared" si="257"/>
        <v>8800</v>
      </c>
      <c r="AU78" s="517">
        <f t="shared" si="257"/>
        <v>8800</v>
      </c>
      <c r="AV78" s="517">
        <f t="shared" si="257"/>
        <v>8800</v>
      </c>
      <c r="AW78" s="517">
        <f t="shared" si="257"/>
        <v>8800</v>
      </c>
      <c r="AX78" s="517">
        <f t="shared" si="257"/>
        <v>8800</v>
      </c>
      <c r="AY78" s="517">
        <f t="shared" si="257"/>
        <v>8800</v>
      </c>
      <c r="AZ78" s="517">
        <f t="shared" si="257"/>
        <v>8800</v>
      </c>
      <c r="BA78" s="517">
        <f t="shared" si="257"/>
        <v>8800</v>
      </c>
      <c r="BB78" s="517">
        <f t="shared" si="257"/>
        <v>8800</v>
      </c>
      <c r="BC78" s="704"/>
      <c r="BD78" s="517">
        <f>8800*$K$1</f>
        <v>8800</v>
      </c>
      <c r="BE78" s="517">
        <f t="shared" ref="BE78:BY78" si="258">8800*$K$1</f>
        <v>8800</v>
      </c>
      <c r="BF78" s="517">
        <f t="shared" si="258"/>
        <v>8800</v>
      </c>
      <c r="BG78" s="517">
        <f t="shared" si="258"/>
        <v>8800</v>
      </c>
      <c r="BH78" s="517">
        <f t="shared" si="258"/>
        <v>8800</v>
      </c>
      <c r="BI78" s="517">
        <f t="shared" si="258"/>
        <v>8800</v>
      </c>
      <c r="BJ78" s="517">
        <f t="shared" si="258"/>
        <v>8800</v>
      </c>
      <c r="BK78" s="517">
        <f t="shared" si="258"/>
        <v>8800</v>
      </c>
      <c r="BL78" s="517">
        <f t="shared" si="258"/>
        <v>8800</v>
      </c>
      <c r="BM78" s="517">
        <f t="shared" si="258"/>
        <v>8800</v>
      </c>
      <c r="BN78" s="517">
        <f t="shared" si="258"/>
        <v>8800</v>
      </c>
      <c r="BO78" s="517">
        <f t="shared" si="258"/>
        <v>8800</v>
      </c>
      <c r="BP78" s="517">
        <f t="shared" si="258"/>
        <v>8800</v>
      </c>
      <c r="BQ78" s="517">
        <f t="shared" si="258"/>
        <v>8800</v>
      </c>
      <c r="BR78" s="517">
        <f t="shared" si="258"/>
        <v>8800</v>
      </c>
      <c r="BS78" s="517">
        <f t="shared" si="258"/>
        <v>8800</v>
      </c>
      <c r="BT78" s="517">
        <f t="shared" si="258"/>
        <v>8800</v>
      </c>
      <c r="BU78" s="704"/>
      <c r="BV78" s="517">
        <f t="shared" si="258"/>
        <v>8800</v>
      </c>
      <c r="BW78" s="517">
        <f t="shared" si="258"/>
        <v>8800</v>
      </c>
      <c r="BX78" s="517">
        <f t="shared" si="258"/>
        <v>8800</v>
      </c>
      <c r="BY78" s="517">
        <f t="shared" si="258"/>
        <v>8800</v>
      </c>
      <c r="BZ78" s="584">
        <f t="shared" si="251"/>
        <v>8800</v>
      </c>
      <c r="CA78" s="584">
        <f t="shared" si="252"/>
        <v>8800</v>
      </c>
      <c r="CB78" s="584">
        <f t="shared" si="253"/>
        <v>8800</v>
      </c>
      <c r="CC78" s="585">
        <f t="shared" si="254"/>
        <v>8800</v>
      </c>
      <c r="CD78" s="482">
        <f t="shared" si="240"/>
        <v>8800</v>
      </c>
      <c r="CE78" s="88">
        <f t="shared" si="240"/>
        <v>8800</v>
      </c>
      <c r="CF78" s="89">
        <f t="shared" si="240"/>
        <v>8800</v>
      </c>
      <c r="CG78" s="89">
        <f t="shared" si="240"/>
        <v>8800</v>
      </c>
      <c r="CH78" s="89">
        <f t="shared" si="240"/>
        <v>8800</v>
      </c>
      <c r="CI78" s="89">
        <f t="shared" si="240"/>
        <v>8800</v>
      </c>
      <c r="CJ78" s="89">
        <f t="shared" si="240"/>
        <v>8800</v>
      </c>
      <c r="CK78" s="152">
        <f t="shared" si="240"/>
        <v>8800</v>
      </c>
      <c r="CL78" s="152">
        <f t="shared" si="240"/>
        <v>8800</v>
      </c>
      <c r="CM78" s="152">
        <f t="shared" si="240"/>
        <v>8800</v>
      </c>
      <c r="CN78" s="89">
        <f t="shared" si="240"/>
        <v>8800</v>
      </c>
      <c r="CO78" s="89">
        <f t="shared" si="240"/>
        <v>8800</v>
      </c>
      <c r="CP78" s="89">
        <f t="shared" si="240"/>
        <v>8800</v>
      </c>
      <c r="CQ78" s="89">
        <f t="shared" si="240"/>
        <v>8800</v>
      </c>
      <c r="CR78" s="89">
        <f t="shared" si="240"/>
        <v>8800</v>
      </c>
      <c r="CS78" s="88">
        <f t="shared" si="240"/>
        <v>8800</v>
      </c>
      <c r="CT78" s="483">
        <f t="shared" si="240"/>
        <v>8800</v>
      </c>
      <c r="CU78" s="494">
        <f t="shared" si="241"/>
        <v>8800</v>
      </c>
      <c r="CV78" s="495">
        <f t="shared" si="241"/>
        <v>8800</v>
      </c>
      <c r="CW78" s="496">
        <f t="shared" si="241"/>
        <v>8800</v>
      </c>
      <c r="CX78" s="496">
        <f t="shared" si="241"/>
        <v>8800</v>
      </c>
      <c r="CY78" s="496">
        <f t="shared" si="241"/>
        <v>8800</v>
      </c>
      <c r="CZ78" s="496">
        <f t="shared" si="241"/>
        <v>8800</v>
      </c>
      <c r="DA78" s="496">
        <f t="shared" si="241"/>
        <v>8800</v>
      </c>
      <c r="DB78" s="497">
        <f t="shared" si="241"/>
        <v>8800</v>
      </c>
      <c r="DC78" s="497">
        <f t="shared" si="241"/>
        <v>8800</v>
      </c>
      <c r="DD78" s="497">
        <f t="shared" si="241"/>
        <v>8800</v>
      </c>
      <c r="DE78" s="496">
        <f t="shared" si="241"/>
        <v>8800</v>
      </c>
      <c r="DF78" s="496">
        <f t="shared" si="241"/>
        <v>8800</v>
      </c>
      <c r="DG78" s="496">
        <f t="shared" si="241"/>
        <v>8800</v>
      </c>
      <c r="DH78" s="496">
        <f t="shared" si="241"/>
        <v>8800</v>
      </c>
      <c r="DI78" s="496">
        <f t="shared" si="241"/>
        <v>8800</v>
      </c>
      <c r="DJ78" s="495">
        <f t="shared" si="241"/>
        <v>8800</v>
      </c>
      <c r="DK78" s="494">
        <f t="shared" si="242"/>
        <v>8800</v>
      </c>
      <c r="DL78" s="586">
        <f t="shared" si="243"/>
        <v>17</v>
      </c>
      <c r="DM78" s="541">
        <f t="shared" si="244"/>
        <v>17</v>
      </c>
      <c r="DN78" s="541">
        <f t="shared" si="245"/>
        <v>17</v>
      </c>
      <c r="DO78" s="541">
        <f t="shared" si="246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$G$1 &amp; " (%)"</f>
        <v>kcal (%)</v>
      </c>
      <c r="B79" s="532" t="str">
        <f>IF(B77="","",B77*B78/B$7/365/$F$1)</f>
        <v/>
      </c>
      <c r="C79" s="532" t="str">
        <f>IF(C77="","",C77*C78/C$7/365/$F$1)</f>
        <v/>
      </c>
      <c r="D79" s="532" t="str">
        <f>IF(D77="","",D77*D78/D$7/365/$F$1)</f>
        <v/>
      </c>
      <c r="E79" s="532" t="str">
        <f>IF(E77="","",E77*E78/E$7/365/$F$1)</f>
        <v/>
      </c>
      <c r="F79" s="532" t="str">
        <f>IF(F77="","",F77*F78/F$7/365/$F$1)</f>
        <v/>
      </c>
      <c r="G79" s="532" t="str">
        <f>IF(G77="","",G77*G78/G$7/365/$F$1)</f>
        <v/>
      </c>
      <c r="H79" s="532" t="str">
        <f>IF(H77="","",H77*H78/H$7/365/$F$1)</f>
        <v/>
      </c>
      <c r="I79" s="532" t="str">
        <f>IF(I77="","",I77*I78/I$7/365/$F$1)</f>
        <v/>
      </c>
      <c r="J79" s="532" t="str">
        <f>IF(J77="","",J77*J78/J$7/365/$F$1)</f>
        <v/>
      </c>
      <c r="K79" s="532" t="str">
        <f>IF(K77="","",K77*K78/K$7/365/$F$1)</f>
        <v/>
      </c>
      <c r="L79" s="532" t="str">
        <f>IF(L77="","",L77*L78/L$7/365/$F$1)</f>
        <v/>
      </c>
      <c r="M79" s="532" t="str">
        <f>IF(M77="","",M77*M78/M$7/365/$F$1)</f>
        <v/>
      </c>
      <c r="N79" s="532" t="str">
        <f>IF(N77="","",N77*N78/N$7/365/$F$1)</f>
        <v/>
      </c>
      <c r="O79" s="532" t="str">
        <f>IF(O77="","",O77*O78/O$7/365/$F$1)</f>
        <v/>
      </c>
      <c r="P79" s="532" t="str">
        <f>IF(P77="","",P77*P78/P$7/365/$F$1)</f>
        <v/>
      </c>
      <c r="Q79" s="532" t="str">
        <f>IF(Q77="","",Q77*Q78/Q$7/365/$F$1)</f>
        <v/>
      </c>
      <c r="R79" s="532" t="str">
        <f>IF(R77="","",R77*R78/R$7/365/$F$1)</f>
        <v/>
      </c>
      <c r="S79" s="670"/>
      <c r="T79" s="532" t="str">
        <f>IF(T77="","",T77*T78/T$7/365/$F$1)</f>
        <v/>
      </c>
      <c r="U79" s="532" t="str">
        <f>IF(U77="","",U77*U78/U$7/365/$F$1)</f>
        <v/>
      </c>
      <c r="V79" s="532" t="str">
        <f>IF(V77="","",V77*V78/V$7/365/$F$1)</f>
        <v/>
      </c>
      <c r="W79" s="532" t="str">
        <f>IF(W77="","",W77*W78/W$7/365/$F$1)</f>
        <v/>
      </c>
      <c r="X79" s="532" t="str">
        <f>IF(X77="","",X77*X78/X$7/365/$F$1)</f>
        <v/>
      </c>
      <c r="Y79" s="532" t="str">
        <f>IF(Y77="","",Y77*Y78/Y$7/365/$F$1)</f>
        <v/>
      </c>
      <c r="Z79" s="532">
        <f>IF(Z77="","",Z77*Z78/Z$7/365/$F$1)</f>
        <v>3.9362594352809623E-2</v>
      </c>
      <c r="AA79" s="532" t="str">
        <f>IF(AA77="","",AA77*AA78/AA$7/365/$F$1)</f>
        <v/>
      </c>
      <c r="AB79" s="532" t="str">
        <f>IF(AB77="","",AB77*AB78/AB$7/365/$F$1)</f>
        <v/>
      </c>
      <c r="AC79" s="532" t="str">
        <f>IF(AC77="","",AC77*AC78/AC$7/365/$F$1)</f>
        <v/>
      </c>
      <c r="AD79" s="532" t="str">
        <f>IF(AD77="","",AD77*AD78/AD$7/365/$F$1)</f>
        <v/>
      </c>
      <c r="AE79" s="532" t="str">
        <f>IF(AE77="","",AE77*AE78/AE$7/365/$F$1)</f>
        <v/>
      </c>
      <c r="AF79" s="532" t="str">
        <f>IF(AF77="","",AF77*AF78/AF$7/365/$F$1)</f>
        <v/>
      </c>
      <c r="AG79" s="532" t="str">
        <f>IF(AG77="","",AG77*AG78/AG$7/365/$F$1)</f>
        <v/>
      </c>
      <c r="AH79" s="532" t="str">
        <f>IF(AH77="","",AH77*AH78/AH$7/365/$F$1)</f>
        <v/>
      </c>
      <c r="AI79" s="532" t="str">
        <f>IF(AI77="","",AI77*AI78/AI$7/365/$F$1)</f>
        <v/>
      </c>
      <c r="AJ79" s="532" t="str">
        <f>IF(AJ77="","",AJ77*AJ78/AJ$7/365/$F$1)</f>
        <v/>
      </c>
      <c r="AK79" s="670"/>
      <c r="AL79" s="532" t="str">
        <f>IF(AL77="","",AL77*AL78/AL$7/365/$F$1)</f>
        <v/>
      </c>
      <c r="AM79" s="532" t="str">
        <f>IF(AM77="","",AM77*AM78/AM$7/365/$F$1)</f>
        <v/>
      </c>
      <c r="AN79" s="532" t="str">
        <f>IF(AN77="","",AN77*AN78/AN$7/365/$F$1)</f>
        <v/>
      </c>
      <c r="AO79" s="532">
        <f>IF(AO77="","",AO77*AO78/AO$7/365/$F$1)</f>
        <v>1.1480756686236139E-2</v>
      </c>
      <c r="AP79" s="532" t="str">
        <f>IF(AP77="","",AP77*AP78/AP$7/365/$F$1)</f>
        <v/>
      </c>
      <c r="AQ79" s="532" t="str">
        <f>IF(AQ77="","",AQ77*AQ78/AQ$7/365/$F$1)</f>
        <v/>
      </c>
      <c r="AR79" s="532" t="str">
        <f>IF(AR77="","",AR77*AR78/AR$7/365/$F$1)</f>
        <v/>
      </c>
      <c r="AS79" s="532" t="str">
        <f>IF(AS77="","",AS77*AS78/AS$7/365/$F$1)</f>
        <v/>
      </c>
      <c r="AT79" s="532" t="str">
        <f>IF(AT77="","",AT77*AT78/AT$7/365/$F$1)</f>
        <v/>
      </c>
      <c r="AU79" s="532" t="str">
        <f>IF(AU77="","",AU77*AU78/AU$7/365/$F$1)</f>
        <v/>
      </c>
      <c r="AV79" s="532" t="str">
        <f>IF(AV77="","",AV77*AV78/AV$7/365/$F$1)</f>
        <v/>
      </c>
      <c r="AW79" s="532" t="str">
        <f>IF(AW77="","",AW77*AW78/AW$7/365/$F$1)</f>
        <v/>
      </c>
      <c r="AX79" s="532" t="str">
        <f>IF(AX77="","",AX77*AX78/AX$7/365/$F$1)</f>
        <v/>
      </c>
      <c r="AY79" s="532" t="str">
        <f>IF(AY77="","",AY77*AY78/AY$7/365/$F$1)</f>
        <v/>
      </c>
      <c r="AZ79" s="532" t="str">
        <f>IF(AZ77="","",AZ77*AZ78/AZ$7/365/$F$1)</f>
        <v/>
      </c>
      <c r="BA79" s="532" t="str">
        <f>IF(BA77="","",BA77*BA78/BA$7/365/$F$1)</f>
        <v/>
      </c>
      <c r="BB79" s="532" t="str">
        <f>IF(BB77="","",BB77*BB78/BB$7/365/$F$1)</f>
        <v/>
      </c>
      <c r="BC79" s="670"/>
      <c r="BD79" s="532" t="str">
        <f>IF(BD77="","",BD77*BD78/BD$7/365/$F$1)</f>
        <v/>
      </c>
      <c r="BE79" s="532" t="str">
        <f>IF(BE77="","",BE77*BE78/BE$7/365/$F$1)</f>
        <v/>
      </c>
      <c r="BF79" s="532" t="str">
        <f>IF(BF77="","",BF77*BF78/BF$7/365/$F$1)</f>
        <v/>
      </c>
      <c r="BG79" s="532" t="str">
        <f>IF(BG77="","",BG77*BG78/BG$7/365/$F$1)</f>
        <v/>
      </c>
      <c r="BH79" s="532" t="str">
        <f>IF(BH77="","",BH77*BH78/BH$7/365/$F$1)</f>
        <v/>
      </c>
      <c r="BI79" s="532" t="str">
        <f>IF(BI77="","",BI77*BI78/BI$7/365/$F$1)</f>
        <v/>
      </c>
      <c r="BJ79" s="532" t="str">
        <f>IF(BJ77="","",BJ77*BJ78/BJ$7/365/$F$1)</f>
        <v/>
      </c>
      <c r="BK79" s="532" t="str">
        <f>IF(BK77="","",BK77*BK78/BK$7/365/$F$1)</f>
        <v/>
      </c>
      <c r="BL79" s="532" t="str">
        <f>IF(BL77="","",BL77*BL78/BL$7/365/$F$1)</f>
        <v/>
      </c>
      <c r="BM79" s="532" t="str">
        <f>IF(BM77="","",BM77*BM78/BM$7/365/$F$1)</f>
        <v/>
      </c>
      <c r="BN79" s="532" t="str">
        <f>IF(BN77="","",BN77*BN78/BN$7/365/$F$1)</f>
        <v/>
      </c>
      <c r="BO79" s="532" t="str">
        <f>IF(BO77="","",BO77*BO78/BO$7/365/$F$1)</f>
        <v/>
      </c>
      <c r="BP79" s="532" t="str">
        <f>IF(BP77="","",BP77*BP78/BP$7/365/$F$1)</f>
        <v/>
      </c>
      <c r="BQ79" s="532" t="str">
        <f>IF(BQ77="","",BQ77*BQ78/BQ$7/365/$F$1)</f>
        <v/>
      </c>
      <c r="BR79" s="532" t="str">
        <f>IF(BR77="","",BR77*BR78/BR$7/365/$F$1)</f>
        <v/>
      </c>
      <c r="BS79" s="532" t="str">
        <f>IF(BS77="","",BS77*BS78/BS$7/365/$F$1)</f>
        <v/>
      </c>
      <c r="BT79" s="532" t="str">
        <f>IF(BT77="","",BT77*BT78/BT$7/365/$F$1)</f>
        <v/>
      </c>
      <c r="BU79" s="670"/>
      <c r="BV79" s="532" t="str">
        <f>IF(BV77="","",BV77*BV78/BV$7/365/$F$1)</f>
        <v/>
      </c>
      <c r="BW79" s="532" t="str">
        <f>IF(BW77="","",BW77*BW78/BW$7/365/$F$1)</f>
        <v/>
      </c>
      <c r="BX79" s="532" t="str">
        <f>IF(BX77="","",BX77*BX78/BX$7/365/$F$1)</f>
        <v/>
      </c>
      <c r="BY79" s="532" t="str">
        <f>IF(BY77="","",BY77*BY78/BY$7/365/$F$1)</f>
        <v/>
      </c>
      <c r="BZ79" s="584" t="str">
        <f t="shared" si="251"/>
        <v/>
      </c>
      <c r="CA79" s="584" t="str">
        <f t="shared" si="252"/>
        <v/>
      </c>
      <c r="CB79" s="584" t="str">
        <f t="shared" si="253"/>
        <v/>
      </c>
      <c r="CC79" s="585" t="str">
        <f t="shared" si="254"/>
        <v/>
      </c>
      <c r="CD79" s="485" t="str">
        <f t="shared" si="240"/>
        <v/>
      </c>
      <c r="CE79" s="486" t="str">
        <f t="shared" si="240"/>
        <v/>
      </c>
      <c r="CF79" s="487" t="str">
        <f t="shared" si="240"/>
        <v/>
      </c>
      <c r="CG79" s="487" t="str">
        <f t="shared" si="240"/>
        <v/>
      </c>
      <c r="CH79" s="487" t="str">
        <f t="shared" si="240"/>
        <v/>
      </c>
      <c r="CI79" s="487" t="str">
        <f t="shared" si="240"/>
        <v/>
      </c>
      <c r="CJ79" s="487" t="str">
        <f t="shared" si="240"/>
        <v/>
      </c>
      <c r="CK79" s="488" t="str">
        <f t="shared" si="240"/>
        <v/>
      </c>
      <c r="CL79" s="488" t="str">
        <f t="shared" si="240"/>
        <v/>
      </c>
      <c r="CM79" s="488" t="str">
        <f t="shared" si="240"/>
        <v/>
      </c>
      <c r="CN79" s="487" t="str">
        <f t="shared" si="240"/>
        <v/>
      </c>
      <c r="CO79" s="487" t="str">
        <f t="shared" si="240"/>
        <v/>
      </c>
      <c r="CP79" s="487" t="str">
        <f t="shared" si="240"/>
        <v/>
      </c>
      <c r="CQ79" s="487" t="str">
        <f t="shared" si="240"/>
        <v/>
      </c>
      <c r="CR79" s="487" t="str">
        <f t="shared" si="240"/>
        <v/>
      </c>
      <c r="CS79" s="486" t="str">
        <f t="shared" si="240"/>
        <v/>
      </c>
      <c r="CT79" s="998" t="str">
        <f t="shared" si="240"/>
        <v/>
      </c>
      <c r="CU79" s="489" t="str">
        <f t="shared" si="241"/>
        <v/>
      </c>
      <c r="CV79" s="490" t="str">
        <f t="shared" si="241"/>
        <v/>
      </c>
      <c r="CW79" s="491" t="str">
        <f t="shared" si="241"/>
        <v/>
      </c>
      <c r="CX79" s="491" t="str">
        <f t="shared" si="241"/>
        <v/>
      </c>
      <c r="CY79" s="491" t="str">
        <f t="shared" si="241"/>
        <v/>
      </c>
      <c r="CZ79" s="491" t="str">
        <f t="shared" si="241"/>
        <v/>
      </c>
      <c r="DA79" s="491" t="str">
        <f t="shared" si="241"/>
        <v/>
      </c>
      <c r="DB79" s="492" t="str">
        <f t="shared" si="241"/>
        <v/>
      </c>
      <c r="DC79" s="492" t="str">
        <f t="shared" si="241"/>
        <v/>
      </c>
      <c r="DD79" s="492" t="str">
        <f t="shared" si="241"/>
        <v/>
      </c>
      <c r="DE79" s="491" t="str">
        <f t="shared" si="241"/>
        <v/>
      </c>
      <c r="DF79" s="491" t="str">
        <f t="shared" si="241"/>
        <v/>
      </c>
      <c r="DG79" s="491" t="str">
        <f t="shared" si="241"/>
        <v/>
      </c>
      <c r="DH79" s="491" t="str">
        <f t="shared" si="241"/>
        <v/>
      </c>
      <c r="DI79" s="491" t="str">
        <f t="shared" si="241"/>
        <v/>
      </c>
      <c r="DJ79" s="490" t="str">
        <f t="shared" si="241"/>
        <v/>
      </c>
      <c r="DK79" s="489" t="str">
        <f t="shared" si="242"/>
        <v/>
      </c>
      <c r="DL79" s="586">
        <f t="shared" si="243"/>
        <v>0</v>
      </c>
      <c r="DM79" s="541">
        <f t="shared" si="244"/>
        <v>1</v>
      </c>
      <c r="DN79" s="541">
        <f t="shared" si="245"/>
        <v>1</v>
      </c>
      <c r="DO79" s="541">
        <f t="shared" si="246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51"/>
        <v/>
      </c>
      <c r="CA80" s="584" t="str">
        <f t="shared" si="252"/>
        <v/>
      </c>
      <c r="CB80" s="584" t="str">
        <f t="shared" si="253"/>
        <v/>
      </c>
      <c r="CC80" s="585" t="str">
        <f t="shared" si="254"/>
        <v/>
      </c>
      <c r="CD80" s="482" t="str">
        <f t="shared" si="240"/>
        <v/>
      </c>
      <c r="CE80" s="88" t="str">
        <f t="shared" si="240"/>
        <v/>
      </c>
      <c r="CF80" s="89" t="str">
        <f t="shared" si="240"/>
        <v/>
      </c>
      <c r="CG80" s="89" t="str">
        <f t="shared" si="240"/>
        <v/>
      </c>
      <c r="CH80" s="89" t="str">
        <f t="shared" si="240"/>
        <v/>
      </c>
      <c r="CI80" s="89" t="str">
        <f t="shared" si="240"/>
        <v/>
      </c>
      <c r="CJ80" s="89" t="str">
        <f t="shared" si="240"/>
        <v/>
      </c>
      <c r="CK80" s="152" t="str">
        <f t="shared" si="240"/>
        <v/>
      </c>
      <c r="CL80" s="152" t="str">
        <f t="shared" si="240"/>
        <v/>
      </c>
      <c r="CM80" s="152" t="str">
        <f t="shared" si="240"/>
        <v/>
      </c>
      <c r="CN80" s="89" t="str">
        <f t="shared" si="240"/>
        <v/>
      </c>
      <c r="CO80" s="89" t="str">
        <f t="shared" si="240"/>
        <v/>
      </c>
      <c r="CP80" s="89" t="str">
        <f t="shared" si="240"/>
        <v/>
      </c>
      <c r="CQ80" s="89" t="str">
        <f t="shared" si="240"/>
        <v/>
      </c>
      <c r="CR80" s="89" t="str">
        <f t="shared" si="240"/>
        <v/>
      </c>
      <c r="CS80" s="88" t="str">
        <f t="shared" si="240"/>
        <v/>
      </c>
      <c r="CT80" s="483" t="str">
        <f t="shared" si="240"/>
        <v/>
      </c>
      <c r="CU80" s="494" t="str">
        <f t="shared" si="241"/>
        <v/>
      </c>
      <c r="CV80" s="495" t="str">
        <f t="shared" si="241"/>
        <v/>
      </c>
      <c r="CW80" s="496" t="str">
        <f t="shared" si="241"/>
        <v/>
      </c>
      <c r="CX80" s="496" t="str">
        <f t="shared" si="241"/>
        <v/>
      </c>
      <c r="CY80" s="496" t="str">
        <f t="shared" si="241"/>
        <v/>
      </c>
      <c r="CZ80" s="496" t="str">
        <f t="shared" si="241"/>
        <v/>
      </c>
      <c r="DA80" s="496" t="str">
        <f t="shared" si="241"/>
        <v/>
      </c>
      <c r="DB80" s="497" t="str">
        <f t="shared" si="241"/>
        <v/>
      </c>
      <c r="DC80" s="497" t="str">
        <f t="shared" si="241"/>
        <v/>
      </c>
      <c r="DD80" s="497" t="str">
        <f t="shared" si="241"/>
        <v/>
      </c>
      <c r="DE80" s="496" t="str">
        <f t="shared" si="241"/>
        <v/>
      </c>
      <c r="DF80" s="496" t="str">
        <f t="shared" si="241"/>
        <v/>
      </c>
      <c r="DG80" s="496" t="str">
        <f t="shared" si="241"/>
        <v/>
      </c>
      <c r="DH80" s="496" t="str">
        <f t="shared" si="241"/>
        <v/>
      </c>
      <c r="DI80" s="496" t="str">
        <f t="shared" si="241"/>
        <v/>
      </c>
      <c r="DJ80" s="495" t="str">
        <f t="shared" si="241"/>
        <v/>
      </c>
      <c r="DK80" s="494" t="str">
        <f t="shared" si="242"/>
        <v/>
      </c>
      <c r="DL80" s="586">
        <f t="shared" si="243"/>
        <v>0</v>
      </c>
      <c r="DM80" s="541">
        <f t="shared" si="244"/>
        <v>1</v>
      </c>
      <c r="DN80" s="541">
        <f t="shared" si="245"/>
        <v>1</v>
      </c>
      <c r="DO80" s="541">
        <f t="shared" si="246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59">IF(B80="","",B77*B80)</f>
        <v/>
      </c>
      <c r="C81" s="529" t="str">
        <f t="shared" si="259"/>
        <v/>
      </c>
      <c r="D81" s="529" t="str">
        <f t="shared" si="259"/>
        <v/>
      </c>
      <c r="E81" s="529" t="str">
        <f t="shared" si="259"/>
        <v/>
      </c>
      <c r="F81" s="529" t="str">
        <f t="shared" si="259"/>
        <v/>
      </c>
      <c r="G81" s="529" t="str">
        <f t="shared" si="259"/>
        <v/>
      </c>
      <c r="H81" s="529" t="str">
        <f t="shared" si="259"/>
        <v/>
      </c>
      <c r="I81" s="529" t="str">
        <f t="shared" si="259"/>
        <v/>
      </c>
      <c r="J81" s="529" t="str">
        <f t="shared" si="259"/>
        <v/>
      </c>
      <c r="K81" s="529" t="str">
        <f t="shared" si="259"/>
        <v/>
      </c>
      <c r="L81" s="529" t="str">
        <f t="shared" si="259"/>
        <v/>
      </c>
      <c r="M81" s="529" t="str">
        <f t="shared" si="259"/>
        <v/>
      </c>
      <c r="N81" s="529" t="str">
        <f t="shared" si="259"/>
        <v/>
      </c>
      <c r="O81" s="529" t="str">
        <f t="shared" si="259"/>
        <v/>
      </c>
      <c r="P81" s="529" t="str">
        <f t="shared" si="259"/>
        <v/>
      </c>
      <c r="Q81" s="529" t="str">
        <f t="shared" si="259"/>
        <v/>
      </c>
      <c r="R81" s="529" t="str">
        <f t="shared" si="259"/>
        <v/>
      </c>
      <c r="S81" s="533"/>
      <c r="T81" s="529" t="str">
        <f t="shared" ref="T81:AJ81" si="260">IF(T80="","",T77*T80)</f>
        <v/>
      </c>
      <c r="U81" s="529" t="str">
        <f t="shared" si="260"/>
        <v/>
      </c>
      <c r="V81" s="529" t="str">
        <f t="shared" si="260"/>
        <v/>
      </c>
      <c r="W81" s="529" t="str">
        <f t="shared" si="260"/>
        <v/>
      </c>
      <c r="X81" s="529" t="str">
        <f t="shared" si="260"/>
        <v/>
      </c>
      <c r="Y81" s="529" t="str">
        <f t="shared" si="260"/>
        <v/>
      </c>
      <c r="Z81" s="529">
        <f t="shared" si="260"/>
        <v>96</v>
      </c>
      <c r="AA81" s="529" t="str">
        <f t="shared" si="260"/>
        <v/>
      </c>
      <c r="AB81" s="529" t="str">
        <f t="shared" si="260"/>
        <v/>
      </c>
      <c r="AC81" s="529" t="str">
        <f t="shared" si="260"/>
        <v/>
      </c>
      <c r="AD81" s="529" t="str">
        <f t="shared" si="260"/>
        <v/>
      </c>
      <c r="AE81" s="529" t="str">
        <f t="shared" si="260"/>
        <v/>
      </c>
      <c r="AF81" s="529" t="str">
        <f t="shared" si="260"/>
        <v/>
      </c>
      <c r="AG81" s="529" t="str">
        <f t="shared" si="260"/>
        <v/>
      </c>
      <c r="AH81" s="529" t="str">
        <f t="shared" si="260"/>
        <v/>
      </c>
      <c r="AI81" s="529" t="str">
        <f t="shared" si="260"/>
        <v/>
      </c>
      <c r="AJ81" s="529" t="str">
        <f t="shared" si="260"/>
        <v/>
      </c>
      <c r="AK81" s="533"/>
      <c r="AL81" s="529" t="str">
        <f t="shared" ref="AL81:BB81" si="261">IF(AL80="","",AL77*AL80)</f>
        <v/>
      </c>
      <c r="AM81" s="529" t="str">
        <f t="shared" si="261"/>
        <v/>
      </c>
      <c r="AN81" s="529" t="str">
        <f t="shared" si="261"/>
        <v/>
      </c>
      <c r="AO81" s="529">
        <f t="shared" si="261"/>
        <v>42</v>
      </c>
      <c r="AP81" s="529" t="str">
        <f t="shared" si="261"/>
        <v/>
      </c>
      <c r="AQ81" s="529" t="str">
        <f t="shared" si="261"/>
        <v/>
      </c>
      <c r="AR81" s="529" t="str">
        <f t="shared" si="261"/>
        <v/>
      </c>
      <c r="AS81" s="529" t="str">
        <f t="shared" si="261"/>
        <v/>
      </c>
      <c r="AT81" s="529" t="str">
        <f t="shared" si="261"/>
        <v/>
      </c>
      <c r="AU81" s="529" t="str">
        <f t="shared" si="261"/>
        <v/>
      </c>
      <c r="AV81" s="529" t="str">
        <f t="shared" si="261"/>
        <v/>
      </c>
      <c r="AW81" s="529" t="str">
        <f t="shared" si="261"/>
        <v/>
      </c>
      <c r="AX81" s="529" t="str">
        <f t="shared" si="261"/>
        <v/>
      </c>
      <c r="AY81" s="529" t="str">
        <f t="shared" si="261"/>
        <v/>
      </c>
      <c r="AZ81" s="529" t="str">
        <f t="shared" si="261"/>
        <v/>
      </c>
      <c r="BA81" s="529" t="str">
        <f t="shared" si="261"/>
        <v/>
      </c>
      <c r="BB81" s="529" t="str">
        <f t="shared" si="261"/>
        <v/>
      </c>
      <c r="BC81" s="533"/>
      <c r="BD81" s="529" t="str">
        <f t="shared" ref="BD81:BT81" si="262">IF(BD80="","",BD77*BD80)</f>
        <v/>
      </c>
      <c r="BE81" s="529" t="str">
        <f t="shared" si="262"/>
        <v/>
      </c>
      <c r="BF81" s="529" t="str">
        <f t="shared" si="262"/>
        <v/>
      </c>
      <c r="BG81" s="529" t="str">
        <f t="shared" si="262"/>
        <v/>
      </c>
      <c r="BH81" s="529" t="str">
        <f t="shared" si="262"/>
        <v/>
      </c>
      <c r="BI81" s="529" t="str">
        <f t="shared" si="262"/>
        <v/>
      </c>
      <c r="BJ81" s="529" t="str">
        <f t="shared" si="262"/>
        <v/>
      </c>
      <c r="BK81" s="529" t="str">
        <f t="shared" si="262"/>
        <v/>
      </c>
      <c r="BL81" s="529" t="str">
        <f t="shared" si="262"/>
        <v/>
      </c>
      <c r="BM81" s="529" t="str">
        <f t="shared" si="262"/>
        <v/>
      </c>
      <c r="BN81" s="529" t="str">
        <f t="shared" si="262"/>
        <v/>
      </c>
      <c r="BO81" s="529" t="str">
        <f t="shared" si="262"/>
        <v/>
      </c>
      <c r="BP81" s="529" t="str">
        <f t="shared" si="262"/>
        <v/>
      </c>
      <c r="BQ81" s="529" t="str">
        <f t="shared" si="262"/>
        <v/>
      </c>
      <c r="BR81" s="529" t="str">
        <f t="shared" si="262"/>
        <v/>
      </c>
      <c r="BS81" s="529" t="str">
        <f t="shared" si="262"/>
        <v/>
      </c>
      <c r="BT81" s="529" t="str">
        <f t="shared" si="262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51"/>
        <v/>
      </c>
      <c r="CA81" s="671" t="str">
        <f t="shared" si="252"/>
        <v/>
      </c>
      <c r="CB81" s="671" t="str">
        <f t="shared" si="253"/>
        <v/>
      </c>
      <c r="CC81" s="672" t="str">
        <f t="shared" si="254"/>
        <v/>
      </c>
      <c r="CD81" s="482" t="str">
        <f t="shared" si="240"/>
        <v/>
      </c>
      <c r="CE81" s="88" t="str">
        <f t="shared" si="240"/>
        <v/>
      </c>
      <c r="CF81" s="89" t="str">
        <f t="shared" si="240"/>
        <v/>
      </c>
      <c r="CG81" s="89" t="str">
        <f t="shared" si="240"/>
        <v/>
      </c>
      <c r="CH81" s="89" t="str">
        <f t="shared" si="240"/>
        <v/>
      </c>
      <c r="CI81" s="89" t="str">
        <f t="shared" si="240"/>
        <v/>
      </c>
      <c r="CJ81" s="89" t="str">
        <f t="shared" si="240"/>
        <v/>
      </c>
      <c r="CK81" s="152" t="str">
        <f t="shared" si="240"/>
        <v/>
      </c>
      <c r="CL81" s="152" t="str">
        <f t="shared" si="240"/>
        <v/>
      </c>
      <c r="CM81" s="152" t="str">
        <f t="shared" si="240"/>
        <v/>
      </c>
      <c r="CN81" s="89" t="str">
        <f t="shared" si="240"/>
        <v/>
      </c>
      <c r="CO81" s="89" t="str">
        <f t="shared" si="240"/>
        <v/>
      </c>
      <c r="CP81" s="89" t="str">
        <f t="shared" si="240"/>
        <v/>
      </c>
      <c r="CQ81" s="89" t="str">
        <f t="shared" si="240"/>
        <v/>
      </c>
      <c r="CR81" s="89" t="str">
        <f t="shared" si="240"/>
        <v/>
      </c>
      <c r="CS81" s="88" t="str">
        <f t="shared" si="240"/>
        <v/>
      </c>
      <c r="CT81" s="483" t="str">
        <f t="shared" si="240"/>
        <v/>
      </c>
      <c r="CU81" s="494" t="str">
        <f t="shared" si="241"/>
        <v/>
      </c>
      <c r="CV81" s="495" t="str">
        <f t="shared" si="241"/>
        <v/>
      </c>
      <c r="CW81" s="496" t="str">
        <f t="shared" si="241"/>
        <v/>
      </c>
      <c r="CX81" s="496" t="str">
        <f t="shared" si="241"/>
        <v/>
      </c>
      <c r="CY81" s="496" t="str">
        <f t="shared" si="241"/>
        <v/>
      </c>
      <c r="CZ81" s="496" t="str">
        <f t="shared" si="241"/>
        <v/>
      </c>
      <c r="DA81" s="496" t="str">
        <f t="shared" si="241"/>
        <v/>
      </c>
      <c r="DB81" s="497" t="str">
        <f t="shared" si="241"/>
        <v/>
      </c>
      <c r="DC81" s="497" t="str">
        <f t="shared" si="241"/>
        <v/>
      </c>
      <c r="DD81" s="497" t="str">
        <f t="shared" si="241"/>
        <v/>
      </c>
      <c r="DE81" s="496" t="str">
        <f t="shared" si="241"/>
        <v/>
      </c>
      <c r="DF81" s="496" t="str">
        <f t="shared" si="241"/>
        <v/>
      </c>
      <c r="DG81" s="496" t="str">
        <f t="shared" si="241"/>
        <v/>
      </c>
      <c r="DH81" s="496" t="str">
        <f t="shared" si="241"/>
        <v/>
      </c>
      <c r="DI81" s="496" t="str">
        <f t="shared" si="241"/>
        <v/>
      </c>
      <c r="DJ81" s="495" t="str">
        <f t="shared" si="241"/>
        <v/>
      </c>
      <c r="DK81" s="494" t="str">
        <f t="shared" si="242"/>
        <v/>
      </c>
      <c r="DL81" s="586">
        <f t="shared" si="243"/>
        <v>0</v>
      </c>
      <c r="DM81" s="541">
        <f t="shared" si="244"/>
        <v>1</v>
      </c>
      <c r="DN81" s="541">
        <f t="shared" si="245"/>
        <v>1</v>
      </c>
      <c r="DO81" s="541">
        <f t="shared" si="246"/>
        <v>0</v>
      </c>
      <c r="DP81" s="673" t="str">
        <f>IF(DP73="","",(DP73+SUM(BV73)*(DP73="")-SUM(DP77)-DP80-SUM(BV80)*(DP80=""))*BV74/DP$7/365/$F$1)</f>
        <v/>
      </c>
      <c r="DQ81" s="532" t="str">
        <f>IF(DQ73="","",(DQ73+SUM(BW73)*(DQ73="")-SUM(DQ77)-DQ80-SUM(BW80)*(DQ80=""))*BW74/DQ$7/365/$F$1)</f>
        <v/>
      </c>
      <c r="DR81" s="532" t="str">
        <f>IF(DR73="","",(DR73+SUM(BX73)*(DR73="")-SUM(DR77)-DR80-SUM(BX80)*(DR80=""))*BX74/DR$7/365/$F$1)</f>
        <v/>
      </c>
      <c r="DS81" s="674" t="str">
        <f>IF(DS73="","",(DS73+SUM(BY73)*(DS73="")-SUM(DS77)-DS80-SUM(BY80)*(DS80=""))*BY74/DS$7/365/$F$1)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63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63"/>
        <v/>
      </c>
      <c r="CF83" s="89" t="str">
        <f t="shared" si="263"/>
        <v/>
      </c>
      <c r="CG83" s="89" t="str">
        <f t="shared" si="263"/>
        <v/>
      </c>
      <c r="CH83" s="89" t="str">
        <f t="shared" si="263"/>
        <v/>
      </c>
      <c r="CI83" s="89" t="str">
        <f t="shared" si="263"/>
        <v/>
      </c>
      <c r="CJ83" s="89" t="str">
        <f t="shared" si="263"/>
        <v/>
      </c>
      <c r="CK83" s="152" t="str">
        <f t="shared" si="263"/>
        <v/>
      </c>
      <c r="CL83" s="152" t="str">
        <f t="shared" si="263"/>
        <v/>
      </c>
      <c r="CM83" s="152" t="str">
        <f t="shared" si="263"/>
        <v/>
      </c>
      <c r="CN83" s="89" t="str">
        <f t="shared" si="263"/>
        <v/>
      </c>
      <c r="CO83" s="89" t="str">
        <f t="shared" si="263"/>
        <v/>
      </c>
      <c r="CP83" s="89" t="str">
        <f t="shared" si="263"/>
        <v/>
      </c>
      <c r="CQ83" s="89" t="str">
        <f t="shared" si="263"/>
        <v/>
      </c>
      <c r="CR83" s="89" t="str">
        <f t="shared" si="263"/>
        <v/>
      </c>
      <c r="CS83" s="88" t="str">
        <f t="shared" si="263"/>
        <v/>
      </c>
      <c r="CT83" s="483" t="str">
        <f t="shared" si="263"/>
        <v/>
      </c>
      <c r="CU83" s="494" t="str">
        <f t="shared" ref="CU83:DJ90" si="26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64"/>
        <v/>
      </c>
      <c r="CW83" s="496" t="str">
        <f t="shared" si="264"/>
        <v/>
      </c>
      <c r="CX83" s="496" t="str">
        <f t="shared" si="264"/>
        <v/>
      </c>
      <c r="CY83" s="496" t="str">
        <f t="shared" si="264"/>
        <v/>
      </c>
      <c r="CZ83" s="496" t="str">
        <f t="shared" si="264"/>
        <v/>
      </c>
      <c r="DA83" s="496" t="str">
        <f t="shared" si="264"/>
        <v/>
      </c>
      <c r="DB83" s="497" t="str">
        <f t="shared" si="264"/>
        <v/>
      </c>
      <c r="DC83" s="497" t="str">
        <f t="shared" si="264"/>
        <v/>
      </c>
      <c r="DD83" s="497" t="str">
        <f t="shared" si="264"/>
        <v/>
      </c>
      <c r="DE83" s="496" t="str">
        <f t="shared" si="264"/>
        <v/>
      </c>
      <c r="DF83" s="496" t="str">
        <f t="shared" si="264"/>
        <v/>
      </c>
      <c r="DG83" s="496" t="str">
        <f t="shared" si="264"/>
        <v/>
      </c>
      <c r="DH83" s="496" t="str">
        <f t="shared" si="264"/>
        <v/>
      </c>
      <c r="DI83" s="496" t="str">
        <f t="shared" si="264"/>
        <v/>
      </c>
      <c r="DJ83" s="495" t="str">
        <f t="shared" si="264"/>
        <v/>
      </c>
      <c r="DK83" s="494" t="str">
        <f t="shared" ref="DK83:DK90" si="265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66">COUNT(B83:R83)</f>
        <v>0</v>
      </c>
      <c r="DM83" s="541">
        <f t="shared" ref="DM83:DM90" si="267">COUNT(T83:AJ83)</f>
        <v>1</v>
      </c>
      <c r="DN83" s="541">
        <f t="shared" ref="DN83:DN90" si="268">COUNT(AL83:BB83)</f>
        <v>0</v>
      </c>
      <c r="DO83" s="541">
        <f t="shared" ref="DO83:DO90" si="269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63"/>
        <v/>
      </c>
      <c r="CE84" s="88" t="str">
        <f t="shared" si="263"/>
        <v/>
      </c>
      <c r="CF84" s="89" t="str">
        <f t="shared" si="263"/>
        <v/>
      </c>
      <c r="CG84" s="89" t="str">
        <f t="shared" si="263"/>
        <v/>
      </c>
      <c r="CH84" s="89" t="str">
        <f t="shared" si="263"/>
        <v/>
      </c>
      <c r="CI84" s="89" t="str">
        <f t="shared" si="263"/>
        <v/>
      </c>
      <c r="CJ84" s="89" t="str">
        <f t="shared" si="263"/>
        <v/>
      </c>
      <c r="CK84" s="152" t="str">
        <f t="shared" si="263"/>
        <v/>
      </c>
      <c r="CL84" s="152" t="str">
        <f t="shared" si="263"/>
        <v/>
      </c>
      <c r="CM84" s="152" t="str">
        <f t="shared" si="263"/>
        <v/>
      </c>
      <c r="CN84" s="89" t="str">
        <f t="shared" si="263"/>
        <v/>
      </c>
      <c r="CO84" s="89" t="str">
        <f t="shared" si="263"/>
        <v/>
      </c>
      <c r="CP84" s="89" t="str">
        <f t="shared" si="263"/>
        <v/>
      </c>
      <c r="CQ84" s="89" t="str">
        <f t="shared" si="263"/>
        <v/>
      </c>
      <c r="CR84" s="89" t="str">
        <f t="shared" si="263"/>
        <v/>
      </c>
      <c r="CS84" s="88" t="str">
        <f t="shared" si="263"/>
        <v/>
      </c>
      <c r="CT84" s="483" t="str">
        <f t="shared" si="263"/>
        <v/>
      </c>
      <c r="CU84" s="494" t="str">
        <f t="shared" si="264"/>
        <v/>
      </c>
      <c r="CV84" s="495" t="str">
        <f t="shared" si="264"/>
        <v/>
      </c>
      <c r="CW84" s="496" t="str">
        <f t="shared" si="264"/>
        <v/>
      </c>
      <c r="CX84" s="496" t="str">
        <f t="shared" si="264"/>
        <v/>
      </c>
      <c r="CY84" s="496" t="str">
        <f t="shared" si="264"/>
        <v/>
      </c>
      <c r="CZ84" s="496" t="str">
        <f t="shared" si="264"/>
        <v/>
      </c>
      <c r="DA84" s="496" t="str">
        <f t="shared" si="264"/>
        <v/>
      </c>
      <c r="DB84" s="497" t="str">
        <f t="shared" si="264"/>
        <v/>
      </c>
      <c r="DC84" s="497" t="str">
        <f t="shared" si="264"/>
        <v/>
      </c>
      <c r="DD84" s="497" t="str">
        <f t="shared" si="264"/>
        <v/>
      </c>
      <c r="DE84" s="496" t="str">
        <f t="shared" si="264"/>
        <v/>
      </c>
      <c r="DF84" s="496" t="str">
        <f t="shared" si="264"/>
        <v/>
      </c>
      <c r="DG84" s="496" t="str">
        <f t="shared" si="264"/>
        <v/>
      </c>
      <c r="DH84" s="496" t="str">
        <f t="shared" si="264"/>
        <v/>
      </c>
      <c r="DI84" s="496" t="str">
        <f t="shared" si="264"/>
        <v/>
      </c>
      <c r="DJ84" s="495" t="str">
        <f t="shared" si="264"/>
        <v/>
      </c>
      <c r="DK84" s="494" t="str">
        <f t="shared" si="265"/>
        <v/>
      </c>
      <c r="DL84" s="586">
        <f t="shared" si="266"/>
        <v>0</v>
      </c>
      <c r="DM84" s="541">
        <f t="shared" si="267"/>
        <v>1</v>
      </c>
      <c r="DN84" s="541">
        <f t="shared" si="268"/>
        <v>0</v>
      </c>
      <c r="DO84" s="541">
        <f t="shared" si="269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63"/>
        <v/>
      </c>
      <c r="CE85" s="88" t="str">
        <f t="shared" si="263"/>
        <v/>
      </c>
      <c r="CF85" s="89" t="str">
        <f t="shared" si="263"/>
        <v/>
      </c>
      <c r="CG85" s="89" t="str">
        <f t="shared" si="263"/>
        <v/>
      </c>
      <c r="CH85" s="89" t="str">
        <f t="shared" si="263"/>
        <v/>
      </c>
      <c r="CI85" s="89" t="str">
        <f t="shared" si="263"/>
        <v/>
      </c>
      <c r="CJ85" s="89" t="str">
        <f t="shared" si="263"/>
        <v/>
      </c>
      <c r="CK85" s="152" t="str">
        <f t="shared" si="263"/>
        <v/>
      </c>
      <c r="CL85" s="152" t="str">
        <f t="shared" si="263"/>
        <v/>
      </c>
      <c r="CM85" s="152" t="str">
        <f t="shared" si="263"/>
        <v/>
      </c>
      <c r="CN85" s="89" t="str">
        <f t="shared" si="263"/>
        <v/>
      </c>
      <c r="CO85" s="89" t="str">
        <f t="shared" si="263"/>
        <v/>
      </c>
      <c r="CP85" s="89" t="str">
        <f t="shared" si="263"/>
        <v/>
      </c>
      <c r="CQ85" s="89" t="str">
        <f t="shared" si="263"/>
        <v/>
      </c>
      <c r="CR85" s="89" t="str">
        <f t="shared" si="263"/>
        <v/>
      </c>
      <c r="CS85" s="88" t="str">
        <f t="shared" si="263"/>
        <v/>
      </c>
      <c r="CT85" s="483" t="str">
        <f t="shared" si="263"/>
        <v/>
      </c>
      <c r="CU85" s="494" t="str">
        <f t="shared" si="264"/>
        <v/>
      </c>
      <c r="CV85" s="495" t="str">
        <f t="shared" si="264"/>
        <v/>
      </c>
      <c r="CW85" s="496" t="str">
        <f t="shared" si="264"/>
        <v/>
      </c>
      <c r="CX85" s="496" t="str">
        <f t="shared" si="264"/>
        <v/>
      </c>
      <c r="CY85" s="496" t="str">
        <f t="shared" si="264"/>
        <v/>
      </c>
      <c r="CZ85" s="496" t="str">
        <f t="shared" si="264"/>
        <v/>
      </c>
      <c r="DA85" s="496" t="str">
        <f t="shared" si="264"/>
        <v/>
      </c>
      <c r="DB85" s="497" t="str">
        <f t="shared" si="264"/>
        <v/>
      </c>
      <c r="DC85" s="497" t="str">
        <f t="shared" si="264"/>
        <v/>
      </c>
      <c r="DD85" s="497" t="str">
        <f t="shared" si="264"/>
        <v/>
      </c>
      <c r="DE85" s="496" t="str">
        <f t="shared" si="264"/>
        <v/>
      </c>
      <c r="DF85" s="496" t="str">
        <f t="shared" si="264"/>
        <v/>
      </c>
      <c r="DG85" s="496" t="str">
        <f t="shared" si="264"/>
        <v/>
      </c>
      <c r="DH85" s="496" t="str">
        <f t="shared" si="264"/>
        <v/>
      </c>
      <c r="DI85" s="496" t="str">
        <f t="shared" si="264"/>
        <v/>
      </c>
      <c r="DJ85" s="495" t="str">
        <f t="shared" si="264"/>
        <v/>
      </c>
      <c r="DK85" s="494" t="str">
        <f t="shared" si="265"/>
        <v/>
      </c>
      <c r="DL85" s="586">
        <f t="shared" si="266"/>
        <v>0</v>
      </c>
      <c r="DM85" s="541">
        <f t="shared" si="267"/>
        <v>1</v>
      </c>
      <c r="DN85" s="541">
        <f t="shared" si="268"/>
        <v>0</v>
      </c>
      <c r="DO85" s="541">
        <f t="shared" si="269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270">IF(B84="","",B83*B84*B85)</f>
        <v/>
      </c>
      <c r="C86" s="529" t="str">
        <f t="shared" si="270"/>
        <v/>
      </c>
      <c r="D86" s="529" t="str">
        <f t="shared" si="270"/>
        <v/>
      </c>
      <c r="E86" s="529" t="str">
        <f t="shared" si="270"/>
        <v/>
      </c>
      <c r="F86" s="529" t="str">
        <f t="shared" si="270"/>
        <v/>
      </c>
      <c r="G86" s="529" t="str">
        <f t="shared" si="270"/>
        <v/>
      </c>
      <c r="H86" s="529" t="str">
        <f t="shared" si="270"/>
        <v/>
      </c>
      <c r="I86" s="529" t="str">
        <f t="shared" si="270"/>
        <v/>
      </c>
      <c r="J86" s="529" t="str">
        <f t="shared" si="270"/>
        <v/>
      </c>
      <c r="K86" s="529" t="str">
        <f t="shared" si="270"/>
        <v/>
      </c>
      <c r="L86" s="529" t="str">
        <f t="shared" si="270"/>
        <v/>
      </c>
      <c r="M86" s="529" t="str">
        <f t="shared" si="270"/>
        <v/>
      </c>
      <c r="N86" s="529" t="str">
        <f t="shared" si="270"/>
        <v/>
      </c>
      <c r="O86" s="529" t="str">
        <f t="shared" si="270"/>
        <v/>
      </c>
      <c r="P86" s="529" t="str">
        <f t="shared" si="270"/>
        <v/>
      </c>
      <c r="Q86" s="529" t="str">
        <f t="shared" si="270"/>
        <v/>
      </c>
      <c r="R86" s="529" t="str">
        <f t="shared" si="270"/>
        <v/>
      </c>
      <c r="S86" s="533"/>
      <c r="T86" s="529">
        <f t="shared" ref="T86:AJ86" si="271">IF(T84="","",T83*T84*T85)</f>
        <v>384</v>
      </c>
      <c r="U86" s="529" t="str">
        <f t="shared" si="271"/>
        <v/>
      </c>
      <c r="V86" s="529" t="str">
        <f t="shared" si="271"/>
        <v/>
      </c>
      <c r="W86" s="529" t="str">
        <f t="shared" si="271"/>
        <v/>
      </c>
      <c r="X86" s="529" t="str">
        <f t="shared" si="271"/>
        <v/>
      </c>
      <c r="Y86" s="529" t="str">
        <f t="shared" si="271"/>
        <v/>
      </c>
      <c r="Z86" s="529" t="str">
        <f t="shared" si="271"/>
        <v/>
      </c>
      <c r="AA86" s="529" t="str">
        <f t="shared" si="271"/>
        <v/>
      </c>
      <c r="AB86" s="529" t="str">
        <f t="shared" si="271"/>
        <v/>
      </c>
      <c r="AC86" s="529" t="str">
        <f t="shared" si="271"/>
        <v/>
      </c>
      <c r="AD86" s="529" t="str">
        <f t="shared" si="271"/>
        <v/>
      </c>
      <c r="AE86" s="529" t="str">
        <f t="shared" si="271"/>
        <v/>
      </c>
      <c r="AF86" s="529" t="str">
        <f t="shared" si="271"/>
        <v/>
      </c>
      <c r="AG86" s="529" t="str">
        <f t="shared" si="271"/>
        <v/>
      </c>
      <c r="AH86" s="529" t="str">
        <f t="shared" si="271"/>
        <v/>
      </c>
      <c r="AI86" s="529" t="str">
        <f t="shared" si="271"/>
        <v/>
      </c>
      <c r="AJ86" s="529" t="str">
        <f t="shared" si="271"/>
        <v/>
      </c>
      <c r="AK86" s="533"/>
      <c r="AL86" s="529" t="str">
        <f t="shared" ref="AL86:BB86" si="272">IF(AL84="","",AL83*AL84*AL85)</f>
        <v/>
      </c>
      <c r="AM86" s="529" t="str">
        <f t="shared" si="272"/>
        <v/>
      </c>
      <c r="AN86" s="529" t="str">
        <f t="shared" si="272"/>
        <v/>
      </c>
      <c r="AO86" s="529" t="str">
        <f t="shared" si="272"/>
        <v/>
      </c>
      <c r="AP86" s="529" t="str">
        <f t="shared" si="272"/>
        <v/>
      </c>
      <c r="AQ86" s="529" t="str">
        <f t="shared" si="272"/>
        <v/>
      </c>
      <c r="AR86" s="529" t="str">
        <f t="shared" si="272"/>
        <v/>
      </c>
      <c r="AS86" s="529" t="str">
        <f t="shared" si="272"/>
        <v/>
      </c>
      <c r="AT86" s="529" t="str">
        <f t="shared" si="272"/>
        <v/>
      </c>
      <c r="AU86" s="529" t="str">
        <f t="shared" si="272"/>
        <v/>
      </c>
      <c r="AV86" s="529" t="str">
        <f t="shared" si="272"/>
        <v/>
      </c>
      <c r="AW86" s="529" t="str">
        <f t="shared" si="272"/>
        <v/>
      </c>
      <c r="AX86" s="529" t="str">
        <f t="shared" si="272"/>
        <v/>
      </c>
      <c r="AY86" s="529" t="str">
        <f t="shared" si="272"/>
        <v/>
      </c>
      <c r="AZ86" s="529" t="str">
        <f t="shared" si="272"/>
        <v/>
      </c>
      <c r="BA86" s="529" t="str">
        <f t="shared" si="272"/>
        <v/>
      </c>
      <c r="BB86" s="529" t="str">
        <f t="shared" si="272"/>
        <v/>
      </c>
      <c r="BC86" s="533"/>
      <c r="BD86" s="529" t="str">
        <f t="shared" ref="BD86:BT86" si="273">IF(BD84="","",BD83*BD84*BD85)</f>
        <v/>
      </c>
      <c r="BE86" s="529" t="str">
        <f t="shared" si="273"/>
        <v/>
      </c>
      <c r="BF86" s="529" t="str">
        <f t="shared" si="273"/>
        <v/>
      </c>
      <c r="BG86" s="529" t="str">
        <f t="shared" si="273"/>
        <v/>
      </c>
      <c r="BH86" s="529" t="str">
        <f t="shared" si="273"/>
        <v/>
      </c>
      <c r="BI86" s="529" t="str">
        <f t="shared" si="273"/>
        <v/>
      </c>
      <c r="BJ86" s="529" t="str">
        <f t="shared" si="273"/>
        <v/>
      </c>
      <c r="BK86" s="529" t="str">
        <f t="shared" si="273"/>
        <v/>
      </c>
      <c r="BL86" s="529" t="str">
        <f t="shared" si="273"/>
        <v/>
      </c>
      <c r="BM86" s="529" t="str">
        <f t="shared" si="273"/>
        <v/>
      </c>
      <c r="BN86" s="529" t="str">
        <f t="shared" si="273"/>
        <v/>
      </c>
      <c r="BO86" s="529" t="str">
        <f t="shared" si="273"/>
        <v/>
      </c>
      <c r="BP86" s="529" t="str">
        <f t="shared" si="273"/>
        <v/>
      </c>
      <c r="BQ86" s="529" t="str">
        <f t="shared" si="273"/>
        <v/>
      </c>
      <c r="BR86" s="529" t="str">
        <f t="shared" si="273"/>
        <v/>
      </c>
      <c r="BS86" s="529" t="str">
        <f t="shared" si="273"/>
        <v/>
      </c>
      <c r="BT86" s="529" t="str">
        <f t="shared" si="273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274">IF(DL86&lt;3,"",(SUM(B86:R86)-MIN(B86:R86)-MAX(B86:R86))/(DL86-2))</f>
        <v/>
      </c>
      <c r="CA86" s="584" t="str">
        <f t="shared" ref="CA86:CA90" si="275">IF(DM86&lt;3,"",(SUM(T86:AJ86)-MIN(T86:AJ86)-MAX(T86:AJ86))/(DM86-2))</f>
        <v/>
      </c>
      <c r="CB86" s="584" t="str">
        <f t="shared" ref="CB86:CB90" si="276">IF(DN86&lt;3,"",(SUM(AL86:BB86)-MIN(AL86:BB86)-MAX(AL86:BB86))/(DN86-2))</f>
        <v/>
      </c>
      <c r="CC86" s="585" t="str">
        <f t="shared" ref="CC86:CC90" si="277">IF(DO86&lt;3,"",(SUM(BD86:BT86)-MIN(BD86:BT86)-MAX(BD86:BT86))/(DO86-2))</f>
        <v/>
      </c>
      <c r="CD86" s="482" t="str">
        <f t="shared" si="263"/>
        <v/>
      </c>
      <c r="CE86" s="88" t="str">
        <f t="shared" si="263"/>
        <v/>
      </c>
      <c r="CF86" s="89" t="str">
        <f t="shared" si="263"/>
        <v/>
      </c>
      <c r="CG86" s="89" t="str">
        <f t="shared" si="263"/>
        <v/>
      </c>
      <c r="CH86" s="89" t="str">
        <f t="shared" si="263"/>
        <v/>
      </c>
      <c r="CI86" s="89" t="str">
        <f t="shared" si="263"/>
        <v/>
      </c>
      <c r="CJ86" s="89" t="str">
        <f t="shared" si="263"/>
        <v/>
      </c>
      <c r="CK86" s="152" t="str">
        <f t="shared" si="263"/>
        <v/>
      </c>
      <c r="CL86" s="152" t="str">
        <f t="shared" si="263"/>
        <v/>
      </c>
      <c r="CM86" s="152" t="str">
        <f t="shared" si="263"/>
        <v/>
      </c>
      <c r="CN86" s="89" t="str">
        <f t="shared" si="263"/>
        <v/>
      </c>
      <c r="CO86" s="89" t="str">
        <f t="shared" si="263"/>
        <v/>
      </c>
      <c r="CP86" s="89" t="str">
        <f t="shared" si="263"/>
        <v/>
      </c>
      <c r="CQ86" s="89" t="str">
        <f t="shared" si="263"/>
        <v/>
      </c>
      <c r="CR86" s="89" t="str">
        <f t="shared" si="263"/>
        <v/>
      </c>
      <c r="CS86" s="88" t="str">
        <f t="shared" si="263"/>
        <v/>
      </c>
      <c r="CT86" s="483" t="str">
        <f t="shared" si="263"/>
        <v/>
      </c>
      <c r="CU86" s="494" t="str">
        <f t="shared" si="264"/>
        <v/>
      </c>
      <c r="CV86" s="495" t="str">
        <f t="shared" si="264"/>
        <v/>
      </c>
      <c r="CW86" s="496" t="str">
        <f t="shared" si="264"/>
        <v/>
      </c>
      <c r="CX86" s="496" t="str">
        <f t="shared" si="264"/>
        <v/>
      </c>
      <c r="CY86" s="496" t="str">
        <f t="shared" si="264"/>
        <v/>
      </c>
      <c r="CZ86" s="496" t="str">
        <f t="shared" si="264"/>
        <v/>
      </c>
      <c r="DA86" s="496" t="str">
        <f t="shared" si="264"/>
        <v/>
      </c>
      <c r="DB86" s="497" t="str">
        <f t="shared" si="264"/>
        <v/>
      </c>
      <c r="DC86" s="497" t="str">
        <f t="shared" si="264"/>
        <v/>
      </c>
      <c r="DD86" s="497" t="str">
        <f t="shared" si="264"/>
        <v/>
      </c>
      <c r="DE86" s="496" t="str">
        <f t="shared" si="264"/>
        <v/>
      </c>
      <c r="DF86" s="496" t="str">
        <f t="shared" si="264"/>
        <v/>
      </c>
      <c r="DG86" s="496" t="str">
        <f t="shared" si="264"/>
        <v/>
      </c>
      <c r="DH86" s="496" t="str">
        <f t="shared" si="264"/>
        <v/>
      </c>
      <c r="DI86" s="496" t="str">
        <f t="shared" si="264"/>
        <v/>
      </c>
      <c r="DJ86" s="495" t="str">
        <f t="shared" si="264"/>
        <v/>
      </c>
      <c r="DK86" s="494" t="str">
        <f t="shared" si="265"/>
        <v/>
      </c>
      <c r="DL86" s="586">
        <f t="shared" si="266"/>
        <v>0</v>
      </c>
      <c r="DM86" s="541">
        <f t="shared" si="267"/>
        <v>1</v>
      </c>
      <c r="DN86" s="541">
        <f t="shared" si="268"/>
        <v>0</v>
      </c>
      <c r="DO86" s="541">
        <f t="shared" si="269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$G$1 &amp; "/kg"</f>
        <v>kcal/kg</v>
      </c>
      <c r="B87" s="517">
        <f>260*$K$1</f>
        <v>260</v>
      </c>
      <c r="C87" s="517">
        <f t="shared" ref="C87:R87" si="278">260*$K$1</f>
        <v>260</v>
      </c>
      <c r="D87" s="517">
        <f t="shared" si="278"/>
        <v>260</v>
      </c>
      <c r="E87" s="517">
        <f t="shared" si="278"/>
        <v>260</v>
      </c>
      <c r="F87" s="517">
        <f t="shared" si="278"/>
        <v>260</v>
      </c>
      <c r="G87" s="517">
        <f t="shared" si="278"/>
        <v>260</v>
      </c>
      <c r="H87" s="517">
        <f t="shared" si="278"/>
        <v>260</v>
      </c>
      <c r="I87" s="517">
        <f t="shared" si="278"/>
        <v>260</v>
      </c>
      <c r="J87" s="517">
        <f t="shared" si="278"/>
        <v>260</v>
      </c>
      <c r="K87" s="517">
        <f t="shared" si="278"/>
        <v>260</v>
      </c>
      <c r="L87" s="517">
        <f t="shared" si="278"/>
        <v>260</v>
      </c>
      <c r="M87" s="517">
        <f t="shared" si="278"/>
        <v>260</v>
      </c>
      <c r="N87" s="517">
        <f t="shared" si="278"/>
        <v>260</v>
      </c>
      <c r="O87" s="517">
        <f t="shared" si="278"/>
        <v>260</v>
      </c>
      <c r="P87" s="517">
        <f t="shared" si="278"/>
        <v>260</v>
      </c>
      <c r="Q87" s="517">
        <f t="shared" si="278"/>
        <v>260</v>
      </c>
      <c r="R87" s="517">
        <f t="shared" si="278"/>
        <v>260</v>
      </c>
      <c r="S87" s="704"/>
      <c r="T87" s="517">
        <f>260*$K$1</f>
        <v>260</v>
      </c>
      <c r="U87" s="517">
        <f t="shared" ref="U87:AJ87" si="279">260*$K$1</f>
        <v>260</v>
      </c>
      <c r="V87" s="517">
        <f t="shared" si="279"/>
        <v>260</v>
      </c>
      <c r="W87" s="517">
        <f t="shared" si="279"/>
        <v>260</v>
      </c>
      <c r="X87" s="517">
        <f t="shared" si="279"/>
        <v>260</v>
      </c>
      <c r="Y87" s="517">
        <f t="shared" si="279"/>
        <v>260</v>
      </c>
      <c r="Z87" s="517">
        <f t="shared" si="279"/>
        <v>260</v>
      </c>
      <c r="AA87" s="517">
        <f t="shared" si="279"/>
        <v>260</v>
      </c>
      <c r="AB87" s="517">
        <f t="shared" si="279"/>
        <v>260</v>
      </c>
      <c r="AC87" s="517">
        <f t="shared" si="279"/>
        <v>260</v>
      </c>
      <c r="AD87" s="517">
        <f t="shared" si="279"/>
        <v>260</v>
      </c>
      <c r="AE87" s="517">
        <f t="shared" si="279"/>
        <v>260</v>
      </c>
      <c r="AF87" s="517">
        <f t="shared" si="279"/>
        <v>260</v>
      </c>
      <c r="AG87" s="517">
        <f t="shared" si="279"/>
        <v>260</v>
      </c>
      <c r="AH87" s="517">
        <f t="shared" si="279"/>
        <v>260</v>
      </c>
      <c r="AI87" s="517">
        <f t="shared" si="279"/>
        <v>260</v>
      </c>
      <c r="AJ87" s="517">
        <f t="shared" si="279"/>
        <v>260</v>
      </c>
      <c r="AK87" s="704"/>
      <c r="AL87" s="517">
        <f>260*$K$1</f>
        <v>260</v>
      </c>
      <c r="AM87" s="517">
        <f t="shared" ref="AM87:BB87" si="280">260*$K$1</f>
        <v>260</v>
      </c>
      <c r="AN87" s="517">
        <f t="shared" si="280"/>
        <v>260</v>
      </c>
      <c r="AO87" s="517">
        <f t="shared" si="280"/>
        <v>260</v>
      </c>
      <c r="AP87" s="517">
        <f t="shared" si="280"/>
        <v>260</v>
      </c>
      <c r="AQ87" s="517">
        <f t="shared" si="280"/>
        <v>260</v>
      </c>
      <c r="AR87" s="517">
        <f t="shared" si="280"/>
        <v>260</v>
      </c>
      <c r="AS87" s="517">
        <f t="shared" si="280"/>
        <v>260</v>
      </c>
      <c r="AT87" s="517">
        <f t="shared" si="280"/>
        <v>260</v>
      </c>
      <c r="AU87" s="517">
        <f t="shared" si="280"/>
        <v>260</v>
      </c>
      <c r="AV87" s="517">
        <f t="shared" si="280"/>
        <v>260</v>
      </c>
      <c r="AW87" s="517">
        <f t="shared" si="280"/>
        <v>260</v>
      </c>
      <c r="AX87" s="517">
        <f t="shared" si="280"/>
        <v>260</v>
      </c>
      <c r="AY87" s="517">
        <f t="shared" si="280"/>
        <v>260</v>
      </c>
      <c r="AZ87" s="517">
        <f t="shared" si="280"/>
        <v>260</v>
      </c>
      <c r="BA87" s="517">
        <f t="shared" si="280"/>
        <v>260</v>
      </c>
      <c r="BB87" s="517">
        <f t="shared" si="280"/>
        <v>260</v>
      </c>
      <c r="BC87" s="704"/>
      <c r="BD87" s="517">
        <f>260*$K$1</f>
        <v>260</v>
      </c>
      <c r="BE87" s="517">
        <f t="shared" ref="BE87:BY87" si="281">260*$K$1</f>
        <v>260</v>
      </c>
      <c r="BF87" s="517">
        <f t="shared" si="281"/>
        <v>260</v>
      </c>
      <c r="BG87" s="517">
        <f t="shared" si="281"/>
        <v>260</v>
      </c>
      <c r="BH87" s="517">
        <f t="shared" si="281"/>
        <v>260</v>
      </c>
      <c r="BI87" s="517">
        <f t="shared" si="281"/>
        <v>260</v>
      </c>
      <c r="BJ87" s="517">
        <f t="shared" si="281"/>
        <v>260</v>
      </c>
      <c r="BK87" s="517">
        <f t="shared" si="281"/>
        <v>260</v>
      </c>
      <c r="BL87" s="517">
        <f t="shared" si="281"/>
        <v>260</v>
      </c>
      <c r="BM87" s="517">
        <f t="shared" si="281"/>
        <v>260</v>
      </c>
      <c r="BN87" s="517">
        <f t="shared" si="281"/>
        <v>260</v>
      </c>
      <c r="BO87" s="517">
        <f t="shared" si="281"/>
        <v>260</v>
      </c>
      <c r="BP87" s="517">
        <f t="shared" si="281"/>
        <v>260</v>
      </c>
      <c r="BQ87" s="517">
        <f t="shared" si="281"/>
        <v>260</v>
      </c>
      <c r="BR87" s="517">
        <f t="shared" si="281"/>
        <v>260</v>
      </c>
      <c r="BS87" s="517">
        <f t="shared" si="281"/>
        <v>260</v>
      </c>
      <c r="BT87" s="517">
        <f t="shared" si="281"/>
        <v>260</v>
      </c>
      <c r="BU87" s="704"/>
      <c r="BV87" s="517">
        <f t="shared" si="281"/>
        <v>260</v>
      </c>
      <c r="BW87" s="517">
        <f t="shared" si="281"/>
        <v>260</v>
      </c>
      <c r="BX87" s="517">
        <f t="shared" si="281"/>
        <v>260</v>
      </c>
      <c r="BY87" s="517">
        <f t="shared" si="281"/>
        <v>260</v>
      </c>
      <c r="BZ87" s="584">
        <f t="shared" si="274"/>
        <v>260</v>
      </c>
      <c r="CA87" s="584">
        <f t="shared" si="275"/>
        <v>260</v>
      </c>
      <c r="CB87" s="584">
        <f t="shared" si="276"/>
        <v>260</v>
      </c>
      <c r="CC87" s="585">
        <f t="shared" si="277"/>
        <v>260</v>
      </c>
      <c r="CD87" s="482">
        <f t="shared" si="263"/>
        <v>260</v>
      </c>
      <c r="CE87" s="88">
        <f t="shared" si="263"/>
        <v>260</v>
      </c>
      <c r="CF87" s="89">
        <f t="shared" si="263"/>
        <v>260</v>
      </c>
      <c r="CG87" s="89">
        <f t="shared" si="263"/>
        <v>260</v>
      </c>
      <c r="CH87" s="89">
        <f t="shared" si="263"/>
        <v>260</v>
      </c>
      <c r="CI87" s="89">
        <f t="shared" si="263"/>
        <v>260</v>
      </c>
      <c r="CJ87" s="89">
        <f t="shared" si="263"/>
        <v>260</v>
      </c>
      <c r="CK87" s="152">
        <f t="shared" si="263"/>
        <v>260</v>
      </c>
      <c r="CL87" s="152">
        <f t="shared" si="263"/>
        <v>260</v>
      </c>
      <c r="CM87" s="152">
        <f t="shared" si="263"/>
        <v>260</v>
      </c>
      <c r="CN87" s="89">
        <f t="shared" si="263"/>
        <v>260</v>
      </c>
      <c r="CO87" s="89">
        <f t="shared" si="263"/>
        <v>260</v>
      </c>
      <c r="CP87" s="89">
        <f t="shared" si="263"/>
        <v>260</v>
      </c>
      <c r="CQ87" s="89">
        <f t="shared" si="263"/>
        <v>260</v>
      </c>
      <c r="CR87" s="89">
        <f t="shared" si="263"/>
        <v>260</v>
      </c>
      <c r="CS87" s="88">
        <f t="shared" si="263"/>
        <v>260</v>
      </c>
      <c r="CT87" s="483">
        <f t="shared" si="263"/>
        <v>260</v>
      </c>
      <c r="CU87" s="494">
        <f t="shared" si="264"/>
        <v>260</v>
      </c>
      <c r="CV87" s="495">
        <f t="shared" si="264"/>
        <v>260</v>
      </c>
      <c r="CW87" s="496">
        <f t="shared" si="264"/>
        <v>260</v>
      </c>
      <c r="CX87" s="496">
        <f t="shared" si="264"/>
        <v>260</v>
      </c>
      <c r="CY87" s="496">
        <f t="shared" si="264"/>
        <v>260</v>
      </c>
      <c r="CZ87" s="496">
        <f t="shared" si="264"/>
        <v>260</v>
      </c>
      <c r="DA87" s="496">
        <f t="shared" si="264"/>
        <v>260</v>
      </c>
      <c r="DB87" s="497">
        <f t="shared" si="264"/>
        <v>260</v>
      </c>
      <c r="DC87" s="497">
        <f t="shared" si="264"/>
        <v>260</v>
      </c>
      <c r="DD87" s="497">
        <f t="shared" si="264"/>
        <v>260</v>
      </c>
      <c r="DE87" s="496">
        <f t="shared" si="264"/>
        <v>260</v>
      </c>
      <c r="DF87" s="496">
        <f t="shared" si="264"/>
        <v>260</v>
      </c>
      <c r="DG87" s="496">
        <f t="shared" si="264"/>
        <v>260</v>
      </c>
      <c r="DH87" s="496">
        <f t="shared" si="264"/>
        <v>260</v>
      </c>
      <c r="DI87" s="496">
        <f t="shared" si="264"/>
        <v>260</v>
      </c>
      <c r="DJ87" s="495">
        <f t="shared" si="264"/>
        <v>260</v>
      </c>
      <c r="DK87" s="494">
        <f t="shared" si="265"/>
        <v>260</v>
      </c>
      <c r="DL87" s="586">
        <f t="shared" si="266"/>
        <v>17</v>
      </c>
      <c r="DM87" s="541">
        <f t="shared" si="267"/>
        <v>17</v>
      </c>
      <c r="DN87" s="541">
        <f t="shared" si="268"/>
        <v>17</v>
      </c>
      <c r="DO87" s="541">
        <f t="shared" si="269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$G$1 &amp; " (%)"</f>
        <v>kcal (%)</v>
      </c>
      <c r="B88" s="532" t="str">
        <f>IF(B86="","",B86*B87/B$7/365/$F$1)</f>
        <v/>
      </c>
      <c r="C88" s="532" t="str">
        <f>IF(C86="","",C86*C87/C$7/365/$F$1)</f>
        <v/>
      </c>
      <c r="D88" s="532" t="str">
        <f>IF(D86="","",D86*D87/D$7/365/$F$1)</f>
        <v/>
      </c>
      <c r="E88" s="532" t="str">
        <f>IF(E86="","",E86*E87/E$7/365/$F$1)</f>
        <v/>
      </c>
      <c r="F88" s="532" t="str">
        <f>IF(F86="","",F86*F87/F$7/365/$F$1)</f>
        <v/>
      </c>
      <c r="G88" s="532" t="str">
        <f>IF(G86="","",G86*G87/G$7/365/$F$1)</f>
        <v/>
      </c>
      <c r="H88" s="532" t="str">
        <f>IF(H86="","",H86*H87/H$7/365/$F$1)</f>
        <v/>
      </c>
      <c r="I88" s="532" t="str">
        <f>IF(I86="","",I86*I87/I$7/365/$F$1)</f>
        <v/>
      </c>
      <c r="J88" s="532" t="str">
        <f>IF(J86="","",J86*J87/J$7/365/$F$1)</f>
        <v/>
      </c>
      <c r="K88" s="532" t="str">
        <f>IF(K86="","",K86*K87/K$7/365/$F$1)</f>
        <v/>
      </c>
      <c r="L88" s="532" t="str">
        <f>IF(L86="","",L86*L87/L$7/365/$F$1)</f>
        <v/>
      </c>
      <c r="M88" s="532" t="str">
        <f>IF(M86="","",M86*M87/M$7/365/$F$1)</f>
        <v/>
      </c>
      <c r="N88" s="532" t="str">
        <f>IF(N86="","",N86*N87/N$7/365/$F$1)</f>
        <v/>
      </c>
      <c r="O88" s="532" t="str">
        <f>IF(O86="","",O86*O87/O$7/365/$F$1)</f>
        <v/>
      </c>
      <c r="P88" s="532" t="str">
        <f>IF(P86="","",P86*P87/P$7/365/$F$1)</f>
        <v/>
      </c>
      <c r="Q88" s="532" t="str">
        <f>IF(Q86="","",Q86*Q87/Q$7/365/$F$1)</f>
        <v/>
      </c>
      <c r="R88" s="532" t="str">
        <f>IF(R86="","",R86*R87/R$7/365/$F$1)</f>
        <v/>
      </c>
      <c r="S88" s="670"/>
      <c r="T88" s="532">
        <f>IF(T86="","",T86*T87/T$7/365/$F$1)</f>
        <v>2.170906718851924E-2</v>
      </c>
      <c r="U88" s="532" t="str">
        <f>IF(U86="","",U86*U87/U$7/365/$F$1)</f>
        <v/>
      </c>
      <c r="V88" s="532" t="str">
        <f>IF(V86="","",V86*V87/V$7/365/$F$1)</f>
        <v/>
      </c>
      <c r="W88" s="532" t="str">
        <f>IF(W86="","",W86*W87/W$7/365/$F$1)</f>
        <v/>
      </c>
      <c r="X88" s="532" t="str">
        <f>IF(X86="","",X86*X87/X$7/365/$F$1)</f>
        <v/>
      </c>
      <c r="Y88" s="532" t="str">
        <f>IF(Y86="","",Y86*Y87/Y$7/365/$F$1)</f>
        <v/>
      </c>
      <c r="Z88" s="532" t="str">
        <f>IF(Z86="","",Z86*Z87/Z$7/365/$F$1)</f>
        <v/>
      </c>
      <c r="AA88" s="532" t="str">
        <f>IF(AA86="","",AA86*AA87/AA$7/365/$F$1)</f>
        <v/>
      </c>
      <c r="AB88" s="532" t="str">
        <f>IF(AB86="","",AB86*AB87/AB$7/365/$F$1)</f>
        <v/>
      </c>
      <c r="AC88" s="532" t="str">
        <f>IF(AC86="","",AC86*AC87/AC$7/365/$F$1)</f>
        <v/>
      </c>
      <c r="AD88" s="532" t="str">
        <f>IF(AD86="","",AD86*AD87/AD$7/365/$F$1)</f>
        <v/>
      </c>
      <c r="AE88" s="532" t="str">
        <f>IF(AE86="","",AE86*AE87/AE$7/365/$F$1)</f>
        <v/>
      </c>
      <c r="AF88" s="532" t="str">
        <f>IF(AF86="","",AF86*AF87/AF$7/365/$F$1)</f>
        <v/>
      </c>
      <c r="AG88" s="532" t="str">
        <f>IF(AG86="","",AG86*AG87/AG$7/365/$F$1)</f>
        <v/>
      </c>
      <c r="AH88" s="532" t="str">
        <f>IF(AH86="","",AH86*AH87/AH$7/365/$F$1)</f>
        <v/>
      </c>
      <c r="AI88" s="532" t="str">
        <f>IF(AI86="","",AI86*AI87/AI$7/365/$F$1)</f>
        <v/>
      </c>
      <c r="AJ88" s="532" t="str">
        <f>IF(AJ86="","",AJ86*AJ87/AJ$7/365/$F$1)</f>
        <v/>
      </c>
      <c r="AK88" s="670"/>
      <c r="AL88" s="532" t="str">
        <f>IF(AL86="","",AL86*AL87/AL$7/365/$F$1)</f>
        <v/>
      </c>
      <c r="AM88" s="532" t="str">
        <f>IF(AM86="","",AM86*AM87/AM$7/365/$F$1)</f>
        <v/>
      </c>
      <c r="AN88" s="532" t="str">
        <f>IF(AN86="","",AN86*AN87/AN$7/365/$F$1)</f>
        <v/>
      </c>
      <c r="AO88" s="532" t="str">
        <f>IF(AO86="","",AO86*AO87/AO$7/365/$F$1)</f>
        <v/>
      </c>
      <c r="AP88" s="532" t="str">
        <f>IF(AP86="","",AP86*AP87/AP$7/365/$F$1)</f>
        <v/>
      </c>
      <c r="AQ88" s="532" t="str">
        <f>IF(AQ86="","",AQ86*AQ87/AQ$7/365/$F$1)</f>
        <v/>
      </c>
      <c r="AR88" s="532" t="str">
        <f>IF(AR86="","",AR86*AR87/AR$7/365/$F$1)</f>
        <v/>
      </c>
      <c r="AS88" s="532" t="str">
        <f>IF(AS86="","",AS86*AS87/AS$7/365/$F$1)</f>
        <v/>
      </c>
      <c r="AT88" s="532" t="str">
        <f>IF(AT86="","",AT86*AT87/AT$7/365/$F$1)</f>
        <v/>
      </c>
      <c r="AU88" s="532" t="str">
        <f>IF(AU86="","",AU86*AU87/AU$7/365/$F$1)</f>
        <v/>
      </c>
      <c r="AV88" s="532" t="str">
        <f>IF(AV86="","",AV86*AV87/AV$7/365/$F$1)</f>
        <v/>
      </c>
      <c r="AW88" s="532" t="str">
        <f>IF(AW86="","",AW86*AW87/AW$7/365/$F$1)</f>
        <v/>
      </c>
      <c r="AX88" s="532" t="str">
        <f>IF(AX86="","",AX86*AX87/AX$7/365/$F$1)</f>
        <v/>
      </c>
      <c r="AY88" s="532" t="str">
        <f>IF(AY86="","",AY86*AY87/AY$7/365/$F$1)</f>
        <v/>
      </c>
      <c r="AZ88" s="532" t="str">
        <f>IF(AZ86="","",AZ86*AZ87/AZ$7/365/$F$1)</f>
        <v/>
      </c>
      <c r="BA88" s="532" t="str">
        <f>IF(BA86="","",BA86*BA87/BA$7/365/$F$1)</f>
        <v/>
      </c>
      <c r="BB88" s="532" t="str">
        <f>IF(BB86="","",BB86*BB87/BB$7/365/$F$1)</f>
        <v/>
      </c>
      <c r="BC88" s="670"/>
      <c r="BD88" s="532" t="str">
        <f>IF(BD86="","",BD86*BD87/BD$7/365/$F$1)</f>
        <v/>
      </c>
      <c r="BE88" s="532" t="str">
        <f>IF(BE86="","",BE86*BE87/BE$7/365/$F$1)</f>
        <v/>
      </c>
      <c r="BF88" s="532" t="str">
        <f>IF(BF86="","",BF86*BF87/BF$7/365/$F$1)</f>
        <v/>
      </c>
      <c r="BG88" s="532" t="str">
        <f>IF(BG86="","",BG86*BG87/BG$7/365/$F$1)</f>
        <v/>
      </c>
      <c r="BH88" s="532" t="str">
        <f>IF(BH86="","",BH86*BH87/BH$7/365/$F$1)</f>
        <v/>
      </c>
      <c r="BI88" s="532" t="str">
        <f>IF(BI86="","",BI86*BI87/BI$7/365/$F$1)</f>
        <v/>
      </c>
      <c r="BJ88" s="532" t="str">
        <f>IF(BJ86="","",BJ86*BJ87/BJ$7/365/$F$1)</f>
        <v/>
      </c>
      <c r="BK88" s="532" t="str">
        <f>IF(BK86="","",BK86*BK87/BK$7/365/$F$1)</f>
        <v/>
      </c>
      <c r="BL88" s="532" t="str">
        <f>IF(BL86="","",BL86*BL87/BL$7/365/$F$1)</f>
        <v/>
      </c>
      <c r="BM88" s="532" t="str">
        <f>IF(BM86="","",BM86*BM87/BM$7/365/$F$1)</f>
        <v/>
      </c>
      <c r="BN88" s="532" t="str">
        <f>IF(BN86="","",BN86*BN87/BN$7/365/$F$1)</f>
        <v/>
      </c>
      <c r="BO88" s="532" t="str">
        <f>IF(BO86="","",BO86*BO87/BO$7/365/$F$1)</f>
        <v/>
      </c>
      <c r="BP88" s="532" t="str">
        <f>IF(BP86="","",BP86*BP87/BP$7/365/$F$1)</f>
        <v/>
      </c>
      <c r="BQ88" s="532" t="str">
        <f>IF(BQ86="","",BQ86*BQ87/BQ$7/365/$F$1)</f>
        <v/>
      </c>
      <c r="BR88" s="532" t="str">
        <f>IF(BR86="","",BR86*BR87/BR$7/365/$F$1)</f>
        <v/>
      </c>
      <c r="BS88" s="532" t="str">
        <f>IF(BS86="","",BS86*BS87/BS$7/365/$F$1)</f>
        <v/>
      </c>
      <c r="BT88" s="532" t="str">
        <f>IF(BT86="","",BT86*BT87/BT$7/365/$F$1)</f>
        <v/>
      </c>
      <c r="BU88" s="670"/>
      <c r="BV88" s="532" t="str">
        <f>IF(BV86="","",BV86*BV87/BV$7/365/$F$1)</f>
        <v/>
      </c>
      <c r="BW88" s="532" t="str">
        <f>IF(BW86="","",BW86*BW87/BW$7/365/$F$1)</f>
        <v/>
      </c>
      <c r="BX88" s="532" t="str">
        <f>IF(BX86="","",BX86*BX87/BX$7/365/$F$1)</f>
        <v/>
      </c>
      <c r="BY88" s="532" t="str">
        <f>IF(BY86="","",BY86*BY87/BY$7/365/$F$1)</f>
        <v/>
      </c>
      <c r="BZ88" s="584" t="str">
        <f t="shared" si="274"/>
        <v/>
      </c>
      <c r="CA88" s="584" t="str">
        <f t="shared" si="275"/>
        <v/>
      </c>
      <c r="CB88" s="584" t="str">
        <f t="shared" si="276"/>
        <v/>
      </c>
      <c r="CC88" s="585" t="str">
        <f t="shared" si="277"/>
        <v/>
      </c>
      <c r="CD88" s="485" t="str">
        <f t="shared" si="263"/>
        <v/>
      </c>
      <c r="CE88" s="486" t="str">
        <f t="shared" si="263"/>
        <v/>
      </c>
      <c r="CF88" s="487" t="str">
        <f t="shared" si="263"/>
        <v/>
      </c>
      <c r="CG88" s="487" t="str">
        <f t="shared" si="263"/>
        <v/>
      </c>
      <c r="CH88" s="487" t="str">
        <f t="shared" si="263"/>
        <v/>
      </c>
      <c r="CI88" s="487" t="str">
        <f t="shared" si="263"/>
        <v/>
      </c>
      <c r="CJ88" s="487" t="str">
        <f t="shared" si="263"/>
        <v/>
      </c>
      <c r="CK88" s="488" t="str">
        <f t="shared" si="263"/>
        <v/>
      </c>
      <c r="CL88" s="488" t="str">
        <f t="shared" si="263"/>
        <v/>
      </c>
      <c r="CM88" s="488" t="str">
        <f t="shared" si="263"/>
        <v/>
      </c>
      <c r="CN88" s="487" t="str">
        <f t="shared" si="263"/>
        <v/>
      </c>
      <c r="CO88" s="487" t="str">
        <f t="shared" si="263"/>
        <v/>
      </c>
      <c r="CP88" s="487" t="str">
        <f t="shared" si="263"/>
        <v/>
      </c>
      <c r="CQ88" s="487" t="str">
        <f t="shared" si="263"/>
        <v/>
      </c>
      <c r="CR88" s="487" t="str">
        <f t="shared" si="263"/>
        <v/>
      </c>
      <c r="CS88" s="486" t="str">
        <f t="shared" si="263"/>
        <v/>
      </c>
      <c r="CT88" s="998" t="str">
        <f t="shared" si="263"/>
        <v/>
      </c>
      <c r="CU88" s="489" t="str">
        <f t="shared" si="264"/>
        <v/>
      </c>
      <c r="CV88" s="490" t="str">
        <f t="shared" si="264"/>
        <v/>
      </c>
      <c r="CW88" s="491" t="str">
        <f t="shared" si="264"/>
        <v/>
      </c>
      <c r="CX88" s="491" t="str">
        <f t="shared" si="264"/>
        <v/>
      </c>
      <c r="CY88" s="491" t="str">
        <f t="shared" si="264"/>
        <v/>
      </c>
      <c r="CZ88" s="491" t="str">
        <f t="shared" si="264"/>
        <v/>
      </c>
      <c r="DA88" s="491" t="str">
        <f t="shared" si="264"/>
        <v/>
      </c>
      <c r="DB88" s="492" t="str">
        <f t="shared" si="264"/>
        <v/>
      </c>
      <c r="DC88" s="492" t="str">
        <f t="shared" si="264"/>
        <v/>
      </c>
      <c r="DD88" s="492" t="str">
        <f t="shared" si="264"/>
        <v/>
      </c>
      <c r="DE88" s="491" t="str">
        <f t="shared" si="264"/>
        <v/>
      </c>
      <c r="DF88" s="491" t="str">
        <f t="shared" si="264"/>
        <v/>
      </c>
      <c r="DG88" s="491" t="str">
        <f t="shared" si="264"/>
        <v/>
      </c>
      <c r="DH88" s="491" t="str">
        <f t="shared" si="264"/>
        <v/>
      </c>
      <c r="DI88" s="491" t="str">
        <f t="shared" si="264"/>
        <v/>
      </c>
      <c r="DJ88" s="490" t="str">
        <f t="shared" si="264"/>
        <v/>
      </c>
      <c r="DK88" s="489" t="str">
        <f t="shared" si="265"/>
        <v/>
      </c>
      <c r="DL88" s="586">
        <f t="shared" si="266"/>
        <v>0</v>
      </c>
      <c r="DM88" s="541">
        <f t="shared" si="267"/>
        <v>1</v>
      </c>
      <c r="DN88" s="541">
        <f t="shared" si="268"/>
        <v>0</v>
      </c>
      <c r="DO88" s="541">
        <f t="shared" si="269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274"/>
        <v/>
      </c>
      <c r="CA89" s="584" t="str">
        <f t="shared" si="275"/>
        <v/>
      </c>
      <c r="CB89" s="584" t="str">
        <f t="shared" si="276"/>
        <v/>
      </c>
      <c r="CC89" s="585" t="str">
        <f t="shared" si="277"/>
        <v/>
      </c>
      <c r="CD89" s="482" t="str">
        <f t="shared" si="263"/>
        <v/>
      </c>
      <c r="CE89" s="88" t="str">
        <f t="shared" si="263"/>
        <v/>
      </c>
      <c r="CF89" s="89" t="str">
        <f t="shared" si="263"/>
        <v/>
      </c>
      <c r="CG89" s="89" t="str">
        <f t="shared" si="263"/>
        <v/>
      </c>
      <c r="CH89" s="89" t="str">
        <f t="shared" si="263"/>
        <v/>
      </c>
      <c r="CI89" s="89" t="str">
        <f t="shared" si="263"/>
        <v/>
      </c>
      <c r="CJ89" s="89" t="str">
        <f t="shared" si="263"/>
        <v/>
      </c>
      <c r="CK89" s="152" t="str">
        <f t="shared" si="263"/>
        <v/>
      </c>
      <c r="CL89" s="152" t="str">
        <f t="shared" si="263"/>
        <v/>
      </c>
      <c r="CM89" s="152" t="str">
        <f t="shared" si="263"/>
        <v/>
      </c>
      <c r="CN89" s="89" t="str">
        <f t="shared" si="263"/>
        <v/>
      </c>
      <c r="CO89" s="89" t="str">
        <f t="shared" si="263"/>
        <v/>
      </c>
      <c r="CP89" s="89" t="str">
        <f t="shared" si="263"/>
        <v/>
      </c>
      <c r="CQ89" s="89" t="str">
        <f t="shared" si="263"/>
        <v/>
      </c>
      <c r="CR89" s="89" t="str">
        <f t="shared" si="263"/>
        <v/>
      </c>
      <c r="CS89" s="88" t="str">
        <f t="shared" si="263"/>
        <v/>
      </c>
      <c r="CT89" s="483" t="str">
        <f t="shared" si="263"/>
        <v/>
      </c>
      <c r="CU89" s="494" t="str">
        <f t="shared" si="264"/>
        <v/>
      </c>
      <c r="CV89" s="495" t="str">
        <f t="shared" si="264"/>
        <v/>
      </c>
      <c r="CW89" s="496" t="str">
        <f t="shared" si="264"/>
        <v/>
      </c>
      <c r="CX89" s="496" t="str">
        <f t="shared" si="264"/>
        <v/>
      </c>
      <c r="CY89" s="496" t="str">
        <f t="shared" si="264"/>
        <v/>
      </c>
      <c r="CZ89" s="496" t="str">
        <f t="shared" si="264"/>
        <v/>
      </c>
      <c r="DA89" s="496" t="str">
        <f t="shared" si="264"/>
        <v/>
      </c>
      <c r="DB89" s="497" t="str">
        <f t="shared" si="264"/>
        <v/>
      </c>
      <c r="DC89" s="497" t="str">
        <f t="shared" si="264"/>
        <v/>
      </c>
      <c r="DD89" s="497" t="str">
        <f t="shared" si="264"/>
        <v/>
      </c>
      <c r="DE89" s="496" t="str">
        <f t="shared" si="264"/>
        <v/>
      </c>
      <c r="DF89" s="496" t="str">
        <f t="shared" si="264"/>
        <v/>
      </c>
      <c r="DG89" s="496" t="str">
        <f t="shared" si="264"/>
        <v/>
      </c>
      <c r="DH89" s="496" t="str">
        <f t="shared" si="264"/>
        <v/>
      </c>
      <c r="DI89" s="496" t="str">
        <f t="shared" si="264"/>
        <v/>
      </c>
      <c r="DJ89" s="495" t="str">
        <f t="shared" si="264"/>
        <v/>
      </c>
      <c r="DK89" s="494" t="str">
        <f t="shared" si="265"/>
        <v/>
      </c>
      <c r="DL89" s="586">
        <f t="shared" si="266"/>
        <v>0</v>
      </c>
      <c r="DM89" s="541">
        <f t="shared" si="267"/>
        <v>1</v>
      </c>
      <c r="DN89" s="541">
        <f t="shared" si="268"/>
        <v>0</v>
      </c>
      <c r="DO89" s="541">
        <f t="shared" si="269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282">IF(B89="","",B86*B89)</f>
        <v/>
      </c>
      <c r="C90" s="529" t="str">
        <f t="shared" si="282"/>
        <v/>
      </c>
      <c r="D90" s="529" t="str">
        <f t="shared" si="282"/>
        <v/>
      </c>
      <c r="E90" s="529" t="str">
        <f t="shared" si="282"/>
        <v/>
      </c>
      <c r="F90" s="529" t="str">
        <f t="shared" si="282"/>
        <v/>
      </c>
      <c r="G90" s="529" t="str">
        <f t="shared" si="282"/>
        <v/>
      </c>
      <c r="H90" s="529" t="str">
        <f t="shared" si="282"/>
        <v/>
      </c>
      <c r="I90" s="529" t="str">
        <f t="shared" si="282"/>
        <v/>
      </c>
      <c r="J90" s="529" t="str">
        <f t="shared" si="282"/>
        <v/>
      </c>
      <c r="K90" s="529" t="str">
        <f t="shared" si="282"/>
        <v/>
      </c>
      <c r="L90" s="529" t="str">
        <f t="shared" si="282"/>
        <v/>
      </c>
      <c r="M90" s="529" t="str">
        <f t="shared" si="282"/>
        <v/>
      </c>
      <c r="N90" s="529" t="str">
        <f t="shared" si="282"/>
        <v/>
      </c>
      <c r="O90" s="529" t="str">
        <f t="shared" si="282"/>
        <v/>
      </c>
      <c r="P90" s="529" t="str">
        <f t="shared" si="282"/>
        <v/>
      </c>
      <c r="Q90" s="529" t="str">
        <f t="shared" si="282"/>
        <v/>
      </c>
      <c r="R90" s="529" t="str">
        <f t="shared" si="282"/>
        <v/>
      </c>
      <c r="S90" s="533"/>
      <c r="T90" s="529">
        <f t="shared" ref="T90:AJ90" si="283">IF(T89="","",T86*T89)</f>
        <v>576</v>
      </c>
      <c r="U90" s="529" t="str">
        <f t="shared" si="283"/>
        <v/>
      </c>
      <c r="V90" s="529" t="str">
        <f t="shared" si="283"/>
        <v/>
      </c>
      <c r="W90" s="529" t="str">
        <f t="shared" si="283"/>
        <v/>
      </c>
      <c r="X90" s="529" t="str">
        <f t="shared" si="283"/>
        <v/>
      </c>
      <c r="Y90" s="529" t="str">
        <f t="shared" si="283"/>
        <v/>
      </c>
      <c r="Z90" s="529" t="str">
        <f t="shared" si="283"/>
        <v/>
      </c>
      <c r="AA90" s="529" t="str">
        <f t="shared" si="283"/>
        <v/>
      </c>
      <c r="AB90" s="529" t="str">
        <f t="shared" si="283"/>
        <v/>
      </c>
      <c r="AC90" s="529" t="str">
        <f t="shared" si="283"/>
        <v/>
      </c>
      <c r="AD90" s="529" t="str">
        <f t="shared" si="283"/>
        <v/>
      </c>
      <c r="AE90" s="529" t="str">
        <f t="shared" si="283"/>
        <v/>
      </c>
      <c r="AF90" s="529" t="str">
        <f t="shared" si="283"/>
        <v/>
      </c>
      <c r="AG90" s="529" t="str">
        <f t="shared" si="283"/>
        <v/>
      </c>
      <c r="AH90" s="529" t="str">
        <f t="shared" si="283"/>
        <v/>
      </c>
      <c r="AI90" s="529" t="str">
        <f t="shared" si="283"/>
        <v/>
      </c>
      <c r="AJ90" s="529" t="str">
        <f t="shared" si="283"/>
        <v/>
      </c>
      <c r="AK90" s="533"/>
      <c r="AL90" s="529" t="str">
        <f t="shared" ref="AL90:BB90" si="284">IF(AL89="","",AL86*AL89)</f>
        <v/>
      </c>
      <c r="AM90" s="529" t="str">
        <f t="shared" si="284"/>
        <v/>
      </c>
      <c r="AN90" s="529" t="str">
        <f t="shared" si="284"/>
        <v/>
      </c>
      <c r="AO90" s="529" t="str">
        <f t="shared" si="284"/>
        <v/>
      </c>
      <c r="AP90" s="529" t="str">
        <f t="shared" si="284"/>
        <v/>
      </c>
      <c r="AQ90" s="529" t="str">
        <f t="shared" si="284"/>
        <v/>
      </c>
      <c r="AR90" s="529" t="str">
        <f t="shared" si="284"/>
        <v/>
      </c>
      <c r="AS90" s="529" t="str">
        <f t="shared" si="284"/>
        <v/>
      </c>
      <c r="AT90" s="529" t="str">
        <f t="shared" si="284"/>
        <v/>
      </c>
      <c r="AU90" s="529" t="str">
        <f t="shared" si="284"/>
        <v/>
      </c>
      <c r="AV90" s="529" t="str">
        <f t="shared" si="284"/>
        <v/>
      </c>
      <c r="AW90" s="529" t="str">
        <f t="shared" si="284"/>
        <v/>
      </c>
      <c r="AX90" s="529" t="str">
        <f t="shared" si="284"/>
        <v/>
      </c>
      <c r="AY90" s="529" t="str">
        <f t="shared" si="284"/>
        <v/>
      </c>
      <c r="AZ90" s="529" t="str">
        <f t="shared" si="284"/>
        <v/>
      </c>
      <c r="BA90" s="529" t="str">
        <f t="shared" si="284"/>
        <v/>
      </c>
      <c r="BB90" s="529" t="str">
        <f t="shared" si="284"/>
        <v/>
      </c>
      <c r="BC90" s="533"/>
      <c r="BD90" s="529" t="str">
        <f t="shared" ref="BD90:BT90" si="285">IF(BD89="","",BD86*BD89)</f>
        <v/>
      </c>
      <c r="BE90" s="529" t="str">
        <f t="shared" si="285"/>
        <v/>
      </c>
      <c r="BF90" s="529" t="str">
        <f t="shared" si="285"/>
        <v/>
      </c>
      <c r="BG90" s="529" t="str">
        <f t="shared" si="285"/>
        <v/>
      </c>
      <c r="BH90" s="529" t="str">
        <f t="shared" si="285"/>
        <v/>
      </c>
      <c r="BI90" s="529" t="str">
        <f t="shared" si="285"/>
        <v/>
      </c>
      <c r="BJ90" s="529" t="str">
        <f t="shared" si="285"/>
        <v/>
      </c>
      <c r="BK90" s="529" t="str">
        <f t="shared" si="285"/>
        <v/>
      </c>
      <c r="BL90" s="529" t="str">
        <f t="shared" si="285"/>
        <v/>
      </c>
      <c r="BM90" s="529" t="str">
        <f t="shared" si="285"/>
        <v/>
      </c>
      <c r="BN90" s="529" t="str">
        <f t="shared" si="285"/>
        <v/>
      </c>
      <c r="BO90" s="529" t="str">
        <f t="shared" si="285"/>
        <v/>
      </c>
      <c r="BP90" s="529" t="str">
        <f t="shared" si="285"/>
        <v/>
      </c>
      <c r="BQ90" s="529" t="str">
        <f t="shared" si="285"/>
        <v/>
      </c>
      <c r="BR90" s="529" t="str">
        <f t="shared" si="285"/>
        <v/>
      </c>
      <c r="BS90" s="529" t="str">
        <f t="shared" si="285"/>
        <v/>
      </c>
      <c r="BT90" s="529" t="str">
        <f t="shared" si="285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274"/>
        <v/>
      </c>
      <c r="CA90" s="671" t="str">
        <f t="shared" si="275"/>
        <v/>
      </c>
      <c r="CB90" s="671" t="str">
        <f t="shared" si="276"/>
        <v/>
      </c>
      <c r="CC90" s="672" t="str">
        <f t="shared" si="277"/>
        <v/>
      </c>
      <c r="CD90" s="482" t="str">
        <f t="shared" si="263"/>
        <v/>
      </c>
      <c r="CE90" s="88" t="str">
        <f t="shared" si="263"/>
        <v/>
      </c>
      <c r="CF90" s="89" t="str">
        <f t="shared" si="263"/>
        <v/>
      </c>
      <c r="CG90" s="89" t="str">
        <f t="shared" si="263"/>
        <v/>
      </c>
      <c r="CH90" s="89" t="str">
        <f t="shared" si="263"/>
        <v/>
      </c>
      <c r="CI90" s="89" t="str">
        <f t="shared" si="263"/>
        <v/>
      </c>
      <c r="CJ90" s="89" t="str">
        <f t="shared" si="263"/>
        <v/>
      </c>
      <c r="CK90" s="152" t="str">
        <f t="shared" si="263"/>
        <v/>
      </c>
      <c r="CL90" s="152" t="str">
        <f t="shared" si="263"/>
        <v/>
      </c>
      <c r="CM90" s="152" t="str">
        <f t="shared" si="263"/>
        <v/>
      </c>
      <c r="CN90" s="89" t="str">
        <f t="shared" si="263"/>
        <v/>
      </c>
      <c r="CO90" s="89" t="str">
        <f t="shared" si="263"/>
        <v/>
      </c>
      <c r="CP90" s="89" t="str">
        <f t="shared" si="263"/>
        <v/>
      </c>
      <c r="CQ90" s="89" t="str">
        <f t="shared" si="263"/>
        <v/>
      </c>
      <c r="CR90" s="89" t="str">
        <f t="shared" si="263"/>
        <v/>
      </c>
      <c r="CS90" s="88" t="str">
        <f t="shared" si="263"/>
        <v/>
      </c>
      <c r="CT90" s="483" t="str">
        <f t="shared" si="263"/>
        <v/>
      </c>
      <c r="CU90" s="494" t="str">
        <f t="shared" si="264"/>
        <v/>
      </c>
      <c r="CV90" s="495" t="str">
        <f t="shared" si="264"/>
        <v/>
      </c>
      <c r="CW90" s="496" t="str">
        <f t="shared" si="264"/>
        <v/>
      </c>
      <c r="CX90" s="496" t="str">
        <f t="shared" si="264"/>
        <v/>
      </c>
      <c r="CY90" s="496" t="str">
        <f t="shared" si="264"/>
        <v/>
      </c>
      <c r="CZ90" s="496" t="str">
        <f t="shared" si="264"/>
        <v/>
      </c>
      <c r="DA90" s="496" t="str">
        <f t="shared" si="264"/>
        <v/>
      </c>
      <c r="DB90" s="497" t="str">
        <f t="shared" si="264"/>
        <v/>
      </c>
      <c r="DC90" s="497" t="str">
        <f t="shared" si="264"/>
        <v/>
      </c>
      <c r="DD90" s="497" t="str">
        <f t="shared" si="264"/>
        <v/>
      </c>
      <c r="DE90" s="496" t="str">
        <f t="shared" si="264"/>
        <v/>
      </c>
      <c r="DF90" s="496" t="str">
        <f t="shared" si="264"/>
        <v/>
      </c>
      <c r="DG90" s="496" t="str">
        <f t="shared" si="264"/>
        <v/>
      </c>
      <c r="DH90" s="496" t="str">
        <f t="shared" si="264"/>
        <v/>
      </c>
      <c r="DI90" s="496" t="str">
        <f t="shared" si="264"/>
        <v/>
      </c>
      <c r="DJ90" s="495" t="str">
        <f t="shared" si="264"/>
        <v/>
      </c>
      <c r="DK90" s="494" t="str">
        <f t="shared" si="265"/>
        <v/>
      </c>
      <c r="DL90" s="586">
        <f t="shared" si="266"/>
        <v>0</v>
      </c>
      <c r="DM90" s="541">
        <f t="shared" si="267"/>
        <v>1</v>
      </c>
      <c r="DN90" s="541">
        <f t="shared" si="268"/>
        <v>0</v>
      </c>
      <c r="DO90" s="541">
        <f t="shared" si="269"/>
        <v>0</v>
      </c>
      <c r="DP90" s="673" t="str">
        <f>IF(DP82="","",(DP82+SUM(BV82)*(DP82="")-SUM(DP86)-DP89-SUM(BV89)*(DP89=""))*BV83/DP$7/365/$F$1)</f>
        <v/>
      </c>
      <c r="DQ90" s="532" t="str">
        <f>IF(DQ82="","",(DQ82+SUM(BW82)*(DQ82="")-SUM(DQ86)-DQ89-SUM(BW89)*(DQ89=""))*BW83/DQ$7/365/$F$1)</f>
        <v/>
      </c>
      <c r="DR90" s="532" t="str">
        <f>IF(DR82="","",(DR82+SUM(BX82)*(DR82="")-SUM(DR86)-DR89-SUM(BX89)*(DR89=""))*BX83/DR$7/365/$F$1)</f>
        <v/>
      </c>
      <c r="DS90" s="674" t="str">
        <f>IF(DS82="","",(DS82+SUM(BY82)*(DS82="")-SUM(DS86)-DS89-SUM(BY89)*(DS89=""))*BY83/DS$7/365/$F$1)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286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286"/>
        <v/>
      </c>
      <c r="CF92" s="89" t="str">
        <f t="shared" si="286"/>
        <v/>
      </c>
      <c r="CG92" s="89" t="str">
        <f t="shared" si="286"/>
        <v/>
      </c>
      <c r="CH92" s="89" t="str">
        <f t="shared" si="286"/>
        <v/>
      </c>
      <c r="CI92" s="89" t="str">
        <f t="shared" si="286"/>
        <v/>
      </c>
      <c r="CJ92" s="89" t="str">
        <f t="shared" si="286"/>
        <v/>
      </c>
      <c r="CK92" s="152" t="str">
        <f t="shared" si="286"/>
        <v/>
      </c>
      <c r="CL92" s="152">
        <f t="shared" si="286"/>
        <v>0.2</v>
      </c>
      <c r="CM92" s="152">
        <f t="shared" si="286"/>
        <v>0.3</v>
      </c>
      <c r="CN92" s="89" t="str">
        <f t="shared" si="286"/>
        <v/>
      </c>
      <c r="CO92" s="89" t="str">
        <f t="shared" si="286"/>
        <v/>
      </c>
      <c r="CP92" s="89" t="str">
        <f t="shared" si="286"/>
        <v/>
      </c>
      <c r="CQ92" s="89" t="str">
        <f t="shared" si="286"/>
        <v/>
      </c>
      <c r="CR92" s="89" t="str">
        <f t="shared" si="286"/>
        <v/>
      </c>
      <c r="CS92" s="88" t="str">
        <f t="shared" si="286"/>
        <v/>
      </c>
      <c r="CT92" s="483" t="str">
        <f t="shared" ref="CE92:CT99" si="287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288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289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290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291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292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293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294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295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296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297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298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299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00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01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02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03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04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05">COUNT(B92:R92)</f>
        <v>0</v>
      </c>
      <c r="DM92" s="541">
        <f t="shared" ref="DM92:DM99" si="306">COUNT(T92:AJ92)</f>
        <v>0</v>
      </c>
      <c r="DN92" s="541">
        <f t="shared" ref="DN92:DN99" si="307">COUNT(AL92:BB92)</f>
        <v>0</v>
      </c>
      <c r="DO92" s="541">
        <f t="shared" ref="DO92:DO99" si="308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0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287"/>
        <v/>
      </c>
      <c r="CF93" s="89" t="str">
        <f t="shared" si="287"/>
        <v/>
      </c>
      <c r="CG93" s="89" t="str">
        <f t="shared" si="287"/>
        <v/>
      </c>
      <c r="CH93" s="89" t="str">
        <f t="shared" si="287"/>
        <v/>
      </c>
      <c r="CI93" s="89" t="str">
        <f t="shared" si="287"/>
        <v/>
      </c>
      <c r="CJ93" s="89" t="str">
        <f t="shared" si="287"/>
        <v/>
      </c>
      <c r="CK93" s="152" t="str">
        <f t="shared" si="287"/>
        <v/>
      </c>
      <c r="CL93" s="152">
        <f t="shared" si="287"/>
        <v>10</v>
      </c>
      <c r="CM93" s="152">
        <f t="shared" si="287"/>
        <v>10</v>
      </c>
      <c r="CN93" s="89" t="str">
        <f t="shared" si="287"/>
        <v/>
      </c>
      <c r="CO93" s="89" t="str">
        <f t="shared" si="287"/>
        <v/>
      </c>
      <c r="CP93" s="89" t="str">
        <f t="shared" si="287"/>
        <v/>
      </c>
      <c r="CQ93" s="89" t="str">
        <f t="shared" si="287"/>
        <v/>
      </c>
      <c r="CR93" s="89" t="str">
        <f t="shared" si="287"/>
        <v/>
      </c>
      <c r="CS93" s="88" t="str">
        <f t="shared" si="287"/>
        <v/>
      </c>
      <c r="CT93" s="483" t="str">
        <f t="shared" si="287"/>
        <v/>
      </c>
      <c r="CU93" s="494" t="str">
        <f t="shared" si="288"/>
        <v/>
      </c>
      <c r="CV93" s="495" t="str">
        <f t="shared" si="289"/>
        <v/>
      </c>
      <c r="CW93" s="496" t="str">
        <f t="shared" si="290"/>
        <v/>
      </c>
      <c r="CX93" s="496" t="str">
        <f t="shared" si="291"/>
        <v/>
      </c>
      <c r="CY93" s="496" t="str">
        <f t="shared" si="292"/>
        <v/>
      </c>
      <c r="CZ93" s="496" t="str">
        <f t="shared" si="293"/>
        <v/>
      </c>
      <c r="DA93" s="496" t="str">
        <f t="shared" si="294"/>
        <v/>
      </c>
      <c r="DB93" s="497" t="str">
        <f t="shared" si="295"/>
        <v/>
      </c>
      <c r="DC93" s="497">
        <f t="shared" si="296"/>
        <v>10</v>
      </c>
      <c r="DD93" s="497">
        <f t="shared" si="297"/>
        <v>10</v>
      </c>
      <c r="DE93" s="496" t="str">
        <f t="shared" si="298"/>
        <v/>
      </c>
      <c r="DF93" s="496" t="str">
        <f t="shared" si="299"/>
        <v/>
      </c>
      <c r="DG93" s="496" t="str">
        <f t="shared" si="300"/>
        <v/>
      </c>
      <c r="DH93" s="496" t="str">
        <f t="shared" si="301"/>
        <v/>
      </c>
      <c r="DI93" s="496" t="str">
        <f t="shared" si="302"/>
        <v/>
      </c>
      <c r="DJ93" s="495" t="str">
        <f t="shared" si="303"/>
        <v/>
      </c>
      <c r="DK93" s="494" t="str">
        <f t="shared" si="304"/>
        <v/>
      </c>
      <c r="DL93" s="586">
        <f t="shared" si="305"/>
        <v>0</v>
      </c>
      <c r="DM93" s="541">
        <f t="shared" si="306"/>
        <v>0</v>
      </c>
      <c r="DN93" s="541">
        <f t="shared" si="307"/>
        <v>0</v>
      </c>
      <c r="DO93" s="541">
        <f t="shared" si="308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09"/>
        <v/>
      </c>
      <c r="CE94" s="88" t="str">
        <f t="shared" si="287"/>
        <v/>
      </c>
      <c r="CF94" s="89" t="str">
        <f t="shared" si="287"/>
        <v/>
      </c>
      <c r="CG94" s="89" t="str">
        <f t="shared" si="287"/>
        <v/>
      </c>
      <c r="CH94" s="89" t="str">
        <f t="shared" si="287"/>
        <v/>
      </c>
      <c r="CI94" s="89" t="str">
        <f t="shared" si="287"/>
        <v/>
      </c>
      <c r="CJ94" s="89" t="str">
        <f t="shared" si="287"/>
        <v/>
      </c>
      <c r="CK94" s="152" t="str">
        <f t="shared" si="287"/>
        <v/>
      </c>
      <c r="CL94" s="152">
        <f t="shared" si="287"/>
        <v>2</v>
      </c>
      <c r="CM94" s="152">
        <f t="shared" si="287"/>
        <v>12</v>
      </c>
      <c r="CN94" s="89" t="str">
        <f t="shared" si="287"/>
        <v/>
      </c>
      <c r="CO94" s="89" t="str">
        <f t="shared" si="287"/>
        <v/>
      </c>
      <c r="CP94" s="89" t="str">
        <f t="shared" si="287"/>
        <v/>
      </c>
      <c r="CQ94" s="89" t="str">
        <f t="shared" si="287"/>
        <v/>
      </c>
      <c r="CR94" s="89" t="str">
        <f t="shared" si="287"/>
        <v/>
      </c>
      <c r="CS94" s="88" t="str">
        <f t="shared" si="287"/>
        <v/>
      </c>
      <c r="CT94" s="483" t="str">
        <f t="shared" si="287"/>
        <v/>
      </c>
      <c r="CU94" s="494" t="str">
        <f t="shared" si="288"/>
        <v/>
      </c>
      <c r="CV94" s="495" t="str">
        <f t="shared" si="289"/>
        <v/>
      </c>
      <c r="CW94" s="496" t="str">
        <f t="shared" si="290"/>
        <v/>
      </c>
      <c r="CX94" s="496" t="str">
        <f t="shared" si="291"/>
        <v/>
      </c>
      <c r="CY94" s="496" t="str">
        <f t="shared" si="292"/>
        <v/>
      </c>
      <c r="CZ94" s="496" t="str">
        <f t="shared" si="293"/>
        <v/>
      </c>
      <c r="DA94" s="496" t="str">
        <f t="shared" si="294"/>
        <v/>
      </c>
      <c r="DB94" s="497" t="str">
        <f t="shared" si="295"/>
        <v/>
      </c>
      <c r="DC94" s="497">
        <f t="shared" si="296"/>
        <v>2</v>
      </c>
      <c r="DD94" s="497">
        <f t="shared" si="297"/>
        <v>12</v>
      </c>
      <c r="DE94" s="496" t="str">
        <f t="shared" si="298"/>
        <v/>
      </c>
      <c r="DF94" s="496" t="str">
        <f t="shared" si="299"/>
        <v/>
      </c>
      <c r="DG94" s="496" t="str">
        <f t="shared" si="300"/>
        <v/>
      </c>
      <c r="DH94" s="496" t="str">
        <f t="shared" si="301"/>
        <v/>
      </c>
      <c r="DI94" s="496" t="str">
        <f t="shared" si="302"/>
        <v/>
      </c>
      <c r="DJ94" s="495" t="str">
        <f t="shared" si="303"/>
        <v/>
      </c>
      <c r="DK94" s="494" t="str">
        <f t="shared" si="304"/>
        <v/>
      </c>
      <c r="DL94" s="586">
        <f t="shared" si="305"/>
        <v>0</v>
      </c>
      <c r="DM94" s="541">
        <f t="shared" si="306"/>
        <v>0</v>
      </c>
      <c r="DN94" s="541">
        <f t="shared" si="307"/>
        <v>0</v>
      </c>
      <c r="DO94" s="541">
        <f t="shared" si="308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10">IF(B93="","",B92*B93*B94)</f>
        <v/>
      </c>
      <c r="C95" s="529" t="str">
        <f t="shared" si="310"/>
        <v/>
      </c>
      <c r="D95" s="529" t="str">
        <f t="shared" si="310"/>
        <v/>
      </c>
      <c r="E95" s="529" t="str">
        <f t="shared" si="310"/>
        <v/>
      </c>
      <c r="F95" s="529" t="str">
        <f t="shared" si="310"/>
        <v/>
      </c>
      <c r="G95" s="529" t="str">
        <f t="shared" si="310"/>
        <v/>
      </c>
      <c r="H95" s="529" t="str">
        <f t="shared" si="310"/>
        <v/>
      </c>
      <c r="I95" s="529" t="str">
        <f t="shared" si="310"/>
        <v/>
      </c>
      <c r="J95" s="529" t="str">
        <f t="shared" si="310"/>
        <v/>
      </c>
      <c r="K95" s="529" t="str">
        <f t="shared" si="310"/>
        <v/>
      </c>
      <c r="L95" s="529" t="str">
        <f t="shared" si="310"/>
        <v/>
      </c>
      <c r="M95" s="529" t="str">
        <f t="shared" si="310"/>
        <v/>
      </c>
      <c r="N95" s="529" t="str">
        <f t="shared" si="310"/>
        <v/>
      </c>
      <c r="O95" s="529" t="str">
        <f t="shared" si="310"/>
        <v/>
      </c>
      <c r="P95" s="529" t="str">
        <f t="shared" si="310"/>
        <v/>
      </c>
      <c r="Q95" s="529" t="str">
        <f t="shared" si="310"/>
        <v/>
      </c>
      <c r="R95" s="529" t="str">
        <f t="shared" si="310"/>
        <v/>
      </c>
      <c r="S95" s="533"/>
      <c r="T95" s="529" t="str">
        <f t="shared" ref="T95:AJ95" si="311">IF(T93="","",T92*T93*T94)</f>
        <v/>
      </c>
      <c r="U95" s="529" t="str">
        <f t="shared" si="311"/>
        <v/>
      </c>
      <c r="V95" s="529" t="str">
        <f t="shared" si="311"/>
        <v/>
      </c>
      <c r="W95" s="529" t="str">
        <f t="shared" si="311"/>
        <v/>
      </c>
      <c r="X95" s="529" t="str">
        <f t="shared" si="311"/>
        <v/>
      </c>
      <c r="Y95" s="529" t="str">
        <f t="shared" si="311"/>
        <v/>
      </c>
      <c r="Z95" s="529" t="str">
        <f t="shared" si="311"/>
        <v/>
      </c>
      <c r="AA95" s="529" t="str">
        <f t="shared" si="311"/>
        <v/>
      </c>
      <c r="AB95" s="529" t="str">
        <f t="shared" si="311"/>
        <v/>
      </c>
      <c r="AC95" s="529" t="str">
        <f t="shared" si="311"/>
        <v/>
      </c>
      <c r="AD95" s="529" t="str">
        <f t="shared" si="311"/>
        <v/>
      </c>
      <c r="AE95" s="529" t="str">
        <f t="shared" si="311"/>
        <v/>
      </c>
      <c r="AF95" s="529" t="str">
        <f t="shared" si="311"/>
        <v/>
      </c>
      <c r="AG95" s="529" t="str">
        <f t="shared" si="311"/>
        <v/>
      </c>
      <c r="AH95" s="529" t="str">
        <f t="shared" si="311"/>
        <v/>
      </c>
      <c r="AI95" s="529" t="str">
        <f t="shared" si="311"/>
        <v/>
      </c>
      <c r="AJ95" s="529" t="str">
        <f t="shared" si="311"/>
        <v/>
      </c>
      <c r="AK95" s="533"/>
      <c r="AL95" s="529" t="str">
        <f t="shared" ref="AL95:BB95" si="312">IF(AL93="","",AL92*AL93*AL94)</f>
        <v/>
      </c>
      <c r="AM95" s="529" t="str">
        <f t="shared" si="312"/>
        <v/>
      </c>
      <c r="AN95" s="529" t="str">
        <f t="shared" si="312"/>
        <v/>
      </c>
      <c r="AO95" s="529" t="str">
        <f t="shared" si="312"/>
        <v/>
      </c>
      <c r="AP95" s="529" t="str">
        <f t="shared" si="312"/>
        <v/>
      </c>
      <c r="AQ95" s="529" t="str">
        <f t="shared" si="312"/>
        <v/>
      </c>
      <c r="AR95" s="529" t="str">
        <f t="shared" si="312"/>
        <v/>
      </c>
      <c r="AS95" s="529" t="str">
        <f t="shared" si="312"/>
        <v/>
      </c>
      <c r="AT95" s="529" t="str">
        <f t="shared" si="312"/>
        <v/>
      </c>
      <c r="AU95" s="529" t="str">
        <f t="shared" si="312"/>
        <v/>
      </c>
      <c r="AV95" s="529" t="str">
        <f t="shared" si="312"/>
        <v/>
      </c>
      <c r="AW95" s="529" t="str">
        <f t="shared" si="312"/>
        <v/>
      </c>
      <c r="AX95" s="529" t="str">
        <f t="shared" si="312"/>
        <v/>
      </c>
      <c r="AY95" s="529" t="str">
        <f t="shared" si="312"/>
        <v/>
      </c>
      <c r="AZ95" s="529" t="str">
        <f t="shared" si="312"/>
        <v/>
      </c>
      <c r="BA95" s="529" t="str">
        <f t="shared" si="312"/>
        <v/>
      </c>
      <c r="BB95" s="529" t="str">
        <f t="shared" si="312"/>
        <v/>
      </c>
      <c r="BC95" s="533"/>
      <c r="BD95" s="529" t="str">
        <f t="shared" ref="BD95:BT95" si="313">IF(BD93="","",BD92*BD93*BD94)</f>
        <v/>
      </c>
      <c r="BE95" s="529" t="str">
        <f t="shared" si="313"/>
        <v/>
      </c>
      <c r="BF95" s="529" t="str">
        <f t="shared" si="313"/>
        <v/>
      </c>
      <c r="BG95" s="529">
        <f t="shared" si="313"/>
        <v>6</v>
      </c>
      <c r="BH95" s="529" t="str">
        <f t="shared" si="313"/>
        <v/>
      </c>
      <c r="BI95" s="529" t="str">
        <f t="shared" si="313"/>
        <v/>
      </c>
      <c r="BJ95" s="529">
        <f t="shared" si="313"/>
        <v>24</v>
      </c>
      <c r="BK95" s="529" t="str">
        <f t="shared" si="313"/>
        <v/>
      </c>
      <c r="BL95" s="529" t="str">
        <f t="shared" si="313"/>
        <v/>
      </c>
      <c r="BM95" s="529" t="str">
        <f t="shared" si="313"/>
        <v/>
      </c>
      <c r="BN95" s="529" t="str">
        <f t="shared" si="313"/>
        <v/>
      </c>
      <c r="BO95" s="529" t="str">
        <f t="shared" si="313"/>
        <v/>
      </c>
      <c r="BP95" s="529" t="str">
        <f t="shared" si="313"/>
        <v/>
      </c>
      <c r="BQ95" s="529" t="str">
        <f t="shared" si="313"/>
        <v/>
      </c>
      <c r="BR95" s="529" t="str">
        <f t="shared" si="313"/>
        <v/>
      </c>
      <c r="BS95" s="529" t="str">
        <f t="shared" si="313"/>
        <v/>
      </c>
      <c r="BT95" s="529" t="str">
        <f t="shared" si="313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14">IF(DL95&lt;3,"",(SUM(B95:R95)-MIN(B95:R95)-MAX(B95:R95))/(DL95-2))</f>
        <v/>
      </c>
      <c r="CA95" s="584" t="str">
        <f t="shared" ref="CA95:CA101" si="315">IF(DM95&lt;3,"",(SUM(T95:AJ95)-MIN(T95:AJ95)-MAX(T95:AJ95))/(DM95-2))</f>
        <v/>
      </c>
      <c r="CB95" s="584" t="str">
        <f t="shared" ref="CB95:CB101" si="316">IF(DN95&lt;3,"",(SUM(AL95:BB95)-MIN(AL95:BB95)-MAX(AL95:BB95))/(DN95-2))</f>
        <v/>
      </c>
      <c r="CC95" s="585" t="str">
        <f t="shared" ref="CC95:CC101" si="317">IF(DO95&lt;3,"",(SUM(BD95:BT95)-MIN(BD95:BT95)-MAX(BD95:BT95))/(DO95-2))</f>
        <v/>
      </c>
      <c r="CD95" s="482" t="str">
        <f t="shared" si="309"/>
        <v/>
      </c>
      <c r="CE95" s="88" t="str">
        <f t="shared" si="287"/>
        <v/>
      </c>
      <c r="CF95" s="89" t="str">
        <f t="shared" si="287"/>
        <v/>
      </c>
      <c r="CG95" s="89" t="str">
        <f t="shared" si="287"/>
        <v/>
      </c>
      <c r="CH95" s="89" t="str">
        <f t="shared" si="287"/>
        <v/>
      </c>
      <c r="CI95" s="89" t="str">
        <f t="shared" si="287"/>
        <v/>
      </c>
      <c r="CJ95" s="89" t="str">
        <f t="shared" si="287"/>
        <v/>
      </c>
      <c r="CK95" s="152" t="str">
        <f t="shared" si="287"/>
        <v/>
      </c>
      <c r="CL95" s="152">
        <f t="shared" si="287"/>
        <v>6</v>
      </c>
      <c r="CM95" s="152">
        <f t="shared" si="287"/>
        <v>24</v>
      </c>
      <c r="CN95" s="89" t="str">
        <f t="shared" si="287"/>
        <v/>
      </c>
      <c r="CO95" s="89" t="str">
        <f t="shared" si="287"/>
        <v/>
      </c>
      <c r="CP95" s="89" t="str">
        <f t="shared" si="287"/>
        <v/>
      </c>
      <c r="CQ95" s="89" t="str">
        <f t="shared" si="287"/>
        <v/>
      </c>
      <c r="CR95" s="89" t="str">
        <f t="shared" si="287"/>
        <v/>
      </c>
      <c r="CS95" s="88" t="str">
        <f t="shared" si="287"/>
        <v/>
      </c>
      <c r="CT95" s="483" t="str">
        <f t="shared" si="287"/>
        <v/>
      </c>
      <c r="CU95" s="494" t="str">
        <f t="shared" si="288"/>
        <v/>
      </c>
      <c r="CV95" s="495" t="str">
        <f t="shared" si="289"/>
        <v/>
      </c>
      <c r="CW95" s="496" t="str">
        <f t="shared" si="290"/>
        <v/>
      </c>
      <c r="CX95" s="496" t="str">
        <f t="shared" si="291"/>
        <v/>
      </c>
      <c r="CY95" s="496" t="str">
        <f t="shared" si="292"/>
        <v/>
      </c>
      <c r="CZ95" s="496" t="str">
        <f t="shared" si="293"/>
        <v/>
      </c>
      <c r="DA95" s="496" t="str">
        <f t="shared" si="294"/>
        <v/>
      </c>
      <c r="DB95" s="497" t="str">
        <f t="shared" si="295"/>
        <v/>
      </c>
      <c r="DC95" s="497">
        <f t="shared" si="296"/>
        <v>6</v>
      </c>
      <c r="DD95" s="497">
        <f t="shared" si="297"/>
        <v>24</v>
      </c>
      <c r="DE95" s="496" t="str">
        <f t="shared" si="298"/>
        <v/>
      </c>
      <c r="DF95" s="496" t="str">
        <f t="shared" si="299"/>
        <v/>
      </c>
      <c r="DG95" s="496" t="str">
        <f t="shared" si="300"/>
        <v/>
      </c>
      <c r="DH95" s="496" t="str">
        <f t="shared" si="301"/>
        <v/>
      </c>
      <c r="DI95" s="496" t="str">
        <f t="shared" si="302"/>
        <v/>
      </c>
      <c r="DJ95" s="495" t="str">
        <f t="shared" si="303"/>
        <v/>
      </c>
      <c r="DK95" s="494" t="str">
        <f t="shared" si="304"/>
        <v/>
      </c>
      <c r="DL95" s="586">
        <f t="shared" si="305"/>
        <v>0</v>
      </c>
      <c r="DM95" s="541">
        <f t="shared" si="306"/>
        <v>0</v>
      </c>
      <c r="DN95" s="541">
        <f t="shared" si="307"/>
        <v>0</v>
      </c>
      <c r="DO95" s="541">
        <f t="shared" si="308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$G$1 &amp; "/kg"</f>
        <v>kcal/kg</v>
      </c>
      <c r="B96" s="517">
        <f>610*$K$1</f>
        <v>610</v>
      </c>
      <c r="C96" s="517">
        <f t="shared" ref="C96:R96" si="318">610*$K$1</f>
        <v>610</v>
      </c>
      <c r="D96" s="517">
        <f t="shared" si="318"/>
        <v>610</v>
      </c>
      <c r="E96" s="517">
        <f t="shared" si="318"/>
        <v>610</v>
      </c>
      <c r="F96" s="517">
        <f t="shared" si="318"/>
        <v>610</v>
      </c>
      <c r="G96" s="517">
        <f t="shared" si="318"/>
        <v>610</v>
      </c>
      <c r="H96" s="517">
        <f t="shared" si="318"/>
        <v>610</v>
      </c>
      <c r="I96" s="517">
        <f t="shared" si="318"/>
        <v>610</v>
      </c>
      <c r="J96" s="517">
        <f t="shared" si="318"/>
        <v>610</v>
      </c>
      <c r="K96" s="517">
        <f t="shared" si="318"/>
        <v>610</v>
      </c>
      <c r="L96" s="517">
        <f t="shared" si="318"/>
        <v>610</v>
      </c>
      <c r="M96" s="517">
        <f t="shared" si="318"/>
        <v>610</v>
      </c>
      <c r="N96" s="517">
        <f t="shared" si="318"/>
        <v>610</v>
      </c>
      <c r="O96" s="517">
        <f t="shared" si="318"/>
        <v>610</v>
      </c>
      <c r="P96" s="517">
        <f t="shared" si="318"/>
        <v>610</v>
      </c>
      <c r="Q96" s="517">
        <f t="shared" si="318"/>
        <v>610</v>
      </c>
      <c r="R96" s="517">
        <f t="shared" si="318"/>
        <v>610</v>
      </c>
      <c r="S96" s="704"/>
      <c r="T96" s="517">
        <f>610*$K$1</f>
        <v>610</v>
      </c>
      <c r="U96" s="517">
        <f t="shared" ref="U96:AJ96" si="319">610*$K$1</f>
        <v>610</v>
      </c>
      <c r="V96" s="517">
        <f t="shared" si="319"/>
        <v>610</v>
      </c>
      <c r="W96" s="517">
        <f t="shared" si="319"/>
        <v>610</v>
      </c>
      <c r="X96" s="517">
        <f t="shared" si="319"/>
        <v>610</v>
      </c>
      <c r="Y96" s="517">
        <f t="shared" si="319"/>
        <v>610</v>
      </c>
      <c r="Z96" s="517">
        <f t="shared" si="319"/>
        <v>610</v>
      </c>
      <c r="AA96" s="517">
        <f t="shared" si="319"/>
        <v>610</v>
      </c>
      <c r="AB96" s="517">
        <f t="shared" si="319"/>
        <v>610</v>
      </c>
      <c r="AC96" s="517">
        <f t="shared" si="319"/>
        <v>610</v>
      </c>
      <c r="AD96" s="517">
        <f t="shared" si="319"/>
        <v>610</v>
      </c>
      <c r="AE96" s="517">
        <f t="shared" si="319"/>
        <v>610</v>
      </c>
      <c r="AF96" s="517">
        <f t="shared" si="319"/>
        <v>610</v>
      </c>
      <c r="AG96" s="517">
        <f t="shared" si="319"/>
        <v>610</v>
      </c>
      <c r="AH96" s="517">
        <f t="shared" si="319"/>
        <v>610</v>
      </c>
      <c r="AI96" s="517">
        <f t="shared" si="319"/>
        <v>610</v>
      </c>
      <c r="AJ96" s="517">
        <f t="shared" si="319"/>
        <v>610</v>
      </c>
      <c r="AK96" s="704"/>
      <c r="AL96" s="517">
        <f>610*$K$1</f>
        <v>610</v>
      </c>
      <c r="AM96" s="517">
        <f t="shared" ref="AM96:BB96" si="320">610*$K$1</f>
        <v>610</v>
      </c>
      <c r="AN96" s="517">
        <f t="shared" si="320"/>
        <v>610</v>
      </c>
      <c r="AO96" s="517">
        <f t="shared" si="320"/>
        <v>610</v>
      </c>
      <c r="AP96" s="517">
        <f t="shared" si="320"/>
        <v>610</v>
      </c>
      <c r="AQ96" s="517">
        <f t="shared" si="320"/>
        <v>610</v>
      </c>
      <c r="AR96" s="517">
        <f t="shared" si="320"/>
        <v>610</v>
      </c>
      <c r="AS96" s="517">
        <f t="shared" si="320"/>
        <v>610</v>
      </c>
      <c r="AT96" s="517">
        <f t="shared" si="320"/>
        <v>610</v>
      </c>
      <c r="AU96" s="517">
        <f t="shared" si="320"/>
        <v>610</v>
      </c>
      <c r="AV96" s="517">
        <f t="shared" si="320"/>
        <v>610</v>
      </c>
      <c r="AW96" s="517">
        <f t="shared" si="320"/>
        <v>610</v>
      </c>
      <c r="AX96" s="517">
        <f t="shared" si="320"/>
        <v>610</v>
      </c>
      <c r="AY96" s="517">
        <f t="shared" si="320"/>
        <v>610</v>
      </c>
      <c r="AZ96" s="517">
        <f t="shared" si="320"/>
        <v>610</v>
      </c>
      <c r="BA96" s="517">
        <f t="shared" si="320"/>
        <v>610</v>
      </c>
      <c r="BB96" s="517">
        <f t="shared" si="320"/>
        <v>610</v>
      </c>
      <c r="BC96" s="704"/>
      <c r="BD96" s="517">
        <f>610*$K$1</f>
        <v>610</v>
      </c>
      <c r="BE96" s="517">
        <f t="shared" ref="BE96:BY96" si="321">610*$K$1</f>
        <v>610</v>
      </c>
      <c r="BF96" s="517">
        <f t="shared" si="321"/>
        <v>610</v>
      </c>
      <c r="BG96" s="517">
        <f t="shared" si="321"/>
        <v>610</v>
      </c>
      <c r="BH96" s="517">
        <f t="shared" si="321"/>
        <v>610</v>
      </c>
      <c r="BI96" s="517">
        <f t="shared" si="321"/>
        <v>610</v>
      </c>
      <c r="BJ96" s="517">
        <f t="shared" si="321"/>
        <v>610</v>
      </c>
      <c r="BK96" s="517">
        <f t="shared" si="321"/>
        <v>610</v>
      </c>
      <c r="BL96" s="517">
        <f t="shared" si="321"/>
        <v>610</v>
      </c>
      <c r="BM96" s="517">
        <f t="shared" si="321"/>
        <v>610</v>
      </c>
      <c r="BN96" s="517">
        <f t="shared" si="321"/>
        <v>610</v>
      </c>
      <c r="BO96" s="517">
        <f t="shared" si="321"/>
        <v>610</v>
      </c>
      <c r="BP96" s="517">
        <f t="shared" si="321"/>
        <v>610</v>
      </c>
      <c r="BQ96" s="517">
        <f t="shared" si="321"/>
        <v>610</v>
      </c>
      <c r="BR96" s="517">
        <f t="shared" si="321"/>
        <v>610</v>
      </c>
      <c r="BS96" s="517">
        <f t="shared" si="321"/>
        <v>610</v>
      </c>
      <c r="BT96" s="517">
        <f t="shared" si="321"/>
        <v>610</v>
      </c>
      <c r="BU96" s="704"/>
      <c r="BV96" s="517">
        <f t="shared" si="321"/>
        <v>610</v>
      </c>
      <c r="BW96" s="517">
        <f t="shared" si="321"/>
        <v>610</v>
      </c>
      <c r="BX96" s="517">
        <f t="shared" si="321"/>
        <v>610</v>
      </c>
      <c r="BY96" s="517">
        <f t="shared" si="321"/>
        <v>610</v>
      </c>
      <c r="BZ96" s="584">
        <f t="shared" si="314"/>
        <v>610</v>
      </c>
      <c r="CA96" s="584">
        <f t="shared" si="315"/>
        <v>610</v>
      </c>
      <c r="CB96" s="584">
        <f t="shared" si="316"/>
        <v>610</v>
      </c>
      <c r="CC96" s="585">
        <f t="shared" si="317"/>
        <v>610</v>
      </c>
      <c r="CD96" s="482">
        <f t="shared" si="309"/>
        <v>610</v>
      </c>
      <c r="CE96" s="88">
        <f t="shared" si="287"/>
        <v>610</v>
      </c>
      <c r="CF96" s="89">
        <f t="shared" si="287"/>
        <v>610</v>
      </c>
      <c r="CG96" s="89">
        <f t="shared" si="287"/>
        <v>610</v>
      </c>
      <c r="CH96" s="89">
        <f t="shared" si="287"/>
        <v>610</v>
      </c>
      <c r="CI96" s="89">
        <f t="shared" si="287"/>
        <v>610</v>
      </c>
      <c r="CJ96" s="89">
        <f t="shared" si="287"/>
        <v>610</v>
      </c>
      <c r="CK96" s="152">
        <f t="shared" si="287"/>
        <v>610</v>
      </c>
      <c r="CL96" s="152">
        <f t="shared" si="287"/>
        <v>610</v>
      </c>
      <c r="CM96" s="152">
        <f t="shared" si="287"/>
        <v>610</v>
      </c>
      <c r="CN96" s="89">
        <f t="shared" si="287"/>
        <v>610</v>
      </c>
      <c r="CO96" s="89">
        <f t="shared" si="287"/>
        <v>610</v>
      </c>
      <c r="CP96" s="89">
        <f t="shared" si="287"/>
        <v>610</v>
      </c>
      <c r="CQ96" s="89">
        <f t="shared" si="287"/>
        <v>610</v>
      </c>
      <c r="CR96" s="89">
        <f t="shared" si="287"/>
        <v>610</v>
      </c>
      <c r="CS96" s="88">
        <f t="shared" si="287"/>
        <v>610</v>
      </c>
      <c r="CT96" s="483">
        <f t="shared" si="287"/>
        <v>610</v>
      </c>
      <c r="CU96" s="494">
        <f t="shared" si="288"/>
        <v>610</v>
      </c>
      <c r="CV96" s="495">
        <f t="shared" si="289"/>
        <v>610</v>
      </c>
      <c r="CW96" s="496">
        <f t="shared" si="290"/>
        <v>610</v>
      </c>
      <c r="CX96" s="496">
        <f t="shared" si="291"/>
        <v>610</v>
      </c>
      <c r="CY96" s="496">
        <f t="shared" si="292"/>
        <v>610</v>
      </c>
      <c r="CZ96" s="496">
        <f t="shared" si="293"/>
        <v>610</v>
      </c>
      <c r="DA96" s="496">
        <f t="shared" si="294"/>
        <v>610</v>
      </c>
      <c r="DB96" s="497">
        <f t="shared" si="295"/>
        <v>610</v>
      </c>
      <c r="DC96" s="497">
        <f t="shared" si="296"/>
        <v>610</v>
      </c>
      <c r="DD96" s="497">
        <f t="shared" si="297"/>
        <v>610</v>
      </c>
      <c r="DE96" s="496">
        <f t="shared" si="298"/>
        <v>610</v>
      </c>
      <c r="DF96" s="496">
        <f t="shared" si="299"/>
        <v>610</v>
      </c>
      <c r="DG96" s="496">
        <f t="shared" si="300"/>
        <v>610</v>
      </c>
      <c r="DH96" s="496">
        <f t="shared" si="301"/>
        <v>610</v>
      </c>
      <c r="DI96" s="496">
        <f t="shared" si="302"/>
        <v>610</v>
      </c>
      <c r="DJ96" s="495">
        <f t="shared" si="303"/>
        <v>610</v>
      </c>
      <c r="DK96" s="494">
        <f t="shared" si="304"/>
        <v>610</v>
      </c>
      <c r="DL96" s="586">
        <f t="shared" si="305"/>
        <v>17</v>
      </c>
      <c r="DM96" s="541">
        <f t="shared" si="306"/>
        <v>17</v>
      </c>
      <c r="DN96" s="541">
        <f t="shared" si="307"/>
        <v>17</v>
      </c>
      <c r="DO96" s="541">
        <f t="shared" si="308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$G$1 &amp; " (%)"</f>
        <v>kcal (%)</v>
      </c>
      <c r="B97" s="532" t="str">
        <f>IF(B95="","",B95*B96/B$7/365/$F$1)</f>
        <v/>
      </c>
      <c r="C97" s="532" t="str">
        <f>IF(C95="","",C95*C96/C$7/365/$F$1)</f>
        <v/>
      </c>
      <c r="D97" s="532" t="str">
        <f>IF(D95="","",D95*D96/D$7/365/$F$1)</f>
        <v/>
      </c>
      <c r="E97" s="532" t="str">
        <f>IF(E95="","",E95*E96/E$7/365/$F$1)</f>
        <v/>
      </c>
      <c r="F97" s="532" t="str">
        <f>IF(F95="","",F95*F96/F$7/365/$F$1)</f>
        <v/>
      </c>
      <c r="G97" s="532" t="str">
        <f>IF(G95="","",G95*G96/G$7/365/$F$1)</f>
        <v/>
      </c>
      <c r="H97" s="532" t="str">
        <f>IF(H95="","",H95*H96/H$7/365/$F$1)</f>
        <v/>
      </c>
      <c r="I97" s="532" t="str">
        <f>IF(I95="","",I95*I96/I$7/365/$F$1)</f>
        <v/>
      </c>
      <c r="J97" s="532" t="str">
        <f>IF(J95="","",J95*J96/J$7/365/$F$1)</f>
        <v/>
      </c>
      <c r="K97" s="532" t="str">
        <f>IF(K95="","",K95*K96/K$7/365/$F$1)</f>
        <v/>
      </c>
      <c r="L97" s="532" t="str">
        <f>IF(L95="","",L95*L96/L$7/365/$F$1)</f>
        <v/>
      </c>
      <c r="M97" s="532" t="str">
        <f>IF(M95="","",M95*M96/M$7/365/$F$1)</f>
        <v/>
      </c>
      <c r="N97" s="532" t="str">
        <f>IF(N95="","",N95*N96/N$7/365/$F$1)</f>
        <v/>
      </c>
      <c r="O97" s="532" t="str">
        <f>IF(O95="","",O95*O96/O$7/365/$F$1)</f>
        <v/>
      </c>
      <c r="P97" s="532" t="str">
        <f>IF(P95="","",P95*P96/P$7/365/$F$1)</f>
        <v/>
      </c>
      <c r="Q97" s="532" t="str">
        <f>IF(Q95="","",Q95*Q96/Q$7/365/$F$1)</f>
        <v/>
      </c>
      <c r="R97" s="532" t="str">
        <f>IF(R95="","",R95*R96/R$7/365/$F$1)</f>
        <v/>
      </c>
      <c r="S97" s="670"/>
      <c r="T97" s="532" t="str">
        <f>IF(T95="","",T95*T96/T$7/365/$F$1)</f>
        <v/>
      </c>
      <c r="U97" s="532" t="str">
        <f>IF(U95="","",U95*U96/U$7/365/$F$1)</f>
        <v/>
      </c>
      <c r="V97" s="532" t="str">
        <f>IF(V95="","",V95*V96/V$7/365/$F$1)</f>
        <v/>
      </c>
      <c r="W97" s="532" t="str">
        <f>IF(W95="","",W95*W96/W$7/365/$F$1)</f>
        <v/>
      </c>
      <c r="X97" s="532" t="str">
        <f>IF(X95="","",X95*X96/X$7/365/$F$1)</f>
        <v/>
      </c>
      <c r="Y97" s="532" t="str">
        <f>IF(Y95="","",Y95*Y96/Y$7/365/$F$1)</f>
        <v/>
      </c>
      <c r="Z97" s="532" t="str">
        <f>IF(Z95="","",Z95*Z96/Z$7/365/$F$1)</f>
        <v/>
      </c>
      <c r="AA97" s="532" t="str">
        <f>IF(AA95="","",AA95*AA96/AA$7/365/$F$1)</f>
        <v/>
      </c>
      <c r="AB97" s="532" t="str">
        <f>IF(AB95="","",AB95*AB96/AB$7/365/$F$1)</f>
        <v/>
      </c>
      <c r="AC97" s="532" t="str">
        <f>IF(AC95="","",AC95*AC96/AC$7/365/$F$1)</f>
        <v/>
      </c>
      <c r="AD97" s="532" t="str">
        <f>IF(AD95="","",AD95*AD96/AD$7/365/$F$1)</f>
        <v/>
      </c>
      <c r="AE97" s="532" t="str">
        <f>IF(AE95="","",AE95*AE96/AE$7/365/$F$1)</f>
        <v/>
      </c>
      <c r="AF97" s="532" t="str">
        <f>IF(AF95="","",AF95*AF96/AF$7/365/$F$1)</f>
        <v/>
      </c>
      <c r="AG97" s="532" t="str">
        <f>IF(AG95="","",AG95*AG96/AG$7/365/$F$1)</f>
        <v/>
      </c>
      <c r="AH97" s="532" t="str">
        <f>IF(AH95="","",AH95*AH96/AH$7/365/$F$1)</f>
        <v/>
      </c>
      <c r="AI97" s="532" t="str">
        <f>IF(AI95="","",AI95*AI96/AI$7/365/$F$1)</f>
        <v/>
      </c>
      <c r="AJ97" s="532" t="str">
        <f>IF(AJ95="","",AJ95*AJ96/AJ$7/365/$F$1)</f>
        <v/>
      </c>
      <c r="AK97" s="670"/>
      <c r="AL97" s="532" t="str">
        <f>IF(AL95="","",AL95*AL96/AL$7/365/$F$1)</f>
        <v/>
      </c>
      <c r="AM97" s="532" t="str">
        <f>IF(AM95="","",AM95*AM96/AM$7/365/$F$1)</f>
        <v/>
      </c>
      <c r="AN97" s="532" t="str">
        <f>IF(AN95="","",AN95*AN96/AN$7/365/$F$1)</f>
        <v/>
      </c>
      <c r="AO97" s="532" t="str">
        <f>IF(AO95="","",AO95*AO96/AO$7/365/$F$1)</f>
        <v/>
      </c>
      <c r="AP97" s="532" t="str">
        <f>IF(AP95="","",AP95*AP96/AP$7/365/$F$1)</f>
        <v/>
      </c>
      <c r="AQ97" s="532" t="str">
        <f>IF(AQ95="","",AQ95*AQ96/AQ$7/365/$F$1)</f>
        <v/>
      </c>
      <c r="AR97" s="532" t="str">
        <f>IF(AR95="","",AR95*AR96/AR$7/365/$F$1)</f>
        <v/>
      </c>
      <c r="AS97" s="532" t="str">
        <f>IF(AS95="","",AS95*AS96/AS$7/365/$F$1)</f>
        <v/>
      </c>
      <c r="AT97" s="532" t="str">
        <f>IF(AT95="","",AT95*AT96/AT$7/365/$F$1)</f>
        <v/>
      </c>
      <c r="AU97" s="532" t="str">
        <f>IF(AU95="","",AU95*AU96/AU$7/365/$F$1)</f>
        <v/>
      </c>
      <c r="AV97" s="532" t="str">
        <f>IF(AV95="","",AV95*AV96/AV$7/365/$F$1)</f>
        <v/>
      </c>
      <c r="AW97" s="532" t="str">
        <f>IF(AW95="","",AW95*AW96/AW$7/365/$F$1)</f>
        <v/>
      </c>
      <c r="AX97" s="532" t="str">
        <f>IF(AX95="","",AX95*AX96/AX$7/365/$F$1)</f>
        <v/>
      </c>
      <c r="AY97" s="532" t="str">
        <f>IF(AY95="","",AY95*AY96/AY$7/365/$F$1)</f>
        <v/>
      </c>
      <c r="AZ97" s="532" t="str">
        <f>IF(AZ95="","",AZ95*AZ96/AZ$7/365/$F$1)</f>
        <v/>
      </c>
      <c r="BA97" s="532" t="str">
        <f>IF(BA95="","",BA95*BA96/BA$7/365/$F$1)</f>
        <v/>
      </c>
      <c r="BB97" s="532" t="str">
        <f>IF(BB95="","",BB95*BB96/BB$7/365/$F$1)</f>
        <v/>
      </c>
      <c r="BC97" s="670"/>
      <c r="BD97" s="532" t="str">
        <f>IF(BD95="","",BD95*BD96/BD$7/365/$F$1)</f>
        <v/>
      </c>
      <c r="BE97" s="532" t="str">
        <f>IF(BE95="","",BE95*BE96/BE$7/365/$F$1)</f>
        <v/>
      </c>
      <c r="BF97" s="532" t="str">
        <f>IF(BF95="","",BF95*BF96/BF$7/365/$F$1)</f>
        <v/>
      </c>
      <c r="BG97" s="532">
        <f>IF(BG95="","",BG95*BG96/BG$7/365/$F$1)</f>
        <v>5.9686888454011733E-4</v>
      </c>
      <c r="BH97" s="532" t="str">
        <f>IF(BH95="","",BH95*BH96/BH$7/365/$F$1)</f>
        <v/>
      </c>
      <c r="BI97" s="532" t="str">
        <f>IF(BI95="","",BI95*BI96/BI$7/365/$F$1)</f>
        <v/>
      </c>
      <c r="BJ97" s="532">
        <f>IF(BJ95="","",BJ95*BJ96/BJ$7/365/$F$1)</f>
        <v>1.9099804305283759E-3</v>
      </c>
      <c r="BK97" s="532" t="str">
        <f>IF(BK95="","",BK95*BK96/BK$7/365/$F$1)</f>
        <v/>
      </c>
      <c r="BL97" s="532" t="str">
        <f>IF(BL95="","",BL95*BL96/BL$7/365/$F$1)</f>
        <v/>
      </c>
      <c r="BM97" s="532" t="str">
        <f>IF(BM95="","",BM95*BM96/BM$7/365/$F$1)</f>
        <v/>
      </c>
      <c r="BN97" s="532" t="str">
        <f>IF(BN95="","",BN95*BN96/BN$7/365/$F$1)</f>
        <v/>
      </c>
      <c r="BO97" s="532" t="str">
        <f>IF(BO95="","",BO95*BO96/BO$7/365/$F$1)</f>
        <v/>
      </c>
      <c r="BP97" s="532" t="str">
        <f>IF(BP95="","",BP95*BP96/BP$7/365/$F$1)</f>
        <v/>
      </c>
      <c r="BQ97" s="532" t="str">
        <f>IF(BQ95="","",BQ95*BQ96/BQ$7/365/$F$1)</f>
        <v/>
      </c>
      <c r="BR97" s="532" t="str">
        <f>IF(BR95="","",BR95*BR96/BR$7/365/$F$1)</f>
        <v/>
      </c>
      <c r="BS97" s="532" t="str">
        <f>IF(BS95="","",BS95*BS96/BS$7/365/$F$1)</f>
        <v/>
      </c>
      <c r="BT97" s="532" t="str">
        <f>IF(BT95="","",BT95*BT96/BT$7/365/$F$1)</f>
        <v/>
      </c>
      <c r="BU97" s="670"/>
      <c r="BV97" s="532" t="str">
        <f>IF(BV95="","",BV95*BV96/BV$7/365/$F$1)</f>
        <v/>
      </c>
      <c r="BW97" s="532" t="str">
        <f>IF(BW95="","",BW95*BW96/BW$7/365/$F$1)</f>
        <v/>
      </c>
      <c r="BX97" s="532" t="str">
        <f>IF(BX95="","",BX95*BX96/BX$7/365/$F$1)</f>
        <v/>
      </c>
      <c r="BY97" s="532" t="str">
        <f>IF(BY95="","",BY95*BY96/BY$7/365/$F$1)</f>
        <v/>
      </c>
      <c r="BZ97" s="584" t="str">
        <f t="shared" si="314"/>
        <v/>
      </c>
      <c r="CA97" s="584" t="str">
        <f t="shared" si="315"/>
        <v/>
      </c>
      <c r="CB97" s="584" t="str">
        <f t="shared" si="316"/>
        <v/>
      </c>
      <c r="CC97" s="585" t="str">
        <f t="shared" si="317"/>
        <v/>
      </c>
      <c r="CD97" s="485" t="str">
        <f t="shared" si="309"/>
        <v/>
      </c>
      <c r="CE97" s="486" t="str">
        <f t="shared" si="287"/>
        <v/>
      </c>
      <c r="CF97" s="487" t="str">
        <f t="shared" si="287"/>
        <v/>
      </c>
      <c r="CG97" s="487" t="str">
        <f t="shared" si="287"/>
        <v/>
      </c>
      <c r="CH97" s="487" t="str">
        <f t="shared" si="287"/>
        <v/>
      </c>
      <c r="CI97" s="487" t="str">
        <f t="shared" si="287"/>
        <v/>
      </c>
      <c r="CJ97" s="487" t="str">
        <f t="shared" si="287"/>
        <v/>
      </c>
      <c r="CK97" s="488" t="str">
        <f t="shared" si="287"/>
        <v/>
      </c>
      <c r="CL97" s="488">
        <f t="shared" si="287"/>
        <v>5.9686888454011733E-4</v>
      </c>
      <c r="CM97" s="488">
        <f t="shared" si="287"/>
        <v>1.9099804305283759E-3</v>
      </c>
      <c r="CN97" s="487" t="str">
        <f t="shared" si="287"/>
        <v/>
      </c>
      <c r="CO97" s="487" t="str">
        <f t="shared" si="287"/>
        <v/>
      </c>
      <c r="CP97" s="487" t="str">
        <f t="shared" si="287"/>
        <v/>
      </c>
      <c r="CQ97" s="487" t="str">
        <f t="shared" si="287"/>
        <v/>
      </c>
      <c r="CR97" s="487" t="str">
        <f t="shared" si="287"/>
        <v/>
      </c>
      <c r="CS97" s="486" t="str">
        <f t="shared" si="287"/>
        <v/>
      </c>
      <c r="CT97" s="998" t="str">
        <f t="shared" si="287"/>
        <v/>
      </c>
      <c r="CU97" s="489" t="str">
        <f t="shared" si="288"/>
        <v/>
      </c>
      <c r="CV97" s="490" t="str">
        <f t="shared" si="289"/>
        <v/>
      </c>
      <c r="CW97" s="491" t="str">
        <f t="shared" si="290"/>
        <v/>
      </c>
      <c r="CX97" s="491" t="str">
        <f t="shared" si="291"/>
        <v/>
      </c>
      <c r="CY97" s="491" t="str">
        <f t="shared" si="292"/>
        <v/>
      </c>
      <c r="CZ97" s="491" t="str">
        <f t="shared" si="293"/>
        <v/>
      </c>
      <c r="DA97" s="491" t="str">
        <f t="shared" si="294"/>
        <v/>
      </c>
      <c r="DB97" s="492" t="str">
        <f t="shared" si="295"/>
        <v/>
      </c>
      <c r="DC97" s="492">
        <f t="shared" si="296"/>
        <v>5.9686888454011733E-4</v>
      </c>
      <c r="DD97" s="492">
        <f t="shared" si="297"/>
        <v>1.9099804305283759E-3</v>
      </c>
      <c r="DE97" s="491" t="str">
        <f t="shared" si="298"/>
        <v/>
      </c>
      <c r="DF97" s="491" t="str">
        <f t="shared" si="299"/>
        <v/>
      </c>
      <c r="DG97" s="491" t="str">
        <f t="shared" si="300"/>
        <v/>
      </c>
      <c r="DH97" s="491" t="str">
        <f t="shared" si="301"/>
        <v/>
      </c>
      <c r="DI97" s="491" t="str">
        <f t="shared" si="302"/>
        <v/>
      </c>
      <c r="DJ97" s="490" t="str">
        <f t="shared" si="303"/>
        <v/>
      </c>
      <c r="DK97" s="489" t="str">
        <f t="shared" si="304"/>
        <v/>
      </c>
      <c r="DL97" s="586">
        <f t="shared" si="305"/>
        <v>0</v>
      </c>
      <c r="DM97" s="541">
        <f t="shared" si="306"/>
        <v>0</v>
      </c>
      <c r="DN97" s="541">
        <f t="shared" si="307"/>
        <v>0</v>
      </c>
      <c r="DO97" s="541">
        <f t="shared" si="308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14"/>
        <v/>
      </c>
      <c r="CA98" s="584" t="str">
        <f t="shared" si="315"/>
        <v/>
      </c>
      <c r="CB98" s="584" t="str">
        <f t="shared" si="316"/>
        <v/>
      </c>
      <c r="CC98" s="585" t="str">
        <f t="shared" si="317"/>
        <v/>
      </c>
      <c r="CD98" s="482" t="str">
        <f t="shared" si="309"/>
        <v/>
      </c>
      <c r="CE98" s="88" t="str">
        <f t="shared" si="287"/>
        <v/>
      </c>
      <c r="CF98" s="89" t="str">
        <f t="shared" si="287"/>
        <v/>
      </c>
      <c r="CG98" s="89" t="str">
        <f t="shared" si="287"/>
        <v/>
      </c>
      <c r="CH98" s="89" t="str">
        <f t="shared" si="287"/>
        <v/>
      </c>
      <c r="CI98" s="89" t="str">
        <f t="shared" si="287"/>
        <v/>
      </c>
      <c r="CJ98" s="89" t="str">
        <f t="shared" si="287"/>
        <v/>
      </c>
      <c r="CK98" s="152" t="str">
        <f t="shared" si="287"/>
        <v/>
      </c>
      <c r="CL98" s="152">
        <f t="shared" si="287"/>
        <v>8.3000000000000007</v>
      </c>
      <c r="CM98" s="152">
        <f t="shared" si="287"/>
        <v>12.5</v>
      </c>
      <c r="CN98" s="89" t="str">
        <f t="shared" si="287"/>
        <v/>
      </c>
      <c r="CO98" s="89" t="str">
        <f t="shared" si="287"/>
        <v/>
      </c>
      <c r="CP98" s="89" t="str">
        <f t="shared" si="287"/>
        <v/>
      </c>
      <c r="CQ98" s="89" t="str">
        <f t="shared" si="287"/>
        <v/>
      </c>
      <c r="CR98" s="89" t="str">
        <f t="shared" si="287"/>
        <v/>
      </c>
      <c r="CS98" s="88" t="str">
        <f t="shared" si="287"/>
        <v/>
      </c>
      <c r="CT98" s="483" t="str">
        <f t="shared" si="287"/>
        <v/>
      </c>
      <c r="CU98" s="494" t="str">
        <f t="shared" si="288"/>
        <v/>
      </c>
      <c r="CV98" s="495" t="str">
        <f t="shared" si="289"/>
        <v/>
      </c>
      <c r="CW98" s="496" t="str">
        <f t="shared" si="290"/>
        <v/>
      </c>
      <c r="CX98" s="496" t="str">
        <f t="shared" si="291"/>
        <v/>
      </c>
      <c r="CY98" s="496" t="str">
        <f t="shared" si="292"/>
        <v/>
      </c>
      <c r="CZ98" s="496" t="str">
        <f t="shared" si="293"/>
        <v/>
      </c>
      <c r="DA98" s="496" t="str">
        <f t="shared" si="294"/>
        <v/>
      </c>
      <c r="DB98" s="497" t="str">
        <f t="shared" si="295"/>
        <v/>
      </c>
      <c r="DC98" s="497">
        <f t="shared" si="296"/>
        <v>8.3000000000000007</v>
      </c>
      <c r="DD98" s="497">
        <f t="shared" si="297"/>
        <v>12.5</v>
      </c>
      <c r="DE98" s="496" t="str">
        <f t="shared" si="298"/>
        <v/>
      </c>
      <c r="DF98" s="496" t="str">
        <f t="shared" si="299"/>
        <v/>
      </c>
      <c r="DG98" s="496" t="str">
        <f t="shared" si="300"/>
        <v/>
      </c>
      <c r="DH98" s="496" t="str">
        <f t="shared" si="301"/>
        <v/>
      </c>
      <c r="DI98" s="496" t="str">
        <f t="shared" si="302"/>
        <v/>
      </c>
      <c r="DJ98" s="495" t="str">
        <f t="shared" si="303"/>
        <v/>
      </c>
      <c r="DK98" s="494" t="str">
        <f t="shared" si="304"/>
        <v/>
      </c>
      <c r="DL98" s="586">
        <f t="shared" si="305"/>
        <v>0</v>
      </c>
      <c r="DM98" s="541">
        <f t="shared" si="306"/>
        <v>0</v>
      </c>
      <c r="DN98" s="541">
        <f t="shared" si="307"/>
        <v>0</v>
      </c>
      <c r="DO98" s="541">
        <f t="shared" si="308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22">IF(B98="","",B95*B98)</f>
        <v/>
      </c>
      <c r="C99" s="529" t="str">
        <f t="shared" si="322"/>
        <v/>
      </c>
      <c r="D99" s="529" t="str">
        <f t="shared" si="322"/>
        <v/>
      </c>
      <c r="E99" s="529" t="str">
        <f t="shared" si="322"/>
        <v/>
      </c>
      <c r="F99" s="529" t="str">
        <f t="shared" si="322"/>
        <v/>
      </c>
      <c r="G99" s="529" t="str">
        <f t="shared" si="322"/>
        <v/>
      </c>
      <c r="H99" s="529" t="str">
        <f t="shared" si="322"/>
        <v/>
      </c>
      <c r="I99" s="529" t="str">
        <f t="shared" si="322"/>
        <v/>
      </c>
      <c r="J99" s="529" t="str">
        <f t="shared" si="322"/>
        <v/>
      </c>
      <c r="K99" s="529" t="str">
        <f t="shared" si="322"/>
        <v/>
      </c>
      <c r="L99" s="529" t="str">
        <f t="shared" si="322"/>
        <v/>
      </c>
      <c r="M99" s="529" t="str">
        <f t="shared" si="322"/>
        <v/>
      </c>
      <c r="N99" s="529" t="str">
        <f t="shared" si="322"/>
        <v/>
      </c>
      <c r="O99" s="529" t="str">
        <f t="shared" si="322"/>
        <v/>
      </c>
      <c r="P99" s="529" t="str">
        <f t="shared" si="322"/>
        <v/>
      </c>
      <c r="Q99" s="529" t="str">
        <f t="shared" si="322"/>
        <v/>
      </c>
      <c r="R99" s="529" t="str">
        <f t="shared" si="322"/>
        <v/>
      </c>
      <c r="S99" s="533"/>
      <c r="T99" s="529" t="str">
        <f t="shared" ref="T99:AJ99" si="323">IF(T98="","",T95*T98)</f>
        <v/>
      </c>
      <c r="U99" s="529" t="str">
        <f t="shared" si="323"/>
        <v/>
      </c>
      <c r="V99" s="529" t="str">
        <f t="shared" si="323"/>
        <v/>
      </c>
      <c r="W99" s="529" t="str">
        <f t="shared" si="323"/>
        <v/>
      </c>
      <c r="X99" s="529" t="str">
        <f t="shared" si="323"/>
        <v/>
      </c>
      <c r="Y99" s="529" t="str">
        <f t="shared" si="323"/>
        <v/>
      </c>
      <c r="Z99" s="529" t="str">
        <f t="shared" si="323"/>
        <v/>
      </c>
      <c r="AA99" s="529" t="str">
        <f t="shared" si="323"/>
        <v/>
      </c>
      <c r="AB99" s="529" t="str">
        <f t="shared" si="323"/>
        <v/>
      </c>
      <c r="AC99" s="529" t="str">
        <f t="shared" si="323"/>
        <v/>
      </c>
      <c r="AD99" s="529" t="str">
        <f t="shared" si="323"/>
        <v/>
      </c>
      <c r="AE99" s="529" t="str">
        <f t="shared" si="323"/>
        <v/>
      </c>
      <c r="AF99" s="529" t="str">
        <f t="shared" si="323"/>
        <v/>
      </c>
      <c r="AG99" s="529" t="str">
        <f t="shared" si="323"/>
        <v/>
      </c>
      <c r="AH99" s="529" t="str">
        <f t="shared" si="323"/>
        <v/>
      </c>
      <c r="AI99" s="529" t="str">
        <f t="shared" si="323"/>
        <v/>
      </c>
      <c r="AJ99" s="529" t="str">
        <f t="shared" si="323"/>
        <v/>
      </c>
      <c r="AK99" s="533"/>
      <c r="AL99" s="529" t="str">
        <f t="shared" ref="AL99:BB99" si="324">IF(AL98="","",AL95*AL98)</f>
        <v/>
      </c>
      <c r="AM99" s="529" t="str">
        <f t="shared" si="324"/>
        <v/>
      </c>
      <c r="AN99" s="529" t="str">
        <f t="shared" si="324"/>
        <v/>
      </c>
      <c r="AO99" s="529" t="str">
        <f t="shared" si="324"/>
        <v/>
      </c>
      <c r="AP99" s="529" t="str">
        <f t="shared" si="324"/>
        <v/>
      </c>
      <c r="AQ99" s="529" t="str">
        <f t="shared" si="324"/>
        <v/>
      </c>
      <c r="AR99" s="529" t="str">
        <f t="shared" si="324"/>
        <v/>
      </c>
      <c r="AS99" s="529" t="str">
        <f t="shared" si="324"/>
        <v/>
      </c>
      <c r="AT99" s="529" t="str">
        <f t="shared" si="324"/>
        <v/>
      </c>
      <c r="AU99" s="529" t="str">
        <f t="shared" si="324"/>
        <v/>
      </c>
      <c r="AV99" s="529" t="str">
        <f t="shared" si="324"/>
        <v/>
      </c>
      <c r="AW99" s="529" t="str">
        <f t="shared" si="324"/>
        <v/>
      </c>
      <c r="AX99" s="529" t="str">
        <f t="shared" si="324"/>
        <v/>
      </c>
      <c r="AY99" s="529" t="str">
        <f t="shared" si="324"/>
        <v/>
      </c>
      <c r="AZ99" s="529" t="str">
        <f t="shared" si="324"/>
        <v/>
      </c>
      <c r="BA99" s="529" t="str">
        <f t="shared" si="324"/>
        <v/>
      </c>
      <c r="BB99" s="529" t="str">
        <f t="shared" si="324"/>
        <v/>
      </c>
      <c r="BC99" s="533"/>
      <c r="BD99" s="529" t="str">
        <f t="shared" ref="BD99:BT99" si="325">IF(BD98="","",BD95*BD98)</f>
        <v/>
      </c>
      <c r="BE99" s="529" t="str">
        <f t="shared" si="325"/>
        <v/>
      </c>
      <c r="BF99" s="529" t="str">
        <f t="shared" si="325"/>
        <v/>
      </c>
      <c r="BG99" s="529">
        <f t="shared" si="325"/>
        <v>49.800000000000004</v>
      </c>
      <c r="BH99" s="529" t="str">
        <f t="shared" si="325"/>
        <v/>
      </c>
      <c r="BI99" s="529" t="str">
        <f t="shared" si="325"/>
        <v/>
      </c>
      <c r="BJ99" s="529">
        <f t="shared" si="325"/>
        <v>300</v>
      </c>
      <c r="BK99" s="529" t="str">
        <f t="shared" si="325"/>
        <v/>
      </c>
      <c r="BL99" s="529" t="str">
        <f t="shared" si="325"/>
        <v/>
      </c>
      <c r="BM99" s="529" t="str">
        <f t="shared" si="325"/>
        <v/>
      </c>
      <c r="BN99" s="529" t="str">
        <f t="shared" si="325"/>
        <v/>
      </c>
      <c r="BO99" s="529" t="str">
        <f t="shared" si="325"/>
        <v/>
      </c>
      <c r="BP99" s="529" t="str">
        <f t="shared" si="325"/>
        <v/>
      </c>
      <c r="BQ99" s="529" t="str">
        <f t="shared" si="325"/>
        <v/>
      </c>
      <c r="BR99" s="529" t="str">
        <f t="shared" si="325"/>
        <v/>
      </c>
      <c r="BS99" s="529" t="str">
        <f t="shared" si="325"/>
        <v/>
      </c>
      <c r="BT99" s="529" t="str">
        <f t="shared" si="32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14"/>
        <v/>
      </c>
      <c r="CA99" s="671" t="str">
        <f t="shared" si="315"/>
        <v/>
      </c>
      <c r="CB99" s="671" t="str">
        <f t="shared" si="316"/>
        <v/>
      </c>
      <c r="CC99" s="672" t="str">
        <f t="shared" si="317"/>
        <v/>
      </c>
      <c r="CD99" s="482" t="str">
        <f t="shared" si="309"/>
        <v/>
      </c>
      <c r="CE99" s="88" t="str">
        <f t="shared" si="287"/>
        <v/>
      </c>
      <c r="CF99" s="89" t="str">
        <f t="shared" si="287"/>
        <v/>
      </c>
      <c r="CG99" s="89" t="str">
        <f t="shared" si="287"/>
        <v/>
      </c>
      <c r="CH99" s="89" t="str">
        <f t="shared" si="287"/>
        <v/>
      </c>
      <c r="CI99" s="89" t="str">
        <f t="shared" si="287"/>
        <v/>
      </c>
      <c r="CJ99" s="89" t="str">
        <f t="shared" si="287"/>
        <v/>
      </c>
      <c r="CK99" s="152" t="str">
        <f t="shared" si="287"/>
        <v/>
      </c>
      <c r="CL99" s="152">
        <f t="shared" si="287"/>
        <v>49.800000000000004</v>
      </c>
      <c r="CM99" s="152">
        <f t="shared" si="287"/>
        <v>300</v>
      </c>
      <c r="CN99" s="89" t="str">
        <f t="shared" si="287"/>
        <v/>
      </c>
      <c r="CO99" s="89" t="str">
        <f t="shared" si="287"/>
        <v/>
      </c>
      <c r="CP99" s="89" t="str">
        <f t="shared" si="287"/>
        <v/>
      </c>
      <c r="CQ99" s="89" t="str">
        <f t="shared" si="287"/>
        <v/>
      </c>
      <c r="CR99" s="89" t="str">
        <f t="shared" si="287"/>
        <v/>
      </c>
      <c r="CS99" s="88" t="str">
        <f t="shared" si="287"/>
        <v/>
      </c>
      <c r="CT99" s="483" t="str">
        <f t="shared" si="287"/>
        <v/>
      </c>
      <c r="CU99" s="494" t="str">
        <f t="shared" si="288"/>
        <v/>
      </c>
      <c r="CV99" s="495" t="str">
        <f t="shared" si="289"/>
        <v/>
      </c>
      <c r="CW99" s="496" t="str">
        <f t="shared" si="290"/>
        <v/>
      </c>
      <c r="CX99" s="496" t="str">
        <f t="shared" si="291"/>
        <v/>
      </c>
      <c r="CY99" s="496" t="str">
        <f t="shared" si="292"/>
        <v/>
      </c>
      <c r="CZ99" s="496" t="str">
        <f t="shared" si="293"/>
        <v/>
      </c>
      <c r="DA99" s="496" t="str">
        <f t="shared" si="294"/>
        <v/>
      </c>
      <c r="DB99" s="497" t="str">
        <f t="shared" si="295"/>
        <v/>
      </c>
      <c r="DC99" s="497">
        <f t="shared" si="296"/>
        <v>49.800000000000004</v>
      </c>
      <c r="DD99" s="497">
        <f t="shared" si="297"/>
        <v>300</v>
      </c>
      <c r="DE99" s="496" t="str">
        <f t="shared" si="298"/>
        <v/>
      </c>
      <c r="DF99" s="496" t="str">
        <f t="shared" si="299"/>
        <v/>
      </c>
      <c r="DG99" s="496" t="str">
        <f t="shared" si="300"/>
        <v/>
      </c>
      <c r="DH99" s="496" t="str">
        <f t="shared" si="301"/>
        <v/>
      </c>
      <c r="DI99" s="496" t="str">
        <f t="shared" si="302"/>
        <v/>
      </c>
      <c r="DJ99" s="495" t="str">
        <f t="shared" si="303"/>
        <v/>
      </c>
      <c r="DK99" s="494" t="str">
        <f t="shared" si="304"/>
        <v/>
      </c>
      <c r="DL99" s="586">
        <f t="shared" si="305"/>
        <v>0</v>
      </c>
      <c r="DM99" s="541">
        <f t="shared" si="306"/>
        <v>0</v>
      </c>
      <c r="DN99" s="541">
        <f t="shared" si="307"/>
        <v>0</v>
      </c>
      <c r="DO99" s="541">
        <f t="shared" si="308"/>
        <v>2</v>
      </c>
      <c r="DP99" s="673" t="str">
        <f>IF(DP91="","",(DP91+SUM(BV91)*(DP91="")-SUM(DP95)-DP98-SUM(BV98)*(DP98=""))*BV92/DP$7/365/$F$1)</f>
        <v/>
      </c>
      <c r="DQ99" s="532" t="str">
        <f>IF(DQ91="","",(DQ91+SUM(BW91)*(DQ91="")-SUM(DQ95)-DQ98-SUM(BW98)*(DQ98=""))*BW92/DQ$7/365/$F$1)</f>
        <v/>
      </c>
      <c r="DR99" s="532" t="str">
        <f>IF(DR91="","",(DR91+SUM(BX91)*(DR91="")-SUM(DR95)-DR98-SUM(BX98)*(DR98=""))*BX92/DR$7/365/$F$1)</f>
        <v/>
      </c>
      <c r="DS99" s="674" t="str">
        <f>IF(DS91="","",(DS91+SUM(BY91)*(DS91="")-SUM(DS95)-DS98-SUM(BY98)*(DS98=""))*BY92/DS$7/365/$F$1)</f>
        <v/>
      </c>
      <c r="DU99" s="60"/>
    </row>
    <row r="100" spans="1:125" s="717" customFormat="1" ht="14" customHeight="1">
      <c r="A100" s="711" t="str">
        <f>"TOTAL ADDITIONAL FOOD PURCHASE " &amp; $G$1 &amp; " (%)"</f>
        <v>TOTAL ADDITIONAL FOOD PURCHASE kcal (%)</v>
      </c>
      <c r="B100" s="681">
        <f>SUM(B16,B25,B34,B43,B52,B61,B70,B79,B88,B97)</f>
        <v>0</v>
      </c>
      <c r="C100" s="681">
        <f t="shared" ref="C100:F100" si="326">SUM(C16,C25,C34,C43,C52,C61,C70,C79,C88,C97)</f>
        <v>0</v>
      </c>
      <c r="D100" s="681">
        <f t="shared" si="326"/>
        <v>5.1887056192339957E-3</v>
      </c>
      <c r="E100" s="681">
        <f t="shared" si="326"/>
        <v>0</v>
      </c>
      <c r="F100" s="681">
        <f t="shared" si="326"/>
        <v>9.1998260491411177E-3</v>
      </c>
      <c r="G100" s="681">
        <f t="shared" ref="G100:R100" si="327">SUM(G16,G25,G34,G43,G52,G61,G70,G79,G88,G97)</f>
        <v>0</v>
      </c>
      <c r="H100" s="681">
        <f t="shared" si="327"/>
        <v>0</v>
      </c>
      <c r="I100" s="681">
        <f t="shared" si="327"/>
        <v>1.4350945857795174E-3</v>
      </c>
      <c r="J100" s="681">
        <f t="shared" si="327"/>
        <v>0</v>
      </c>
      <c r="K100" s="681">
        <f t="shared" si="327"/>
        <v>0</v>
      </c>
      <c r="L100" s="681">
        <f t="shared" si="327"/>
        <v>0</v>
      </c>
      <c r="M100" s="681">
        <f t="shared" si="327"/>
        <v>0</v>
      </c>
      <c r="N100" s="681">
        <f t="shared" si="327"/>
        <v>0</v>
      </c>
      <c r="O100" s="681">
        <f t="shared" si="327"/>
        <v>0</v>
      </c>
      <c r="P100" s="681">
        <f t="shared" si="327"/>
        <v>0</v>
      </c>
      <c r="Q100" s="681">
        <f t="shared" si="327"/>
        <v>0</v>
      </c>
      <c r="R100" s="681">
        <f t="shared" si="327"/>
        <v>0</v>
      </c>
      <c r="S100" s="682"/>
      <c r="T100" s="681">
        <f>SUM(T16,T25,T34,T43,T52,T61,T70,T79,T88,T97)</f>
        <v>2.170906718851924E-2</v>
      </c>
      <c r="U100" s="681">
        <f t="shared" ref="U100:AJ100" si="328">SUM(U16,U25,U34,U43,U52,U61,U70,U79,U88,U97)</f>
        <v>0</v>
      </c>
      <c r="V100" s="681">
        <f t="shared" si="328"/>
        <v>5.1887056192339957E-3</v>
      </c>
      <c r="W100" s="681">
        <f t="shared" si="328"/>
        <v>3.8585127201565553E-2</v>
      </c>
      <c r="X100" s="681">
        <f t="shared" si="328"/>
        <v>0</v>
      </c>
      <c r="Y100" s="681">
        <f t="shared" si="328"/>
        <v>8.2005404901686695E-5</v>
      </c>
      <c r="Z100" s="681">
        <f t="shared" si="328"/>
        <v>4.4551299972043615E-2</v>
      </c>
      <c r="AA100" s="681">
        <f t="shared" si="328"/>
        <v>0</v>
      </c>
      <c r="AB100" s="681">
        <f t="shared" si="328"/>
        <v>0</v>
      </c>
      <c r="AC100" s="681">
        <f t="shared" si="328"/>
        <v>0</v>
      </c>
      <c r="AD100" s="681">
        <f t="shared" si="328"/>
        <v>0</v>
      </c>
      <c r="AE100" s="681">
        <f t="shared" si="328"/>
        <v>0</v>
      </c>
      <c r="AF100" s="681">
        <f t="shared" si="328"/>
        <v>0</v>
      </c>
      <c r="AG100" s="681">
        <f t="shared" si="328"/>
        <v>0</v>
      </c>
      <c r="AH100" s="681">
        <f t="shared" si="328"/>
        <v>0</v>
      </c>
      <c r="AI100" s="681">
        <f t="shared" si="328"/>
        <v>0</v>
      </c>
      <c r="AJ100" s="681">
        <f t="shared" si="32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29">SUM(AM16,AM25,AM34,AM43,AM52,AM61,AM70,AM79,AM88,AM97)</f>
        <v>0</v>
      </c>
      <c r="AN100" s="681">
        <f t="shared" si="329"/>
        <v>0</v>
      </c>
      <c r="AO100" s="681">
        <f t="shared" si="329"/>
        <v>1.5264187866927594E-2</v>
      </c>
      <c r="AP100" s="681">
        <f t="shared" si="329"/>
        <v>9.7511881464914726E-3</v>
      </c>
      <c r="AQ100" s="681">
        <f t="shared" si="329"/>
        <v>0</v>
      </c>
      <c r="AR100" s="681">
        <f t="shared" si="329"/>
        <v>4.5988258317025438E-2</v>
      </c>
      <c r="AS100" s="681">
        <f t="shared" si="329"/>
        <v>0</v>
      </c>
      <c r="AT100" s="681">
        <f t="shared" si="329"/>
        <v>0</v>
      </c>
      <c r="AU100" s="681">
        <f t="shared" si="329"/>
        <v>0</v>
      </c>
      <c r="AV100" s="681">
        <f t="shared" si="329"/>
        <v>0</v>
      </c>
      <c r="AW100" s="681">
        <f t="shared" si="329"/>
        <v>0</v>
      </c>
      <c r="AX100" s="681">
        <f t="shared" si="329"/>
        <v>0</v>
      </c>
      <c r="AY100" s="681">
        <f t="shared" si="329"/>
        <v>0</v>
      </c>
      <c r="AZ100" s="681">
        <f t="shared" si="329"/>
        <v>0</v>
      </c>
      <c r="BA100" s="681">
        <f t="shared" si="329"/>
        <v>0</v>
      </c>
      <c r="BB100" s="681">
        <f t="shared" si="32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30">SUM(BE16,BE25,BE34,BE43,BE52,BE61,BE70,BE79,BE88,BE97)</f>
        <v>0</v>
      </c>
      <c r="BF100" s="681">
        <f t="shared" si="330"/>
        <v>4.5401174168297458E-3</v>
      </c>
      <c r="BG100" s="681">
        <f t="shared" si="330"/>
        <v>1.5489236790606655E-2</v>
      </c>
      <c r="BH100" s="681">
        <f t="shared" si="330"/>
        <v>0</v>
      </c>
      <c r="BI100" s="681">
        <f t="shared" si="330"/>
        <v>4.5923026744944554E-4</v>
      </c>
      <c r="BJ100" s="681">
        <f t="shared" si="330"/>
        <v>1.9099804305283759E-3</v>
      </c>
      <c r="BK100" s="681">
        <f t="shared" si="330"/>
        <v>0</v>
      </c>
      <c r="BL100" s="681">
        <f t="shared" si="330"/>
        <v>0</v>
      </c>
      <c r="BM100" s="681">
        <f t="shared" si="330"/>
        <v>0</v>
      </c>
      <c r="BN100" s="681">
        <f t="shared" si="330"/>
        <v>0</v>
      </c>
      <c r="BO100" s="681">
        <f t="shared" si="330"/>
        <v>0</v>
      </c>
      <c r="BP100" s="681">
        <f t="shared" si="330"/>
        <v>0</v>
      </c>
      <c r="BQ100" s="681">
        <f t="shared" si="330"/>
        <v>0</v>
      </c>
      <c r="BR100" s="681">
        <f t="shared" si="330"/>
        <v>0</v>
      </c>
      <c r="BS100" s="681">
        <f t="shared" si="330"/>
        <v>0</v>
      </c>
      <c r="BT100" s="681">
        <f t="shared" si="33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31">SUM(BW16,BW25,BW34,BW43,BW52,BW61,BW70,BW79,BW88,BW97)</f>
        <v>6.0534898891063272E-3</v>
      </c>
      <c r="BX100" s="681">
        <f t="shared" si="331"/>
        <v>0</v>
      </c>
      <c r="BY100" s="681">
        <f t="shared" si="331"/>
        <v>1.1480756686236139E-4</v>
      </c>
      <c r="BZ100" s="671" t="str">
        <f t="shared" si="314"/>
        <v/>
      </c>
      <c r="CA100" s="671" t="str">
        <f t="shared" si="315"/>
        <v/>
      </c>
      <c r="CB100" s="671" t="str">
        <f t="shared" si="316"/>
        <v/>
      </c>
      <c r="CC100" s="672" t="str">
        <f t="shared" si="317"/>
        <v/>
      </c>
      <c r="CD100" s="485">
        <f t="shared" si="309"/>
        <v>0</v>
      </c>
      <c r="CE100" s="486">
        <f t="shared" ref="CE100:CT101" si="33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32"/>
        <v>0</v>
      </c>
      <c r="CG100" s="487">
        <f t="shared" si="332"/>
        <v>0</v>
      </c>
      <c r="CH100" s="487">
        <f t="shared" si="332"/>
        <v>0</v>
      </c>
      <c r="CI100" s="487">
        <f t="shared" si="332"/>
        <v>0</v>
      </c>
      <c r="CJ100" s="487">
        <f t="shared" si="332"/>
        <v>0</v>
      </c>
      <c r="CK100" s="488">
        <f t="shared" si="332"/>
        <v>0</v>
      </c>
      <c r="CL100" s="488">
        <f t="shared" si="332"/>
        <v>0</v>
      </c>
      <c r="CM100" s="488">
        <f t="shared" si="332"/>
        <v>0</v>
      </c>
      <c r="CN100" s="487">
        <f t="shared" si="332"/>
        <v>0</v>
      </c>
      <c r="CO100" s="487">
        <f t="shared" si="332"/>
        <v>0</v>
      </c>
      <c r="CP100" s="487">
        <f t="shared" si="332"/>
        <v>4.5923026744944554E-4</v>
      </c>
      <c r="CQ100" s="487">
        <f t="shared" si="332"/>
        <v>8.2005404901686703E-4</v>
      </c>
      <c r="CR100" s="487">
        <f t="shared" si="332"/>
        <v>1.9099804305283759E-3</v>
      </c>
      <c r="CS100" s="486">
        <f t="shared" si="332"/>
        <v>4.5401174168297458E-3</v>
      </c>
      <c r="CT100" s="998">
        <f t="shared" si="332"/>
        <v>1.5489236790606655E-2</v>
      </c>
      <c r="CU100" s="489">
        <f t="shared" si="288"/>
        <v>0</v>
      </c>
      <c r="CV100" s="490">
        <f t="shared" si="289"/>
        <v>0</v>
      </c>
      <c r="CW100" s="491">
        <f t="shared" si="290"/>
        <v>0</v>
      </c>
      <c r="CX100" s="491">
        <f t="shared" si="291"/>
        <v>0</v>
      </c>
      <c r="CY100" s="491">
        <f t="shared" si="292"/>
        <v>0</v>
      </c>
      <c r="CZ100" s="491">
        <f t="shared" si="293"/>
        <v>0</v>
      </c>
      <c r="DA100" s="491">
        <f t="shared" si="294"/>
        <v>0</v>
      </c>
      <c r="DB100" s="492">
        <f t="shared" si="295"/>
        <v>0</v>
      </c>
      <c r="DC100" s="492">
        <f t="shared" si="296"/>
        <v>0</v>
      </c>
      <c r="DD100" s="492">
        <f t="shared" si="297"/>
        <v>0</v>
      </c>
      <c r="DE100" s="491">
        <f t="shared" si="298"/>
        <v>0</v>
      </c>
      <c r="DF100" s="491">
        <f t="shared" si="299"/>
        <v>0</v>
      </c>
      <c r="DG100" s="491">
        <f t="shared" si="300"/>
        <v>4.5923026744944554E-4</v>
      </c>
      <c r="DH100" s="491">
        <f t="shared" si="301"/>
        <v>8.2005404901686703E-4</v>
      </c>
      <c r="DI100" s="491">
        <f t="shared" si="302"/>
        <v>1.9099804305283759E-3</v>
      </c>
      <c r="DJ100" s="490">
        <f t="shared" si="303"/>
        <v>4.5401174168297458E-3</v>
      </c>
      <c r="DK100" s="489">
        <f t="shared" si="304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33">SUM(C18,C27,C36,C45,C54,C63,C72,C81,C90,C99)</f>
        <v>0</v>
      </c>
      <c r="D101" s="597">
        <f t="shared" si="333"/>
        <v>40</v>
      </c>
      <c r="E101" s="597">
        <f t="shared" si="333"/>
        <v>0</v>
      </c>
      <c r="F101" s="597">
        <f t="shared" si="333"/>
        <v>170</v>
      </c>
      <c r="G101" s="597">
        <f t="shared" ref="G101:R101" si="334">SUM(G18,G27,G36,G45,G54,G63,G72,G81,G90,G99)</f>
        <v>0</v>
      </c>
      <c r="H101" s="597">
        <f t="shared" si="334"/>
        <v>0</v>
      </c>
      <c r="I101" s="597">
        <f t="shared" si="334"/>
        <v>60</v>
      </c>
      <c r="J101" s="597">
        <f t="shared" si="334"/>
        <v>0</v>
      </c>
      <c r="K101" s="597">
        <f t="shared" si="334"/>
        <v>0</v>
      </c>
      <c r="L101" s="597">
        <f t="shared" si="334"/>
        <v>0</v>
      </c>
      <c r="M101" s="597">
        <f t="shared" si="334"/>
        <v>0</v>
      </c>
      <c r="N101" s="597">
        <f t="shared" si="334"/>
        <v>0</v>
      </c>
      <c r="O101" s="597">
        <f t="shared" si="334"/>
        <v>0</v>
      </c>
      <c r="P101" s="597">
        <f t="shared" si="334"/>
        <v>0</v>
      </c>
      <c r="Q101" s="597">
        <f t="shared" si="334"/>
        <v>0</v>
      </c>
      <c r="R101" s="597">
        <f t="shared" si="334"/>
        <v>0</v>
      </c>
      <c r="S101" s="678"/>
      <c r="T101" s="597">
        <f>SUM(T18,T27,T36,T45,T54,T63,T72,T81,T90,T99)</f>
        <v>576</v>
      </c>
      <c r="U101" s="597">
        <f t="shared" ref="U101:AJ101" si="335">SUM(U18,U27,U36,U45,U54,U63,U72,U81,U90,U99)</f>
        <v>0</v>
      </c>
      <c r="V101" s="597">
        <f t="shared" si="335"/>
        <v>40</v>
      </c>
      <c r="W101" s="597">
        <f t="shared" si="335"/>
        <v>350.42399999999998</v>
      </c>
      <c r="X101" s="597">
        <f t="shared" si="335"/>
        <v>0</v>
      </c>
      <c r="Y101" s="597">
        <f t="shared" si="335"/>
        <v>60</v>
      </c>
      <c r="Z101" s="597">
        <f t="shared" si="335"/>
        <v>152</v>
      </c>
      <c r="AA101" s="597">
        <f t="shared" si="335"/>
        <v>0</v>
      </c>
      <c r="AB101" s="597">
        <f t="shared" si="335"/>
        <v>0</v>
      </c>
      <c r="AC101" s="597">
        <f t="shared" si="335"/>
        <v>0</v>
      </c>
      <c r="AD101" s="597">
        <f t="shared" si="335"/>
        <v>0</v>
      </c>
      <c r="AE101" s="597">
        <f t="shared" si="335"/>
        <v>0</v>
      </c>
      <c r="AF101" s="597">
        <f t="shared" si="335"/>
        <v>0</v>
      </c>
      <c r="AG101" s="597">
        <f t="shared" si="335"/>
        <v>0</v>
      </c>
      <c r="AH101" s="597">
        <f t="shared" si="335"/>
        <v>0</v>
      </c>
      <c r="AI101" s="597">
        <f t="shared" si="335"/>
        <v>0</v>
      </c>
      <c r="AJ101" s="597">
        <f t="shared" si="335"/>
        <v>0</v>
      </c>
      <c r="AK101" s="678"/>
      <c r="AL101" s="597">
        <f>SUM(AL18,AL27,AL36,AL45,AL54,AL63,AL72,AL81,AL90,AL99)</f>
        <v>12</v>
      </c>
      <c r="AM101" s="597">
        <f t="shared" ref="AM101:BB101" si="336">SUM(AM18,AM27,AM36,AM45,AM54,AM63,AM72,AM81,AM90,AM99)</f>
        <v>0</v>
      </c>
      <c r="AN101" s="597">
        <f t="shared" si="336"/>
        <v>0</v>
      </c>
      <c r="AO101" s="597">
        <f t="shared" si="336"/>
        <v>67</v>
      </c>
      <c r="AP101" s="597">
        <f t="shared" si="336"/>
        <v>328</v>
      </c>
      <c r="AQ101" s="597">
        <f t="shared" si="336"/>
        <v>0</v>
      </c>
      <c r="AR101" s="597">
        <f t="shared" si="336"/>
        <v>3280</v>
      </c>
      <c r="AS101" s="597">
        <f t="shared" si="336"/>
        <v>0</v>
      </c>
      <c r="AT101" s="597">
        <f t="shared" si="336"/>
        <v>0</v>
      </c>
      <c r="AU101" s="597">
        <f t="shared" si="336"/>
        <v>0</v>
      </c>
      <c r="AV101" s="597">
        <f t="shared" si="336"/>
        <v>0</v>
      </c>
      <c r="AW101" s="597">
        <f t="shared" si="336"/>
        <v>0</v>
      </c>
      <c r="AX101" s="597">
        <f t="shared" si="336"/>
        <v>0</v>
      </c>
      <c r="AY101" s="597">
        <f t="shared" si="336"/>
        <v>0</v>
      </c>
      <c r="AZ101" s="597">
        <f t="shared" si="336"/>
        <v>0</v>
      </c>
      <c r="BA101" s="597">
        <f t="shared" si="336"/>
        <v>0</v>
      </c>
      <c r="BB101" s="597">
        <f t="shared" si="336"/>
        <v>0</v>
      </c>
      <c r="BC101" s="678"/>
      <c r="BD101" s="597">
        <f>SUM(BD18,BD27,BD36,BD45,BD54,BD63,BD72,BD81,BD90,BD99)</f>
        <v>240</v>
      </c>
      <c r="BE101" s="597">
        <f t="shared" ref="BE101:BT101" si="337">SUM(BE18,BE27,BE36,BE45,BE54,BE63,BE72,BE81,BE90,BE99)</f>
        <v>0</v>
      </c>
      <c r="BF101" s="597">
        <f t="shared" si="337"/>
        <v>45</v>
      </c>
      <c r="BG101" s="597">
        <f t="shared" si="337"/>
        <v>499.8</v>
      </c>
      <c r="BH101" s="597">
        <f t="shared" si="337"/>
        <v>0</v>
      </c>
      <c r="BI101" s="597">
        <f t="shared" si="337"/>
        <v>80</v>
      </c>
      <c r="BJ101" s="597">
        <f t="shared" si="337"/>
        <v>300</v>
      </c>
      <c r="BK101" s="597">
        <f t="shared" si="337"/>
        <v>0</v>
      </c>
      <c r="BL101" s="597">
        <f t="shared" si="337"/>
        <v>0</v>
      </c>
      <c r="BM101" s="597">
        <f t="shared" si="337"/>
        <v>0</v>
      </c>
      <c r="BN101" s="597">
        <f t="shared" si="337"/>
        <v>0</v>
      </c>
      <c r="BO101" s="597">
        <f t="shared" si="337"/>
        <v>0</v>
      </c>
      <c r="BP101" s="597">
        <f t="shared" si="337"/>
        <v>0</v>
      </c>
      <c r="BQ101" s="597">
        <f t="shared" si="337"/>
        <v>0</v>
      </c>
      <c r="BR101" s="597">
        <f t="shared" si="337"/>
        <v>0</v>
      </c>
      <c r="BS101" s="597">
        <f t="shared" si="337"/>
        <v>0</v>
      </c>
      <c r="BT101" s="597">
        <f t="shared" si="337"/>
        <v>0</v>
      </c>
      <c r="BU101" s="678"/>
      <c r="BV101" s="597">
        <f>SUM(BV18,BV27,BV36,BV45,BV54,BV63,BV72,BV81,BV90,BV99)</f>
        <v>40</v>
      </c>
      <c r="BW101" s="597">
        <f t="shared" ref="BW101:BY101" si="338">SUM(BW18,BW27,BW36,BW45,BW54,BW63,BW72,BW81,BW90,BW99)</f>
        <v>40</v>
      </c>
      <c r="BX101" s="597">
        <f t="shared" si="338"/>
        <v>0</v>
      </c>
      <c r="BY101" s="597">
        <f t="shared" si="338"/>
        <v>80</v>
      </c>
      <c r="BZ101" s="584" t="str">
        <f t="shared" si="314"/>
        <v/>
      </c>
      <c r="CA101" s="584" t="str">
        <f t="shared" si="315"/>
        <v/>
      </c>
      <c r="CB101" s="584" t="str">
        <f t="shared" si="316"/>
        <v/>
      </c>
      <c r="CC101" s="585" t="str">
        <f t="shared" si="317"/>
        <v/>
      </c>
      <c r="CD101" s="482">
        <f t="shared" si="309"/>
        <v>0</v>
      </c>
      <c r="CE101" s="88">
        <f t="shared" si="332"/>
        <v>0</v>
      </c>
      <c r="CF101" s="89">
        <f t="shared" si="332"/>
        <v>0</v>
      </c>
      <c r="CG101" s="89">
        <f t="shared" si="332"/>
        <v>0</v>
      </c>
      <c r="CH101" s="89">
        <f t="shared" si="332"/>
        <v>0</v>
      </c>
      <c r="CI101" s="89">
        <f t="shared" si="332"/>
        <v>0</v>
      </c>
      <c r="CJ101" s="89">
        <f t="shared" si="332"/>
        <v>0</v>
      </c>
      <c r="CK101" s="152">
        <f t="shared" si="332"/>
        <v>0</v>
      </c>
      <c r="CL101" s="152">
        <f t="shared" si="332"/>
        <v>0</v>
      </c>
      <c r="CM101" s="152">
        <f t="shared" si="332"/>
        <v>0</v>
      </c>
      <c r="CN101" s="89">
        <f t="shared" si="332"/>
        <v>0</v>
      </c>
      <c r="CO101" s="89">
        <f t="shared" si="332"/>
        <v>0</v>
      </c>
      <c r="CP101" s="89">
        <f t="shared" si="332"/>
        <v>45</v>
      </c>
      <c r="CQ101" s="89">
        <f t="shared" si="332"/>
        <v>80</v>
      </c>
      <c r="CR101" s="89">
        <f t="shared" si="332"/>
        <v>240</v>
      </c>
      <c r="CS101" s="88">
        <f t="shared" si="332"/>
        <v>300</v>
      </c>
      <c r="CT101" s="483">
        <f t="shared" si="332"/>
        <v>499.8</v>
      </c>
      <c r="CU101" s="494">
        <f t="shared" si="288"/>
        <v>0</v>
      </c>
      <c r="CV101" s="495">
        <f t="shared" si="289"/>
        <v>0</v>
      </c>
      <c r="CW101" s="496">
        <f t="shared" si="290"/>
        <v>0</v>
      </c>
      <c r="CX101" s="496">
        <f t="shared" si="291"/>
        <v>0</v>
      </c>
      <c r="CY101" s="496">
        <f t="shared" si="292"/>
        <v>0</v>
      </c>
      <c r="CZ101" s="496">
        <f t="shared" si="293"/>
        <v>0</v>
      </c>
      <c r="DA101" s="496">
        <f t="shared" si="294"/>
        <v>0</v>
      </c>
      <c r="DB101" s="497">
        <f t="shared" si="295"/>
        <v>0</v>
      </c>
      <c r="DC101" s="497">
        <f t="shared" si="296"/>
        <v>0</v>
      </c>
      <c r="DD101" s="497">
        <f t="shared" si="297"/>
        <v>0</v>
      </c>
      <c r="DE101" s="496">
        <f t="shared" si="298"/>
        <v>0</v>
      </c>
      <c r="DF101" s="496">
        <f t="shared" si="299"/>
        <v>0</v>
      </c>
      <c r="DG101" s="496">
        <f t="shared" si="300"/>
        <v>45</v>
      </c>
      <c r="DH101" s="496">
        <f t="shared" si="301"/>
        <v>80</v>
      </c>
      <c r="DI101" s="496">
        <f t="shared" si="302"/>
        <v>240</v>
      </c>
      <c r="DJ101" s="495">
        <f t="shared" si="303"/>
        <v>300</v>
      </c>
      <c r="DK101" s="494">
        <f t="shared" si="304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774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11315</v>
      </c>
      <c r="F20" s="756">
        <f>SUM(F21:F30)</f>
        <v>29940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-5228.6000000000004</v>
      </c>
      <c r="P20" s="756">
        <f>SUM(P21:P30)</f>
        <v>-11667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1405</v>
      </c>
      <c r="F23" s="1604">
        <f t="shared" si="22"/>
        <v>2100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0</v>
      </c>
      <c r="P23" s="1604">
        <f t="shared" si="23"/>
        <v>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6.8935041979672996E-3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1400</v>
      </c>
      <c r="F43" s="1758">
        <f t="shared" si="45"/>
        <v>5438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2.5</v>
      </c>
      <c r="F148" s="699">
        <f>IF(Data!BY148="","",Data!BY148)</f>
        <v>4.5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1.5</v>
      </c>
      <c r="F204" s="699">
        <f>IF(AND(SUM(MAX(Data!$BV204:$BY204))=0,NOT(SUM(MAX(Data!$BV210:$BY210))=0)),Data!BY210,Data!BY204)</f>
        <v>2</v>
      </c>
      <c r="G204" s="782"/>
      <c r="H204" s="662" t="str">
        <f>IF(H54+H55=0,"",ROUND((MIN((H54+H55)*'Exp factors'!C$17-H181-SUM(C181)*(H181="")-H201-SUM(C201)*(H201=""),SUM(C204,C210)*'Exp factors'!C$18))*20/10,0)/2)</f>
        <v/>
      </c>
      <c r="I204" s="662" t="str">
        <f>IF(I54+I55=0,"",ROUND((MIN((I54+I55)*'Exp factors'!D$17-I181-SUM(D181)*(I181="")-I201-SUM(D201)*(I201=""),SUM(D204,D210)*'Exp factors'!D$18))*20/10,0)/2)</f>
        <v/>
      </c>
      <c r="J204" s="662">
        <f>IF(J54+J55=0,"",ROUND((MIN((J54+J55)*'Exp factors'!E$17-J181-SUM(E181)*(J181="")-J201-SUM(E201)*(J201=""),SUM(E204,E210)*'Exp factors'!E$18))*20/10,0)/2)</f>
        <v>1.5</v>
      </c>
      <c r="K204" s="662">
        <f>IF(K54+K55=0,"",ROUND((MIN((K54+K55)*'Exp factors'!F$17-K181-SUM(F181)*(K181="")-K201-SUM(F201)*(K201=""),SUM(F204,F210)*'Exp factors'!F$18))*20/10,0)/2)</f>
        <v>2.5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405</v>
      </c>
      <c r="F206" s="802">
        <f>IF(SUM(F204)=0,"",F204*F205)</f>
        <v>600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405</v>
      </c>
      <c r="K206" s="666">
        <f>IF(SUM(K204)=0,"",K204*F205)</f>
        <v>750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0</v>
      </c>
      <c r="P206" s="802">
        <f>IF(K206="","",SUM(K206)-SUM(F206))</f>
        <v>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603" t="str">
        <f>IF(Data!A207="","",Data!A207)</f>
        <v>Chicken sales: no. sold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3.875</v>
      </c>
      <c r="F213" s="814">
        <f>IF(SUM(F54,F55)=0,"",SUM(F181,F201,F204,F207,F210)/SUM(F54,F55))</f>
        <v>4.5714285714285712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3.875</v>
      </c>
      <c r="K213" s="814">
        <f>IF(K54+K55=0,"",SUM(K181,SUM(F181)*(K181=""),K201,SUM(F201)*(K201=""),K207,SUM(F207)*(K207=""),K210,SUM(F210)*(K210=""),K204)/(K54+K55))</f>
        <v>4.6428571428571432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1759">
        <f>IF(C450="","",C449*C450*C451)</f>
        <v>75</v>
      </c>
      <c r="D452" s="1759">
        <f>IF(D450="","",D449*D450*D451)</f>
        <v>60</v>
      </c>
      <c r="E452" s="1759">
        <f>IF(E450="","",E449*E450*E451)</f>
        <v>30</v>
      </c>
      <c r="F452" s="1759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1759">
        <f>IF(C455="","",C450*C451*C455)</f>
        <v>75</v>
      </c>
      <c r="D456" s="1759">
        <f>IF(D455="","",D450*D451*D455)</f>
        <v>60</v>
      </c>
      <c r="E456" s="1759">
        <f>IF(E455="","",E450*E451*E455)</f>
        <v>78</v>
      </c>
      <c r="F456" s="1759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1759">
        <f>IF(C459="","",C458*C459*C460)</f>
        <v>40</v>
      </c>
      <c r="D461" s="1759">
        <f>IF(D459="","",D458*D459*D460)</f>
        <v>20</v>
      </c>
      <c r="E461" s="1759">
        <f>IF(E459="","",E458*E459*E460)</f>
        <v>0</v>
      </c>
      <c r="F461" s="1759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1759">
        <f>IF(C464="","",C459*C460*C464)</f>
        <v>56</v>
      </c>
      <c r="D465" s="1759">
        <f>IF(D464="","",D459*D460*D464)</f>
        <v>28</v>
      </c>
      <c r="E465" s="1759">
        <f>IF(E464="","",E459*E460*E464)</f>
        <v>0</v>
      </c>
      <c r="F465" s="175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760">
        <f t="shared" si="71"/>
        <v>-52</v>
      </c>
      <c r="N774" s="1760">
        <f t="shared" si="71"/>
        <v>-52</v>
      </c>
      <c r="O774" s="1760">
        <f t="shared" si="71"/>
        <v>0</v>
      </c>
      <c r="P774" s="1760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760">
        <f t="shared" si="72"/>
        <v>0</v>
      </c>
      <c r="N782" s="1760">
        <f t="shared" si="72"/>
        <v>0</v>
      </c>
      <c r="O782" s="1760">
        <f t="shared" si="72"/>
        <v>0</v>
      </c>
      <c r="P782" s="1760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760">
        <f t="shared" si="72"/>
        <v>0</v>
      </c>
      <c r="N783" s="1760">
        <f t="shared" si="72"/>
        <v>0</v>
      </c>
      <c r="O783" s="1760">
        <f t="shared" si="72"/>
        <v>0</v>
      </c>
      <c r="P783" s="1760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760">
        <f t="shared" si="72"/>
        <v>0</v>
      </c>
      <c r="N784" s="1760">
        <f t="shared" si="72"/>
        <v>0</v>
      </c>
      <c r="O784" s="1760">
        <f t="shared" si="72"/>
        <v>0</v>
      </c>
      <c r="P784" s="1760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760" t="str">
        <f t="shared" ref="M789:M809" si="73">IF(H789="","",SUM(H789)-SUM(C789))</f>
        <v/>
      </c>
      <c r="N789" s="1760" t="str">
        <f t="shared" ref="N789:P809" si="74">IF(I789="","",SUM(I789)-SUM(D789))</f>
        <v/>
      </c>
      <c r="O789" s="1760" t="str">
        <f t="shared" si="74"/>
        <v/>
      </c>
      <c r="P789" s="1760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760">
        <f t="shared" si="73"/>
        <v>0</v>
      </c>
      <c r="N790" s="1760">
        <f t="shared" si="74"/>
        <v>0</v>
      </c>
      <c r="O790" s="1760">
        <f t="shared" si="74"/>
        <v>0</v>
      </c>
      <c r="P790" s="1760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760">
        <f t="shared" si="73"/>
        <v>0</v>
      </c>
      <c r="N791" s="1760">
        <f t="shared" si="74"/>
        <v>0</v>
      </c>
      <c r="O791" s="1760">
        <f t="shared" si="74"/>
        <v>0</v>
      </c>
      <c r="P791" s="1760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760">
        <f t="shared" si="73"/>
        <v>0</v>
      </c>
      <c r="N792" s="1760">
        <f t="shared" si="74"/>
        <v>0</v>
      </c>
      <c r="O792" s="1760">
        <f t="shared" si="74"/>
        <v>0</v>
      </c>
      <c r="P792" s="1760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760">
        <f t="shared" si="73"/>
        <v>0</v>
      </c>
      <c r="N793" s="1760">
        <f t="shared" si="74"/>
        <v>0</v>
      </c>
      <c r="O793" s="1760">
        <f t="shared" si="74"/>
        <v>0</v>
      </c>
      <c r="P793" s="1760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760">
        <f t="shared" si="73"/>
        <v>0</v>
      </c>
      <c r="N794" s="1760">
        <f t="shared" si="74"/>
        <v>0</v>
      </c>
      <c r="O794" s="1760">
        <f t="shared" si="74"/>
        <v>0</v>
      </c>
      <c r="P794" s="1760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760">
        <f t="shared" si="73"/>
        <v>0</v>
      </c>
      <c r="N795" s="1760">
        <f t="shared" si="74"/>
        <v>0</v>
      </c>
      <c r="O795" s="1760">
        <f t="shared" si="74"/>
        <v>0</v>
      </c>
      <c r="P795" s="1760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760">
        <f t="shared" si="73"/>
        <v>0</v>
      </c>
      <c r="N796" s="1760">
        <f t="shared" si="74"/>
        <v>0</v>
      </c>
      <c r="O796" s="1760">
        <f t="shared" si="74"/>
        <v>0</v>
      </c>
      <c r="P796" s="1760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760">
        <f t="shared" si="73"/>
        <v>0</v>
      </c>
      <c r="N797" s="1760">
        <f t="shared" si="74"/>
        <v>0</v>
      </c>
      <c r="O797" s="1760">
        <f t="shared" si="74"/>
        <v>0</v>
      </c>
      <c r="P797" s="1760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760">
        <f t="shared" si="73"/>
        <v>-240</v>
      </c>
      <c r="N798" s="1760">
        <f t="shared" si="74"/>
        <v>-240</v>
      </c>
      <c r="O798" s="1760">
        <f t="shared" si="74"/>
        <v>-1185</v>
      </c>
      <c r="P798" s="1760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760">
        <f t="shared" si="73"/>
        <v>-30</v>
      </c>
      <c r="N799" s="1760">
        <f t="shared" si="74"/>
        <v>-30</v>
      </c>
      <c r="O799" s="1760">
        <f t="shared" si="74"/>
        <v>-120</v>
      </c>
      <c r="P799" s="1760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760">
        <f t="shared" si="73"/>
        <v>-100</v>
      </c>
      <c r="N800" s="1760">
        <f t="shared" si="74"/>
        <v>-200</v>
      </c>
      <c r="O800" s="1760">
        <f t="shared" si="74"/>
        <v>-850</v>
      </c>
      <c r="P800" s="1760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760">
        <f t="shared" si="73"/>
        <v>-24</v>
      </c>
      <c r="N801" s="1760">
        <f t="shared" si="74"/>
        <v>-35</v>
      </c>
      <c r="O801" s="1760">
        <f t="shared" si="74"/>
        <v>-50</v>
      </c>
      <c r="P801" s="1760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760">
        <f t="shared" si="73"/>
        <v>-72</v>
      </c>
      <c r="N802" s="1760">
        <f t="shared" si="74"/>
        <v>-90</v>
      </c>
      <c r="O802" s="1760">
        <f t="shared" si="74"/>
        <v>-120</v>
      </c>
      <c r="P802" s="1760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761">
        <f t="shared" si="73"/>
        <v>0</v>
      </c>
      <c r="N803" s="1761">
        <f t="shared" si="74"/>
        <v>0</v>
      </c>
      <c r="O803" s="1761">
        <f t="shared" si="74"/>
        <v>0</v>
      </c>
      <c r="P803" s="1761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761">
        <f t="shared" si="73"/>
        <v>-72</v>
      </c>
      <c r="N804" s="1761">
        <f t="shared" si="74"/>
        <v>-122</v>
      </c>
      <c r="O804" s="1761">
        <f t="shared" si="74"/>
        <v>-240</v>
      </c>
      <c r="P804" s="1761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760">
        <f t="shared" si="73"/>
        <v>0</v>
      </c>
      <c r="N806" s="1760">
        <f t="shared" si="74"/>
        <v>0</v>
      </c>
      <c r="O806" s="1760">
        <f t="shared" si="74"/>
        <v>0</v>
      </c>
      <c r="P806" s="1760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760">
        <f t="shared" si="73"/>
        <v>0</v>
      </c>
      <c r="N807" s="1760">
        <f t="shared" si="74"/>
        <v>0</v>
      </c>
      <c r="O807" s="1760">
        <f t="shared" si="74"/>
        <v>0</v>
      </c>
      <c r="P807" s="1760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760">
        <f t="shared" si="73"/>
        <v>0</v>
      </c>
      <c r="N808" s="1760">
        <f t="shared" si="74"/>
        <v>0</v>
      </c>
      <c r="O808" s="1760">
        <f t="shared" si="74"/>
        <v>0</v>
      </c>
      <c r="P808" s="1760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761">
        <f t="shared" si="73"/>
        <v>0</v>
      </c>
      <c r="N809" s="1761">
        <f t="shared" si="74"/>
        <v>0</v>
      </c>
      <c r="O809" s="1761">
        <f t="shared" si="74"/>
        <v>-136</v>
      </c>
      <c r="P809" s="1761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1400</v>
      </c>
      <c r="F810" s="886">
        <f>F20-F31</f>
        <v>5438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1400</v>
      </c>
      <c r="K810" s="887">
        <f>F810*'Exp factors'!$D$71</f>
        <v>5438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78" si="125">IF(MAX(C916:F916,H916:K916)&gt;0,S915+1,S915)</f>
        <v>1</v>
      </c>
      <c r="T916" s="45">
        <f t="shared" ref="T916:T978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405</v>
      </c>
      <c r="F925" s="1716">
        <f t="shared" si="150"/>
        <v>600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405</v>
      </c>
      <c r="K925" s="1716">
        <f t="shared" si="151"/>
        <v>750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0</v>
      </c>
      <c r="P925" s="1716">
        <f t="shared" si="152"/>
        <v>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984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11315</v>
      </c>
      <c r="F984" s="800">
        <f>SUM($F$903:$F$983)</f>
        <v>29940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3163.4</v>
      </c>
      <c r="K984" s="800">
        <f>SUM($K$903:$K$983)</f>
        <v>4398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-5228.6000000000004</v>
      </c>
      <c r="P984" s="800">
        <f>SUM($P$903:$P$983)</f>
        <v>-11667</v>
      </c>
      <c r="Q984" s="43"/>
      <c r="R984" s="43"/>
      <c r="S984" s="45"/>
      <c r="T984" s="45"/>
      <c r="U984" s="751">
        <v>985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986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987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988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989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990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991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992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993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994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995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996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997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998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999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1000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1001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1400</v>
      </c>
      <c r="F1001" s="1716">
        <f>F984-SUM(F987:F1000)</f>
        <v>5438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-380.59999999999991</v>
      </c>
      <c r="K1001" s="1716">
        <f>K984-SUM(K987:K1000)</f>
        <v>-5222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1142.3999999999996</v>
      </c>
      <c r="P1001" s="1716">
        <f t="shared" si="178"/>
        <v>3215</v>
      </c>
      <c r="R1001" s="43"/>
      <c r="S1001" s="45"/>
      <c r="T1001" s="45"/>
      <c r="U1001" s="751">
        <v>1002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1003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11315</v>
      </c>
      <c r="F1003" s="800">
        <f>SUM(F987:F1002)</f>
        <v>29940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3163.4</v>
      </c>
      <c r="K1003" s="888">
        <f>SUM(K987:K1002)</f>
        <v>4398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-5228.6000000000004</v>
      </c>
      <c r="P1003" s="800">
        <f>SUM(P987:P1002)</f>
        <v>-11667</v>
      </c>
      <c r="Q1003" s="43"/>
      <c r="R1003" s="43"/>
      <c r="S1003" s="45"/>
      <c r="T1003" s="45"/>
      <c r="U1003" s="751">
        <v>1004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1005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1006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1007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1008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1009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1010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1011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1012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1013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1014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1015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1016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1017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1018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1019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1020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1021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1022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1023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1024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1025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1026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1027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1028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1029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1030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1031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1032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1033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1034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1035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1036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1037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1038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1039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1040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1041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1042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1043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1044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1045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1046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1047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1048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1049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1050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1051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1052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1053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1054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1055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1056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1057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1058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1059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1060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1061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1062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1063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1064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1065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1066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1067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1068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1069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1070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1071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405</v>
      </c>
      <c r="I1071" s="909">
        <f>IF($A1071="","",LOOKUP($B1071,$T$903:$T$982,O$903:O$982))</f>
        <v>0</v>
      </c>
      <c r="J1071" s="909">
        <f>IF($A1071="","",LOOKUP($B1071,$T$903:$T$982,F$903:F$982))</f>
        <v>600</v>
      </c>
      <c r="K1071" s="909">
        <f>IF($A1071="","",LOOKUP($B1071,$T$903:$T$982,P$903:P$982))</f>
        <v>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1072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1073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1074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1075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1076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1077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1078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1079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1080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1081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1082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1083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1084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1085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1086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1087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1088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1089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1090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1091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1092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1093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11315</v>
      </c>
      <c r="I1093" s="909">
        <f>SUM(I1068:I1092)</f>
        <v>-5228.6000000000004</v>
      </c>
      <c r="J1093" s="909">
        <f>SUM(J1068:J1092)</f>
        <v>29940</v>
      </c>
      <c r="K1093" s="909">
        <f>SUM(K1068:K1092)</f>
        <v>-11667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1094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1095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1096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1097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1098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11315</v>
      </c>
      <c r="I1098" s="935">
        <f>O984</f>
        <v>-5228.6000000000004</v>
      </c>
      <c r="J1098" s="935">
        <f>F984</f>
        <v>29940</v>
      </c>
      <c r="K1098" s="935">
        <f>P984</f>
        <v>-11667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1099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11119</v>
      </c>
      <c r="I1099" s="900">
        <f>IF(SUM(I1067:I1090)=I1098,"OK",SUM(I1067:I1090))</f>
        <v>-5268.6</v>
      </c>
      <c r="J1099" s="900">
        <f>IF(SUM(J1067:J1090)=J1098,"OK",SUM(J1067:J1090))</f>
        <v>27760</v>
      </c>
      <c r="K1099" s="900">
        <f>IF(SUM(K1067:K1090)=K1098,"OK",SUM(K1067:K1090))</f>
        <v>-12167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1100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1101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1102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1103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1104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1105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1106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1107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1108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1109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1110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1111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1112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1113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1114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1115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1116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1117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1118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1119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1120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1121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1122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1123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1124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1125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1126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1127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1128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1129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1130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1131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1132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1133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1134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1135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1136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1137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1138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1139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1140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1141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1142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1143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1144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1145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1146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1147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1148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1149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1150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1151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1152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1153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1154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1155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1156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1157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1158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1159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1160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1161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1162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1163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1164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1165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1166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1167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1168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1169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1170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4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4" si="208">M1170</f>
        <v/>
      </c>
      <c r="O1170" s="537"/>
      <c r="P1170" s="537"/>
      <c r="Q1170" s="15"/>
      <c r="R1170" s="446"/>
      <c r="S1170" s="45"/>
      <c r="T1170" s="45"/>
      <c r="U1170" s="751">
        <v>1171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1172</v>
      </c>
      <c r="V1171" s="45"/>
    </row>
    <row r="1172" spans="1:22" ht="15.75" customHeight="1">
      <c r="A1172" s="43" t="e">
        <f>#REF!</f>
        <v>#REF!</v>
      </c>
      <c r="B1172" s="537"/>
      <c r="C1172" s="931" t="e">
        <f>IF(C$1104=0,0,MAX(SUM(#REF!,#REF!)/C$1104,SUM(#REF!)/C$1104))</f>
        <v>#REF!</v>
      </c>
      <c r="D1172" s="931" t="e">
        <f>IF(D$1104=0,0,MAX(SUM(#REF!,#REF!)/D$1104,SUM(#REF!)/D$1104))</f>
        <v>#REF!</v>
      </c>
      <c r="E1172" s="931" t="e">
        <f>IF(E$1104=0,0,MAX(SUM(#REF!,#REF!)/E$1104,SUM(#REF!)/E$1104))</f>
        <v>#REF!</v>
      </c>
      <c r="F1172" s="931" t="e">
        <f>IF(F$1104=0,0,MAX(SUM(#REF!,#REF!)/F$1104,SUM(#REF!)/F$1104))</f>
        <v>#REF!</v>
      </c>
      <c r="G1172" s="537"/>
      <c r="H1172" s="45"/>
      <c r="I1172" s="45"/>
      <c r="J1172" s="45"/>
      <c r="K1172" s="536"/>
      <c r="L1172" s="537"/>
      <c r="M1172" s="922" t="e">
        <f t="shared" si="207"/>
        <v>#REF!</v>
      </c>
      <c r="N1172" s="922" t="e">
        <f t="shared" si="208"/>
        <v>#REF!</v>
      </c>
      <c r="O1172" s="537"/>
      <c r="P1172" s="537"/>
      <c r="Q1172" s="15"/>
      <c r="R1172" s="446"/>
      <c r="S1172" s="45"/>
      <c r="T1172" s="45"/>
      <c r="U1172" s="751">
        <v>1173</v>
      </c>
      <c r="V1172" s="45"/>
    </row>
    <row r="1173" spans="1:22" ht="15.75" customHeight="1">
      <c r="A1173" s="43" t="str">
        <f t="shared" ref="A1173:A1182" si="209">A919</f>
        <v>Pig sales - no. sold</v>
      </c>
      <c r="B1173" s="537"/>
      <c r="C1173" s="931">
        <f t="shared" ref="C1173:C1182" si="210">IF(C$1104=0,0,MAX(SUM(C919,M919)/C$1104,SUM(C919)/C$1104))</f>
        <v>0</v>
      </c>
      <c r="D1173" s="931">
        <f t="shared" ref="D1173:D1182" si="211">IF(D$1104=0,0,MAX(SUM(D919,N919)/D$1104,SUM(D919)/D$1104))</f>
        <v>0</v>
      </c>
      <c r="E1173" s="931">
        <f t="shared" ref="E1173:E1182" si="212">IF(E$1104=0,0,MAX(SUM(E919,O919)/E$1104,SUM(E919)/E$1104))</f>
        <v>0.70450097847358117</v>
      </c>
      <c r="F1173" s="931">
        <f t="shared" ref="F1173:F1182" si="213">IF(F$1104=0,0,MAX(SUM(F919,P919)/F$1104,SUM(F919)/F$1104))</f>
        <v>0.56360078277886494</v>
      </c>
      <c r="G1173" s="537"/>
      <c r="H1173" s="45"/>
      <c r="I1173" s="45"/>
      <c r="J1173" s="45"/>
      <c r="K1173" s="536"/>
      <c r="L1173" s="537"/>
      <c r="M1173" s="922" t="str">
        <f t="shared" si="207"/>
        <v>yes</v>
      </c>
      <c r="N1173" s="922" t="str">
        <f t="shared" si="208"/>
        <v>yes</v>
      </c>
      <c r="O1173" s="537"/>
      <c r="P1173" s="537"/>
      <c r="Q1173" s="15"/>
      <c r="R1173" s="446"/>
      <c r="S1173" s="45"/>
      <c r="T1173" s="45"/>
      <c r="U1173" s="751">
        <v>1174</v>
      </c>
      <c r="V1173" s="45"/>
    </row>
    <row r="1174" spans="1:22" ht="15.75" customHeight="1">
      <c r="A1174" s="43" t="str">
        <f t="shared" si="209"/>
        <v>Sheep sales -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1175</v>
      </c>
      <c r="V1174" s="45"/>
    </row>
    <row r="1175" spans="1:22" ht="15.75" customHeight="1">
      <c r="A1175" s="43" t="str">
        <f t="shared" si="209"/>
        <v>Sheep sales: no. 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1176</v>
      </c>
      <c r="V1175" s="45"/>
    </row>
    <row r="1176" spans="1:22" ht="15.75" customHeight="1">
      <c r="A1176" s="43" t="str">
        <f t="shared" si="209"/>
        <v>Cattle Export sales - no.sold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1177</v>
      </c>
      <c r="V1176" s="45"/>
    </row>
    <row r="1177" spans="1:22" ht="15.75" customHeight="1">
      <c r="A1177" s="43" t="str">
        <f t="shared" si="209"/>
        <v>Cattle sales - local: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1178</v>
      </c>
      <c r="V1177" s="45"/>
    </row>
    <row r="1178" spans="1:22" ht="15.75" customHeight="1">
      <c r="A1178" s="43" t="str">
        <f t="shared" si="209"/>
        <v>Goat sales - export: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</v>
      </c>
      <c r="F1178" s="931">
        <f t="shared" si="213"/>
        <v>0</v>
      </c>
      <c r="G1178" s="537"/>
      <c r="H1178" s="45"/>
      <c r="I1178" s="45"/>
      <c r="J1178" s="45"/>
      <c r="K1178" s="536"/>
      <c r="L1178" s="537"/>
      <c r="M1178" s="922" t="str">
        <f t="shared" si="207"/>
        <v/>
      </c>
      <c r="N1178" s="922" t="str">
        <f t="shared" si="208"/>
        <v/>
      </c>
      <c r="O1178" s="537"/>
      <c r="P1178" s="537"/>
      <c r="Q1178" s="15"/>
      <c r="R1178" s="446"/>
      <c r="S1178" s="45"/>
      <c r="T1178" s="45"/>
      <c r="U1178" s="751">
        <v>1179</v>
      </c>
      <c r="V1178" s="45"/>
    </row>
    <row r="1179" spans="1:22" ht="15.75" customHeight="1">
      <c r="A1179" s="43" t="str">
        <f t="shared" si="209"/>
        <v>Goat sales - local: no. sold</v>
      </c>
      <c r="B1179" s="537"/>
      <c r="C1179" s="931">
        <f t="shared" si="210"/>
        <v>0</v>
      </c>
      <c r="D1179" s="931">
        <f t="shared" si="211"/>
        <v>0</v>
      </c>
      <c r="E1179" s="931">
        <f t="shared" si="212"/>
        <v>0.31702544031311153</v>
      </c>
      <c r="F1179" s="931">
        <f t="shared" si="213"/>
        <v>0.35225048923679053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1180</v>
      </c>
      <c r="V1179" s="45"/>
    </row>
    <row r="1180" spans="1:22" ht="15.75" customHeight="1">
      <c r="A1180" s="43" t="str">
        <f t="shared" si="209"/>
        <v>Chicken sales: no. sold</v>
      </c>
      <c r="B1180" s="537"/>
      <c r="C1180" s="931">
        <f t="shared" si="210"/>
        <v>7.0450097847358117E-2</v>
      </c>
      <c r="D1180" s="931">
        <f t="shared" si="211"/>
        <v>0.23483365949119372</v>
      </c>
      <c r="E1180" s="931">
        <f t="shared" si="212"/>
        <v>7.8277886497064575E-2</v>
      </c>
      <c r="F1180" s="931">
        <f t="shared" si="213"/>
        <v>0.14090019569471623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1181</v>
      </c>
      <c r="V1180" s="45"/>
    </row>
    <row r="1181" spans="1:22" ht="15.75" customHeight="1">
      <c r="A1181" s="43" t="str">
        <f t="shared" si="209"/>
        <v>Goat meat sales - quantity (kg)</v>
      </c>
      <c r="B1181" s="537"/>
      <c r="C1181" s="931">
        <f t="shared" si="210"/>
        <v>0</v>
      </c>
      <c r="D1181" s="931">
        <f t="shared" si="211"/>
        <v>0</v>
      </c>
      <c r="E1181" s="931">
        <f t="shared" si="212"/>
        <v>0.15655577299412915</v>
      </c>
      <c r="F1181" s="931">
        <f t="shared" si="213"/>
        <v>0.2348336594911937</v>
      </c>
      <c r="G1181" s="537"/>
      <c r="H1181" s="45"/>
      <c r="I1181" s="45"/>
      <c r="J1181" s="45"/>
      <c r="K1181" s="536"/>
      <c r="L1181" s="537"/>
      <c r="M1181" s="922" t="str">
        <f t="shared" si="207"/>
        <v>yes</v>
      </c>
      <c r="N1181" s="922" t="str">
        <f t="shared" si="208"/>
        <v>yes</v>
      </c>
      <c r="O1181" s="537"/>
      <c r="P1181" s="537"/>
      <c r="Q1181" s="15"/>
      <c r="R1181" s="446"/>
      <c r="S1181" s="45"/>
      <c r="T1181" s="45"/>
      <c r="U1181" s="751">
        <v>1182</v>
      </c>
      <c r="V1181" s="45"/>
    </row>
    <row r="1182" spans="1:22" ht="15.75" customHeight="1">
      <c r="A1182" s="43" t="str">
        <f t="shared" si="209"/>
        <v>Egg sales: no. sold</v>
      </c>
      <c r="B1182" s="537"/>
      <c r="C1182" s="931">
        <f t="shared" si="210"/>
        <v>7.8277886497064575E-3</v>
      </c>
      <c r="D1182" s="931">
        <f t="shared" si="211"/>
        <v>1.5655577299412915E-2</v>
      </c>
      <c r="E1182" s="931">
        <f t="shared" si="212"/>
        <v>2.1135029354207437E-2</v>
      </c>
      <c r="F1182" s="931">
        <f t="shared" si="213"/>
        <v>5.6360078277886486E-2</v>
      </c>
      <c r="G1182" s="537"/>
      <c r="H1182" s="45"/>
      <c r="I1182" s="45"/>
      <c r="J1182" s="45"/>
      <c r="K1182" s="536"/>
      <c r="L1182" s="537"/>
      <c r="M1182" s="922" t="str">
        <f t="shared" si="207"/>
        <v/>
      </c>
      <c r="N1182" s="922" t="str">
        <f t="shared" si="208"/>
        <v/>
      </c>
      <c r="O1182" s="537"/>
      <c r="P1182" s="537"/>
      <c r="Q1182" s="15"/>
      <c r="R1182" s="446"/>
      <c r="S1182" s="45"/>
      <c r="T1182" s="45"/>
      <c r="U1182" s="751">
        <v>1183</v>
      </c>
      <c r="V1182" s="45"/>
    </row>
    <row r="1183" spans="1:22" ht="15.75" customHeight="1">
      <c r="A1183" s="43" t="str">
        <f>A964</f>
        <v>Agricultural cash income -- see Data2</v>
      </c>
      <c r="B1183" s="537"/>
      <c r="C1183" s="931">
        <f t="shared" ref="C1183:F1185" si="214">IF(C$1104=0,0,MAX(SUM(C964,M964)/C$1104,SUM(C964)/C$1104))</f>
        <v>0.8735812133072407</v>
      </c>
      <c r="D1183" s="931">
        <f t="shared" si="214"/>
        <v>0.84540117416829741</v>
      </c>
      <c r="E1183" s="931">
        <f t="shared" si="214"/>
        <v>7.7025440313111537E-2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1184</v>
      </c>
      <c r="V1183" s="45"/>
    </row>
    <row r="1184" spans="1:22" ht="15.75" customHeight="1">
      <c r="A1184" s="43" t="str">
        <f>A965</f>
        <v>Construction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1.5029354207436398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>yes</v>
      </c>
      <c r="N1184" s="922" t="str">
        <f t="shared" si="208"/>
        <v>yes</v>
      </c>
      <c r="O1184" s="537"/>
      <c r="P1184" s="537"/>
      <c r="Q1184" s="943"/>
      <c r="R1184" s="446"/>
      <c r="S1184" s="45"/>
      <c r="T1184" s="45"/>
      <c r="U1184" s="751">
        <v>1185</v>
      </c>
      <c r="V1184" s="45"/>
    </row>
    <row r="1185" spans="1:22" ht="15.75" customHeight="1">
      <c r="A1185" s="43" t="str">
        <f>A966</f>
        <v>Domestic work cash income -- see Data2</v>
      </c>
      <c r="B1185" s="537"/>
      <c r="C1185" s="931">
        <f t="shared" si="214"/>
        <v>0</v>
      </c>
      <c r="D1185" s="931">
        <f t="shared" si="214"/>
        <v>0</v>
      </c>
      <c r="E1185" s="931">
        <f t="shared" si="214"/>
        <v>0</v>
      </c>
      <c r="F1185" s="931">
        <f t="shared" si="214"/>
        <v>0</v>
      </c>
      <c r="G1185" s="537"/>
      <c r="H1185" s="45"/>
      <c r="I1185" s="45"/>
      <c r="J1185" s="45"/>
      <c r="K1185" s="536"/>
      <c r="L1185" s="537"/>
      <c r="M1185" s="922" t="str">
        <f t="shared" si="207"/>
        <v/>
      </c>
      <c r="N1185" s="922" t="str">
        <f t="shared" si="208"/>
        <v/>
      </c>
      <c r="O1185" s="537"/>
      <c r="P1185" s="537"/>
      <c r="Q1185" s="943"/>
      <c r="R1185" s="446"/>
      <c r="S1185" s="45"/>
      <c r="T1185" s="45"/>
      <c r="U1185" s="751">
        <v>1186</v>
      </c>
      <c r="V1185" s="45"/>
    </row>
    <row r="1186" spans="1:22" ht="15.75" customHeight="1">
      <c r="A1186" s="940" t="str">
        <f>A856</f>
        <v>Labour migration: no. people per HH</v>
      </c>
      <c r="B1186" s="537"/>
      <c r="C1186" s="931">
        <f>IF(C$1104=0,0,MAX((SUM(C856,M856)+SUM(C968,M968)/C$1104),(SUM(C856)+SUM(C968)/C$1104)))</f>
        <v>0</v>
      </c>
      <c r="D1186" s="931">
        <f>IF(D$1104=0,0,MAX((SUM(D856,N856)+SUM(D968,N968)/D$1104),(SUM(D856)+SUM(D968)/D$1104)))</f>
        <v>0</v>
      </c>
      <c r="E1186" s="931">
        <f>IF(E$1104=0,0,MAX((SUM(E856,O856)+SUM(E968,O968)/E$1104),(SUM(E856)+SUM(E968)/E$1104)))</f>
        <v>0</v>
      </c>
      <c r="F1186" s="931">
        <f>IF(F$1104=0,0,MAX((SUM(F856,P856)+SUM(F968,P968)/F$1104),(SUM(F856)+SUM(F968)/F$1104)))</f>
        <v>0</v>
      </c>
      <c r="G1186" s="537"/>
      <c r="H1186" s="932">
        <f>IF(C$1104=0,0,MAX(SUM(C968,M968)/C$1104,SUM(C968)/C$1104))</f>
        <v>0</v>
      </c>
      <c r="I1186" s="932">
        <f>IF(D$1104=0,0,MAX(SUM(D968,N968)/D$1104,SUM(D968)/D$1104))</f>
        <v>0</v>
      </c>
      <c r="J1186" s="932">
        <f>IF(E$1104=0,0,MAX(SUM(E968,O968)/E$1104,SUM(E968)/E$1104))</f>
        <v>0</v>
      </c>
      <c r="K1186" s="932">
        <f>IF(F$1104=0,0,MAX(SUM(F968,P968)/F$1104,SUM(F968)/F$1104))</f>
        <v>0</v>
      </c>
      <c r="L1186" s="43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1187</v>
      </c>
      <c r="V1186" s="45"/>
    </row>
    <row r="1187" spans="1:22" ht="15.75" customHeight="1">
      <c r="A1187" s="43" t="str">
        <f>A969</f>
        <v>Formal Employment (conservancies, etc.)</v>
      </c>
      <c r="B1187" s="537"/>
      <c r="C1187" s="931">
        <f>IF(C$1104=0,0,MAX(SUM(C969,M969)/C$1104,SUM(C969)/C$1104))</f>
        <v>0</v>
      </c>
      <c r="D1187" s="931">
        <f>IF(D$1104=0,0,MAX(SUM(D969,N969)/D$1104,SUM(D969)/D$1104))</f>
        <v>0</v>
      </c>
      <c r="E1187" s="931">
        <f>IF(E$1104=0,0,MAX(SUM(E969,O969)/E$1104,SUM(E969)/E$1104))</f>
        <v>0</v>
      </c>
      <c r="F1187" s="931">
        <f>IF(F$1104=0,0,MAX(SUM(F969,P969)/F$1104,SUM(F969)/F$1104))</f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1188</v>
      </c>
      <c r="V1187" s="45"/>
    </row>
    <row r="1188" spans="1:22" ht="15.75" customHeight="1">
      <c r="A1188" s="43" t="str">
        <f>A971</f>
        <v>Firewood: no. people per HH</v>
      </c>
      <c r="B1188" s="537"/>
      <c r="C1188" s="931">
        <f t="shared" ref="C1188:F1189" si="215">IF(C$1104=0,0,MAX(SUM(C971,M971)/C$1104,SUM(C971)/C$1104))</f>
        <v>0</v>
      </c>
      <c r="D1188" s="931">
        <f t="shared" si="215"/>
        <v>0</v>
      </c>
      <c r="E1188" s="931">
        <f t="shared" si="215"/>
        <v>0</v>
      </c>
      <c r="F1188" s="931">
        <f t="shared" si="215"/>
        <v>0</v>
      </c>
      <c r="G1188" s="537"/>
      <c r="H1188" s="45"/>
      <c r="I1188" s="45"/>
      <c r="J1188" s="45"/>
      <c r="K1188" s="536"/>
      <c r="L1188" s="537"/>
      <c r="M1188" s="922" t="str">
        <f t="shared" si="207"/>
        <v/>
      </c>
      <c r="N1188" s="922" t="str">
        <f t="shared" si="208"/>
        <v/>
      </c>
      <c r="O1188" s="537"/>
      <c r="P1188" s="537"/>
      <c r="Q1188" s="15"/>
      <c r="R1188" s="446"/>
      <c r="S1188" s="45"/>
      <c r="T1188" s="45"/>
      <c r="U1188" s="751">
        <v>1189</v>
      </c>
      <c r="V1188" s="45"/>
    </row>
    <row r="1189" spans="1:22" ht="15.75" customHeight="1">
      <c r="A1189" s="43" t="str">
        <f>A972</f>
        <v>Self-employment -- see Data2</v>
      </c>
      <c r="B1189" s="537"/>
      <c r="C1189" s="931">
        <f t="shared" si="215"/>
        <v>0</v>
      </c>
      <c r="D1189" s="931">
        <f t="shared" si="215"/>
        <v>0</v>
      </c>
      <c r="E1189" s="931">
        <f t="shared" si="215"/>
        <v>0.28180039138943247</v>
      </c>
      <c r="F1189" s="931">
        <f t="shared" si="215"/>
        <v>0.58614481409001951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1190</v>
      </c>
      <c r="V1189" s="45"/>
    </row>
    <row r="1190" spans="1:22" ht="15.75" customHeight="1">
      <c r="A1190" s="43" t="str">
        <f>A974</f>
        <v>Small business -- see Data2</v>
      </c>
      <c r="B1190" s="537"/>
      <c r="C1190" s="931">
        <f>IF(C$1104=0,0,MAX(SUM(C974,M974)/C$1104,SUM(C974)/C$1104))</f>
        <v>0</v>
      </c>
      <c r="D1190" s="931">
        <f>IF(D$1104=0,0,MAX(SUM(D974,N974)/D$1104,SUM(D974)/D$1104))</f>
        <v>0</v>
      </c>
      <c r="E1190" s="931">
        <f>IF(E$1104=0,0,MAX(SUM(E974,O974)/E$1104,SUM(E974)/E$1104))</f>
        <v>0.12211350293542074</v>
      </c>
      <c r="F1190" s="931">
        <f>IF(F$1104=0,0,MAX(SUM(F974,P974)/F$1104,SUM(F974)/F$1104))</f>
        <v>0.78904109589041083</v>
      </c>
      <c r="G1190" s="537"/>
      <c r="H1190" s="45"/>
      <c r="I1190" s="45"/>
      <c r="J1190" s="45"/>
      <c r="K1190" s="536"/>
      <c r="L1190" s="537"/>
      <c r="M1190" s="922" t="str">
        <f t="shared" si="207"/>
        <v>yes</v>
      </c>
      <c r="N1190" s="922" t="str">
        <f t="shared" si="208"/>
        <v>yes</v>
      </c>
      <c r="O1190" s="537"/>
      <c r="P1190" s="537"/>
      <c r="Q1190" s="15"/>
      <c r="R1190" s="446"/>
      <c r="S1190" s="45"/>
      <c r="T1190" s="45"/>
      <c r="U1190" s="751">
        <v>1191</v>
      </c>
      <c r="V1190" s="45"/>
    </row>
    <row r="1191" spans="1:22" ht="15.75" customHeight="1">
      <c r="A1191" s="43" t="str">
        <f>A976</f>
        <v>Social development -- see Data2</v>
      </c>
      <c r="B1191" s="537"/>
      <c r="C1191" s="931">
        <f>IF(C$1104=0,0,MAX(SUM(C976,M976)/C$1104,SUM(C976)/C$1104))</f>
        <v>0</v>
      </c>
      <c r="D1191" s="931">
        <f>IF(D$1104=0,0,MAX(SUM(D976,N976)/D$1104,SUM(D976)/D$1104))</f>
        <v>0</v>
      </c>
      <c r="E1191" s="931">
        <f>IF(E$1104=0,0,MAX(SUM(E976,O976)/E$1104,SUM(E976)/E$1104))</f>
        <v>0</v>
      </c>
      <c r="F1191" s="931">
        <f>IF(F$1104=0,0,MAX(SUM(F976,P976)/F$1104,SUM(F976)/F$1104))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1192</v>
      </c>
      <c r="V1191" s="45"/>
    </row>
    <row r="1192" spans="1:22" ht="15.75" customHeight="1">
      <c r="A1192" s="43" t="str">
        <f>A978</f>
        <v>Public works -- see Data2</v>
      </c>
      <c r="B1192" s="537"/>
      <c r="C1192" s="931">
        <f>IF(C$1104=0,0,MAX(SUM(C978,M978)/C$1104,SUM(C978)/C$1104))</f>
        <v>0</v>
      </c>
      <c r="D1192" s="931">
        <f>IF(D$1104=0,0,MAX(SUM(D978,N978)/D$1104,SUM(D978)/D$1104))</f>
        <v>0</v>
      </c>
      <c r="E1192" s="931">
        <f>IF(E$1104=0,0,MAX(SUM(E978,O978)/E$1104,SUM(E978)/E$1104))</f>
        <v>0</v>
      </c>
      <c r="F1192" s="931">
        <f>IF(F$1104=0,0,MAX(SUM(F978,P978)/F$1104,SUM(F978)/F$1104))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1193</v>
      </c>
      <c r="V1192" s="45"/>
    </row>
    <row r="1193" spans="1:22" ht="15.75" customHeight="1">
      <c r="A1193" s="43" t="str">
        <f>A980</f>
        <v>Gifts/social support: type</v>
      </c>
      <c r="B1193" s="537"/>
      <c r="C1193" s="931">
        <f>IF(C$1104=0,0,MAX(SUM(C980,M980)/C$1104,SUM(C980)/C$1104))</f>
        <v>0</v>
      </c>
      <c r="D1193" s="931">
        <f>IF(D$1104=0,0,MAX(SUM(D980,N980)/D$1104,SUM(D980)/D$1104))</f>
        <v>0</v>
      </c>
      <c r="E1193" s="931">
        <f>IF(E$1104=0,0,MAX(SUM(E980,O980)/E$1104,SUM(E980)/E$1104))</f>
        <v>0</v>
      </c>
      <c r="F1193" s="931">
        <f>IF(F$1104=0,0,MAX(SUM(F980,P980)/F$1104,SUM(F980)/F$1104))</f>
        <v>0</v>
      </c>
      <c r="G1193" s="537"/>
      <c r="H1193" s="45"/>
      <c r="I1193" s="45"/>
      <c r="J1193" s="45"/>
      <c r="K1193" s="536"/>
      <c r="L1193" s="537"/>
      <c r="M1193" s="922" t="str">
        <f t="shared" si="207"/>
        <v/>
      </c>
      <c r="N1193" s="922" t="str">
        <f t="shared" si="208"/>
        <v/>
      </c>
      <c r="O1193" s="537"/>
      <c r="P1193" s="537"/>
      <c r="Q1193" s="15"/>
      <c r="R1193" s="446"/>
      <c r="S1193" s="45"/>
      <c r="T1193" s="45"/>
      <c r="U1193" s="751">
        <v>1194</v>
      </c>
      <c r="V1193" s="45"/>
    </row>
    <row r="1194" spans="1:22" ht="15.75" customHeight="1">
      <c r="A1194" s="43" t="str">
        <f>A982</f>
        <v>Remittances: no. times per year</v>
      </c>
      <c r="B1194" s="537"/>
      <c r="C1194" s="931">
        <f>IF(C$1104=0,0,MAX(SUM(C982,M982)/C$1104,SUM(C982)/C$1104))</f>
        <v>0</v>
      </c>
      <c r="D1194" s="931">
        <f>IF(D$1104=0,0,MAX(SUM(D982,N982)/D$1104,SUM(D982)/D$1104))</f>
        <v>0</v>
      </c>
      <c r="E1194" s="931">
        <f>IF(E$1104=0,0,MAX(SUM(E982,O982)/E$1104,SUM(E982)/E$1104))</f>
        <v>6.262230919765166E-2</v>
      </c>
      <c r="F1194" s="931">
        <f>IF(F$1104=0,0,MAX(SUM(F982,P982)/F$1104,SUM(F982)/F$1104))</f>
        <v>0.46966731898238739</v>
      </c>
      <c r="G1194" s="537"/>
      <c r="H1194" s="45"/>
      <c r="I1194" s="45"/>
      <c r="J1194" s="45"/>
      <c r="K1194" s="536"/>
      <c r="L1194" s="537"/>
      <c r="M1194" s="922" t="str">
        <f t="shared" si="207"/>
        <v>yes</v>
      </c>
      <c r="N1194" s="922" t="str">
        <f t="shared" si="208"/>
        <v>yes</v>
      </c>
      <c r="O1194" s="537"/>
      <c r="P1194" s="537"/>
      <c r="Q1194" s="15"/>
      <c r="R1194" s="446"/>
      <c r="S1194" s="45"/>
      <c r="T1194" s="45"/>
      <c r="U1194" s="751">
        <v>1195</v>
      </c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37"/>
      <c r="C1204" s="537"/>
      <c r="D1204" s="537"/>
      <c r="E1204" s="537"/>
      <c r="F1204" s="537"/>
      <c r="G1204" s="537"/>
      <c r="H1204" s="536"/>
      <c r="I1204" s="536"/>
      <c r="J1204" s="536"/>
      <c r="K1204" s="536"/>
      <c r="L1204" s="537"/>
      <c r="M1204" s="537"/>
      <c r="N1204" s="537"/>
      <c r="O1204" s="537"/>
      <c r="P1204" s="53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7" sqref="F1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2016-11-30T18:09:18Z</dcterms:modified>
</cp:coreProperties>
</file>