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60" windowHeight="168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87" i="7" l="1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H1064" i="7"/>
  <c r="J987" i="7"/>
  <c r="E987" i="7"/>
  <c r="O987" i="7"/>
  <c r="J606" i="7"/>
  <c r="J610" i="7"/>
  <c r="E606" i="7"/>
  <c r="E610" i="7"/>
  <c r="O610" i="7"/>
  <c r="O988" i="7"/>
  <c r="O989" i="7"/>
  <c r="O990" i="7"/>
  <c r="O991" i="7"/>
  <c r="O992" i="7"/>
  <c r="O993" i="7"/>
  <c r="O994" i="7"/>
  <c r="O995" i="7"/>
  <c r="O996" i="7"/>
  <c r="O997" i="7"/>
  <c r="J809" i="7"/>
  <c r="E809" i="7"/>
  <c r="O809" i="7"/>
  <c r="J804" i="7"/>
  <c r="E804" i="7"/>
  <c r="O804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17" i="7"/>
  <c r="E608" i="7"/>
  <c r="E881" i="7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B90" i="8"/>
  <c r="K778" i="7"/>
  <c r="G90" i="8"/>
  <c r="K777" i="7"/>
  <c r="K780" i="7"/>
  <c r="P780" i="7"/>
  <c r="B87" i="8"/>
  <c r="K787" i="7"/>
  <c r="K789" i="7"/>
  <c r="P789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B93" i="8"/>
  <c r="G93" i="8"/>
  <c r="K798" i="7"/>
  <c r="P798" i="7"/>
  <c r="B94" i="8"/>
  <c r="G94" i="8"/>
  <c r="K799" i="7"/>
  <c r="P799" i="7"/>
  <c r="B78" i="8"/>
  <c r="G78" i="8"/>
  <c r="K800" i="7"/>
  <c r="P800" i="7"/>
  <c r="B80" i="8"/>
  <c r="G80" i="8"/>
  <c r="K801" i="7"/>
  <c r="P801" i="7"/>
  <c r="B81" i="8"/>
  <c r="F81" i="8"/>
  <c r="K803" i="7"/>
  <c r="P803" i="7"/>
  <c r="B79" i="8"/>
  <c r="G79" i="8"/>
  <c r="K802" i="7"/>
  <c r="P802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BX453" i="3"/>
  <c r="E453" i="7"/>
  <c r="E454" i="7"/>
  <c r="E858" i="7"/>
  <c r="E463" i="7"/>
  <c r="E859" i="7"/>
  <c r="H1037" i="7"/>
  <c r="H1039" i="7"/>
  <c r="J508" i="7"/>
  <c r="J513" i="7"/>
  <c r="O513" i="7"/>
  <c r="J514" i="7"/>
  <c r="J519" i="7"/>
  <c r="O519" i="7"/>
  <c r="J616" i="7"/>
  <c r="O616" i="7"/>
  <c r="J771" i="7"/>
  <c r="O771" i="7"/>
  <c r="J772" i="7"/>
  <c r="O772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J778" i="7"/>
  <c r="J777" i="7"/>
  <c r="J780" i="7"/>
  <c r="O780" i="7"/>
  <c r="J787" i="7"/>
  <c r="J789" i="7"/>
  <c r="O789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J798" i="7"/>
  <c r="O798" i="7"/>
  <c r="J799" i="7"/>
  <c r="O799" i="7"/>
  <c r="J800" i="7"/>
  <c r="O800" i="7"/>
  <c r="J801" i="7"/>
  <c r="O801" i="7"/>
  <c r="E81" i="8"/>
  <c r="J803" i="7"/>
  <c r="O803" i="7"/>
  <c r="J802" i="7"/>
  <c r="O802" i="7"/>
  <c r="J806" i="7"/>
  <c r="O806" i="7"/>
  <c r="J807" i="7"/>
  <c r="O807" i="7"/>
  <c r="E87" i="8"/>
  <c r="J808" i="7"/>
  <c r="O80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D858" i="7"/>
  <c r="D859" i="7"/>
  <c r="E1064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I778" i="7"/>
  <c r="I777" i="7"/>
  <c r="I780" i="7"/>
  <c r="N780" i="7"/>
  <c r="I787" i="7"/>
  <c r="I789" i="7"/>
  <c r="N789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I798" i="7"/>
  <c r="N798" i="7"/>
  <c r="I799" i="7"/>
  <c r="N799" i="7"/>
  <c r="I800" i="7"/>
  <c r="N800" i="7"/>
  <c r="I801" i="7"/>
  <c r="N801" i="7"/>
  <c r="D81" i="8"/>
  <c r="I803" i="7"/>
  <c r="N803" i="7"/>
  <c r="I802" i="7"/>
  <c r="N802" i="7"/>
  <c r="I804" i="7"/>
  <c r="N804" i="7"/>
  <c r="I806" i="7"/>
  <c r="N806" i="7"/>
  <c r="I807" i="7"/>
  <c r="N807" i="7"/>
  <c r="D87" i="8"/>
  <c r="I808" i="7"/>
  <c r="N808" i="7"/>
  <c r="I809" i="7"/>
  <c r="N809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BV453" i="3"/>
  <c r="C453" i="7"/>
  <c r="C454" i="7"/>
  <c r="C858" i="7"/>
  <c r="C463" i="7"/>
  <c r="C859" i="7"/>
  <c r="C1064" i="7"/>
  <c r="C1037" i="7"/>
  <c r="C1039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H778" i="7"/>
  <c r="H777" i="7"/>
  <c r="H780" i="7"/>
  <c r="M780" i="7"/>
  <c r="H787" i="7"/>
  <c r="H789" i="7"/>
  <c r="M789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H798" i="7"/>
  <c r="M798" i="7"/>
  <c r="H799" i="7"/>
  <c r="M799" i="7"/>
  <c r="H800" i="7"/>
  <c r="M800" i="7"/>
  <c r="H801" i="7"/>
  <c r="M801" i="7"/>
  <c r="C81" i="8"/>
  <c r="H803" i="7"/>
  <c r="M803" i="7"/>
  <c r="H802" i="7"/>
  <c r="M802" i="7"/>
  <c r="H804" i="7"/>
  <c r="M804" i="7"/>
  <c r="H806" i="7"/>
  <c r="M806" i="7"/>
  <c r="H807" i="7"/>
  <c r="M807" i="7"/>
  <c r="C87" i="8"/>
  <c r="H808" i="7"/>
  <c r="M808" i="7"/>
  <c r="H809" i="7"/>
  <c r="M809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O608" i="7"/>
  <c r="O881" i="7"/>
  <c r="J614" i="7"/>
  <c r="E614" i="7"/>
  <c r="O614" i="7"/>
  <c r="O882" i="7"/>
  <c r="I1063" i="7"/>
  <c r="E865" i="7"/>
  <c r="E866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X537" i="3"/>
  <c r="BX579" i="3"/>
  <c r="BX598" i="3"/>
  <c r="BX628" i="3"/>
  <c r="BY525" i="3"/>
  <c r="BY579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79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F33" i="7"/>
  <c r="E609" i="7"/>
  <c r="E772" i="7"/>
  <c r="E536" i="7"/>
  <c r="E537" i="7"/>
  <c r="E579" i="7"/>
  <c r="E597" i="7"/>
  <c r="E598" i="7"/>
  <c r="E627" i="7"/>
  <c r="E628" i="7"/>
  <c r="E641" i="7"/>
  <c r="E33" i="7"/>
  <c r="D610" i="7"/>
  <c r="D772" i="7"/>
  <c r="D561" i="7"/>
  <c r="D585" i="7"/>
  <c r="D579" i="7"/>
  <c r="D598" i="7"/>
  <c r="D628" i="7"/>
  <c r="D641" i="7"/>
  <c r="D33" i="7"/>
  <c r="C609" i="7"/>
  <c r="C610" i="7"/>
  <c r="C772" i="7"/>
  <c r="C560" i="7"/>
  <c r="C561" i="7"/>
  <c r="C579" i="7"/>
  <c r="C597" i="7"/>
  <c r="C598" i="7"/>
  <c r="C627" i="7"/>
  <c r="C628" i="7"/>
  <c r="C641" i="7"/>
  <c r="C33" i="7"/>
  <c r="C799" i="7"/>
  <c r="F32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84" i="7"/>
  <c r="E984" i="7"/>
  <c r="D984" i="7"/>
  <c r="C984" i="7"/>
  <c r="BY736" i="3"/>
  <c r="BY969" i="3"/>
  <c r="BY974" i="3"/>
  <c r="BY240" i="3"/>
  <c r="BY931" i="3"/>
  <c r="BY346" i="3"/>
  <c r="BY944" i="3"/>
  <c r="BY962" i="3"/>
  <c r="BY961" i="3"/>
  <c r="BY984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W964" i="3"/>
  <c r="BW240" i="3"/>
  <c r="BW931" i="3"/>
  <c r="BW346" i="3"/>
  <c r="BW944" i="3"/>
  <c r="BW962" i="3"/>
  <c r="BW961" i="3"/>
  <c r="BW984" i="3"/>
  <c r="BV964" i="3"/>
  <c r="BV240" i="3"/>
  <c r="BV931" i="3"/>
  <c r="BV346" i="3"/>
  <c r="BV944" i="3"/>
  <c r="BV356" i="3"/>
  <c r="BV945" i="3"/>
  <c r="BV962" i="3"/>
  <c r="BV961" i="3"/>
  <c r="BV984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257" i="4"/>
  <c r="BK263" i="4"/>
  <c r="BK269" i="4"/>
  <c r="BK275" i="4"/>
  <c r="BK281" i="4"/>
  <c r="BK287" i="4"/>
  <c r="BK293" i="4"/>
  <c r="BK984" i="3"/>
  <c r="BL789" i="3"/>
  <c r="BL780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218" i="4"/>
  <c r="D224" i="4"/>
  <c r="D230" i="4"/>
  <c r="D248" i="4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<sst xmlns="http://schemas.openxmlformats.org/spreadsheetml/2006/main" count="4859" uniqueCount="1184">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</sst>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7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O977" activePane="bottomRight" state="frozen"/>
      <selection pane="topRight" activeCell="AU1" sqref="AU1"/>
      <selection pane="bottomLeft" activeCell="A419" sqref="A419"/>
      <selection pane="bottomRight" activeCell="BX1001" sqref="BX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420.91893333333331</v>
      </c>
      <c r="CA31" s="533">
        <f t="shared" si="128"/>
        <v>884.73275999999998</v>
      </c>
      <c r="CB31" s="533">
        <f t="shared" si="129"/>
        <v>3025.9730400000003</v>
      </c>
      <c r="CC31" s="533">
        <f t="shared" si="130"/>
        <v>8826.4042666666683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869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520.34799999999996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1794.21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7697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143.86609333333337</v>
      </c>
      <c r="CB33" s="533">
        <f t="shared" si="129"/>
        <v>474.82533333333339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1794.21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7697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18.564399999999999</v>
      </c>
      <c r="CA43" s="533">
        <f t="shared" si="128"/>
        <v>80.743906666666646</v>
      </c>
      <c r="CB43" s="533">
        <f t="shared" si="129"/>
        <v>113.97029333333315</v>
      </c>
      <c r="CC43" s="533">
        <f t="shared" si="130"/>
        <v>124.12573333333312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99.9399999999996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62</v>
      </c>
      <c r="DE43" s="536">
        <f t="shared" si="25"/>
        <v>175</v>
      </c>
      <c r="DF43" s="536">
        <f t="shared" si="26"/>
        <v>217.94999999999709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20">SUM(C513,C519,C610,C616,C771,C772)</f>
        <v>95.975999999999999</v>
      </c>
      <c r="D988" s="784">
        <f t="shared" si="3220"/>
        <v>144</v>
      </c>
      <c r="E988" s="784">
        <f t="shared" si="3220"/>
        <v>186</v>
      </c>
      <c r="F988" s="784">
        <f t="shared" si="3220"/>
        <v>167.99279999999999</v>
      </c>
      <c r="G988" s="784">
        <f t="shared" si="3220"/>
        <v>0</v>
      </c>
      <c r="H988" s="784">
        <f t="shared" si="3220"/>
        <v>90</v>
      </c>
      <c r="I988" s="784">
        <f t="shared" si="3220"/>
        <v>87.960000000000008</v>
      </c>
      <c r="J988" s="784">
        <f t="shared" si="3220"/>
        <v>256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SUM(T513,T519,T610,T616,T771,T772)</f>
        <v>55.496000000000002</v>
      </c>
      <c r="U988" s="784">
        <f t="shared" ref="U988:AJ988" si="3221">SUM(U513,U519,U610,U616,U771,U772)</f>
        <v>118.30000000000001</v>
      </c>
      <c r="V988" s="784">
        <f t="shared" si="3221"/>
        <v>150</v>
      </c>
      <c r="W988" s="784">
        <f t="shared" si="3221"/>
        <v>222</v>
      </c>
      <c r="X988" s="784">
        <f t="shared" si="3221"/>
        <v>696</v>
      </c>
      <c r="Y988" s="784">
        <f t="shared" si="3221"/>
        <v>66.5</v>
      </c>
      <c r="Z988" s="784">
        <f t="shared" si="3221"/>
        <v>272.12</v>
      </c>
      <c r="AA988" s="784">
        <f t="shared" si="3221"/>
        <v>78</v>
      </c>
      <c r="AB988" s="784">
        <f t="shared" si="3221"/>
        <v>206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SUM(AL513,AL519,AL610,AL616,AL771,AL772)</f>
        <v>879.21</v>
      </c>
      <c r="AM988" s="784">
        <f t="shared" ref="AM988:BB988" si="3222">SUM(AM513,AM519,AM610,AM616,AM771,AM772)</f>
        <v>814.11</v>
      </c>
      <c r="AN988" s="784">
        <f t="shared" si="3222"/>
        <v>491.7</v>
      </c>
      <c r="AO988" s="784">
        <f t="shared" si="3222"/>
        <v>569.94000000000005</v>
      </c>
      <c r="AP988" s="784">
        <f t="shared" si="3222"/>
        <v>328</v>
      </c>
      <c r="AQ988" s="784">
        <f t="shared" si="3222"/>
        <v>627</v>
      </c>
      <c r="AR988" s="784">
        <f t="shared" si="3222"/>
        <v>177</v>
      </c>
      <c r="AS988" s="784">
        <f t="shared" si="3222"/>
        <v>801.88</v>
      </c>
      <c r="AT988" s="784">
        <f t="shared" si="3222"/>
        <v>846.48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SUM(BD513,BD519,BD610,BD616,BD771,BD772)</f>
        <v>1562</v>
      </c>
      <c r="BE988" s="784">
        <f t="shared" ref="BE988:BT988" si="3223">SUM(BE513,BE519,BE610,BE616,BE771,BE772)</f>
        <v>3062</v>
      </c>
      <c r="BF988" s="784">
        <f t="shared" si="3223"/>
        <v>850</v>
      </c>
      <c r="BG988" s="784">
        <f t="shared" si="3223"/>
        <v>1860</v>
      </c>
      <c r="BH988" s="784">
        <f t="shared" si="3223"/>
        <v>631</v>
      </c>
      <c r="BI988" s="784">
        <f t="shared" si="3223"/>
        <v>297.75</v>
      </c>
      <c r="BJ988" s="784">
        <f t="shared" si="3223"/>
        <v>474</v>
      </c>
      <c r="BK988" s="784">
        <f t="shared" si="3223"/>
        <v>1292</v>
      </c>
      <c r="BL988" s="784">
        <f t="shared" si="3223"/>
        <v>1368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493.4</v>
      </c>
      <c r="BY988" s="784">
        <f t="shared" si="3224"/>
        <v>1596</v>
      </c>
      <c r="BZ988" s="583">
        <f t="shared" si="3208"/>
        <v>51.461920000000006</v>
      </c>
      <c r="CA988" s="583">
        <f t="shared" si="3209"/>
        <v>77.894400000000005</v>
      </c>
      <c r="CB988" s="583">
        <f t="shared" si="3210"/>
        <v>310.40733333333333</v>
      </c>
      <c r="CC988" s="583">
        <f t="shared" si="3211"/>
        <v>555.65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177</v>
      </c>
      <c r="CM988" s="1327">
        <f t="shared" si="3212"/>
        <v>328</v>
      </c>
      <c r="CN988" s="1326">
        <f t="shared" si="3212"/>
        <v>491.7</v>
      </c>
      <c r="CO988" s="1326">
        <f t="shared" si="3212"/>
        <v>569.94000000000005</v>
      </c>
      <c r="CP988" s="1326">
        <f t="shared" si="3212"/>
        <v>627</v>
      </c>
      <c r="CQ988" s="1326">
        <f t="shared" si="3212"/>
        <v>801.88</v>
      </c>
      <c r="CR988" s="1326">
        <f t="shared" si="3212"/>
        <v>814.11</v>
      </c>
      <c r="CS988" s="1325">
        <f t="shared" si="3212"/>
        <v>846.48</v>
      </c>
      <c r="CT988" s="1328">
        <f t="shared" si="3213"/>
        <v>879.21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297.75</v>
      </c>
      <c r="DD988" s="1358">
        <f t="shared" si="3214"/>
        <v>474</v>
      </c>
      <c r="DE988" s="1357">
        <f t="shared" si="3214"/>
        <v>631</v>
      </c>
      <c r="DF988" s="1357">
        <f t="shared" si="3214"/>
        <v>850</v>
      </c>
      <c r="DG988" s="1357">
        <f t="shared" si="3214"/>
        <v>1292</v>
      </c>
      <c r="DH988" s="1357">
        <f t="shared" si="3214"/>
        <v>1368</v>
      </c>
      <c r="DI988" s="1357">
        <f t="shared" si="3214"/>
        <v>1562</v>
      </c>
      <c r="DJ988" s="1356">
        <f t="shared" si="3214"/>
        <v>1860</v>
      </c>
      <c r="DK988" s="1412">
        <f t="shared" si="3215"/>
        <v>3062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25">SUM(C474,C501,C507,C525,C531,C537,C543,C555,C561,C579,C585,C591,C598,C604,C622,C628,C634)</f>
        <v>57</v>
      </c>
      <c r="D989" s="784">
        <f t="shared" si="3225"/>
        <v>271.5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248.35520000000002</v>
      </c>
      <c r="J989" s="784">
        <f t="shared" si="3225"/>
        <v>381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26">SUM(U474,U501,U507,U525,U531,U537,U543,U555,U561,U579,U585,U591,U598,U604,U622,U628,U634)</f>
        <v>322.048</v>
      </c>
      <c r="V989" s="784">
        <f t="shared" si="3226"/>
        <v>38</v>
      </c>
      <c r="W989" s="784">
        <f t="shared" si="3226"/>
        <v>0</v>
      </c>
      <c r="X989" s="784">
        <f t="shared" si="3226"/>
        <v>240</v>
      </c>
      <c r="Y989" s="784">
        <f t="shared" si="3226"/>
        <v>73.5</v>
      </c>
      <c r="Z989" s="784">
        <f t="shared" si="3226"/>
        <v>180.0624</v>
      </c>
      <c r="AA989" s="784">
        <f t="shared" si="3226"/>
        <v>0</v>
      </c>
      <c r="AB989" s="784">
        <f t="shared" si="3226"/>
        <v>172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>SUM(AL474,AL501,AL507,AL525,AL531,AL537,AL543,AL555,AL561,AL579,AL585,AL591,AL598,AL604,AL622,AL628,AL634)</f>
        <v>467</v>
      </c>
      <c r="AM989" s="784">
        <f t="shared" ref="AM989:BB989" si="3227">SUM(AM474,AM501,AM507,AM525,AM531,AM537,AM543,AM555,AM561,AM579,AM585,AM591,AM598,AM604,AM622,AM628,AM634)</f>
        <v>40</v>
      </c>
      <c r="AN989" s="784">
        <f t="shared" si="3227"/>
        <v>268</v>
      </c>
      <c r="AO989" s="784">
        <f t="shared" si="3227"/>
        <v>1749.9856</v>
      </c>
      <c r="AP989" s="784">
        <f t="shared" si="3227"/>
        <v>256</v>
      </c>
      <c r="AQ989" s="784">
        <f t="shared" si="3227"/>
        <v>0</v>
      </c>
      <c r="AR989" s="784">
        <f t="shared" si="3227"/>
        <v>0</v>
      </c>
      <c r="AS989" s="784">
        <f t="shared" si="3227"/>
        <v>366</v>
      </c>
      <c r="AT989" s="784">
        <f t="shared" si="3227"/>
        <v>20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28">SUM(BE474,BE501,BE507,BE525,BE531,BE537,BE543,BE555,BE561,BE579,BE585,BE591,BE598,BE604,BE622,BE628,BE634)</f>
        <v>2208</v>
      </c>
      <c r="BF989" s="784">
        <f t="shared" si="3228"/>
        <v>210</v>
      </c>
      <c r="BG989" s="784">
        <f t="shared" si="3228"/>
        <v>2587</v>
      </c>
      <c r="BH989" s="784">
        <f t="shared" si="3228"/>
        <v>444</v>
      </c>
      <c r="BI989" s="784">
        <f t="shared" si="3228"/>
        <v>470</v>
      </c>
      <c r="BJ989" s="784">
        <f t="shared" si="3228"/>
        <v>0</v>
      </c>
      <c r="BK989" s="784">
        <f t="shared" si="3228"/>
        <v>1806</v>
      </c>
      <c r="BL989" s="784">
        <f t="shared" si="3228"/>
        <v>252.31399999999999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40.05701333333333</v>
      </c>
      <c r="CA989" s="583">
        <f t="shared" si="3209"/>
        <v>51.501759999999997</v>
      </c>
      <c r="CB989" s="583">
        <f t="shared" si="3210"/>
        <v>94.466666666666669</v>
      </c>
      <c r="CC989" s="583">
        <f t="shared" si="3211"/>
        <v>368.95426666666668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20</v>
      </c>
      <c r="CO989" s="1326">
        <f t="shared" si="3212"/>
        <v>40</v>
      </c>
      <c r="CP989" s="1326">
        <f t="shared" si="3212"/>
        <v>256</v>
      </c>
      <c r="CQ989" s="1326">
        <f t="shared" si="3212"/>
        <v>268</v>
      </c>
      <c r="CR989" s="1326">
        <f t="shared" si="3212"/>
        <v>366</v>
      </c>
      <c r="CS989" s="1325">
        <f t="shared" si="3212"/>
        <v>467</v>
      </c>
      <c r="CT989" s="1328">
        <f t="shared" si="3213"/>
        <v>1749.9856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144</v>
      </c>
      <c r="DE989" s="1357">
        <f t="shared" si="3214"/>
        <v>210</v>
      </c>
      <c r="DF989" s="1357">
        <f t="shared" si="3214"/>
        <v>252.31399999999999</v>
      </c>
      <c r="DG989" s="1357">
        <f t="shared" si="3214"/>
        <v>444</v>
      </c>
      <c r="DH989" s="1357">
        <f t="shared" si="3214"/>
        <v>470</v>
      </c>
      <c r="DI989" s="1357">
        <f t="shared" si="3214"/>
        <v>1806</v>
      </c>
      <c r="DJ989" s="1356">
        <f t="shared" si="3214"/>
        <v>2208</v>
      </c>
      <c r="DK989" s="1412">
        <f t="shared" si="3215"/>
        <v>2587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30">SUM(C483,C492,C549,C567,C573,C641)</f>
        <v>9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192</v>
      </c>
      <c r="I990" s="784">
        <f t="shared" si="3230"/>
        <v>0</v>
      </c>
      <c r="J990" s="784">
        <f t="shared" si="3230"/>
        <v>232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>SUM(T483,T492,T549,T567,T573,T641)</f>
        <v>0</v>
      </c>
      <c r="U990" s="784">
        <f t="shared" ref="U990:AJ990" si="3231">SUM(U483,U492,U549,U567,U573,U641)</f>
        <v>80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50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>SUM(AL483,AL492,AL549,AL567,AL573,AL641)</f>
        <v>448</v>
      </c>
      <c r="AM990" s="784">
        <f t="shared" ref="AM990:BB990" si="3232">SUM(AM483,AM492,AM549,AM567,AM573,AM641)</f>
        <v>0</v>
      </c>
      <c r="AN990" s="784">
        <f t="shared" si="3232"/>
        <v>0</v>
      </c>
      <c r="AO990" s="784">
        <f t="shared" si="3232"/>
        <v>710.40000000000009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236</v>
      </c>
      <c r="AT990" s="784">
        <f t="shared" si="3232"/>
        <v>56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>SUM(BD483,BD492,BD549,BD567,BD573,BD641)</f>
        <v>1120</v>
      </c>
      <c r="BE990" s="784">
        <f t="shared" ref="BE990:BT990" si="3233">SUM(BE483,BE492,BE549,BE567,BE573,BE641)</f>
        <v>228</v>
      </c>
      <c r="BF990" s="784">
        <f t="shared" si="3233"/>
        <v>100</v>
      </c>
      <c r="BG990" s="784">
        <f t="shared" si="3233"/>
        <v>3250</v>
      </c>
      <c r="BH990" s="784">
        <f t="shared" si="3233"/>
        <v>484</v>
      </c>
      <c r="BI990" s="784">
        <f t="shared" si="3233"/>
        <v>171</v>
      </c>
      <c r="BJ990" s="784">
        <f t="shared" si="3233"/>
        <v>0</v>
      </c>
      <c r="BK990" s="784">
        <f t="shared" si="3233"/>
        <v>149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32.06666666666667</v>
      </c>
      <c r="CA990" s="583">
        <f t="shared" si="3209"/>
        <v>9.0000666666666671</v>
      </c>
      <c r="CB990" s="583">
        <f t="shared" si="3210"/>
        <v>49.333333333333336</v>
      </c>
      <c r="CC990" s="583">
        <f t="shared" si="3211"/>
        <v>150.13333333333333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56</v>
      </c>
      <c r="CR990" s="1326">
        <f t="shared" si="3212"/>
        <v>236</v>
      </c>
      <c r="CS990" s="1325">
        <f t="shared" si="3212"/>
        <v>448</v>
      </c>
      <c r="CT990" s="1328">
        <f t="shared" si="3213"/>
        <v>710.40000000000009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100</v>
      </c>
      <c r="DF990" s="1357">
        <f t="shared" si="3214"/>
        <v>149</v>
      </c>
      <c r="DG990" s="1357">
        <f t="shared" si="3214"/>
        <v>171</v>
      </c>
      <c r="DH990" s="1357">
        <f t="shared" si="3214"/>
        <v>228</v>
      </c>
      <c r="DI990" s="1357">
        <f t="shared" si="3214"/>
        <v>484</v>
      </c>
      <c r="DJ990" s="1356">
        <f t="shared" si="3214"/>
        <v>1120</v>
      </c>
      <c r="DK990" s="1412">
        <f t="shared" si="3215"/>
        <v>3250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35">SUM(C773,C774,C775,C781:C782,C805)</f>
        <v>89</v>
      </c>
      <c r="D991" s="784">
        <f t="shared" si="3235"/>
        <v>180</v>
      </c>
      <c r="E991" s="784">
        <f t="shared" si="3235"/>
        <v>162</v>
      </c>
      <c r="F991" s="784">
        <f t="shared" si="3235"/>
        <v>184</v>
      </c>
      <c r="G991" s="784">
        <f t="shared" si="3235"/>
        <v>0</v>
      </c>
      <c r="H991" s="784">
        <f t="shared" si="3235"/>
        <v>186</v>
      </c>
      <c r="I991" s="784">
        <f t="shared" si="3235"/>
        <v>192</v>
      </c>
      <c r="J991" s="784">
        <f t="shared" si="3235"/>
        <v>72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>SUM(T773,T774,T775,T781:T782,T805)</f>
        <v>42.5</v>
      </c>
      <c r="U991" s="784">
        <f t="shared" ref="U991:AJ991" si="3236">SUM(U773,U774,U775,U781:U782,U805)</f>
        <v>188</v>
      </c>
      <c r="V991" s="784">
        <f t="shared" si="3236"/>
        <v>213</v>
      </c>
      <c r="W991" s="784">
        <f t="shared" si="3236"/>
        <v>768</v>
      </c>
      <c r="X991" s="784">
        <f t="shared" si="3236"/>
        <v>480</v>
      </c>
      <c r="Y991" s="784">
        <f t="shared" si="3236"/>
        <v>208</v>
      </c>
      <c r="Z991" s="784">
        <f t="shared" si="3236"/>
        <v>120</v>
      </c>
      <c r="AA991" s="784">
        <f t="shared" si="3236"/>
        <v>264</v>
      </c>
      <c r="AB991" s="784">
        <f t="shared" si="3236"/>
        <v>380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>SUM(AL773,AL774,AL775,AL781:AL782,AL805)</f>
        <v>531</v>
      </c>
      <c r="AM991" s="784">
        <f t="shared" ref="AM991:BB991" si="3237">SUM(AM773,AM774,AM775,AM781:AM782,AM805)</f>
        <v>503</v>
      </c>
      <c r="AN991" s="784">
        <f t="shared" si="3237"/>
        <v>534</v>
      </c>
      <c r="AO991" s="784">
        <f t="shared" si="3237"/>
        <v>194</v>
      </c>
      <c r="AP991" s="784">
        <f t="shared" si="3237"/>
        <v>512</v>
      </c>
      <c r="AQ991" s="784">
        <f t="shared" si="3237"/>
        <v>480</v>
      </c>
      <c r="AR991" s="784">
        <f t="shared" si="3237"/>
        <v>228</v>
      </c>
      <c r="AS991" s="784">
        <f t="shared" si="3237"/>
        <v>568</v>
      </c>
      <c r="AT991" s="784">
        <f t="shared" si="3237"/>
        <v>202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>SUM(BD773,BD774,BD775,BD781:BD782,BD805)</f>
        <v>838</v>
      </c>
      <c r="BE991" s="784">
        <f t="shared" ref="BE991:BT991" si="3238">SUM(BE773,BE774,BE775,BE781:BE782,BE805)</f>
        <v>524</v>
      </c>
      <c r="BF991" s="784">
        <f t="shared" si="3238"/>
        <v>528</v>
      </c>
      <c r="BG991" s="784">
        <f t="shared" si="3238"/>
        <v>805</v>
      </c>
      <c r="BH991" s="784">
        <f t="shared" si="3238"/>
        <v>496</v>
      </c>
      <c r="BI991" s="784">
        <f t="shared" si="3238"/>
        <v>546</v>
      </c>
      <c r="BJ991" s="784">
        <f t="shared" si="3238"/>
        <v>204</v>
      </c>
      <c r="BK991" s="784">
        <f t="shared" si="3238"/>
        <v>292</v>
      </c>
      <c r="BL991" s="784">
        <f t="shared" si="3238"/>
        <v>582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58.2</v>
      </c>
      <c r="CA991" s="583">
        <f t="shared" si="3209"/>
        <v>126.36666666666666</v>
      </c>
      <c r="CB991" s="583">
        <f t="shared" si="3210"/>
        <v>212.26666666666668</v>
      </c>
      <c r="CC991" s="583">
        <f t="shared" si="3211"/>
        <v>265.13333333333333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194</v>
      </c>
      <c r="CM991" s="1327">
        <f t="shared" si="3212"/>
        <v>202</v>
      </c>
      <c r="CN991" s="1326">
        <f t="shared" si="3212"/>
        <v>228</v>
      </c>
      <c r="CO991" s="1326">
        <f t="shared" si="3212"/>
        <v>480</v>
      </c>
      <c r="CP991" s="1326">
        <f t="shared" si="3212"/>
        <v>503</v>
      </c>
      <c r="CQ991" s="1326">
        <f t="shared" si="3212"/>
        <v>512</v>
      </c>
      <c r="CR991" s="1326">
        <f t="shared" si="3212"/>
        <v>531</v>
      </c>
      <c r="CS991" s="1325">
        <f t="shared" si="3212"/>
        <v>534</v>
      </c>
      <c r="CT991" s="1328">
        <f t="shared" si="3213"/>
        <v>568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204</v>
      </c>
      <c r="DD991" s="1358">
        <f t="shared" si="3214"/>
        <v>292</v>
      </c>
      <c r="DE991" s="1357">
        <f t="shared" si="3214"/>
        <v>496</v>
      </c>
      <c r="DF991" s="1357">
        <f t="shared" si="3214"/>
        <v>524</v>
      </c>
      <c r="DG991" s="1357">
        <f t="shared" si="3214"/>
        <v>528</v>
      </c>
      <c r="DH991" s="1357">
        <f t="shared" si="3214"/>
        <v>546</v>
      </c>
      <c r="DI991" s="1357">
        <f t="shared" si="3214"/>
        <v>582</v>
      </c>
      <c r="DJ991" s="1356">
        <f t="shared" si="3214"/>
        <v>805</v>
      </c>
      <c r="DK991" s="1412">
        <f t="shared" si="3215"/>
        <v>838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39">SUM(C780,C789)</f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>SUM(T780,T789)</f>
        <v>0</v>
      </c>
      <c r="U992" s="784">
        <f t="shared" ref="U992:AJ992" si="3240">SUM(U780,U789)</f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>SUM(AL780,AL789)</f>
        <v>0</v>
      </c>
      <c r="AM992" s="784">
        <f t="shared" ref="AM992:BB992" si="3241">SUM(AM780,AM789)</f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>SUM(BD780,BD789)</f>
        <v>0</v>
      </c>
      <c r="BE992" s="784">
        <f t="shared" ref="BE992:BT992" si="3242">SUM(BE780,BE789)</f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43">SUM(C783:C784,C790:C794,C796:C797)</f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>SUM(T783:T784,T790:T794,T796:T797)</f>
        <v>0</v>
      </c>
      <c r="U993" s="784">
        <f t="shared" ref="U993:AJ993" si="3244">SUM(U783:U784,U790:U794,U796:U797)</f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336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>SUM(AL783:AL784,AL790:AL794,AL796:AL797)</f>
        <v>100</v>
      </c>
      <c r="AM993" s="784">
        <f t="shared" ref="AM993:BB993" si="3245">SUM(AM783:AM784,AM790:AM794,AM796:AM797)</f>
        <v>4980</v>
      </c>
      <c r="AN993" s="784">
        <f t="shared" si="3245"/>
        <v>1465</v>
      </c>
      <c r="AO993" s="784">
        <f t="shared" si="3245"/>
        <v>60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300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>SUM(BD783:BD784,BD790:BD794,BD796:BD797)</f>
        <v>4343</v>
      </c>
      <c r="BE993" s="784">
        <f t="shared" ref="BE993:BT993" si="3246">SUM(BE783:BE784,BE790:BE794,BE796:BE797)</f>
        <v>5040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1080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4</v>
      </c>
      <c r="CA993" s="583">
        <f t="shared" si="3209"/>
        <v>26.4</v>
      </c>
      <c r="CB993" s="583">
        <f t="shared" si="3210"/>
        <v>273</v>
      </c>
      <c r="CC993" s="583">
        <f t="shared" si="3211"/>
        <v>1029.1333333333334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60</v>
      </c>
      <c r="CN993" s="1326">
        <f t="shared" si="3212"/>
        <v>100</v>
      </c>
      <c r="CO993" s="1326">
        <f t="shared" si="3212"/>
        <v>300</v>
      </c>
      <c r="CP993" s="1326">
        <f t="shared" si="3212"/>
        <v>540</v>
      </c>
      <c r="CQ993" s="1326">
        <f t="shared" si="3212"/>
        <v>600</v>
      </c>
      <c r="CR993" s="1326">
        <f t="shared" si="3212"/>
        <v>1030</v>
      </c>
      <c r="CS993" s="1325">
        <f t="shared" si="3212"/>
        <v>1465</v>
      </c>
      <c r="CT993" s="1328">
        <f t="shared" si="3213"/>
        <v>4980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1080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5040</v>
      </c>
      <c r="DK993" s="1412">
        <f t="shared" si="3215"/>
        <v>5966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47">SUM(C798,C799)</f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>SUM(T798,T799)</f>
        <v>0</v>
      </c>
      <c r="U994" s="784">
        <f t="shared" ref="U994:AJ994" si="3248">SUM(U798,U799)</f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>SUM(AL798,AL799)</f>
        <v>520</v>
      </c>
      <c r="AM994" s="784">
        <f t="shared" ref="AM994:BB994" si="3249">SUM(AM798,AM799)</f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>SUM(BD798,BD799)</f>
        <v>45</v>
      </c>
      <c r="BE994" s="784">
        <f t="shared" ref="BE994:BT994" si="3250">SUM(BE798,BE799)</f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51">SUM(C800)</f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>SUM(T800)</f>
        <v>0</v>
      </c>
      <c r="U995" s="784">
        <f t="shared" ref="U995:AJ995" si="3252">SUM(U800)</f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>SUM(AL800)</f>
        <v>200</v>
      </c>
      <c r="AM995" s="784">
        <f t="shared" ref="AM995:BB995" si="3253">SUM(AM800)</f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>SUM(BD800)</f>
        <v>1200</v>
      </c>
      <c r="BE995" s="784">
        <f t="shared" ref="BE995:BT995" si="3254">SUM(BE800)</f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55">SUM(C803)</f>
        <v>0</v>
      </c>
      <c r="D996" s="784">
        <f t="shared" si="3255"/>
        <v>0</v>
      </c>
      <c r="E996" s="784">
        <f t="shared" si="3255"/>
        <v>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>SUM(T803)</f>
        <v>0</v>
      </c>
      <c r="U996" s="784">
        <f t="shared" ref="U996:AJ996" si="3256">SUM(U803)</f>
        <v>0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>SUM(AL803)</f>
        <v>0</v>
      </c>
      <c r="AM996" s="784">
        <f t="shared" ref="AM996:BB996" si="3257">SUM(AM803)</f>
        <v>0</v>
      </c>
      <c r="AN996" s="784">
        <f t="shared" si="3257"/>
        <v>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>SUM(BD803)</f>
        <v>0</v>
      </c>
      <c r="BE996" s="784">
        <f t="shared" ref="BE996:BT996" si="3258">SUM(BE803)</f>
        <v>0</v>
      </c>
      <c r="BF996" s="784">
        <f t="shared" si="3258"/>
        <v>800</v>
      </c>
      <c r="BG996" s="784">
        <f t="shared" si="3258"/>
        <v>0</v>
      </c>
      <c r="BH996" s="784">
        <f t="shared" si="3258"/>
        <v>0</v>
      </c>
      <c r="BI996" s="784">
        <f t="shared" si="3258"/>
        <v>0</v>
      </c>
      <c r="BJ996" s="784">
        <f t="shared" si="3258"/>
        <v>0</v>
      </c>
      <c r="BK996" s="784">
        <f t="shared" si="3258"/>
        <v>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0</v>
      </c>
      <c r="CA996" s="583">
        <f t="shared" si="3209"/>
        <v>0</v>
      </c>
      <c r="CB996" s="583">
        <f t="shared" si="3210"/>
        <v>0</v>
      </c>
      <c r="CC996" s="583">
        <f t="shared" si="3211"/>
        <v>0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0</v>
      </c>
      <c r="CR996" s="1326">
        <f t="shared" si="3212"/>
        <v>0</v>
      </c>
      <c r="CS996" s="1325">
        <f t="shared" si="3212"/>
        <v>0</v>
      </c>
      <c r="CT996" s="1328">
        <f t="shared" si="3213"/>
        <v>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0</v>
      </c>
      <c r="DF996" s="1357">
        <f t="shared" si="3214"/>
        <v>0</v>
      </c>
      <c r="DG996" s="1357">
        <f t="shared" si="3214"/>
        <v>0</v>
      </c>
      <c r="DH996" s="1357">
        <f t="shared" si="3214"/>
        <v>0</v>
      </c>
      <c r="DI996" s="1357">
        <f t="shared" si="3214"/>
        <v>0</v>
      </c>
      <c r="DJ996" s="1356">
        <f t="shared" si="3214"/>
        <v>0</v>
      </c>
      <c r="DK996" s="1412">
        <f t="shared" si="3215"/>
        <v>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59">SUM(C801,C802)</f>
        <v>5</v>
      </c>
      <c r="D997" s="784">
        <f t="shared" si="3259"/>
        <v>119</v>
      </c>
      <c r="E997" s="784">
        <f t="shared" si="3259"/>
        <v>1350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>SUM(T801,T802)</f>
        <v>0</v>
      </c>
      <c r="U997" s="784">
        <f t="shared" ref="U997:AJ997" si="3260">SUM(U801,U802)</f>
        <v>48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120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>SUM(AL801,AL802)</f>
        <v>321</v>
      </c>
      <c r="AM997" s="784">
        <f t="shared" ref="AM997:BB997" si="3261">SUM(AM801,AM802)</f>
        <v>880</v>
      </c>
      <c r="AN997" s="784">
        <f t="shared" si="3261"/>
        <v>2460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1060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>SUM(BD801,BD802)</f>
        <v>600</v>
      </c>
      <c r="BE997" s="784">
        <f t="shared" ref="BE997:BT997" si="3262">SUM(BE801,BE802)</f>
        <v>525</v>
      </c>
      <c r="BF997" s="784">
        <f t="shared" si="3262"/>
        <v>3840</v>
      </c>
      <c r="BG997" s="784">
        <f t="shared" si="3262"/>
        <v>8000</v>
      </c>
      <c r="BH997" s="784">
        <f t="shared" si="3262"/>
        <v>4200</v>
      </c>
      <c r="BI997" s="784">
        <f t="shared" si="3262"/>
        <v>3720</v>
      </c>
      <c r="BJ997" s="784">
        <f t="shared" si="3262"/>
        <v>400</v>
      </c>
      <c r="BK997" s="784">
        <f t="shared" si="3262"/>
        <v>3640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19.933333333333334</v>
      </c>
      <c r="CA997" s="583">
        <f t="shared" si="3209"/>
        <v>25.866666666666667</v>
      </c>
      <c r="CB997" s="583">
        <f t="shared" si="3210"/>
        <v>364.06666666666666</v>
      </c>
      <c r="CC997" s="583">
        <f t="shared" si="3211"/>
        <v>1138.3333333333333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321</v>
      </c>
      <c r="CP997" s="1326">
        <f t="shared" si="3212"/>
        <v>880</v>
      </c>
      <c r="CQ997" s="1326">
        <f t="shared" si="3212"/>
        <v>1060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2460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400</v>
      </c>
      <c r="DE997" s="1357">
        <f t="shared" si="3214"/>
        <v>525</v>
      </c>
      <c r="DF997" s="1357">
        <f t="shared" si="3214"/>
        <v>600</v>
      </c>
      <c r="DG997" s="1357">
        <f t="shared" si="3214"/>
        <v>3640</v>
      </c>
      <c r="DH997" s="1357">
        <f t="shared" si="3214"/>
        <v>3720</v>
      </c>
      <c r="DI997" s="1357">
        <f t="shared" si="3214"/>
        <v>3840</v>
      </c>
      <c r="DJ997" s="1356">
        <f t="shared" si="3214"/>
        <v>4200</v>
      </c>
      <c r="DK997" s="1412">
        <f t="shared" si="3215"/>
        <v>8000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63">SUM(C795,C804:C805,C808:C809)</f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132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>SUM(T795,T804:T805,T808:T809)</f>
        <v>4</v>
      </c>
      <c r="U998" s="784">
        <f t="shared" ref="U998:AJ998" si="3264">SUM(U795,U804:U805,U808:U809)</f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400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>SUM(AL795,AL804:AL805,AL808:AL809)</f>
        <v>624</v>
      </c>
      <c r="AM998" s="784">
        <f t="shared" ref="AM998:BB998" si="3265">SUM(AM795,AM804:AM805,AM808:AM809)</f>
        <v>13062</v>
      </c>
      <c r="AN998" s="784">
        <f t="shared" si="3265"/>
        <v>1839</v>
      </c>
      <c r="AO998" s="784">
        <f t="shared" si="3265"/>
        <v>1218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1050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>SUM(BD795,BD804:BD805,BD808:BD809)</f>
        <v>7832</v>
      </c>
      <c r="BE998" s="784">
        <f t="shared" ref="BE998:BT998" si="3266">SUM(BE795,BE804:BE805,BE808:BE809)</f>
        <v>7171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2088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SUM(BV795,BV804:BV805,BV808:BV809)</f>
        <v>24</v>
      </c>
      <c r="BW998" s="784">
        <f t="shared" ref="BW998:BY998" si="3267">SUM(BW795,BW804:BW805,BW808:BW809)</f>
        <v>44</v>
      </c>
      <c r="BX998" s="784">
        <f t="shared" si="3267"/>
        <v>580</v>
      </c>
      <c r="BY998" s="784">
        <f t="shared" si="3267"/>
        <v>1878</v>
      </c>
      <c r="BZ998" s="583">
        <f t="shared" si="3208"/>
        <v>42.06666666666667</v>
      </c>
      <c r="CA998" s="583">
        <f t="shared" si="3209"/>
        <v>71.066666666666663</v>
      </c>
      <c r="CB998" s="583">
        <f t="shared" si="3210"/>
        <v>345.86666666666667</v>
      </c>
      <c r="CC998" s="583">
        <f t="shared" si="3211"/>
        <v>2366.0666666666666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1050</v>
      </c>
      <c r="CR998" s="1326">
        <f t="shared" si="3212"/>
        <v>1218</v>
      </c>
      <c r="CS998" s="1325">
        <f t="shared" si="3212"/>
        <v>1839</v>
      </c>
      <c r="CT998" s="1328">
        <f t="shared" si="3213"/>
        <v>13062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1180</v>
      </c>
      <c r="DG998" s="1357">
        <f t="shared" si="3214"/>
        <v>2088</v>
      </c>
      <c r="DH998" s="1357">
        <f t="shared" si="3214"/>
        <v>7171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68">SUM(B806)</f>
        <v>0</v>
      </c>
      <c r="C999" s="784">
        <f t="shared" si="3268"/>
        <v>0</v>
      </c>
      <c r="D999" s="784">
        <f t="shared" si="3268"/>
        <v>0</v>
      </c>
      <c r="E999" s="784">
        <f t="shared" si="3268"/>
        <v>0</v>
      </c>
      <c r="F999" s="784">
        <f t="shared" si="3268"/>
        <v>0</v>
      </c>
      <c r="G999" s="784">
        <f t="shared" si="3268"/>
        <v>0</v>
      </c>
      <c r="H999" s="784">
        <f t="shared" si="3268"/>
        <v>0</v>
      </c>
      <c r="I999" s="784">
        <f t="shared" si="3268"/>
        <v>0</v>
      </c>
      <c r="J999" s="784">
        <f t="shared" si="3268"/>
        <v>0</v>
      </c>
      <c r="K999" s="784">
        <f t="shared" si="3268"/>
        <v>0</v>
      </c>
      <c r="L999" s="784">
        <f t="shared" si="3268"/>
        <v>0</v>
      </c>
      <c r="M999" s="784">
        <f t="shared" si="3268"/>
        <v>0</v>
      </c>
      <c r="N999" s="784">
        <f t="shared" si="3268"/>
        <v>0</v>
      </c>
      <c r="O999" s="784">
        <f t="shared" si="3268"/>
        <v>0</v>
      </c>
      <c r="P999" s="784">
        <f t="shared" si="3268"/>
        <v>0</v>
      </c>
      <c r="Q999" s="784">
        <f t="shared" si="3268"/>
        <v>0</v>
      </c>
      <c r="R999" s="784">
        <f t="shared" si="3268"/>
        <v>0</v>
      </c>
      <c r="S999" s="783"/>
      <c r="T999" s="784">
        <f t="shared" ref="T999:AJ1000" si="3269">SUM(T806)</f>
        <v>0</v>
      </c>
      <c r="U999" s="784">
        <f t="shared" si="3269"/>
        <v>0</v>
      </c>
      <c r="V999" s="784">
        <f t="shared" si="3269"/>
        <v>0</v>
      </c>
      <c r="W999" s="784">
        <f t="shared" si="3269"/>
        <v>0</v>
      </c>
      <c r="X999" s="784">
        <f t="shared" si="3269"/>
        <v>0</v>
      </c>
      <c r="Y999" s="784">
        <f t="shared" si="3269"/>
        <v>0</v>
      </c>
      <c r="Z999" s="784">
        <f t="shared" si="3269"/>
        <v>0</v>
      </c>
      <c r="AA999" s="784">
        <f t="shared" si="3269"/>
        <v>0</v>
      </c>
      <c r="AB999" s="784">
        <f t="shared" si="3269"/>
        <v>0</v>
      </c>
      <c r="AC999" s="784">
        <f t="shared" si="3269"/>
        <v>0</v>
      </c>
      <c r="AD999" s="784">
        <f t="shared" si="3269"/>
        <v>0</v>
      </c>
      <c r="AE999" s="784">
        <f t="shared" si="3269"/>
        <v>0</v>
      </c>
      <c r="AF999" s="784">
        <f t="shared" si="3269"/>
        <v>0</v>
      </c>
      <c r="AG999" s="784">
        <f t="shared" si="3269"/>
        <v>0</v>
      </c>
      <c r="AH999" s="784">
        <f t="shared" si="3269"/>
        <v>0</v>
      </c>
      <c r="AI999" s="784">
        <f t="shared" si="3269"/>
        <v>0</v>
      </c>
      <c r="AJ999" s="784">
        <f t="shared" si="3269"/>
        <v>0</v>
      </c>
      <c r="AK999" s="783"/>
      <c r="AL999" s="784">
        <f t="shared" ref="AL999:BB1000" si="3270">SUM(AL806)</f>
        <v>0</v>
      </c>
      <c r="AM999" s="784">
        <f t="shared" si="3270"/>
        <v>0</v>
      </c>
      <c r="AN999" s="784">
        <f t="shared" si="3270"/>
        <v>0</v>
      </c>
      <c r="AO999" s="784">
        <f t="shared" si="3270"/>
        <v>0</v>
      </c>
      <c r="AP999" s="784">
        <f t="shared" si="3270"/>
        <v>0</v>
      </c>
      <c r="AQ999" s="784">
        <f t="shared" si="3270"/>
        <v>0</v>
      </c>
      <c r="AR999" s="784">
        <f t="shared" si="3270"/>
        <v>0</v>
      </c>
      <c r="AS999" s="784">
        <f t="shared" si="3270"/>
        <v>0</v>
      </c>
      <c r="AT999" s="784">
        <f t="shared" si="3270"/>
        <v>0</v>
      </c>
      <c r="AU999" s="784">
        <f t="shared" si="3270"/>
        <v>0</v>
      </c>
      <c r="AV999" s="784">
        <f t="shared" si="3270"/>
        <v>0</v>
      </c>
      <c r="AW999" s="784">
        <f t="shared" si="3270"/>
        <v>0</v>
      </c>
      <c r="AX999" s="784">
        <f t="shared" si="3270"/>
        <v>0</v>
      </c>
      <c r="AY999" s="784">
        <f t="shared" si="3270"/>
        <v>0</v>
      </c>
      <c r="AZ999" s="784">
        <f t="shared" si="3270"/>
        <v>0</v>
      </c>
      <c r="BA999" s="784">
        <f t="shared" si="3270"/>
        <v>0</v>
      </c>
      <c r="BB999" s="784">
        <f t="shared" si="3270"/>
        <v>0</v>
      </c>
      <c r="BC999" s="783"/>
      <c r="BD999" s="784">
        <f t="shared" ref="BD999:BT1000" si="3271">SUM(BD806)</f>
        <v>0</v>
      </c>
      <c r="BE999" s="784">
        <f t="shared" si="3271"/>
        <v>0</v>
      </c>
      <c r="BF999" s="784">
        <f t="shared" si="3271"/>
        <v>0</v>
      </c>
      <c r="BG999" s="784">
        <f t="shared" si="3271"/>
        <v>0</v>
      </c>
      <c r="BH999" s="784">
        <f t="shared" si="3271"/>
        <v>0</v>
      </c>
      <c r="BI999" s="784">
        <f t="shared" si="3271"/>
        <v>0</v>
      </c>
      <c r="BJ999" s="784">
        <f t="shared" si="3271"/>
        <v>0</v>
      </c>
      <c r="BK999" s="784">
        <f t="shared" si="3271"/>
        <v>0</v>
      </c>
      <c r="BL999" s="784">
        <f t="shared" si="3271"/>
        <v>0</v>
      </c>
      <c r="BM999" s="784">
        <f t="shared" si="3271"/>
        <v>0</v>
      </c>
      <c r="BN999" s="784">
        <f t="shared" si="3271"/>
        <v>0</v>
      </c>
      <c r="BO999" s="784">
        <f t="shared" si="3271"/>
        <v>0</v>
      </c>
      <c r="BP999" s="784">
        <f t="shared" si="3271"/>
        <v>0</v>
      </c>
      <c r="BQ999" s="784">
        <f t="shared" si="3271"/>
        <v>0</v>
      </c>
      <c r="BR999" s="784">
        <f t="shared" si="3271"/>
        <v>0</v>
      </c>
      <c r="BS999" s="784">
        <f t="shared" si="3271"/>
        <v>0</v>
      </c>
      <c r="BT999" s="784">
        <f t="shared" si="3271"/>
        <v>0</v>
      </c>
      <c r="BU999" s="783"/>
      <c r="BV999" s="784">
        <f t="shared" ref="BV999:BY1000" si="3272">SUM(BV806)</f>
        <v>0</v>
      </c>
      <c r="BW999" s="784">
        <f t="shared" si="3272"/>
        <v>0</v>
      </c>
      <c r="BX999" s="784">
        <f t="shared" si="3272"/>
        <v>0</v>
      </c>
      <c r="BY999" s="784">
        <f t="shared" si="3272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68"/>
        <v>0</v>
      </c>
      <c r="C1000" s="784">
        <f t="shared" si="3268"/>
        <v>0</v>
      </c>
      <c r="D1000" s="784">
        <f t="shared" si="3268"/>
        <v>0</v>
      </c>
      <c r="E1000" s="784">
        <f t="shared" si="3268"/>
        <v>0</v>
      </c>
      <c r="F1000" s="784">
        <f t="shared" si="3268"/>
        <v>0</v>
      </c>
      <c r="G1000" s="784">
        <f t="shared" si="3268"/>
        <v>0</v>
      </c>
      <c r="H1000" s="784">
        <f t="shared" si="3268"/>
        <v>0</v>
      </c>
      <c r="I1000" s="784">
        <f t="shared" si="3268"/>
        <v>0</v>
      </c>
      <c r="J1000" s="784">
        <f t="shared" si="3268"/>
        <v>0</v>
      </c>
      <c r="K1000" s="784">
        <f t="shared" si="3268"/>
        <v>0</v>
      </c>
      <c r="L1000" s="784">
        <f t="shared" si="3268"/>
        <v>0</v>
      </c>
      <c r="M1000" s="784">
        <f t="shared" si="3268"/>
        <v>0</v>
      </c>
      <c r="N1000" s="784">
        <f t="shared" si="3268"/>
        <v>0</v>
      </c>
      <c r="O1000" s="784">
        <f t="shared" si="3268"/>
        <v>0</v>
      </c>
      <c r="P1000" s="784">
        <f t="shared" si="3268"/>
        <v>0</v>
      </c>
      <c r="Q1000" s="784">
        <f t="shared" si="3268"/>
        <v>0</v>
      </c>
      <c r="R1000" s="784">
        <f t="shared" si="3268"/>
        <v>0</v>
      </c>
      <c r="S1000" s="783"/>
      <c r="T1000" s="784">
        <f t="shared" si="3269"/>
        <v>0</v>
      </c>
      <c r="U1000" s="784">
        <f t="shared" si="3269"/>
        <v>0</v>
      </c>
      <c r="V1000" s="784">
        <f t="shared" si="3269"/>
        <v>0</v>
      </c>
      <c r="W1000" s="784">
        <f t="shared" si="3269"/>
        <v>0</v>
      </c>
      <c r="X1000" s="784">
        <f t="shared" si="3269"/>
        <v>0</v>
      </c>
      <c r="Y1000" s="784">
        <f t="shared" si="3269"/>
        <v>0</v>
      </c>
      <c r="Z1000" s="784">
        <f t="shared" si="3269"/>
        <v>0</v>
      </c>
      <c r="AA1000" s="784">
        <f t="shared" si="3269"/>
        <v>0</v>
      </c>
      <c r="AB1000" s="784">
        <f t="shared" si="3269"/>
        <v>0</v>
      </c>
      <c r="AC1000" s="784">
        <f t="shared" si="3269"/>
        <v>0</v>
      </c>
      <c r="AD1000" s="784">
        <f t="shared" si="3269"/>
        <v>0</v>
      </c>
      <c r="AE1000" s="784">
        <f t="shared" si="3269"/>
        <v>0</v>
      </c>
      <c r="AF1000" s="784">
        <f t="shared" si="3269"/>
        <v>0</v>
      </c>
      <c r="AG1000" s="784">
        <f t="shared" si="3269"/>
        <v>0</v>
      </c>
      <c r="AH1000" s="784">
        <f t="shared" si="3269"/>
        <v>0</v>
      </c>
      <c r="AI1000" s="784">
        <f t="shared" si="3269"/>
        <v>0</v>
      </c>
      <c r="AJ1000" s="784">
        <f t="shared" si="3269"/>
        <v>0</v>
      </c>
      <c r="AK1000" s="783"/>
      <c r="AL1000" s="784">
        <f t="shared" si="3270"/>
        <v>0</v>
      </c>
      <c r="AM1000" s="784">
        <f t="shared" si="3270"/>
        <v>0</v>
      </c>
      <c r="AN1000" s="784">
        <f t="shared" si="3270"/>
        <v>0</v>
      </c>
      <c r="AO1000" s="784">
        <f t="shared" si="3270"/>
        <v>0</v>
      </c>
      <c r="AP1000" s="784">
        <f t="shared" si="3270"/>
        <v>0</v>
      </c>
      <c r="AQ1000" s="784">
        <f t="shared" si="3270"/>
        <v>0</v>
      </c>
      <c r="AR1000" s="784">
        <f t="shared" si="3270"/>
        <v>0</v>
      </c>
      <c r="AS1000" s="784">
        <f t="shared" si="3270"/>
        <v>0</v>
      </c>
      <c r="AT1000" s="784">
        <f t="shared" si="3270"/>
        <v>0</v>
      </c>
      <c r="AU1000" s="784">
        <f t="shared" si="3270"/>
        <v>0</v>
      </c>
      <c r="AV1000" s="784">
        <f t="shared" si="3270"/>
        <v>0</v>
      </c>
      <c r="AW1000" s="784">
        <f t="shared" si="3270"/>
        <v>0</v>
      </c>
      <c r="AX1000" s="784">
        <f t="shared" si="3270"/>
        <v>0</v>
      </c>
      <c r="AY1000" s="784">
        <f t="shared" si="3270"/>
        <v>0</v>
      </c>
      <c r="AZ1000" s="784">
        <f t="shared" si="3270"/>
        <v>0</v>
      </c>
      <c r="BA1000" s="784">
        <f t="shared" si="3270"/>
        <v>0</v>
      </c>
      <c r="BB1000" s="784">
        <f t="shared" si="3270"/>
        <v>0</v>
      </c>
      <c r="BC1000" s="783"/>
      <c r="BD1000" s="784">
        <f t="shared" si="3271"/>
        <v>0</v>
      </c>
      <c r="BE1000" s="784">
        <f t="shared" si="3271"/>
        <v>0</v>
      </c>
      <c r="BF1000" s="784">
        <f t="shared" si="3271"/>
        <v>0</v>
      </c>
      <c r="BG1000" s="784">
        <f t="shared" si="3271"/>
        <v>0</v>
      </c>
      <c r="BH1000" s="784">
        <f t="shared" si="3271"/>
        <v>0</v>
      </c>
      <c r="BI1000" s="784">
        <f t="shared" si="3271"/>
        <v>0</v>
      </c>
      <c r="BJ1000" s="784">
        <f t="shared" si="3271"/>
        <v>0</v>
      </c>
      <c r="BK1000" s="784">
        <f t="shared" si="3271"/>
        <v>0</v>
      </c>
      <c r="BL1000" s="784">
        <f t="shared" si="3271"/>
        <v>0</v>
      </c>
      <c r="BM1000" s="784">
        <f t="shared" si="3271"/>
        <v>0</v>
      </c>
      <c r="BN1000" s="784">
        <f t="shared" si="3271"/>
        <v>0</v>
      </c>
      <c r="BO1000" s="784">
        <f t="shared" si="3271"/>
        <v>0</v>
      </c>
      <c r="BP1000" s="784">
        <f t="shared" si="3271"/>
        <v>0</v>
      </c>
      <c r="BQ1000" s="784">
        <f t="shared" si="3271"/>
        <v>0</v>
      </c>
      <c r="BR1000" s="784">
        <f t="shared" si="3271"/>
        <v>0</v>
      </c>
      <c r="BS1000" s="784">
        <f t="shared" si="3271"/>
        <v>0</v>
      </c>
      <c r="BT1000" s="784">
        <f t="shared" si="3271"/>
        <v>0</v>
      </c>
      <c r="BU1000" s="783"/>
      <c r="BV1000" s="784">
        <f t="shared" si="3272"/>
        <v>0</v>
      </c>
      <c r="BW1000" s="784">
        <f t="shared" si="3272"/>
        <v>0</v>
      </c>
      <c r="BX1000" s="784">
        <f t="shared" si="3272"/>
        <v>0</v>
      </c>
      <c r="BY1000" s="784">
        <f t="shared" si="3272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73">C984-SUM(C987:C1000)</f>
        <v>51.024000000000001</v>
      </c>
      <c r="D1001" s="784">
        <f t="shared" si="3273"/>
        <v>46.25</v>
      </c>
      <c r="E1001" s="784">
        <f t="shared" si="3273"/>
        <v>5</v>
      </c>
      <c r="F1001" s="784">
        <f t="shared" si="3273"/>
        <v>108.00720000000001</v>
      </c>
      <c r="G1001" s="784">
        <f t="shared" si="3273"/>
        <v>0</v>
      </c>
      <c r="H1001" s="784">
        <f t="shared" si="3273"/>
        <v>90</v>
      </c>
      <c r="I1001" s="784">
        <f t="shared" si="3273"/>
        <v>47.684799999999996</v>
      </c>
      <c r="J1001" s="784">
        <f t="shared" si="3273"/>
        <v>20.5</v>
      </c>
      <c r="K1001" s="784">
        <f t="shared" si="3273"/>
        <v>0</v>
      </c>
      <c r="L1001" s="784">
        <f t="shared" si="3273"/>
        <v>0</v>
      </c>
      <c r="M1001" s="784">
        <f t="shared" si="3273"/>
        <v>0</v>
      </c>
      <c r="N1001" s="784">
        <f t="shared" si="3273"/>
        <v>0</v>
      </c>
      <c r="O1001" s="784">
        <f t="shared" si="3273"/>
        <v>0</v>
      </c>
      <c r="P1001" s="784">
        <f t="shared" si="3273"/>
        <v>0</v>
      </c>
      <c r="Q1001" s="784">
        <f t="shared" si="3273"/>
        <v>0</v>
      </c>
      <c r="R1001" s="784">
        <f t="shared" si="3273"/>
        <v>0</v>
      </c>
      <c r="S1001" s="783"/>
      <c r="T1001" s="784">
        <f>T984-SUM(T987:T1000)</f>
        <v>95.09</v>
      </c>
      <c r="U1001" s="784">
        <f t="shared" ref="U1001:AJ1001" si="3274">U984-SUM(U987:U1000)</f>
        <v>21.152000000000044</v>
      </c>
      <c r="V1001" s="784">
        <f t="shared" si="3274"/>
        <v>41.5</v>
      </c>
      <c r="W1001" s="784">
        <f t="shared" si="3274"/>
        <v>232</v>
      </c>
      <c r="X1001" s="784">
        <f t="shared" si="3274"/>
        <v>20</v>
      </c>
      <c r="Y1001" s="784">
        <f t="shared" si="3274"/>
        <v>150.99900000000002</v>
      </c>
      <c r="Z1001" s="784">
        <f t="shared" si="3274"/>
        <v>31.817599999999857</v>
      </c>
      <c r="AA1001" s="784">
        <f t="shared" si="3274"/>
        <v>268</v>
      </c>
      <c r="AB1001" s="784">
        <f t="shared" si="3274"/>
        <v>370.59999999999991</v>
      </c>
      <c r="AC1001" s="784">
        <f t="shared" si="3274"/>
        <v>0</v>
      </c>
      <c r="AD1001" s="784">
        <f t="shared" si="3274"/>
        <v>0</v>
      </c>
      <c r="AE1001" s="784">
        <f t="shared" si="3274"/>
        <v>0</v>
      </c>
      <c r="AF1001" s="784">
        <f t="shared" si="3274"/>
        <v>0</v>
      </c>
      <c r="AG1001" s="784">
        <f t="shared" si="3274"/>
        <v>0</v>
      </c>
      <c r="AH1001" s="784">
        <f t="shared" si="3274"/>
        <v>0</v>
      </c>
      <c r="AI1001" s="784">
        <f t="shared" si="3274"/>
        <v>0</v>
      </c>
      <c r="AJ1001" s="784">
        <f t="shared" si="3274"/>
        <v>0</v>
      </c>
      <c r="AK1001" s="783"/>
      <c r="AL1001" s="784">
        <f>AL984-SUM(AL987:AL1000)</f>
        <v>99.9399999999996</v>
      </c>
      <c r="AM1001" s="784">
        <f t="shared" ref="AM1001:BB1001" si="3275">AM984-SUM(AM987:AM1000)</f>
        <v>55.889999999999418</v>
      </c>
      <c r="AN1001" s="784">
        <f t="shared" si="3275"/>
        <v>338.29999999999927</v>
      </c>
      <c r="AO1001" s="784">
        <f t="shared" si="3275"/>
        <v>153.67439999999988</v>
      </c>
      <c r="AP1001" s="784">
        <f t="shared" si="3275"/>
        <v>49</v>
      </c>
      <c r="AQ1001" s="784">
        <f t="shared" si="3275"/>
        <v>15</v>
      </c>
      <c r="AR1001" s="784">
        <f t="shared" si="3275"/>
        <v>170</v>
      </c>
      <c r="AS1001" s="784">
        <f t="shared" si="3275"/>
        <v>273.11999999999898</v>
      </c>
      <c r="AT1001" s="784">
        <f t="shared" si="3275"/>
        <v>158.51999999999998</v>
      </c>
      <c r="AU1001" s="784">
        <f t="shared" si="3275"/>
        <v>0</v>
      </c>
      <c r="AV1001" s="784">
        <f t="shared" si="3275"/>
        <v>0</v>
      </c>
      <c r="AW1001" s="784">
        <f t="shared" si="3275"/>
        <v>0</v>
      </c>
      <c r="AX1001" s="784">
        <f t="shared" si="3275"/>
        <v>0</v>
      </c>
      <c r="AY1001" s="784">
        <f t="shared" si="3275"/>
        <v>0</v>
      </c>
      <c r="AZ1001" s="784">
        <f t="shared" si="3275"/>
        <v>0</v>
      </c>
      <c r="BA1001" s="784">
        <f t="shared" si="3275"/>
        <v>0</v>
      </c>
      <c r="BB1001" s="784">
        <f t="shared" si="3275"/>
        <v>0</v>
      </c>
      <c r="BC1001" s="783"/>
      <c r="BD1001" s="784">
        <f>BD984-SUM(BD987:BD1000)</f>
        <v>16</v>
      </c>
      <c r="BE1001" s="784">
        <f t="shared" ref="BE1001:BT1001" si="3276">BE984-SUM(BE987:BE1000)</f>
        <v>22</v>
      </c>
      <c r="BF1001" s="784">
        <f t="shared" si="3276"/>
        <v>486</v>
      </c>
      <c r="BG1001" s="784">
        <f t="shared" si="3276"/>
        <v>217.94999999999709</v>
      </c>
      <c r="BH1001" s="784">
        <f t="shared" si="3276"/>
        <v>175</v>
      </c>
      <c r="BI1001" s="784">
        <f t="shared" si="3276"/>
        <v>17.25</v>
      </c>
      <c r="BJ1001" s="784">
        <f t="shared" si="3276"/>
        <v>62</v>
      </c>
      <c r="BK1001" s="784">
        <f t="shared" si="3276"/>
        <v>220</v>
      </c>
      <c r="BL1001" s="784">
        <f t="shared" si="3276"/>
        <v>457.68599999999969</v>
      </c>
      <c r="BM1001" s="784">
        <f t="shared" si="3276"/>
        <v>0</v>
      </c>
      <c r="BN1001" s="784">
        <f t="shared" si="3276"/>
        <v>0</v>
      </c>
      <c r="BO1001" s="784">
        <f t="shared" si="3276"/>
        <v>0</v>
      </c>
      <c r="BP1001" s="784">
        <f t="shared" si="3276"/>
        <v>0</v>
      </c>
      <c r="BQ1001" s="784">
        <f t="shared" si="3276"/>
        <v>0</v>
      </c>
      <c r="BR1001" s="784">
        <f t="shared" si="3276"/>
        <v>0</v>
      </c>
      <c r="BS1001" s="784">
        <f t="shared" si="3276"/>
        <v>0</v>
      </c>
      <c r="BT1001" s="784">
        <f t="shared" si="3276"/>
        <v>0</v>
      </c>
      <c r="BU1001" s="783"/>
      <c r="BV1001" s="784">
        <f>BV984-SUM(BV987:BV1000)</f>
        <v>135.02399999999989</v>
      </c>
      <c r="BW1001" s="784">
        <f t="shared" ref="BW1001:BY1001" si="3277">BW984-SUM(BW987:BW1000)</f>
        <v>107.55999999999995</v>
      </c>
      <c r="BX1001" s="784">
        <f t="shared" si="3277"/>
        <v>46.199999999999818</v>
      </c>
      <c r="BY1001" s="784">
        <f t="shared" si="3277"/>
        <v>2387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78">SUM(B987:B1002)</f>
        <v>0</v>
      </c>
      <c r="C1003" s="784">
        <f t="shared" si="3278"/>
        <v>700</v>
      </c>
      <c r="D1003" s="784">
        <f t="shared" si="3278"/>
        <v>1584.75</v>
      </c>
      <c r="E1003" s="784">
        <f t="shared" si="3278"/>
        <v>3130</v>
      </c>
      <c r="F1003" s="784">
        <f t="shared" si="3278"/>
        <v>1460</v>
      </c>
      <c r="G1003" s="784">
        <f t="shared" si="3278"/>
        <v>0</v>
      </c>
      <c r="H1003" s="784">
        <f t="shared" si="3278"/>
        <v>1120</v>
      </c>
      <c r="I1003" s="784">
        <f t="shared" si="3278"/>
        <v>755</v>
      </c>
      <c r="J1003" s="784">
        <f t="shared" si="3278"/>
        <v>1117.5</v>
      </c>
      <c r="K1003" s="784">
        <f t="shared" si="3278"/>
        <v>0</v>
      </c>
      <c r="L1003" s="784">
        <f t="shared" si="3278"/>
        <v>0</v>
      </c>
      <c r="M1003" s="784">
        <f t="shared" si="3278"/>
        <v>0</v>
      </c>
      <c r="N1003" s="784">
        <f t="shared" si="3278"/>
        <v>0</v>
      </c>
      <c r="O1003" s="784">
        <f t="shared" si="3278"/>
        <v>0</v>
      </c>
      <c r="P1003" s="784">
        <f t="shared" si="3278"/>
        <v>0</v>
      </c>
      <c r="Q1003" s="784">
        <f t="shared" si="3278"/>
        <v>0</v>
      </c>
      <c r="R1003" s="784">
        <f t="shared" si="3278"/>
        <v>0</v>
      </c>
      <c r="S1003" s="783"/>
      <c r="T1003" s="784">
        <f t="shared" ref="T1003:AJ1003" si="3279">SUM(T987:T1002)</f>
        <v>330.05</v>
      </c>
      <c r="U1003" s="784">
        <f t="shared" si="3279"/>
        <v>1849.5</v>
      </c>
      <c r="V1003" s="784">
        <f t="shared" si="3279"/>
        <v>2740</v>
      </c>
      <c r="W1003" s="784">
        <f t="shared" si="3279"/>
        <v>4320</v>
      </c>
      <c r="X1003" s="784">
        <f t="shared" si="3279"/>
        <v>2722</v>
      </c>
      <c r="Y1003" s="784">
        <f t="shared" si="3279"/>
        <v>1110</v>
      </c>
      <c r="Z1003" s="784">
        <f t="shared" si="3279"/>
        <v>1570</v>
      </c>
      <c r="AA1003" s="784">
        <f t="shared" si="3279"/>
        <v>1720</v>
      </c>
      <c r="AB1003" s="784">
        <f t="shared" si="3279"/>
        <v>2628.6</v>
      </c>
      <c r="AC1003" s="784">
        <f t="shared" si="3279"/>
        <v>0</v>
      </c>
      <c r="AD1003" s="784">
        <f t="shared" si="3279"/>
        <v>0</v>
      </c>
      <c r="AE1003" s="784">
        <f t="shared" si="3279"/>
        <v>0</v>
      </c>
      <c r="AF1003" s="784">
        <f t="shared" si="3279"/>
        <v>0</v>
      </c>
      <c r="AG1003" s="784">
        <f t="shared" si="3279"/>
        <v>0</v>
      </c>
      <c r="AH1003" s="784">
        <f t="shared" si="3279"/>
        <v>0</v>
      </c>
      <c r="AI1003" s="784">
        <f t="shared" si="3279"/>
        <v>0</v>
      </c>
      <c r="AJ1003" s="784">
        <f t="shared" si="3279"/>
        <v>0</v>
      </c>
      <c r="AK1003" s="783"/>
      <c r="AL1003" s="784">
        <f t="shared" ref="AL1003:BB1003" si="3280">SUM(AL987:AL1002)</f>
        <v>4670.1499999999996</v>
      </c>
      <c r="AM1003" s="784">
        <f t="shared" si="3280"/>
        <v>22355</v>
      </c>
      <c r="AN1003" s="784">
        <f t="shared" si="3280"/>
        <v>13104</v>
      </c>
      <c r="AO1003" s="784">
        <f t="shared" si="3280"/>
        <v>6456</v>
      </c>
      <c r="AP1003" s="784">
        <f t="shared" si="3280"/>
        <v>3165</v>
      </c>
      <c r="AQ1003" s="784">
        <f t="shared" si="3280"/>
        <v>2052</v>
      </c>
      <c r="AR1003" s="784">
        <f t="shared" si="3280"/>
        <v>2135</v>
      </c>
      <c r="AS1003" s="784">
        <f t="shared" si="3280"/>
        <v>11927</v>
      </c>
      <c r="AT1003" s="784">
        <f t="shared" si="3280"/>
        <v>3590</v>
      </c>
      <c r="AU1003" s="784">
        <f t="shared" si="3280"/>
        <v>0</v>
      </c>
      <c r="AV1003" s="784">
        <f t="shared" si="3280"/>
        <v>0</v>
      </c>
      <c r="AW1003" s="784">
        <f t="shared" si="3280"/>
        <v>0</v>
      </c>
      <c r="AX1003" s="784">
        <f t="shared" si="3280"/>
        <v>0</v>
      </c>
      <c r="AY1003" s="784">
        <f t="shared" si="3280"/>
        <v>0</v>
      </c>
      <c r="AZ1003" s="784">
        <f t="shared" si="3280"/>
        <v>0</v>
      </c>
      <c r="BA1003" s="784">
        <f t="shared" si="3280"/>
        <v>0</v>
      </c>
      <c r="BB1003" s="784">
        <f t="shared" si="3280"/>
        <v>0</v>
      </c>
      <c r="BC1003" s="783"/>
      <c r="BD1003" s="784">
        <f t="shared" ref="BD1003:BT1003" si="3281">SUM(BD987:BD1002)</f>
        <v>17700</v>
      </c>
      <c r="BE1003" s="784">
        <f t="shared" si="3281"/>
        <v>24180</v>
      </c>
      <c r="BF1003" s="784">
        <f t="shared" si="3281"/>
        <v>19980</v>
      </c>
      <c r="BG1003" s="784">
        <f t="shared" si="3281"/>
        <v>40029.949999999997</v>
      </c>
      <c r="BH1003" s="784">
        <f t="shared" si="3281"/>
        <v>16550</v>
      </c>
      <c r="BI1003" s="784">
        <f t="shared" si="3281"/>
        <v>12240</v>
      </c>
      <c r="BJ1003" s="784">
        <f t="shared" si="3281"/>
        <v>4100</v>
      </c>
      <c r="BK1003" s="784">
        <f t="shared" si="3281"/>
        <v>71339.5</v>
      </c>
      <c r="BL1003" s="784">
        <f t="shared" si="3281"/>
        <v>5280</v>
      </c>
      <c r="BM1003" s="784">
        <f t="shared" si="3281"/>
        <v>0</v>
      </c>
      <c r="BN1003" s="784">
        <f t="shared" si="3281"/>
        <v>0</v>
      </c>
      <c r="BO1003" s="784">
        <f t="shared" si="3281"/>
        <v>0</v>
      </c>
      <c r="BP1003" s="784">
        <f t="shared" si="3281"/>
        <v>0</v>
      </c>
      <c r="BQ1003" s="784">
        <f t="shared" si="3281"/>
        <v>0</v>
      </c>
      <c r="BR1003" s="784">
        <f t="shared" si="3281"/>
        <v>0</v>
      </c>
      <c r="BS1003" s="784">
        <f t="shared" si="3281"/>
        <v>0</v>
      </c>
      <c r="BT1003" s="784">
        <f t="shared" si="328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7" activePane="bottomRight" state="frozen"/>
      <selection pane="topRight" activeCell="B1" sqref="B1"/>
      <selection pane="bottomLeft" activeCell="A8" sqref="A8"/>
      <selection pane="bottomRight" activeCell="M993" sqref="M99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1.1303480466768139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1335.8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24</v>
      </c>
      <c r="D41" s="1767">
        <f t="shared" si="6"/>
        <v>44</v>
      </c>
      <c r="E41" s="1767">
        <f t="shared" si="6"/>
        <v>580</v>
      </c>
      <c r="F41" s="1767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5.3750815394651014E-3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120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260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-260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320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-320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5.3750815394651014E-3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-5.3750815394651014E-3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1.1303480466768141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493.4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1">SUM(N773,N774,N775,N781:N782,N805)</f>
        <v>-72</v>
      </c>
      <c r="O991" s="784">
        <f t="shared" si="131"/>
        <v>-85</v>
      </c>
      <c r="P991" s="784">
        <f t="shared" si="131"/>
        <v>-180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2">SUM(N783:N784,N790:N794,N796:N797)</f>
        <v>0</v>
      </c>
      <c r="O993" s="784">
        <f t="shared" si="132"/>
        <v>0</v>
      </c>
      <c r="P993" s="784">
        <f t="shared" si="132"/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33">SUM(N803)</f>
        <v>0</v>
      </c>
      <c r="O996" s="784">
        <f t="shared" si="133"/>
        <v>0</v>
      </c>
      <c r="P996" s="784">
        <f t="shared" si="133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34">SUM(N801,N802)</f>
        <v>-60</v>
      </c>
      <c r="O997" s="784">
        <f t="shared" si="134"/>
        <v>-516</v>
      </c>
      <c r="P997" s="784">
        <f t="shared" si="134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35">SUM(D795,D804:D805,D808:D809)</f>
        <v>44</v>
      </c>
      <c r="E998" s="784">
        <f t="shared" si="135"/>
        <v>580</v>
      </c>
      <c r="F998" s="784">
        <f t="shared" si="135"/>
        <v>1878</v>
      </c>
      <c r="G998" s="1186"/>
      <c r="H998" s="784">
        <f>SUM(H795,H804:H805,H808:H809)</f>
        <v>0</v>
      </c>
      <c r="I998" s="784">
        <f t="shared" ref="I998:K998" si="136">SUM(I795,I804:I805,I808:I809)</f>
        <v>0</v>
      </c>
      <c r="J998" s="784">
        <f t="shared" si="136"/>
        <v>0</v>
      </c>
      <c r="K998" s="784">
        <f t="shared" si="136"/>
        <v>0</v>
      </c>
      <c r="L998" s="1186"/>
      <c r="M998" s="784">
        <f>SUM(M795,M804:M805,M808:M809)</f>
        <v>-24</v>
      </c>
      <c r="N998" s="784">
        <f t="shared" ref="N998:P998" si="137">SUM(N795,N804:N805,N808:N809)</f>
        <v>-44</v>
      </c>
      <c r="O998" s="784">
        <f t="shared" si="137"/>
        <v>-580</v>
      </c>
      <c r="P998" s="784">
        <f t="shared" si="137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8">SUM(C806)</f>
        <v>0</v>
      </c>
      <c r="D999" s="784">
        <f t="shared" si="138"/>
        <v>0</v>
      </c>
      <c r="E999" s="784">
        <f t="shared" si="138"/>
        <v>0</v>
      </c>
      <c r="F999" s="784">
        <f t="shared" si="138"/>
        <v>0</v>
      </c>
      <c r="G999" s="1186"/>
      <c r="H999" s="784">
        <f t="shared" ref="H999:K1000" si="139">SUM(H806)</f>
        <v>0</v>
      </c>
      <c r="I999" s="784">
        <f t="shared" si="139"/>
        <v>0</v>
      </c>
      <c r="J999" s="784">
        <f t="shared" si="139"/>
        <v>0</v>
      </c>
      <c r="K999" s="784">
        <f t="shared" si="139"/>
        <v>0</v>
      </c>
      <c r="L999" s="1186"/>
      <c r="M999" s="784">
        <f t="shared" ref="M999:P1000" si="140">SUM(M806)</f>
        <v>0</v>
      </c>
      <c r="N999" s="784">
        <f t="shared" si="140"/>
        <v>0</v>
      </c>
      <c r="O999" s="784">
        <f t="shared" si="140"/>
        <v>0</v>
      </c>
      <c r="P999" s="784">
        <f t="shared" si="140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8"/>
        <v>0</v>
      </c>
      <c r="D1000" s="784">
        <f t="shared" si="138"/>
        <v>0</v>
      </c>
      <c r="E1000" s="784">
        <f t="shared" si="138"/>
        <v>0</v>
      </c>
      <c r="F1000" s="784">
        <f t="shared" si="138"/>
        <v>0</v>
      </c>
      <c r="G1000" s="1186"/>
      <c r="H1000" s="784">
        <f t="shared" si="139"/>
        <v>0</v>
      </c>
      <c r="I1000" s="784">
        <f t="shared" si="139"/>
        <v>0</v>
      </c>
      <c r="J1000" s="784">
        <f t="shared" si="139"/>
        <v>0</v>
      </c>
      <c r="K1000" s="784">
        <f t="shared" si="139"/>
        <v>0</v>
      </c>
      <c r="L1000" s="1186"/>
      <c r="M1000" s="784">
        <f t="shared" si="140"/>
        <v>0</v>
      </c>
      <c r="N1000" s="784">
        <f t="shared" si="140"/>
        <v>0</v>
      </c>
      <c r="O1000" s="784">
        <f t="shared" si="140"/>
        <v>0</v>
      </c>
      <c r="P1000" s="784">
        <f t="shared" si="140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1">N984-SUM(N987:N1000)</f>
        <v>1130.44</v>
      </c>
      <c r="O1001" s="784">
        <f t="shared" si="141"/>
        <v>2514.8000000000002</v>
      </c>
      <c r="P1001" s="784">
        <f t="shared" si="141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2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3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45">IF($A1044="","",LOOKUP($B1044,$T$819:$T$897,C$819:C$897))</f>
        <v>0</v>
      </c>
      <c r="D1044" s="871">
        <f t="shared" ref="D1044:D1054" si="146">IF($A1044="","",LOOKUP($B1044,$T$819:$T$897,M$819:M$897))</f>
        <v>0</v>
      </c>
      <c r="E1044" s="871">
        <f t="shared" ref="E1044:E1054" si="147">IF($A1044="","",LOOKUP($B1044,$T$819:$T$897,D$819:D$897))</f>
        <v>0</v>
      </c>
      <c r="F1044" s="871">
        <f t="shared" ref="F1044:F1054" si="148">IF($A1044="","",LOOKUP($B1044,$T$819:$T$897,N$819:N$897))</f>
        <v>0</v>
      </c>
      <c r="G1044" s="827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7.5146771037181998E-3</v>
      </c>
      <c r="K1044" s="1228">
        <f t="shared" ref="K1044:K1054" si="152">IF($A1044="","",LOOKUP($B1044,$T$819:$T$897,P$819:P$897))</f>
        <v>0</v>
      </c>
      <c r="L1044" s="827"/>
      <c r="M1044" s="1211" t="str">
        <f t="shared" si="142"/>
        <v/>
      </c>
      <c r="N1044" s="827"/>
      <c r="O1044" s="827"/>
      <c r="P1044" s="827"/>
      <c r="Q1044" s="433"/>
      <c r="R1044" s="827">
        <f t="shared" si="143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44"/>
        <v>Own meat</v>
      </c>
      <c r="B1045" s="1201">
        <v>3</v>
      </c>
      <c r="C1045" s="871">
        <f t="shared" si="145"/>
        <v>0</v>
      </c>
      <c r="D1045" s="871">
        <f t="shared" si="146"/>
        <v>0</v>
      </c>
      <c r="E1045" s="871">
        <f t="shared" si="147"/>
        <v>0</v>
      </c>
      <c r="F1045" s="871">
        <f t="shared" si="148"/>
        <v>0</v>
      </c>
      <c r="G1045" s="827"/>
      <c r="H1045" s="1228">
        <f t="shared" si="149"/>
        <v>0</v>
      </c>
      <c r="I1045" s="1228">
        <f t="shared" si="150"/>
        <v>0</v>
      </c>
      <c r="J1045" s="1228">
        <f t="shared" si="151"/>
        <v>1.5329419439008479E-2</v>
      </c>
      <c r="K1045" s="1228">
        <f t="shared" si="152"/>
        <v>0</v>
      </c>
      <c r="L1045" s="827"/>
      <c r="M1045" s="1211" t="str">
        <f t="shared" si="142"/>
        <v/>
      </c>
      <c r="N1045" s="827"/>
      <c r="O1045" s="827"/>
      <c r="P1045" s="827"/>
      <c r="Q1045" s="433"/>
      <c r="R1045" s="827" t="str">
        <f t="shared" si="143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44"/>
        <v>Maize: kg produced</v>
      </c>
      <c r="B1046" s="1201">
        <v>4</v>
      </c>
      <c r="C1046" s="871">
        <f t="shared" si="145"/>
        <v>0.11839530332681018</v>
      </c>
      <c r="D1046" s="871">
        <f t="shared" si="146"/>
        <v>2.9598825831702549E-2</v>
      </c>
      <c r="E1046" s="871">
        <f t="shared" si="147"/>
        <v>0.43214285714285716</v>
      </c>
      <c r="F1046" s="871">
        <f t="shared" si="148"/>
        <v>0.11839530332681014</v>
      </c>
      <c r="G1046" s="827"/>
      <c r="H1046" s="1228">
        <f t="shared" si="149"/>
        <v>0.4998912807131986</v>
      </c>
      <c r="I1046" s="1228">
        <f t="shared" si="150"/>
        <v>0.15786040443574684</v>
      </c>
      <c r="J1046" s="1228">
        <f t="shared" si="151"/>
        <v>0.59197651663405093</v>
      </c>
      <c r="K1046" s="1228">
        <f t="shared" si="152"/>
        <v>0.44990215264187849</v>
      </c>
      <c r="L1046" s="827"/>
      <c r="M1046" s="1211">
        <f t="shared" si="142"/>
        <v>9</v>
      </c>
      <c r="N1046" s="827"/>
      <c r="O1046" s="827"/>
      <c r="P1046" s="827"/>
      <c r="Q1046" s="433"/>
      <c r="R1046" s="827">
        <f t="shared" si="143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44"/>
        <v>Sorghum: kg produced</v>
      </c>
      <c r="B1047" s="1201">
        <v>5</v>
      </c>
      <c r="C1047" s="871">
        <f t="shared" si="145"/>
        <v>5.7893020221787342E-2</v>
      </c>
      <c r="D1047" s="871">
        <f t="shared" si="146"/>
        <v>2.8946510110893678E-2</v>
      </c>
      <c r="E1047" s="871">
        <f t="shared" si="147"/>
        <v>7.5260926288323551E-2</v>
      </c>
      <c r="F1047" s="871">
        <f t="shared" si="148"/>
        <v>2.8946510110893678E-2</v>
      </c>
      <c r="G1047" s="827"/>
      <c r="H1047" s="1228">
        <f t="shared" si="149"/>
        <v>0.12865115604841632</v>
      </c>
      <c r="I1047" s="1228">
        <f t="shared" si="150"/>
        <v>7.7190693629049817E-2</v>
      </c>
      <c r="J1047" s="1228">
        <f t="shared" si="151"/>
        <v>0.11578604044357468</v>
      </c>
      <c r="K1047" s="1228">
        <f t="shared" si="152"/>
        <v>4.6314416177429873E-2</v>
      </c>
      <c r="L1047" s="827"/>
      <c r="M1047" s="1211">
        <f t="shared" si="142"/>
        <v>10</v>
      </c>
      <c r="N1047" s="827"/>
      <c r="O1047" s="827"/>
      <c r="P1047" s="827"/>
      <c r="Q1047" s="433"/>
      <c r="R1047" s="827">
        <f t="shared" si="143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44"/>
        <v>Beans: kg produced</v>
      </c>
      <c r="B1048" s="1201">
        <v>6</v>
      </c>
      <c r="C1048" s="871">
        <f t="shared" si="145"/>
        <v>0</v>
      </c>
      <c r="D1048" s="871">
        <f t="shared" si="146"/>
        <v>0</v>
      </c>
      <c r="E1048" s="871">
        <f t="shared" si="147"/>
        <v>2.2113502935420747E-3</v>
      </c>
      <c r="F1048" s="871">
        <f t="shared" si="148"/>
        <v>0</v>
      </c>
      <c r="G1048" s="827"/>
      <c r="H1048" s="1228">
        <f t="shared" si="149"/>
        <v>1.4742335290280496E-2</v>
      </c>
      <c r="I1048" s="1228">
        <f t="shared" si="150"/>
        <v>0</v>
      </c>
      <c r="J1048" s="1228">
        <f t="shared" si="151"/>
        <v>1.3268101761252446E-2</v>
      </c>
      <c r="K1048" s="1228">
        <f t="shared" si="152"/>
        <v>0</v>
      </c>
      <c r="L1048" s="827"/>
      <c r="M1048" s="1211">
        <f t="shared" si="142"/>
        <v>14</v>
      </c>
      <c r="N1048" s="827"/>
      <c r="O1048" s="827"/>
      <c r="P1048" s="827"/>
      <c r="Q1048" s="433"/>
      <c r="R1048" s="827">
        <f t="shared" si="143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44"/>
        <v>Other Tomatoes: no. local meas</v>
      </c>
      <c r="B1049" s="1201">
        <v>7</v>
      </c>
      <c r="C1049" s="871">
        <f t="shared" si="145"/>
        <v>0</v>
      </c>
      <c r="D1049" s="871">
        <f t="shared" si="146"/>
        <v>0</v>
      </c>
      <c r="E1049" s="871">
        <f t="shared" si="147"/>
        <v>0</v>
      </c>
      <c r="F1049" s="871">
        <f t="shared" si="148"/>
        <v>0</v>
      </c>
      <c r="G1049" s="827"/>
      <c r="H1049" s="1228">
        <f t="shared" si="149"/>
        <v>0</v>
      </c>
      <c r="I1049" s="1228">
        <f t="shared" si="150"/>
        <v>0</v>
      </c>
      <c r="J1049" s="1228">
        <f t="shared" si="151"/>
        <v>5.2185257664709717E-3</v>
      </c>
      <c r="K1049" s="1228">
        <f t="shared" si="152"/>
        <v>4.1748206131767777E-3</v>
      </c>
      <c r="L1049" s="827"/>
      <c r="M1049" s="1211">
        <f t="shared" si="142"/>
        <v>20</v>
      </c>
      <c r="N1049" s="827"/>
      <c r="O1049" s="827"/>
      <c r="P1049" s="827"/>
      <c r="Q1049" s="433"/>
      <c r="R1049" s="827">
        <f t="shared" si="143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44"/>
        <v>Sweet potatoes: no. local meas</v>
      </c>
      <c r="B1050" s="1201">
        <v>8</v>
      </c>
      <c r="C1050" s="871">
        <f t="shared" si="145"/>
        <v>1.8590998043052837E-2</v>
      </c>
      <c r="D1050" s="871">
        <f t="shared" si="146"/>
        <v>0</v>
      </c>
      <c r="E1050" s="871">
        <f t="shared" si="147"/>
        <v>1.8590998043052837E-2</v>
      </c>
      <c r="F1050" s="871">
        <f t="shared" si="148"/>
        <v>0</v>
      </c>
      <c r="G1050" s="827"/>
      <c r="H1050" s="1228">
        <f t="shared" si="149"/>
        <v>4.1313328984561859E-2</v>
      </c>
      <c r="I1050" s="1228">
        <f t="shared" si="150"/>
        <v>0</v>
      </c>
      <c r="J1050" s="1228">
        <f t="shared" si="151"/>
        <v>5.949119373776908E-2</v>
      </c>
      <c r="K1050" s="1228">
        <f t="shared" si="152"/>
        <v>1.4872798434442266E-2</v>
      </c>
      <c r="L1050" s="827"/>
      <c r="M1050" s="1211">
        <f t="shared" si="142"/>
        <v>21</v>
      </c>
      <c r="N1050" s="827"/>
      <c r="O1050" s="827"/>
      <c r="P1050" s="827"/>
      <c r="Q1050" s="433"/>
      <c r="R1050" s="827">
        <f t="shared" si="143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44"/>
        <v>Groundnuts (dry): no. local meas</v>
      </c>
      <c r="B1051" s="1201">
        <v>9</v>
      </c>
      <c r="C1051" s="871">
        <f t="shared" si="145"/>
        <v>9.4422700587084143E-2</v>
      </c>
      <c r="D1051" s="871">
        <f t="shared" si="146"/>
        <v>2.3605675146771046E-2</v>
      </c>
      <c r="E1051" s="871">
        <f t="shared" si="147"/>
        <v>0.11802837573385519</v>
      </c>
      <c r="F1051" s="871">
        <f t="shared" si="148"/>
        <v>7.0817025440313097E-2</v>
      </c>
      <c r="G1051" s="1201"/>
      <c r="H1051" s="1228">
        <f t="shared" si="149"/>
        <v>0.12589693411611219</v>
      </c>
      <c r="I1051" s="1228">
        <f t="shared" si="150"/>
        <v>8.3931289410741489E-2</v>
      </c>
      <c r="J1051" s="1228">
        <f t="shared" si="151"/>
        <v>0.16996086105675146</v>
      </c>
      <c r="K1051" s="1228">
        <f t="shared" si="152"/>
        <v>0.3021526418786693</v>
      </c>
      <c r="L1051" s="827"/>
      <c r="M1051" s="1211">
        <f t="shared" si="142"/>
        <v>22</v>
      </c>
      <c r="N1051" s="827"/>
      <c r="O1051" s="827"/>
      <c r="P1051" s="827"/>
      <c r="Q1051" s="433"/>
      <c r="R1051" s="827">
        <f t="shared" si="143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44"/>
        <v>Vegetables: no. local mseseas</v>
      </c>
      <c r="B1052" s="1201">
        <v>10</v>
      </c>
      <c r="C1052" s="871">
        <f t="shared" si="145"/>
        <v>9.784735812133074E-4</v>
      </c>
      <c r="D1052" s="871">
        <f t="shared" si="146"/>
        <v>0</v>
      </c>
      <c r="E1052" s="871">
        <f t="shared" si="147"/>
        <v>1.9569471624266148E-3</v>
      </c>
      <c r="F1052" s="871">
        <f t="shared" si="148"/>
        <v>0</v>
      </c>
      <c r="G1052" s="827"/>
      <c r="H1052" s="1228">
        <f t="shared" si="149"/>
        <v>1.7395085888236572E-3</v>
      </c>
      <c r="I1052" s="1228">
        <f t="shared" si="150"/>
        <v>6.9580343552946289E-3</v>
      </c>
      <c r="J1052" s="1228">
        <f t="shared" si="151"/>
        <v>2.5048923679060666E-3</v>
      </c>
      <c r="K1052" s="1228">
        <f t="shared" si="152"/>
        <v>9.3933463796477493E-3</v>
      </c>
      <c r="L1052" s="827"/>
      <c r="M1052" s="1211">
        <f t="shared" si="142"/>
        <v>23</v>
      </c>
      <c r="N1052" s="827"/>
      <c r="O1052" s="827"/>
      <c r="P1052" s="827"/>
      <c r="Q1052" s="433"/>
      <c r="R1052" s="827">
        <f t="shared" si="143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44"/>
        <v>FISHING -- see worksheet Data 3</v>
      </c>
      <c r="B1053" s="1201">
        <v>11</v>
      </c>
      <c r="C1053" s="871">
        <f t="shared" si="145"/>
        <v>2.7886497064579254E-3</v>
      </c>
      <c r="D1053" s="871">
        <f t="shared" si="146"/>
        <v>-2.7886497064579254E-3</v>
      </c>
      <c r="E1053" s="871">
        <f t="shared" si="147"/>
        <v>2.0140247879973906E-2</v>
      </c>
      <c r="F1053" s="871">
        <f t="shared" si="148"/>
        <v>-2.0140247879973906E-2</v>
      </c>
      <c r="G1053" s="827"/>
      <c r="H1053" s="1228">
        <f t="shared" si="149"/>
        <v>2.4787997390737115E-2</v>
      </c>
      <c r="I1053" s="1228">
        <f t="shared" si="150"/>
        <v>-2.4787997390737115E-2</v>
      </c>
      <c r="J1053" s="1228">
        <f t="shared" si="151"/>
        <v>8.923679060665362E-3</v>
      </c>
      <c r="K1053" s="1228">
        <f t="shared" si="152"/>
        <v>-8.923679060665362E-3</v>
      </c>
      <c r="L1053" s="827"/>
      <c r="M1053" s="1211">
        <f t="shared" si="142"/>
        <v>27</v>
      </c>
      <c r="N1053" s="827"/>
      <c r="O1053" s="827"/>
      <c r="P1053" s="827"/>
      <c r="Q1053" s="433"/>
      <c r="R1053" s="827">
        <f t="shared" si="143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45"/>
        <v>4.5988258317025438E-2</v>
      </c>
      <c r="D1054" s="871">
        <f t="shared" si="146"/>
        <v>-4.5988258317025438E-2</v>
      </c>
      <c r="E1054" s="871">
        <f t="shared" si="147"/>
        <v>3.0658838878016962E-2</v>
      </c>
      <c r="F1054" s="871">
        <f t="shared" si="148"/>
        <v>-3.0658838878016962E-2</v>
      </c>
      <c r="G1054" s="827"/>
      <c r="H1054" s="1228">
        <f t="shared" si="149"/>
        <v>2.248314851054577E-2</v>
      </c>
      <c r="I1054" s="1228">
        <f t="shared" si="150"/>
        <v>-2.248314851054577E-2</v>
      </c>
      <c r="J1054" s="1228">
        <f t="shared" si="151"/>
        <v>1.4103065883887801E-2</v>
      </c>
      <c r="K1054" s="1228">
        <f t="shared" si="152"/>
        <v>-1.4103065883887801E-2</v>
      </c>
      <c r="L1054" s="827"/>
      <c r="M1054" s="1211" t="str">
        <f t="shared" si="142"/>
        <v/>
      </c>
      <c r="N1054" s="827"/>
      <c r="O1054" s="827"/>
      <c r="P1054" s="827"/>
      <c r="Q1054" s="433"/>
      <c r="R1054" s="827">
        <f t="shared" si="143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53"/>
        <v>Labour: Shelling, Land clearing, construction, herding, slaughtering</v>
      </c>
      <c r="B1055" s="1201">
        <v>13</v>
      </c>
      <c r="C1055" s="871">
        <f t="shared" si="145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53"/>
        <v>Labour: Weeding</v>
      </c>
      <c r="B1056" s="1201">
        <v>14</v>
      </c>
      <c r="C1056" s="871">
        <f t="shared" si="145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53"/>
        <v>Labour: Harvesting</v>
      </c>
      <c r="B1057" s="1201">
        <v>15</v>
      </c>
      <c r="C1057" s="871">
        <f t="shared" si="145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1" t="str">
        <f t="shared" si="145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1" t="str">
        <f t="shared" si="145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1.1303480466768141</v>
      </c>
      <c r="I1065" s="1228">
        <f>SUM(I1043:I1064)</f>
        <v>0.21137261723563089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55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54"/>
        <v>Cattle sales - local: no. sold</v>
      </c>
      <c r="B1069" s="1201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7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1500</v>
      </c>
      <c r="K1069" s="1211">
        <f t="shared" ref="K1069:K1090" si="163">IF($A1069="","",LOOKUP($B1069,$T$903:$T$982,P$903:P$982))</f>
        <v>0</v>
      </c>
      <c r="L1069" s="827"/>
      <c r="M1069" s="991" t="str">
        <f t="shared" si="155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54"/>
        <v>Goat sales - local: no. sold</v>
      </c>
      <c r="B1070" s="1201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7"/>
      <c r="H1070" s="1211">
        <f t="shared" si="160"/>
        <v>120</v>
      </c>
      <c r="I1070" s="1211">
        <f t="shared" si="161"/>
        <v>0</v>
      </c>
      <c r="J1070" s="1211">
        <f t="shared" si="162"/>
        <v>240</v>
      </c>
      <c r="K1070" s="1211">
        <f t="shared" si="163"/>
        <v>60</v>
      </c>
      <c r="L1070" s="827"/>
      <c r="M1070" s="991" t="str">
        <f t="shared" si="155"/>
        <v/>
      </c>
      <c r="N1070" s="827"/>
      <c r="O1070" s="827"/>
      <c r="P1070" s="827"/>
      <c r="Q1070" s="433"/>
      <c r="R1070" s="827" t="str">
        <f t="shared" ref="R1070:R1090" si="164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54"/>
        <v>Maize: kg produced</v>
      </c>
      <c r="B1071" s="1201">
        <v>4</v>
      </c>
      <c r="C1071" s="1108">
        <f t="shared" si="156"/>
        <v>50</v>
      </c>
      <c r="D1071" s="1108">
        <f t="shared" si="157"/>
        <v>-50</v>
      </c>
      <c r="E1071" s="1108">
        <f t="shared" si="158"/>
        <v>200</v>
      </c>
      <c r="F1071" s="1108">
        <f t="shared" si="159"/>
        <v>-200</v>
      </c>
      <c r="G1071" s="827"/>
      <c r="H1071" s="1211">
        <f t="shared" si="160"/>
        <v>300</v>
      </c>
      <c r="I1071" s="1211">
        <f t="shared" si="161"/>
        <v>-300</v>
      </c>
      <c r="J1071" s="1211">
        <f t="shared" si="162"/>
        <v>1235</v>
      </c>
      <c r="K1071" s="1211">
        <f t="shared" si="163"/>
        <v>-1235</v>
      </c>
      <c r="L1071" s="827"/>
      <c r="M1071" s="991">
        <f t="shared" si="155"/>
        <v>9</v>
      </c>
      <c r="N1071" s="827"/>
      <c r="O1071" s="827"/>
      <c r="P1071" s="827"/>
      <c r="Q1071" s="433"/>
      <c r="R1071" s="827">
        <f t="shared" si="164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54"/>
        <v>Sorghum: kg produced</v>
      </c>
      <c r="B1072" s="1201">
        <v>5</v>
      </c>
      <c r="C1072" s="1108">
        <f t="shared" si="156"/>
        <v>70</v>
      </c>
      <c r="D1072" s="1108">
        <f t="shared" si="157"/>
        <v>-70</v>
      </c>
      <c r="E1072" s="1108">
        <f t="shared" si="158"/>
        <v>70</v>
      </c>
      <c r="F1072" s="1108">
        <f t="shared" si="159"/>
        <v>-70</v>
      </c>
      <c r="G1072" s="827"/>
      <c r="H1072" s="1211">
        <f t="shared" si="160"/>
        <v>210</v>
      </c>
      <c r="I1072" s="1211">
        <f t="shared" si="161"/>
        <v>-210</v>
      </c>
      <c r="J1072" s="1211">
        <f t="shared" si="162"/>
        <v>140</v>
      </c>
      <c r="K1072" s="1211">
        <f t="shared" si="163"/>
        <v>-140</v>
      </c>
      <c r="L1072" s="827"/>
      <c r="M1072" s="991">
        <f t="shared" si="155"/>
        <v>10</v>
      </c>
      <c r="N1072" s="827"/>
      <c r="O1072" s="827"/>
      <c r="P1072" s="827"/>
      <c r="Q1072" s="433"/>
      <c r="R1072" s="827">
        <f t="shared" si="164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54"/>
        <v>Beans: kg produced</v>
      </c>
      <c r="B1073" s="1201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0</v>
      </c>
      <c r="F1073" s="1108">
        <f t="shared" si="159"/>
        <v>0</v>
      </c>
      <c r="G1073" s="827"/>
      <c r="H1073" s="1211">
        <f t="shared" si="160"/>
        <v>150</v>
      </c>
      <c r="I1073" s="1211">
        <f t="shared" si="161"/>
        <v>0</v>
      </c>
      <c r="J1073" s="1211">
        <f t="shared" si="162"/>
        <v>150</v>
      </c>
      <c r="K1073" s="1211">
        <f t="shared" si="163"/>
        <v>0</v>
      </c>
      <c r="L1073" s="827"/>
      <c r="M1073" s="991">
        <f t="shared" si="155"/>
        <v>14</v>
      </c>
      <c r="N1073" s="827"/>
      <c r="O1073" s="827"/>
      <c r="P1073" s="827"/>
      <c r="Q1073" s="433"/>
      <c r="R1073" s="827">
        <f t="shared" si="164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54"/>
        <v>Other Tomatoes: no. local meas</v>
      </c>
      <c r="B1074" s="1201">
        <v>7</v>
      </c>
      <c r="C1074" s="1108">
        <f t="shared" si="156"/>
        <v>0</v>
      </c>
      <c r="D1074" s="1108">
        <f t="shared" si="157"/>
        <v>0</v>
      </c>
      <c r="E1074" s="1108">
        <f t="shared" si="158"/>
        <v>0</v>
      </c>
      <c r="F1074" s="1108">
        <f t="shared" si="159"/>
        <v>0</v>
      </c>
      <c r="G1074" s="827"/>
      <c r="H1074" s="1211">
        <f t="shared" si="160"/>
        <v>0</v>
      </c>
      <c r="I1074" s="1211">
        <f t="shared" si="161"/>
        <v>0</v>
      </c>
      <c r="J1074" s="1211">
        <f t="shared" si="162"/>
        <v>200</v>
      </c>
      <c r="K1074" s="1211">
        <f t="shared" si="163"/>
        <v>-200</v>
      </c>
      <c r="L1074" s="827"/>
      <c r="M1074" s="991">
        <f t="shared" si="155"/>
        <v>20</v>
      </c>
      <c r="N1074" s="827"/>
      <c r="O1074" s="827"/>
      <c r="P1074" s="827"/>
      <c r="Q1074" s="433"/>
      <c r="R1074" s="827">
        <f t="shared" si="164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54"/>
        <v>Sweet potatoes: no. local meas</v>
      </c>
      <c r="B1075" s="1201">
        <v>8</v>
      </c>
      <c r="C1075" s="1108">
        <f t="shared" si="156"/>
        <v>0</v>
      </c>
      <c r="D1075" s="1108">
        <f t="shared" si="157"/>
        <v>0</v>
      </c>
      <c r="E1075" s="1108">
        <f t="shared" si="158"/>
        <v>0</v>
      </c>
      <c r="F1075" s="1108">
        <f t="shared" si="159"/>
        <v>0</v>
      </c>
      <c r="G1075" s="827"/>
      <c r="H1075" s="1211">
        <f t="shared" si="160"/>
        <v>0</v>
      </c>
      <c r="I1075" s="1211">
        <f t="shared" si="161"/>
        <v>0</v>
      </c>
      <c r="J1075" s="1211">
        <f t="shared" si="162"/>
        <v>50</v>
      </c>
      <c r="K1075" s="1211">
        <f t="shared" si="163"/>
        <v>-50</v>
      </c>
      <c r="L1075" s="827"/>
      <c r="M1075" s="991">
        <f t="shared" si="155"/>
        <v>21</v>
      </c>
      <c r="N1075" s="827"/>
      <c r="O1075" s="827"/>
      <c r="P1075" s="827"/>
      <c r="Q1075" s="433"/>
      <c r="R1075" s="827">
        <f t="shared" si="164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54"/>
        <v>Groundnuts (dry): no. local meas</v>
      </c>
      <c r="B1076" s="1201">
        <v>9</v>
      </c>
      <c r="C1076" s="1108">
        <f t="shared" si="156"/>
        <v>40</v>
      </c>
      <c r="D1076" s="1108">
        <f t="shared" si="157"/>
        <v>-40</v>
      </c>
      <c r="E1076" s="1108">
        <f t="shared" si="158"/>
        <v>120</v>
      </c>
      <c r="F1076" s="1108">
        <f t="shared" si="159"/>
        <v>-120</v>
      </c>
      <c r="G1076" s="827"/>
      <c r="H1076" s="1211">
        <f t="shared" si="160"/>
        <v>160</v>
      </c>
      <c r="I1076" s="1211">
        <f t="shared" si="161"/>
        <v>-160</v>
      </c>
      <c r="J1076" s="1211">
        <f t="shared" si="162"/>
        <v>640</v>
      </c>
      <c r="K1076" s="1211">
        <f t="shared" si="163"/>
        <v>-640</v>
      </c>
      <c r="L1076" s="827"/>
      <c r="M1076" s="991">
        <f t="shared" si="155"/>
        <v>22</v>
      </c>
      <c r="N1076" s="827"/>
      <c r="O1076" s="827"/>
      <c r="P1076" s="827"/>
      <c r="Q1076" s="433"/>
      <c r="R1076" s="827">
        <f t="shared" si="164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54"/>
        <v>Vegetables: no. local mseseas</v>
      </c>
      <c r="B1077" s="1201">
        <v>10</v>
      </c>
      <c r="C1077" s="1108">
        <f t="shared" si="156"/>
        <v>0</v>
      </c>
      <c r="D1077" s="1108">
        <f t="shared" si="157"/>
        <v>0</v>
      </c>
      <c r="E1077" s="1108">
        <f t="shared" si="158"/>
        <v>0</v>
      </c>
      <c r="F1077" s="1108">
        <f t="shared" si="159"/>
        <v>0</v>
      </c>
      <c r="G1077" s="827"/>
      <c r="H1077" s="1211">
        <f t="shared" si="160"/>
        <v>100</v>
      </c>
      <c r="I1077" s="1211">
        <f t="shared" si="161"/>
        <v>-100</v>
      </c>
      <c r="J1077" s="1211">
        <f t="shared" si="162"/>
        <v>150</v>
      </c>
      <c r="K1077" s="1211">
        <f t="shared" si="163"/>
        <v>-150</v>
      </c>
      <c r="L1077" s="827"/>
      <c r="M1077" s="991">
        <f t="shared" si="155"/>
        <v>23</v>
      </c>
      <c r="N1077" s="827"/>
      <c r="O1077" s="827"/>
      <c r="P1077" s="827"/>
      <c r="Q1077" s="433"/>
      <c r="R1077" s="827">
        <f t="shared" si="164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54"/>
        <v>Main cashcrop kg sold soya bean</v>
      </c>
      <c r="B1078" s="1201">
        <v>11</v>
      </c>
      <c r="C1078" s="1108">
        <f t="shared" si="156"/>
        <v>0</v>
      </c>
      <c r="D1078" s="1108">
        <f t="shared" si="157"/>
        <v>0</v>
      </c>
      <c r="E1078" s="1108">
        <f t="shared" si="158"/>
        <v>0</v>
      </c>
      <c r="F1078" s="1108">
        <f t="shared" si="159"/>
        <v>0</v>
      </c>
      <c r="G1078" s="827"/>
      <c r="H1078" s="1211">
        <f t="shared" si="160"/>
        <v>480</v>
      </c>
      <c r="I1078" s="1211">
        <f t="shared" si="161"/>
        <v>0</v>
      </c>
      <c r="J1078" s="1211">
        <f t="shared" si="162"/>
        <v>3600</v>
      </c>
      <c r="K1078" s="1211">
        <f t="shared" si="163"/>
        <v>0</v>
      </c>
      <c r="L1078" s="827"/>
      <c r="M1078" s="991" t="str">
        <f t="shared" si="155"/>
        <v/>
      </c>
      <c r="N1078" s="827"/>
      <c r="O1078" s="827"/>
      <c r="P1078" s="827"/>
      <c r="Q1078" s="433"/>
      <c r="R1078" s="827" t="str">
        <f t="shared" si="164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54"/>
        <v>Other cashcrop: Pop corn kg produced</v>
      </c>
      <c r="B1079" s="1201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0</v>
      </c>
      <c r="F1079" s="1108">
        <f t="shared" si="159"/>
        <v>0</v>
      </c>
      <c r="G1079" s="827"/>
      <c r="H1079" s="1211">
        <f t="shared" si="160"/>
        <v>0</v>
      </c>
      <c r="I1079" s="1211">
        <f t="shared" si="161"/>
        <v>0</v>
      </c>
      <c r="J1079" s="1211">
        <f t="shared" si="162"/>
        <v>4050</v>
      </c>
      <c r="K1079" s="1211">
        <f t="shared" si="163"/>
        <v>0</v>
      </c>
      <c r="L1079" s="827"/>
      <c r="M1079" s="991" t="str">
        <f t="shared" si="155"/>
        <v/>
      </c>
      <c r="N1079" s="827"/>
      <c r="O1079" s="827"/>
      <c r="P1079" s="827"/>
      <c r="Q1079" s="433"/>
      <c r="R1079" s="827" t="str">
        <f t="shared" si="164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54"/>
        <v>FISHING -- see worksheet Data 3</v>
      </c>
      <c r="B1080" s="1201">
        <v>13</v>
      </c>
      <c r="C1080" s="1108">
        <f t="shared" si="156"/>
        <v>260</v>
      </c>
      <c r="D1080" s="1108">
        <f t="shared" si="157"/>
        <v>-260</v>
      </c>
      <c r="E1080" s="1108">
        <f t="shared" si="158"/>
        <v>350</v>
      </c>
      <c r="F1080" s="1108">
        <f t="shared" si="159"/>
        <v>-350</v>
      </c>
      <c r="G1080" s="827"/>
      <c r="H1080" s="1211">
        <f t="shared" si="160"/>
        <v>900</v>
      </c>
      <c r="I1080" s="1211">
        <f t="shared" si="161"/>
        <v>-900</v>
      </c>
      <c r="J1080" s="1211">
        <f t="shared" si="162"/>
        <v>240</v>
      </c>
      <c r="K1080" s="1211">
        <f t="shared" si="163"/>
        <v>-240</v>
      </c>
      <c r="L1080" s="827"/>
      <c r="M1080" s="991">
        <f t="shared" si="155"/>
        <v>27</v>
      </c>
      <c r="N1080" s="827"/>
      <c r="O1080" s="827"/>
      <c r="P1080" s="827"/>
      <c r="Q1080" s="433"/>
      <c r="R1080" s="827">
        <f t="shared" si="164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54"/>
        <v>Agricultural cash income -- see Data2</v>
      </c>
      <c r="B1081" s="1201">
        <v>14</v>
      </c>
      <c r="C1081" s="1108">
        <f t="shared" si="156"/>
        <v>760</v>
      </c>
      <c r="D1081" s="1108">
        <f t="shared" si="157"/>
        <v>152</v>
      </c>
      <c r="E1081" s="1108">
        <f t="shared" si="158"/>
        <v>1320</v>
      </c>
      <c r="F1081" s="1108">
        <f t="shared" si="159"/>
        <v>264</v>
      </c>
      <c r="G1081" s="827"/>
      <c r="H1081" s="1211">
        <f t="shared" si="160"/>
        <v>1760</v>
      </c>
      <c r="I1081" s="1211">
        <f t="shared" si="161"/>
        <v>352</v>
      </c>
      <c r="J1081" s="1211">
        <f t="shared" si="162"/>
        <v>0</v>
      </c>
      <c r="K1081" s="1211">
        <f t="shared" si="163"/>
        <v>0</v>
      </c>
      <c r="L1081" s="827"/>
      <c r="M1081" s="991" t="str">
        <f t="shared" si="155"/>
        <v/>
      </c>
      <c r="N1081" s="827"/>
      <c r="O1081" s="827"/>
      <c r="P1081" s="827"/>
      <c r="Q1081" s="433"/>
      <c r="R1081" s="827" t="str">
        <f t="shared" si="164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54"/>
        <v>Formal Employment (conservancies, etc.)</v>
      </c>
      <c r="B1082" s="1201">
        <v>15</v>
      </c>
      <c r="C1082" s="1108">
        <f t="shared" si="156"/>
        <v>0</v>
      </c>
      <c r="D1082" s="1108">
        <f t="shared" si="157"/>
        <v>0</v>
      </c>
      <c r="E1082" s="1108">
        <f t="shared" si="158"/>
        <v>0</v>
      </c>
      <c r="F1082" s="1108">
        <f t="shared" si="159"/>
        <v>0</v>
      </c>
      <c r="G1082" s="827"/>
      <c r="H1082" s="1211">
        <f t="shared" si="160"/>
        <v>0</v>
      </c>
      <c r="I1082" s="1211">
        <f t="shared" si="161"/>
        <v>0</v>
      </c>
      <c r="J1082" s="1211">
        <f t="shared" si="162"/>
        <v>1800</v>
      </c>
      <c r="K1082" s="1211">
        <f t="shared" si="163"/>
        <v>0</v>
      </c>
      <c r="L1082" s="827"/>
      <c r="M1082" s="991" t="str">
        <f t="shared" si="155"/>
        <v/>
      </c>
      <c r="N1082" s="827"/>
      <c r="O1082" s="827"/>
      <c r="P1082" s="827"/>
      <c r="Q1082" s="433"/>
      <c r="R1082" s="827" t="str">
        <f t="shared" si="164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54"/>
        <v>Small business -- see Data2</v>
      </c>
      <c r="B1083" s="1201">
        <v>16</v>
      </c>
      <c r="C1083" s="1108">
        <f t="shared" si="156"/>
        <v>0</v>
      </c>
      <c r="D1083" s="1108">
        <f t="shared" si="157"/>
        <v>0</v>
      </c>
      <c r="E1083" s="1108">
        <f t="shared" si="158"/>
        <v>0</v>
      </c>
      <c r="F1083" s="1108">
        <f t="shared" si="159"/>
        <v>0</v>
      </c>
      <c r="G1083" s="827"/>
      <c r="H1083" s="1211">
        <f t="shared" si="160"/>
        <v>1800</v>
      </c>
      <c r="I1083" s="1211">
        <f t="shared" si="161"/>
        <v>0</v>
      </c>
      <c r="J1083" s="1211">
        <f t="shared" si="162"/>
        <v>18000</v>
      </c>
      <c r="K1083" s="1211">
        <f t="shared" si="163"/>
        <v>0</v>
      </c>
      <c r="L1083" s="827"/>
      <c r="M1083" s="991" t="str">
        <f t="shared" si="155"/>
        <v/>
      </c>
      <c r="N1083" s="827"/>
      <c r="O1083" s="827"/>
      <c r="P1083" s="827"/>
      <c r="Q1083" s="433"/>
      <c r="R1083" s="827" t="str">
        <f t="shared" si="164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54"/>
        <v/>
      </c>
      <c r="B1084" s="1201">
        <v>17</v>
      </c>
      <c r="C1084" s="1108" t="str">
        <f t="shared" si="156"/>
        <v/>
      </c>
      <c r="D1084" s="1108" t="str">
        <f t="shared" si="157"/>
        <v/>
      </c>
      <c r="E1084" s="1108" t="str">
        <f t="shared" si="158"/>
        <v/>
      </c>
      <c r="F1084" s="1108" t="str">
        <f t="shared" si="159"/>
        <v/>
      </c>
      <c r="G1084" s="827"/>
      <c r="H1084" s="1211" t="str">
        <f t="shared" si="160"/>
        <v/>
      </c>
      <c r="I1084" s="1211" t="str">
        <f t="shared" si="161"/>
        <v/>
      </c>
      <c r="J1084" s="1211" t="str">
        <f t="shared" si="162"/>
        <v/>
      </c>
      <c r="K1084" s="1211" t="str">
        <f t="shared" si="163"/>
        <v/>
      </c>
      <c r="L1084" s="827"/>
      <c r="M1084" s="991" t="str">
        <f t="shared" si="155"/>
        <v/>
      </c>
      <c r="N1084" s="827"/>
      <c r="O1084" s="827"/>
      <c r="P1084" s="827"/>
      <c r="Q1084" s="433"/>
      <c r="R1084" s="827" t="str">
        <f t="shared" si="164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54"/>
        <v/>
      </c>
      <c r="B1085" s="1201">
        <v>18</v>
      </c>
      <c r="C1085" s="1108" t="str">
        <f t="shared" si="156"/>
        <v/>
      </c>
      <c r="D1085" s="1108" t="str">
        <f t="shared" si="157"/>
        <v/>
      </c>
      <c r="E1085" s="1108" t="str">
        <f t="shared" si="158"/>
        <v/>
      </c>
      <c r="F1085" s="1108" t="str">
        <f t="shared" si="159"/>
        <v/>
      </c>
      <c r="G1085" s="827"/>
      <c r="H1085" s="1211" t="str">
        <f t="shared" si="160"/>
        <v/>
      </c>
      <c r="I1085" s="1211" t="str">
        <f t="shared" si="161"/>
        <v/>
      </c>
      <c r="J1085" s="1211" t="str">
        <f t="shared" si="162"/>
        <v/>
      </c>
      <c r="K1085" s="1211" t="str">
        <f t="shared" si="163"/>
        <v/>
      </c>
      <c r="L1085" s="827"/>
      <c r="M1085" s="991" t="str">
        <f t="shared" si="155"/>
        <v/>
      </c>
      <c r="N1085" s="827"/>
      <c r="O1085" s="827"/>
      <c r="P1085" s="827"/>
      <c r="Q1085" s="433"/>
      <c r="R1085" s="827" t="str">
        <f t="shared" si="164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54"/>
        <v/>
      </c>
      <c r="B1086" s="1201">
        <v>19</v>
      </c>
      <c r="C1086" s="1108" t="str">
        <f t="shared" si="156"/>
        <v/>
      </c>
      <c r="D1086" s="1108" t="str">
        <f t="shared" si="157"/>
        <v/>
      </c>
      <c r="E1086" s="1108" t="str">
        <f t="shared" si="158"/>
        <v/>
      </c>
      <c r="F1086" s="1108" t="str">
        <f t="shared" si="159"/>
        <v/>
      </c>
      <c r="G1086" s="827"/>
      <c r="H1086" s="1211" t="str">
        <f t="shared" si="160"/>
        <v/>
      </c>
      <c r="I1086" s="1211" t="str">
        <f t="shared" si="161"/>
        <v/>
      </c>
      <c r="J1086" s="1211" t="str">
        <f t="shared" si="162"/>
        <v/>
      </c>
      <c r="K1086" s="1211" t="str">
        <f t="shared" si="163"/>
        <v/>
      </c>
      <c r="L1086" s="827"/>
      <c r="M1086" s="991" t="str">
        <f t="shared" si="155"/>
        <v/>
      </c>
      <c r="N1086" s="827"/>
      <c r="O1086" s="827"/>
      <c r="P1086" s="827"/>
      <c r="Q1086" s="433"/>
      <c r="R1086" s="827" t="str">
        <f t="shared" si="164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54"/>
        <v/>
      </c>
      <c r="B1087" s="1201">
        <v>20</v>
      </c>
      <c r="C1087" s="1108" t="str">
        <f t="shared" si="156"/>
        <v/>
      </c>
      <c r="D1087" s="1108" t="str">
        <f t="shared" si="157"/>
        <v/>
      </c>
      <c r="E1087" s="1108" t="str">
        <f t="shared" si="158"/>
        <v/>
      </c>
      <c r="F1087" s="1108" t="str">
        <f t="shared" si="159"/>
        <v/>
      </c>
      <c r="G1087" s="827"/>
      <c r="H1087" s="1211" t="str">
        <f t="shared" si="160"/>
        <v/>
      </c>
      <c r="I1087" s="1211" t="str">
        <f t="shared" si="161"/>
        <v/>
      </c>
      <c r="J1087" s="1211" t="str">
        <f t="shared" si="162"/>
        <v/>
      </c>
      <c r="K1087" s="1211" t="str">
        <f t="shared" si="163"/>
        <v/>
      </c>
      <c r="L1087" s="827"/>
      <c r="M1087" s="991" t="str">
        <f t="shared" si="155"/>
        <v/>
      </c>
      <c r="N1087" s="827"/>
      <c r="O1087" s="827"/>
      <c r="P1087" s="827"/>
      <c r="Q1087" s="433"/>
      <c r="R1087" s="827" t="str">
        <f t="shared" si="164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54"/>
        <v/>
      </c>
      <c r="B1088" s="1201">
        <v>21</v>
      </c>
      <c r="C1088" s="1108" t="str">
        <f t="shared" si="156"/>
        <v/>
      </c>
      <c r="D1088" s="1108" t="str">
        <f t="shared" si="157"/>
        <v/>
      </c>
      <c r="E1088" s="1108" t="str">
        <f t="shared" si="158"/>
        <v/>
      </c>
      <c r="F1088" s="1108" t="str">
        <f t="shared" si="159"/>
        <v/>
      </c>
      <c r="G1088" s="827"/>
      <c r="H1088" s="1211" t="str">
        <f t="shared" si="160"/>
        <v/>
      </c>
      <c r="I1088" s="1211" t="str">
        <f t="shared" si="161"/>
        <v/>
      </c>
      <c r="J1088" s="1211" t="str">
        <f t="shared" si="162"/>
        <v/>
      </c>
      <c r="K1088" s="1211" t="str">
        <f t="shared" si="163"/>
        <v/>
      </c>
      <c r="L1088" s="827"/>
      <c r="M1088" s="991" t="str">
        <f t="shared" si="155"/>
        <v/>
      </c>
      <c r="N1088" s="827"/>
      <c r="O1088" s="827"/>
      <c r="P1088" s="827"/>
      <c r="Q1088" s="433"/>
      <c r="R1088" s="827" t="str">
        <f t="shared" si="164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54"/>
        <v/>
      </c>
      <c r="B1089" s="1201">
        <v>22</v>
      </c>
      <c r="C1089" s="1108" t="str">
        <f t="shared" si="156"/>
        <v/>
      </c>
      <c r="D1089" s="1108" t="str">
        <f t="shared" si="157"/>
        <v/>
      </c>
      <c r="E1089" s="1108" t="str">
        <f t="shared" si="158"/>
        <v/>
      </c>
      <c r="F1089" s="1108" t="str">
        <f t="shared" si="159"/>
        <v/>
      </c>
      <c r="G1089" s="827"/>
      <c r="H1089" s="1211" t="str">
        <f t="shared" si="160"/>
        <v/>
      </c>
      <c r="I1089" s="1211" t="str">
        <f t="shared" si="161"/>
        <v/>
      </c>
      <c r="J1089" s="1211" t="str">
        <f t="shared" si="162"/>
        <v/>
      </c>
      <c r="K1089" s="1211" t="str">
        <f t="shared" si="163"/>
        <v/>
      </c>
      <c r="L1089" s="827"/>
      <c r="M1089" s="991" t="str">
        <f t="shared" si="155"/>
        <v/>
      </c>
      <c r="N1089" s="827"/>
      <c r="O1089" s="827"/>
      <c r="P1089" s="827"/>
      <c r="Q1089" s="433"/>
      <c r="R1089" s="827" t="str">
        <f t="shared" si="164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54"/>
        <v/>
      </c>
      <c r="B1090" s="1201">
        <v>23</v>
      </c>
      <c r="C1090" s="1108" t="str">
        <f t="shared" si="156"/>
        <v/>
      </c>
      <c r="D1090" s="1108" t="str">
        <f t="shared" si="157"/>
        <v/>
      </c>
      <c r="E1090" s="1108" t="str">
        <f t="shared" si="158"/>
        <v/>
      </c>
      <c r="F1090" s="1108" t="str">
        <f t="shared" si="159"/>
        <v/>
      </c>
      <c r="G1090" s="827"/>
      <c r="H1090" s="1211" t="str">
        <f t="shared" si="160"/>
        <v/>
      </c>
      <c r="I1090" s="1211" t="str">
        <f t="shared" si="161"/>
        <v/>
      </c>
      <c r="J1090" s="1211" t="str">
        <f t="shared" si="162"/>
        <v/>
      </c>
      <c r="K1090" s="1211" t="str">
        <f t="shared" si="163"/>
        <v/>
      </c>
      <c r="L1090" s="827"/>
      <c r="M1090" s="991" t="str">
        <f t="shared" si="155"/>
        <v/>
      </c>
      <c r="N1090" s="827"/>
      <c r="O1090" s="827"/>
      <c r="P1090" s="827"/>
      <c r="Q1090" s="433"/>
      <c r="R1090" s="827" t="str">
        <f t="shared" si="164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1.1303480466768141</v>
      </c>
      <c r="I1094" s="1236">
        <f>O899</f>
        <v>0.21137261723563094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7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7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7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65"/>
        <v>Maize: kg produced</v>
      </c>
      <c r="B1107" s="827"/>
      <c r="C1107" s="1233">
        <f t="shared" ref="C1107:C1124" si="168">IF(C$1102=0,0,MAX((SUM(C831,M831)+SUM(C931,M931)/C$1102),(SUM(C831)+SUM(C931)/C$1102)))</f>
        <v>0.14799412915851273</v>
      </c>
      <c r="D1107" s="1233">
        <f t="shared" ref="D1107:D1124" si="169">IF(D$1102=0,0,MAX((SUM(D831,N831)+SUM(D931,N931)/D$1102),(SUM(D831)+SUM(D931)/D$1102)))</f>
        <v>0.5505381604696673</v>
      </c>
      <c r="E1107" s="1233">
        <f t="shared" ref="E1107:E1124" si="170">IF(E$1102=0,0,MAX((SUM(E831,O831)+SUM(E931,O931)/E$1102),(SUM(E831)+SUM(E931)/E$1102)))</f>
        <v>0.65775168514894544</v>
      </c>
      <c r="F1107" s="1233">
        <f t="shared" ref="F1107:F1124" si="171">IF(F$1102=0,0,MAX((SUM(F831,P831)+SUM(F931,P931)/F$1102),(SUM(F831)+SUM(F931)/F$1102)))</f>
        <v>1.1720156555772994</v>
      </c>
      <c r="G1107" s="827"/>
      <c r="H1107" s="1234">
        <f t="shared" ref="H1107:H1124" si="172">IF(C$1102=0,0,MAX(SUM(C931,M931)/C$1102,SUM(C931)/C$1102))</f>
        <v>2.9354207436399216E-2</v>
      </c>
      <c r="I1107" s="1234">
        <f t="shared" ref="I1107:I1124" si="173">IF(D$1102=0,0,MAX(SUM(D931,N931)/D$1102,SUM(D931)/D$1102))</f>
        <v>0.11741682974559686</v>
      </c>
      <c r="J1107" s="1234">
        <f t="shared" ref="J1107:J1124" si="174">IF(E$1102=0,0,MAX(SUM(E931,O931)/E$1102,SUM(E931)/E$1102))</f>
        <v>0.15655577299412915</v>
      </c>
      <c r="K1107" s="1234">
        <f t="shared" ref="K1107:K1124" si="175">IF(F$1102=0,0,MAX(SUM(F931,P931)/F$1102,SUM(F931)/F$1102))</f>
        <v>0.58003913894324843</v>
      </c>
      <c r="L1107" s="44"/>
      <c r="M1107" s="1224" t="str">
        <f t="shared" si="167"/>
        <v>yes</v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65"/>
        <v>Sorghum: kg produced</v>
      </c>
      <c r="B1108" s="827"/>
      <c r="C1108" s="1233">
        <f t="shared" si="168"/>
        <v>9.8988910632746244E-2</v>
      </c>
      <c r="D1108" s="1233">
        <f t="shared" si="169"/>
        <v>0.11635681669928245</v>
      </c>
      <c r="E1108" s="1233">
        <f t="shared" si="170"/>
        <v>0.23824019714430672</v>
      </c>
      <c r="F1108" s="1233">
        <f t="shared" si="171"/>
        <v>0.18153946510110891</v>
      </c>
      <c r="G1108" s="827"/>
      <c r="H1108" s="1234">
        <f t="shared" si="172"/>
        <v>4.1095890410958902E-2</v>
      </c>
      <c r="I1108" s="1234">
        <f t="shared" si="173"/>
        <v>4.1095890410958902E-2</v>
      </c>
      <c r="J1108" s="1234">
        <f t="shared" si="174"/>
        <v>0.1095890410958904</v>
      </c>
      <c r="K1108" s="1234">
        <f t="shared" si="175"/>
        <v>6.575342465753424E-2</v>
      </c>
      <c r="L1108" s="44"/>
      <c r="M1108" s="1224" t="str">
        <f t="shared" si="167"/>
        <v>yes</v>
      </c>
      <c r="N1108" s="1238" t="str">
        <f t="shared" si="176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65"/>
        <v>High value cereal: kg produced</v>
      </c>
      <c r="B1109" s="827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7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65"/>
        <v>High value cereal:rice kg produced</v>
      </c>
      <c r="B1110" s="827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7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65"/>
        <v>Cowpeas: kg produced</v>
      </c>
      <c r="B1111" s="827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7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65"/>
        <v>Beans: kg produced</v>
      </c>
      <c r="B1112" s="827"/>
      <c r="C1112" s="1233">
        <f t="shared" si="168"/>
        <v>0</v>
      </c>
      <c r="D1112" s="1233">
        <f t="shared" si="169"/>
        <v>2.2113502935420747E-3</v>
      </c>
      <c r="E1112" s="1233">
        <f t="shared" si="170"/>
        <v>9.3020221787345064E-2</v>
      </c>
      <c r="F1112" s="1233">
        <f t="shared" si="171"/>
        <v>8.3718199608610558E-2</v>
      </c>
      <c r="G1112" s="827"/>
      <c r="H1112" s="1234">
        <f t="shared" si="172"/>
        <v>0</v>
      </c>
      <c r="I1112" s="1234">
        <f t="shared" si="173"/>
        <v>0</v>
      </c>
      <c r="J1112" s="1234">
        <f t="shared" si="174"/>
        <v>7.8277886497064575E-2</v>
      </c>
      <c r="K1112" s="1234">
        <f t="shared" si="175"/>
        <v>7.0450097847358117E-2</v>
      </c>
      <c r="L1112" s="44"/>
      <c r="M1112" s="1224" t="str">
        <f t="shared" si="167"/>
        <v>yes</v>
      </c>
      <c r="N1112" s="1238" t="str">
        <f t="shared" si="176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65"/>
        <v>Millet: kg produced</v>
      </c>
      <c r="B1113" s="827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7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7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7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65"/>
        <v>Wheat: kg produced</v>
      </c>
      <c r="B1115" s="827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7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65"/>
        <v>Cassava (fresh): no. local meas.</v>
      </c>
      <c r="B1116" s="827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7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7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7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65"/>
        <v>Other Tomatoes: no. local meas</v>
      </c>
      <c r="B1118" s="827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9.9151989562948448E-2</v>
      </c>
      <c r="G1118" s="827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9.3933463796477476E-2</v>
      </c>
      <c r="L1118" s="44"/>
      <c r="M1118" s="1224" t="str">
        <f t="shared" si="167"/>
        <v/>
      </c>
      <c r="N1118" s="1238" t="str">
        <f t="shared" si="176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65"/>
        <v>Sweet potatoes: no. local meas</v>
      </c>
      <c r="B1119" s="827"/>
      <c r="C1119" s="1233">
        <f t="shared" si="168"/>
        <v>1.8590998043052837E-2</v>
      </c>
      <c r="D1119" s="1233">
        <f t="shared" si="169"/>
        <v>1.8590998043052837E-2</v>
      </c>
      <c r="E1119" s="1233">
        <f t="shared" si="170"/>
        <v>4.1313328984561859E-2</v>
      </c>
      <c r="F1119" s="1233">
        <f t="shared" si="171"/>
        <v>8.2974559686888452E-2</v>
      </c>
      <c r="G1119" s="827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2.3483365949119369E-2</v>
      </c>
      <c r="L1119" s="44"/>
      <c r="M1119" s="1224" t="str">
        <f t="shared" si="167"/>
        <v/>
      </c>
      <c r="N1119" s="1238" t="str">
        <f t="shared" si="176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7"/>
      <c r="C1120" s="1233">
        <f t="shared" si="168"/>
        <v>0.11802837573385519</v>
      </c>
      <c r="D1120" s="1233">
        <f t="shared" si="169"/>
        <v>0.18884540117416829</v>
      </c>
      <c r="E1120" s="1233">
        <f t="shared" si="170"/>
        <v>0.20982822352685368</v>
      </c>
      <c r="F1120" s="1233">
        <f t="shared" si="171"/>
        <v>0.47211350293542076</v>
      </c>
      <c r="G1120" s="827"/>
      <c r="H1120" s="1234">
        <f t="shared" si="172"/>
        <v>2.3483365949119372E-2</v>
      </c>
      <c r="I1120" s="1234">
        <f t="shared" si="173"/>
        <v>7.0450097847358117E-2</v>
      </c>
      <c r="J1120" s="1234">
        <f t="shared" si="174"/>
        <v>8.3496412263535547E-2</v>
      </c>
      <c r="K1120" s="1234">
        <f t="shared" si="175"/>
        <v>0.30058708414872792</v>
      </c>
      <c r="L1120" s="44"/>
      <c r="M1120" s="1224" t="str">
        <f t="shared" si="167"/>
        <v>yes</v>
      </c>
      <c r="N1120" s="1238" t="str">
        <f t="shared" si="176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65"/>
        <v>Vegetables: no. local mseseas</v>
      </c>
      <c r="B1121" s="827"/>
      <c r="C1121" s="1233">
        <f t="shared" si="168"/>
        <v>9.784735812133074E-4</v>
      </c>
      <c r="D1121" s="1233">
        <f t="shared" si="169"/>
        <v>1.9569471624266148E-3</v>
      </c>
      <c r="E1121" s="1233">
        <f t="shared" si="170"/>
        <v>5.3924766253533374E-2</v>
      </c>
      <c r="F1121" s="1233">
        <f t="shared" si="171"/>
        <v>7.2954990215264179E-2</v>
      </c>
      <c r="G1121" s="827"/>
      <c r="H1121" s="1234">
        <f t="shared" si="172"/>
        <v>0</v>
      </c>
      <c r="I1121" s="1234">
        <f t="shared" si="173"/>
        <v>0</v>
      </c>
      <c r="J1121" s="1234">
        <f t="shared" si="174"/>
        <v>5.2185257664709717E-2</v>
      </c>
      <c r="K1121" s="1234">
        <f t="shared" si="175"/>
        <v>7.0450097847358117E-2</v>
      </c>
      <c r="L1121" s="44"/>
      <c r="M1121" s="1224" t="str">
        <f t="shared" si="167"/>
        <v>yes</v>
      </c>
      <c r="N1121" s="1238" t="str">
        <f t="shared" si="176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65"/>
        <v>Pumpkin Leaves: local measure</v>
      </c>
      <c r="B1122" s="827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7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65"/>
        <v>Other crop: pumpkin</v>
      </c>
      <c r="B1123" s="827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7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65"/>
        <v>other crops sunflower produced:qty</v>
      </c>
      <c r="B1124" s="827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7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77">IF(C$1102=0,0,MAX((SUM(C850,M850)+SUM(C961,M961)/C$1102),(SUM(C850)+SUM(C961)/C$1102)))</f>
        <v>0.15543052837573385</v>
      </c>
      <c r="D1125" s="1233">
        <f t="shared" si="177"/>
        <v>0.22561969993476841</v>
      </c>
      <c r="E1125" s="1233">
        <f t="shared" si="177"/>
        <v>0.49445531637312451</v>
      </c>
      <c r="F1125" s="1233">
        <f t="shared" si="177"/>
        <v>0.12164383561643834</v>
      </c>
      <c r="G1125" s="827"/>
      <c r="H1125" s="1234">
        <f t="shared" ref="H1125:K1126" si="178">IF(C$1102=0,0,MAX(SUM(C961,M961)/C$1102,SUM(C961)/C$1102))</f>
        <v>0.15264187866927592</v>
      </c>
      <c r="I1125" s="1234">
        <f t="shared" si="178"/>
        <v>0.20547945205479451</v>
      </c>
      <c r="J1125" s="1234">
        <f t="shared" si="178"/>
        <v>0.46966731898238739</v>
      </c>
      <c r="K1125" s="1234">
        <f t="shared" si="178"/>
        <v>0.11272015655577297</v>
      </c>
      <c r="L1125" s="44"/>
      <c r="M1125" s="1224" t="str">
        <f t="shared" si="167"/>
        <v>yes</v>
      </c>
      <c r="N1125" s="1238" t="str">
        <f t="shared" si="176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77"/>
        <v>4.5988258317025438E-2</v>
      </c>
      <c r="D1126" s="1233">
        <f t="shared" si="177"/>
        <v>3.0658838878016962E-2</v>
      </c>
      <c r="E1126" s="1233">
        <f t="shared" si="177"/>
        <v>2.248314851054577E-2</v>
      </c>
      <c r="F1126" s="1233">
        <f t="shared" si="177"/>
        <v>1.4103065883887801E-2</v>
      </c>
      <c r="G1126" s="827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67"/>
        <v/>
      </c>
      <c r="N1127" s="1224" t="str">
        <f t="shared" ref="N1127:N1138" si="179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0">A949</f>
        <v>Main cashcrop kg sold soya bean</v>
      </c>
      <c r="B1128" s="827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0.25048923679060664</v>
      </c>
      <c r="F1128" s="1233">
        <f t="shared" ref="F1128:F1138" si="184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67"/>
        <v>yes</v>
      </c>
      <c r="N1128" s="1224" t="str">
        <f t="shared" si="179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0"/>
        <v>Other cashcrop: Pop corn kg produced</v>
      </c>
      <c r="B1129" s="827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67"/>
        <v>yes</v>
      </c>
      <c r="N1129" s="1224" t="str">
        <f t="shared" si="179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0"/>
        <v>Other cashcrop: kg produced</v>
      </c>
      <c r="B1130" s="827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7"/>
      <c r="H1130" s="46"/>
      <c r="I1130" s="46"/>
      <c r="J1130" s="46"/>
      <c r="K1130" s="826"/>
      <c r="L1130" s="827"/>
      <c r="M1130" s="1224" t="str">
        <f t="shared" si="167"/>
        <v/>
      </c>
      <c r="N1130" s="1224" t="str">
        <f t="shared" si="179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0"/>
        <v>Other cashcrop: kg produced</v>
      </c>
      <c r="B1131" s="827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7"/>
      <c r="H1131" s="46"/>
      <c r="I1131" s="46"/>
      <c r="J1131" s="46"/>
      <c r="K1131" s="826"/>
      <c r="L1131" s="827"/>
      <c r="M1131" s="1224" t="str">
        <f t="shared" si="167"/>
        <v/>
      </c>
      <c r="N1131" s="1224" t="str">
        <f t="shared" si="179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0"/>
        <v>Other cashcrop: kg produced</v>
      </c>
      <c r="B1132" s="827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7"/>
      <c r="H1132" s="46"/>
      <c r="I1132" s="46"/>
      <c r="J1132" s="46"/>
      <c r="K1132" s="826"/>
      <c r="L1132" s="827"/>
      <c r="M1132" s="1224" t="str">
        <f t="shared" si="167"/>
        <v/>
      </c>
      <c r="N1132" s="1224" t="str">
        <f t="shared" si="179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0"/>
        <v>Other cashcrop: kg produced</v>
      </c>
      <c r="B1133" s="827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7"/>
      <c r="H1133" s="46"/>
      <c r="I1133" s="46"/>
      <c r="J1133" s="46"/>
      <c r="K1133" s="826"/>
      <c r="L1133" s="827"/>
      <c r="M1133" s="1224" t="str">
        <f t="shared" si="167"/>
        <v/>
      </c>
      <c r="N1133" s="1224" t="str">
        <f t="shared" si="179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0"/>
        <v>Other cashcrop: kg produced</v>
      </c>
      <c r="B1134" s="827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7"/>
      <c r="H1134" s="46"/>
      <c r="I1134" s="46"/>
      <c r="J1134" s="46"/>
      <c r="K1134" s="826"/>
      <c r="L1134" s="827"/>
      <c r="M1134" s="1224" t="str">
        <f t="shared" si="167"/>
        <v/>
      </c>
      <c r="N1134" s="1224" t="str">
        <f t="shared" si="179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0"/>
        <v>Straw: quantity sold</v>
      </c>
      <c r="B1135" s="827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7"/>
      <c r="H1135" s="46"/>
      <c r="I1135" s="46"/>
      <c r="J1135" s="46"/>
      <c r="K1135" s="826"/>
      <c r="L1135" s="827"/>
      <c r="M1135" s="1224" t="str">
        <f t="shared" si="167"/>
        <v/>
      </c>
      <c r="N1135" s="1224" t="str">
        <f t="shared" si="179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0"/>
        <v>Trees: quantity sold</v>
      </c>
      <c r="B1136" s="827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7"/>
      <c r="H1136" s="46"/>
      <c r="I1136" s="46"/>
      <c r="J1136" s="46"/>
      <c r="K1136" s="826"/>
      <c r="L1136" s="827"/>
      <c r="M1136" s="1224" t="str">
        <f t="shared" si="167"/>
        <v/>
      </c>
      <c r="N1136" s="1224" t="str">
        <f t="shared" si="179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0"/>
        <v xml:space="preserve">Other cash crop: type </v>
      </c>
      <c r="B1137" s="827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7"/>
      <c r="H1137" s="46"/>
      <c r="I1137" s="46"/>
      <c r="J1137" s="46"/>
      <c r="K1137" s="826"/>
      <c r="L1137" s="827"/>
      <c r="M1137" s="1224" t="str">
        <f t="shared" si="167"/>
        <v/>
      </c>
      <c r="N1137" s="1224" t="str">
        <f t="shared" si="179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0"/>
        <v>Other cash crop: type</v>
      </c>
      <c r="B1138" s="827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7"/>
      <c r="H1138" s="46"/>
      <c r="I1138" s="46"/>
      <c r="J1138" s="46"/>
      <c r="K1138" s="826"/>
      <c r="L1138" s="827"/>
      <c r="M1138" s="1224" t="str">
        <f t="shared" si="167"/>
        <v/>
      </c>
      <c r="N1138" s="1224" t="str">
        <f t="shared" si="179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86">MAX(SUM(C853,M853),SUM(C853))</f>
        <v>0.10229354207436397</v>
      </c>
      <c r="D1161" s="1233">
        <f t="shared" si="186"/>
        <v>5.1146771037181987E-2</v>
      </c>
      <c r="E1161" s="1233">
        <f t="shared" si="186"/>
        <v>6.8195694716242664E-2</v>
      </c>
      <c r="F1161" s="1233">
        <f t="shared" si="186"/>
        <v>0</v>
      </c>
      <c r="G1161" s="827"/>
      <c r="H1161" s="46"/>
      <c r="I1161" s="46"/>
      <c r="J1161" s="46"/>
      <c r="K1161" s="46"/>
      <c r="L1161" s="44"/>
      <c r="M1161" s="1224" t="str">
        <f t="shared" si="185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86"/>
        <v>0.15344031311154599</v>
      </c>
      <c r="D1162" s="1233">
        <f t="shared" si="186"/>
        <v>0.15344031311154599</v>
      </c>
      <c r="E1162" s="1233">
        <f t="shared" si="186"/>
        <v>5.0515329419439009E-2</v>
      </c>
      <c r="F1162" s="1233">
        <f t="shared" si="186"/>
        <v>0</v>
      </c>
      <c r="G1162" s="827"/>
      <c r="H1162" s="46"/>
      <c r="I1162" s="46"/>
      <c r="J1162" s="46"/>
      <c r="K1162" s="46"/>
      <c r="L1162" s="44"/>
      <c r="M1162" s="1224" t="str">
        <f t="shared" si="185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86"/>
        <v>0.42622309197651653</v>
      </c>
      <c r="D1163" s="1233">
        <f t="shared" si="186"/>
        <v>0.14207436399217221</v>
      </c>
      <c r="E1163" s="1233">
        <f t="shared" si="186"/>
        <v>4.54637964774951E-2</v>
      </c>
      <c r="F1163" s="1233">
        <f t="shared" si="186"/>
        <v>0</v>
      </c>
      <c r="G1163" s="827"/>
      <c r="H1163" s="46"/>
      <c r="I1163" s="46"/>
      <c r="J1163" s="46"/>
      <c r="K1163" s="46"/>
      <c r="L1163" s="44"/>
      <c r="M1163" s="1224" t="str">
        <f t="shared" si="185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7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7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7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7"/>
      <c r="H1169" s="46"/>
      <c r="I1169" s="46"/>
      <c r="J1169" s="46"/>
      <c r="K1169" s="826"/>
      <c r="L1169" s="827"/>
      <c r="M1169" s="1224" t="str">
        <f t="shared" si="189"/>
        <v/>
      </c>
      <c r="N1169" s="1224" t="str">
        <f t="shared" si="190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7"/>
      <c r="H1170" s="46"/>
      <c r="I1170" s="46"/>
      <c r="J1170" s="46"/>
      <c r="K1170" s="826"/>
      <c r="L1170" s="827"/>
      <c r="M1170" s="1224" t="str">
        <f t="shared" si="189"/>
        <v/>
      </c>
      <c r="N1170" s="1224" t="str">
        <f t="shared" si="190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7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9"/>
        <v/>
      </c>
      <c r="N1171" s="1224" t="str">
        <f t="shared" si="190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1"/>
        <v>Other animal sales: no sold</v>
      </c>
      <c r="B1172" s="827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7"/>
      <c r="H1172" s="46"/>
      <c r="I1172" s="46"/>
      <c r="J1172" s="46"/>
      <c r="K1172" s="826"/>
      <c r="L1172" s="827"/>
      <c r="M1172" s="1224" t="str">
        <f t="shared" si="189"/>
        <v/>
      </c>
      <c r="N1172" s="1224" t="str">
        <f t="shared" si="190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1"/>
        <v>Fattened Ox sales: no. sold</v>
      </c>
      <c r="B1173" s="827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7"/>
      <c r="H1173" s="46"/>
      <c r="I1173" s="46"/>
      <c r="J1173" s="46"/>
      <c r="K1173" s="826"/>
      <c r="L1173" s="827"/>
      <c r="M1173" s="1224" t="str">
        <f t="shared" si="189"/>
        <v/>
      </c>
      <c r="N1173" s="1224" t="str">
        <f t="shared" si="190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7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7"/>
      <c r="H1174" s="46"/>
      <c r="I1174" s="46"/>
      <c r="J1174" s="46"/>
      <c r="K1174" s="826"/>
      <c r="L1174" s="827"/>
      <c r="M1174" s="1224" t="str">
        <f t="shared" si="189"/>
        <v/>
      </c>
      <c r="N1174" s="1224" t="str">
        <f t="shared" si="190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7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9"/>
        <v>yes</v>
      </c>
      <c r="N1175" s="1224" t="str">
        <f t="shared" si="190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7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7"/>
      <c r="H1176" s="46"/>
      <c r="I1176" s="46"/>
      <c r="J1176" s="46"/>
      <c r="K1176" s="826"/>
      <c r="L1176" s="827"/>
      <c r="M1176" s="1224" t="str">
        <f t="shared" si="189"/>
        <v/>
      </c>
      <c r="N1176" s="1224" t="str">
        <f t="shared" si="190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7"/>
      <c r="C1177" s="1233">
        <f t="shared" si="192"/>
        <v>0</v>
      </c>
      <c r="D1177" s="1233">
        <f t="shared" si="193"/>
        <v>0</v>
      </c>
      <c r="E1177" s="1233">
        <f t="shared" si="194"/>
        <v>6.262230919765166E-2</v>
      </c>
      <c r="F1177" s="1233">
        <f t="shared" si="195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9"/>
        <v>yes</v>
      </c>
      <c r="N1177" s="1224" t="str">
        <f t="shared" si="190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7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7"/>
      <c r="H1178" s="46"/>
      <c r="I1178" s="46"/>
      <c r="J1178" s="46"/>
      <c r="K1178" s="826"/>
      <c r="L1178" s="827"/>
      <c r="M1178" s="1224" t="str">
        <f t="shared" si="189"/>
        <v/>
      </c>
      <c r="N1178" s="1224" t="str">
        <f t="shared" si="190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1"/>
        <v>Sheep sales: no sold</v>
      </c>
      <c r="B1179" s="827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7"/>
      <c r="H1179" s="46"/>
      <c r="I1179" s="46"/>
      <c r="J1179" s="46"/>
      <c r="K1179" s="826"/>
      <c r="L1179" s="827"/>
      <c r="M1179" s="1224" t="str">
        <f t="shared" si="189"/>
        <v/>
      </c>
      <c r="N1179" s="1224" t="str">
        <f t="shared" si="190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1"/>
        <v>Chicken sales: no. sold</v>
      </c>
      <c r="B1180" s="827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7"/>
      <c r="H1180" s="46"/>
      <c r="I1180" s="46"/>
      <c r="J1180" s="46"/>
      <c r="K1180" s="826"/>
      <c r="L1180" s="827"/>
      <c r="M1180" s="1224" t="str">
        <f t="shared" si="189"/>
        <v/>
      </c>
      <c r="N1180" s="1224" t="str">
        <f t="shared" si="190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96">IF(C$1102=0,0,MAX(SUM(C964,M964)/C$1102,SUM(C964)/C$1102))</f>
        <v>0.53542074363992165</v>
      </c>
      <c r="D1181" s="1233">
        <f t="shared" si="196"/>
        <v>0.92994129158512717</v>
      </c>
      <c r="E1181" s="1233">
        <f t="shared" si="196"/>
        <v>1.1021526418786691</v>
      </c>
      <c r="F1181" s="1233">
        <f t="shared" si="196"/>
        <v>0</v>
      </c>
      <c r="G1181" s="827"/>
      <c r="H1181" s="46"/>
      <c r="I1181" s="46"/>
      <c r="J1181" s="46"/>
      <c r="K1181" s="826"/>
      <c r="L1181" s="827"/>
      <c r="M1181" s="1224" t="str">
        <f t="shared" si="189"/>
        <v>yes</v>
      </c>
      <c r="N1181" s="1224" t="str">
        <f t="shared" si="190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7"/>
      <c r="H1182" s="46"/>
      <c r="I1182" s="46"/>
      <c r="J1182" s="46"/>
      <c r="K1182" s="826"/>
      <c r="L1182" s="827"/>
      <c r="M1182" s="1224" t="str">
        <f t="shared" si="189"/>
        <v/>
      </c>
      <c r="N1182" s="1224" t="str">
        <f t="shared" si="190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7"/>
      <c r="H1183" s="46"/>
      <c r="I1183" s="46"/>
      <c r="J1183" s="46"/>
      <c r="K1183" s="826"/>
      <c r="L1183" s="827"/>
      <c r="M1183" s="1224" t="str">
        <f t="shared" si="189"/>
        <v/>
      </c>
      <c r="N1183" s="1224" t="str">
        <f t="shared" si="190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9"/>
        <v>yes</v>
      </c>
      <c r="N1185" s="1224" t="str">
        <f t="shared" si="190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7"/>
      <c r="H1186" s="46"/>
      <c r="I1186" s="46"/>
      <c r="J1186" s="46"/>
      <c r="K1186" s="826"/>
      <c r="L1186" s="827"/>
      <c r="M1186" s="1224" t="str">
        <f t="shared" si="189"/>
        <v/>
      </c>
      <c r="N1186" s="1224" t="str">
        <f t="shared" si="190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7"/>
      <c r="H1187" s="46"/>
      <c r="I1187" s="46"/>
      <c r="J1187" s="46"/>
      <c r="K1187" s="826"/>
      <c r="L1187" s="827"/>
      <c r="M1187" s="1224" t="str">
        <f t="shared" si="189"/>
        <v/>
      </c>
      <c r="N1187" s="1224" t="str">
        <f t="shared" si="190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9"/>
        <v>yes</v>
      </c>
      <c r="N1188" s="1224" t="str">
        <f t="shared" si="190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9"/>
        <v/>
      </c>
      <c r="N1189" s="1224" t="str">
        <f t="shared" si="190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9"/>
        <v/>
      </c>
      <c r="N1190" s="1224" t="str">
        <f t="shared" si="190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9"/>
        <v/>
      </c>
      <c r="N1191" s="1224" t="str">
        <f t="shared" si="190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9"/>
        <v/>
      </c>
      <c r="N1192" s="1224" t="str">
        <f t="shared" si="190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2016-11-18T19:44:26Z</dcterms:modified>
</cp:coreProperties>
</file>