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AAAFCB95-6F47-415F-AF01-620FD9657E09}" xr6:coauthVersionLast="47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1" i="1" l="1"/>
  <c r="AM11" i="1"/>
  <c r="AL11" i="1" l="1"/>
  <c r="AK11" i="1"/>
  <c r="Z11" i="1"/>
  <c r="Y11" i="1"/>
  <c r="X11" i="1" l="1"/>
  <c r="AR4" i="1" l="1"/>
  <c r="AR11" i="1" l="1"/>
  <c r="AS11" i="1"/>
  <c r="K11" i="1"/>
  <c r="L11" i="1"/>
  <c r="AJ11" i="1"/>
  <c r="AE11" i="1"/>
  <c r="AT11" i="1"/>
  <c r="AU11" i="1"/>
  <c r="AV11" i="1"/>
  <c r="Q11" i="1" l="1"/>
  <c r="AI11" i="1"/>
  <c r="AD11" i="1"/>
  <c r="I11" i="1"/>
  <c r="G11" i="1"/>
  <c r="F11" i="1"/>
  <c r="R11" i="1"/>
  <c r="AS8" i="1"/>
  <c r="W11" i="1" l="1"/>
  <c r="AG11" i="1"/>
  <c r="H11" i="1"/>
  <c r="AV8" i="1"/>
  <c r="AU8" i="1"/>
  <c r="AT8" i="1"/>
  <c r="G8" i="1"/>
  <c r="F8" i="1"/>
  <c r="J8" i="1"/>
  <c r="I8" i="1"/>
  <c r="AP9" i="1"/>
  <c r="AO9" i="1"/>
  <c r="J11" i="1" l="1"/>
  <c r="U11" i="1"/>
  <c r="S11" i="1"/>
  <c r="T11" i="1"/>
  <c r="AF11" i="1"/>
  <c r="H8" i="1"/>
  <c r="O9" i="1"/>
  <c r="AB9" i="1" l="1"/>
  <c r="AN9" i="1"/>
  <c r="AM9" i="1"/>
  <c r="AA9" i="1"/>
  <c r="Z9" i="1"/>
  <c r="Y9" i="1"/>
  <c r="X9" i="1"/>
  <c r="W9" i="1"/>
  <c r="O4" i="1" l="1"/>
  <c r="AL9" i="1" l="1"/>
  <c r="AK9" i="1"/>
  <c r="AJ9" i="1"/>
  <c r="AI9" i="1"/>
  <c r="AG9" i="1"/>
  <c r="AF9" i="1"/>
  <c r="AE9" i="1"/>
  <c r="AD9" i="1"/>
  <c r="U9" i="1"/>
  <c r="T9" i="1"/>
  <c r="S9" i="1"/>
  <c r="R9" i="1"/>
  <c r="Q9" i="1"/>
  <c r="AT9" i="1"/>
  <c r="AV9" i="1"/>
  <c r="AU9" i="1"/>
  <c r="L9" i="1"/>
  <c r="K9" i="1"/>
  <c r="J9" i="1"/>
  <c r="I9" i="1"/>
  <c r="H9" i="1"/>
  <c r="G9" i="1"/>
  <c r="F9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V4" i="1"/>
  <c r="AU4" i="1"/>
  <c r="AT4" i="1"/>
  <c r="AS4" i="1"/>
  <c r="L4" i="1"/>
  <c r="K4" i="1"/>
  <c r="F4" i="1"/>
  <c r="I4" i="1" l="1"/>
  <c r="H4" i="1" l="1"/>
  <c r="G4" i="1"/>
  <c r="J4" i="1"/>
  <c r="N4" i="1" l="1"/>
  <c r="M4" i="1"/>
  <c r="N9" i="1" l="1"/>
  <c r="M9" i="1"/>
</calcChain>
</file>

<file path=xl/sharedStrings.xml><?xml version="1.0" encoding="utf-8"?>
<sst xmlns="http://schemas.openxmlformats.org/spreadsheetml/2006/main" count="155" uniqueCount="116">
  <si>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</si>
  <si>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</si>
  <si>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</si>
  <si>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</si>
  <si>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</si>
  <si>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</si>
  <si>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</si>
  <si>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</si>
  <si>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</si>
  <si>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</si>
  <si>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</si>
  <si>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</si>
  <si>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</si>
  <si>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</si>
  <si>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</si>
  <si>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</si>
  <si>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</si>
  <si>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</si>
  <si>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</si>
  <si>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</si>
  <si>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</si>
  <si>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</si>
  <si>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</si>
  <si>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</si>
  <si>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</si>
  <si>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</si>
  <si>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</si>
  <si>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</si>
  <si>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</si>
  <si>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</si>
  <si>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</si>
  <si>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</si>
  <si>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</si>
  <si>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</si>
  <si>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</si>
  <si>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</si>
  <si>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</si>
  <si>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</si>
  <si>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</si>
  <si>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</si>
  <si>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</si>
  <si>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</si>
  <si>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</si>
  <si>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</si>
  <si>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</si>
  <si>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</si>
  <si>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</si>
  <si>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</si>
  <si>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</si>
  <si>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</si>
  <si>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</si>
  <si>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</si>
  <si>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</si>
  <si>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</si>
  <si>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</si>
  <si>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</si>
  <si>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</si>
  <si>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</si>
  <si>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</si>
  <si>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</si>
  <si>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</si>
  <si>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</si>
  <si>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</si>
  <si>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</si>
  <si>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</si>
  <si>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</si>
  <si>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</si>
  <si>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</si>
  <si>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</si>
  <si>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</si>
  <si>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</si>
  <si>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</si>
  <si>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</si>
  <si>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</si>
  <si>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</si>
  <si>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</si>
  <si>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</si>
  <si>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</si>
  <si>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</si>
  <si>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</si>
  <si>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</si>
  <si>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</si>
  <si>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</si>
  <si>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</si>
  <si>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</si>
  <si>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</si>
  <si>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</si>
  <si>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</si>
  <si>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</si>
  <si>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</si>
  <si>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</si>
  <si>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</si>
  <si>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</si>
  <si>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</si>
  <si>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</si>
  <si>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</si>
  <si>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</si>
  <si>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</si>
  <si>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</si>
  <si>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</si>
  <si>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</si>
  <si>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</si>
  <si>
    <t>Hardware &amp; DIY</t>
  </si>
  <si>
    <t>£KGF</t>
  </si>
  <si>
    <t>Kingfisher Plc.</t>
  </si>
  <si>
    <t>B&amp;Q, Screwfix &amp; more</t>
  </si>
  <si>
    <t>Sports Direct, House of Fraiser, GAME</t>
  </si>
  <si>
    <t>Currys PC World &amp; Carphone Warehouse</t>
  </si>
  <si>
    <t>Details</t>
  </si>
  <si>
    <t>B&amp;M, Heron Foods</t>
  </si>
  <si>
    <t>£MKS</t>
  </si>
  <si>
    <t>Marks &amp; Spencer Group Plc.</t>
  </si>
  <si>
    <t>Discount Hobbies</t>
  </si>
  <si>
    <t>Stores</t>
  </si>
  <si>
    <t>-</t>
  </si>
  <si>
    <t>The Works &amp; TheWorks.co.uk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</si>
</sst>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U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HF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WRKS.xlsx" TargetMode="External"/><Relationship Id="rId1" Type="http://schemas.openxmlformats.org/officeDocument/2006/relationships/externalLinkPath" Target="&#163;W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Broker Targets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7">
          <cell r="C27">
            <v>1140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0.47720000000000001</v>
          </cell>
        </row>
        <row r="7">
          <cell r="C7">
            <v>1130</v>
          </cell>
        </row>
        <row r="8">
          <cell r="C8">
            <v>539.23599999999999</v>
          </cell>
        </row>
        <row r="11">
          <cell r="C11">
            <v>0</v>
          </cell>
        </row>
        <row r="12">
          <cell r="C12">
            <v>539.23599999999999</v>
          </cell>
        </row>
        <row r="23">
          <cell r="C23" t="str">
            <v>London, UK</v>
          </cell>
        </row>
        <row r="24">
          <cell r="C24">
            <v>1884</v>
          </cell>
        </row>
        <row r="25">
          <cell r="C25">
            <v>2014</v>
          </cell>
        </row>
        <row r="29">
          <cell r="C29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45093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0.40100000000000002</v>
          </cell>
        </row>
        <row r="7">
          <cell r="C7">
            <v>62.5</v>
          </cell>
        </row>
        <row r="8">
          <cell r="C8">
            <v>25.0625</v>
          </cell>
        </row>
        <row r="11">
          <cell r="C11">
            <v>9.1479999999999997</v>
          </cell>
        </row>
        <row r="12">
          <cell r="C12">
            <v>15.9145</v>
          </cell>
        </row>
        <row r="23">
          <cell r="C23" t="str">
            <v>Birmingham, UK</v>
          </cell>
        </row>
        <row r="24">
          <cell r="C24">
            <v>1981</v>
          </cell>
        </row>
        <row r="25">
          <cell r="C25">
            <v>2018</v>
          </cell>
        </row>
        <row r="27">
          <cell r="C27">
            <v>526</v>
          </cell>
        </row>
        <row r="29">
          <cell r="C29">
            <v>4044</v>
          </cell>
        </row>
        <row r="31">
          <cell r="C31" t="str">
            <v>FY23</v>
          </cell>
          <cell r="D31">
            <v>45169</v>
          </cell>
        </row>
        <row r="36">
          <cell r="C36">
            <v>15.152660217654205</v>
          </cell>
        </row>
        <row r="37">
          <cell r="C37">
            <v>8.9476333621323664E-2</v>
          </cell>
        </row>
        <row r="38">
          <cell r="C38">
            <v>5.6816802450535879E-2</v>
          </cell>
        </row>
        <row r="39">
          <cell r="C39">
            <v>7.6076645797761591E-2</v>
          </cell>
        </row>
        <row r="40">
          <cell r="C40">
            <v>3.0192563081009398</v>
          </cell>
        </row>
      </sheetData>
      <sheetData sheetId="1">
        <row r="16">
          <cell r="S16">
            <v>-17.701999999999995</v>
          </cell>
          <cell r="T16">
            <v>-2.2989999999999986</v>
          </cell>
          <cell r="U16">
            <v>13.962999999999985</v>
          </cell>
          <cell r="V16">
            <v>5.2709999999999821</v>
          </cell>
        </row>
        <row r="20">
          <cell r="R20">
            <v>0.1320614263404476</v>
          </cell>
          <cell r="S20">
            <v>3.4823354133232787E-2</v>
          </cell>
          <cell r="T20">
            <v>-0.19712764728361809</v>
          </cell>
          <cell r="U20">
            <v>0.46463360637591311</v>
          </cell>
          <cell r="V20">
            <v>5.8466538185390826E-2</v>
          </cell>
        </row>
        <row r="23">
          <cell r="V23">
            <v>0.15672862028832346</v>
          </cell>
        </row>
        <row r="24">
          <cell r="V24">
            <v>3.3655596889704403E-2</v>
          </cell>
        </row>
        <row r="25">
          <cell r="V25">
            <v>1.8818144818673135E-2</v>
          </cell>
        </row>
        <row r="26">
          <cell r="V26">
            <v>-5.2936476228525958E-2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URY.xlsx" TargetMode="External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63;WR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Z37"/>
  <sheetViews>
    <sheetView tabSelected="1" workbookViewId="0">
      <pane xSplit="2" ySplit="2" topLeftCell="AO3" activePane="bottomRight" state="frozen"/>
      <selection pane="topRight" activeCell="C1" sqref="C1"/>
      <selection pane="bottomLeft" activeCell="A3" sqref="A3"/>
      <selection pane="bottomRight" activeCell="AZ12" sqref="AZ12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19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9.140625" style="15"/>
    <col min="45" max="45" width="10.85546875" style="2" bestFit="1" customWidth="1"/>
    <col min="46" max="47" width="9.140625" style="2"/>
    <col min="48" max="48" width="19.140625" style="2" bestFit="1" customWidth="1"/>
    <col min="49" max="49" width="9.140625" style="1"/>
    <col min="50" max="50" width="21.140625" style="2" bestFit="1" customWidth="1"/>
    <col min="51" max="51" width="18.5703125" style="2" bestFit="1" customWidth="1"/>
    <col min="52" max="52" width="36.140625" style="2" bestFit="1" customWidth="1"/>
    <col min="53" max="16384" width="9.140625" style="1"/>
  </cols>
  <sheetData>
    <row r="1" spans="2:52" ht="15" customHeight="1" x14ac:dyDescent="0.2">
      <c r="F1" s="29" t="s">
        <v>44</v>
      </c>
      <c r="G1" s="29"/>
      <c r="H1" s="29"/>
      <c r="I1" s="29"/>
      <c r="J1" s="29"/>
      <c r="W1" s="29" t="s">
        <v>23</v>
      </c>
      <c r="X1" s="29"/>
      <c r="Y1" s="29"/>
      <c r="Z1" s="29"/>
      <c r="AA1" s="29"/>
      <c r="AB1" s="29"/>
      <c r="AC1" s="2"/>
      <c r="AI1" s="14"/>
      <c r="AJ1" s="14"/>
      <c r="AK1" s="14"/>
      <c r="AL1" s="14"/>
      <c r="AM1" s="14"/>
      <c r="AN1" s="14"/>
      <c r="AO1" s="14"/>
      <c r="AP1" s="14"/>
      <c r="AS1" s="15"/>
    </row>
    <row r="2" spans="2:52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0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113</v>
      </c>
      <c r="AS2" s="17" t="s">
        <v>39</v>
      </c>
      <c r="AT2" s="7" t="s">
        <v>40</v>
      </c>
      <c r="AU2" s="7" t="s">
        <v>41</v>
      </c>
      <c r="AV2" s="7" t="s">
        <v>42</v>
      </c>
      <c r="AX2" s="7" t="s">
        <v>46</v>
      </c>
      <c r="AY2" s="7" t="s">
        <v>43</v>
      </c>
      <c r="AZ2" s="7" t="s">
        <v>108</v>
      </c>
    </row>
    <row r="4" spans="2:52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19">
        <f>'[1]Financial Model'!$AH$32</f>
        <v>9.7255299689414816</v>
      </c>
      <c r="N4" s="21">
        <f>'[1]Financial Model'!$AH$34</f>
        <v>0.69584996581308856</v>
      </c>
      <c r="O4" s="21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[1]Main!$C$27</f>
        <v>1140</v>
      </c>
      <c r="AS4" s="15">
        <f>[1]Main!$C$29</f>
        <v>39484</v>
      </c>
      <c r="AT4" s="2">
        <f>[1]Main!$C$24</f>
        <v>1978</v>
      </c>
      <c r="AU4" s="2">
        <f>[1]Main!$C$25</f>
        <v>2014</v>
      </c>
      <c r="AV4" s="2" t="str">
        <f>[1]Main!$C$23</f>
        <v>Luxembourg/Liverpool</v>
      </c>
      <c r="AX4" s="2" t="s">
        <v>47</v>
      </c>
      <c r="AY4" s="2" t="s">
        <v>45</v>
      </c>
      <c r="AZ4" s="2" t="s">
        <v>109</v>
      </c>
    </row>
    <row r="8" spans="2:52" x14ac:dyDescent="0.2">
      <c r="B8" s="8" t="s">
        <v>57</v>
      </c>
      <c r="C8" s="1" t="s">
        <v>58</v>
      </c>
      <c r="D8" s="2" t="s">
        <v>17</v>
      </c>
      <c r="E8" s="2" t="s">
        <v>16</v>
      </c>
      <c r="F8" s="10">
        <f>[2]Main!$C$6</f>
        <v>0.47720000000000001</v>
      </c>
      <c r="G8" s="11">
        <f>[2]Main!$C$7</f>
        <v>1130</v>
      </c>
      <c r="H8" s="11">
        <f>[2]Main!$C$8</f>
        <v>539.23599999999999</v>
      </c>
      <c r="I8" s="11">
        <f>[2]Main!$C$11</f>
        <v>0</v>
      </c>
      <c r="J8" s="11">
        <f>[2]Main!$C$12</f>
        <v>539.23599999999999</v>
      </c>
      <c r="AS8" s="2">
        <f>[2]Main!$C$29</f>
        <v>0</v>
      </c>
      <c r="AT8" s="2">
        <f>[2]Main!$C$24</f>
        <v>1884</v>
      </c>
      <c r="AU8" s="2">
        <f>[2]Main!$C$25</f>
        <v>2014</v>
      </c>
      <c r="AV8" s="2" t="str">
        <f>[2]Main!$C$23</f>
        <v>London, UK</v>
      </c>
      <c r="AX8" s="2" t="s">
        <v>52</v>
      </c>
      <c r="AY8" s="2" t="s">
        <v>71</v>
      </c>
      <c r="AZ8" s="2" t="s">
        <v>107</v>
      </c>
    </row>
    <row r="9" spans="2:52" x14ac:dyDescent="0.2">
      <c r="B9" s="8" t="s">
        <v>51</v>
      </c>
      <c r="C9" s="1" t="s">
        <v>54</v>
      </c>
      <c r="D9" s="2" t="s">
        <v>17</v>
      </c>
      <c r="E9" s="2" t="s">
        <v>16</v>
      </c>
      <c r="F9" s="10">
        <f>[3]Main!$C$6</f>
        <v>1.829</v>
      </c>
      <c r="G9" s="11">
        <f>[3]Main!$C$7</f>
        <v>205.7</v>
      </c>
      <c r="H9" s="11">
        <f>[3]Main!$C$8</f>
        <v>376.22529999999995</v>
      </c>
      <c r="I9" s="11">
        <f>[3]Main!$C$11</f>
        <v>49.8</v>
      </c>
      <c r="J9" s="11">
        <f>[3]Main!$C$12</f>
        <v>326.42529999999994</v>
      </c>
      <c r="K9" s="2" t="str">
        <f>[3]Main!$C$29</f>
        <v>FY22</v>
      </c>
      <c r="L9" s="13">
        <f>[3]Main!$D$29</f>
        <v>45093</v>
      </c>
      <c r="M9" s="19">
        <f>'[3]Financial Model'!$AL$24</f>
        <v>2.1686259632618929</v>
      </c>
      <c r="N9" s="21">
        <f>'[3]Financial Model'!$AL$26</f>
        <v>0.18568942769923069</v>
      </c>
      <c r="O9" s="21">
        <f>'[3]Financial Model'!$AL$20</f>
        <v>0.06</v>
      </c>
      <c r="Q9" s="18">
        <f>[3]Main!$C$34</f>
        <v>0.68280453720508161</v>
      </c>
      <c r="R9" s="18">
        <f>[3]Main!$C$35</f>
        <v>0.27469721086448595</v>
      </c>
      <c r="S9" s="18">
        <f>[3]Main!$C$36</f>
        <v>0.23833622955607472</v>
      </c>
      <c r="T9" s="18">
        <f>[3]Main!$C$37</f>
        <v>4.8420244530244538</v>
      </c>
      <c r="U9" s="18">
        <f>[3]Main!$C$38</f>
        <v>4.201097812097812</v>
      </c>
      <c r="W9" s="15">
        <f>'[3]Financial Model'!$Z$12</f>
        <v>77.699999999999989</v>
      </c>
      <c r="X9" s="15">
        <f>'[3]Financial Model'!$Y$12</f>
        <v>53.2</v>
      </c>
      <c r="Y9" s="15">
        <f>'[3]Financial Model'!$X$12</f>
        <v>17.499999999999886</v>
      </c>
      <c r="Z9" s="15">
        <f>'[3]Financial Model'!$W$12</f>
        <v>41.899999999999864</v>
      </c>
      <c r="AA9" s="15">
        <f>'[3]Financial Model'!$V$12</f>
        <v>54.699999999999953</v>
      </c>
      <c r="AB9" s="15">
        <f>'[3]Financial Model'!$U$12</f>
        <v>56.400000000000048</v>
      </c>
      <c r="AD9" s="14">
        <f>'[3]Financial Model'!$Z$19</f>
        <v>0.52694217289719625</v>
      </c>
      <c r="AE9" s="14">
        <f>'[3]Financial Model'!$Z$20</f>
        <v>7.878212616822429E-2</v>
      </c>
      <c r="AF9" s="14">
        <f>'[3]Financial Model'!$Z$21</f>
        <v>5.6731892523364483E-2</v>
      </c>
      <c r="AG9" s="14">
        <f>'[3]Financial Model'!$Z$22</f>
        <v>0.19565217391304351</v>
      </c>
      <c r="AI9" s="14">
        <f>'[3]Financial Model'!$Z$16</f>
        <v>5.9815832237096522E-2</v>
      </c>
      <c r="AJ9" s="14">
        <f>'[3]Financial Model'!$Z$16</f>
        <v>5.9815832237096522E-2</v>
      </c>
      <c r="AK9" s="14">
        <f>'[3]Financial Model'!$Y$16</f>
        <v>0.11877759501341889</v>
      </c>
      <c r="AL9" s="14">
        <f>'[3]Financial Model'!$X$16</f>
        <v>1.4491480765852716E-2</v>
      </c>
      <c r="AM9" s="14">
        <f>'[3]Financial Model'!$W$16</f>
        <v>3.0834287727954379E-3</v>
      </c>
      <c r="AN9" s="14">
        <f>'[3]Financial Model'!$V$16</f>
        <v>3.6621004566209869E-2</v>
      </c>
      <c r="AO9" s="14">
        <f>'[3]Financial Model'!$V$16</f>
        <v>3.6621004566209869E-2</v>
      </c>
      <c r="AP9" s="14">
        <f>'[3]Financial Model'!$U$16</f>
        <v>7.1953010279001361E-2</v>
      </c>
      <c r="AT9" s="2">
        <f>[3]Main!$C$24</f>
        <v>1892</v>
      </c>
      <c r="AU9" s="2">
        <f>[3]Main!$C$25</f>
        <v>2004</v>
      </c>
      <c r="AV9" s="2" t="str">
        <f>[3]Main!$C$23</f>
        <v>Redditch, UK</v>
      </c>
      <c r="AX9" s="2" t="s">
        <v>52</v>
      </c>
      <c r="AY9" s="2" t="s">
        <v>53</v>
      </c>
    </row>
    <row r="11" spans="2:52" x14ac:dyDescent="0.2">
      <c r="B11" s="8" t="s">
        <v>100</v>
      </c>
      <c r="C11" s="1" t="s">
        <v>101</v>
      </c>
      <c r="D11" s="2" t="s">
        <v>17</v>
      </c>
      <c r="E11" s="2" t="s">
        <v>16</v>
      </c>
      <c r="F11" s="10">
        <f>[4]Main!$C$6</f>
        <v>0.40100000000000002</v>
      </c>
      <c r="G11" s="11">
        <f>[4]Main!$C$7</f>
        <v>62.5</v>
      </c>
      <c r="H11" s="11">
        <f>[4]Main!$C$8</f>
        <v>25.0625</v>
      </c>
      <c r="I11" s="11">
        <f>[4]Main!$C$11</f>
        <v>9.1479999999999997</v>
      </c>
      <c r="J11" s="11">
        <f>[4]Main!$C$12</f>
        <v>15.9145</v>
      </c>
      <c r="K11" s="15" t="str">
        <f>[4]Main!$C$31</f>
        <v>FY23</v>
      </c>
      <c r="L11" s="13">
        <f>[4]Main!$D$31</f>
        <v>45169</v>
      </c>
      <c r="M11" s="11"/>
      <c r="N11" s="2"/>
      <c r="O11" s="2"/>
      <c r="Q11" s="18">
        <f>[4]Main!$C$36</f>
        <v>15.152660217654205</v>
      </c>
      <c r="R11" s="18">
        <f>[4]Main!$C$37</f>
        <v>8.9476333621323664E-2</v>
      </c>
      <c r="S11" s="18">
        <f>[4]Main!$C$38</f>
        <v>5.6816802450535879E-2</v>
      </c>
      <c r="T11" s="18">
        <f>[4]Main!$C$39</f>
        <v>7.6076645797761591E-2</v>
      </c>
      <c r="U11" s="18">
        <f>[4]Main!$C$40</f>
        <v>3.0192563081009398</v>
      </c>
      <c r="W11" s="15">
        <f>'[4]Financial Model'!$V$16</f>
        <v>5.2709999999999821</v>
      </c>
      <c r="X11" s="15">
        <f>'[4]Financial Model'!$U$16</f>
        <v>13.962999999999985</v>
      </c>
      <c r="Y11" s="15">
        <f>'[4]Financial Model'!$T$16</f>
        <v>-2.2989999999999986</v>
      </c>
      <c r="Z11" s="15">
        <f>'[4]Financial Model'!$S$16</f>
        <v>-17.701999999999995</v>
      </c>
      <c r="AA11" s="15"/>
      <c r="AB11" s="15"/>
      <c r="AD11" s="14">
        <f>'[4]Financial Model'!$V$23</f>
        <v>0.15672862028832346</v>
      </c>
      <c r="AE11" s="14">
        <f>'[4]Financial Model'!$V$24</f>
        <v>3.3655596889704403E-2</v>
      </c>
      <c r="AF11" s="14">
        <f>'[4]Financial Model'!$V$25</f>
        <v>1.8818144818673135E-2</v>
      </c>
      <c r="AG11" s="14">
        <f>'[4]Financial Model'!$V$26</f>
        <v>-5.2936476228525958E-2</v>
      </c>
      <c r="AI11" s="14">
        <f>'[4]Financial Model'!$V$20</f>
        <v>5.8466538185390826E-2</v>
      </c>
      <c r="AJ11" s="14">
        <f>'[4]Financial Model'!$V$20</f>
        <v>5.8466538185390826E-2</v>
      </c>
      <c r="AK11" s="14">
        <f>'[4]Financial Model'!$U$20</f>
        <v>0.46463360637591311</v>
      </c>
      <c r="AL11" s="14">
        <f>'[4]Financial Model'!$T$20</f>
        <v>-0.19712764728361809</v>
      </c>
      <c r="AM11" s="14">
        <f>+'[4]Financial Model'!$S$20</f>
        <v>3.4823354133232787E-2</v>
      </c>
      <c r="AN11" s="14">
        <f>+'[4]Financial Model'!$R$20</f>
        <v>0.1320614263404476</v>
      </c>
      <c r="AO11" s="2" t="s">
        <v>114</v>
      </c>
      <c r="AP11" s="2" t="s">
        <v>114</v>
      </c>
      <c r="AR11" s="15">
        <f>[4]Main!$C$27</f>
        <v>526</v>
      </c>
      <c r="AS11" s="15">
        <f>[4]Main!$C$29</f>
        <v>4044</v>
      </c>
      <c r="AT11" s="2">
        <f>[4]Main!$C$24</f>
        <v>1981</v>
      </c>
      <c r="AU11" s="2">
        <f>[4]Main!$C$25</f>
        <v>2018</v>
      </c>
      <c r="AV11" s="2" t="str">
        <f>[4]Main!$C$23</f>
        <v>Birmingham, UK</v>
      </c>
      <c r="AX11" s="2" t="s">
        <v>52</v>
      </c>
      <c r="AY11" s="2" t="s">
        <v>112</v>
      </c>
      <c r="AZ11" s="2" t="s">
        <v>115</v>
      </c>
    </row>
    <row r="16" spans="2:52" s="22" customFormat="1" x14ac:dyDescent="0.2">
      <c r="D16" s="23"/>
      <c r="E16" s="23"/>
      <c r="F16" s="24"/>
      <c r="G16" s="25"/>
      <c r="H16" s="25"/>
      <c r="I16" s="25"/>
      <c r="J16" s="25"/>
      <c r="K16" s="23"/>
      <c r="L16" s="23"/>
      <c r="M16" s="26"/>
      <c r="N16" s="27"/>
      <c r="O16" s="27"/>
      <c r="Q16" s="23"/>
      <c r="R16" s="23"/>
      <c r="S16" s="23"/>
      <c r="T16" s="23"/>
      <c r="U16" s="23"/>
      <c r="W16" s="23"/>
      <c r="X16" s="23"/>
      <c r="Y16" s="23"/>
      <c r="Z16" s="23"/>
      <c r="AA16" s="23"/>
      <c r="AB16" s="23"/>
      <c r="AD16" s="23"/>
      <c r="AE16" s="23"/>
      <c r="AF16" s="23"/>
      <c r="AG16" s="23"/>
      <c r="AI16" s="23"/>
      <c r="AJ16" s="23"/>
      <c r="AK16" s="23"/>
      <c r="AL16" s="23"/>
      <c r="AM16" s="23"/>
      <c r="AN16" s="23"/>
      <c r="AO16" s="23"/>
      <c r="AP16" s="23"/>
      <c r="AR16" s="28"/>
      <c r="AS16" s="23"/>
      <c r="AT16" s="23"/>
      <c r="AU16" s="23"/>
      <c r="AV16" s="23"/>
      <c r="AX16" s="23"/>
      <c r="AY16" s="23"/>
      <c r="AZ16" s="23"/>
    </row>
    <row r="17" spans="2:52" x14ac:dyDescent="0.2">
      <c r="B17" s="1" t="s">
        <v>55</v>
      </c>
      <c r="C17" s="1" t="s">
        <v>56</v>
      </c>
      <c r="E17" s="2" t="s">
        <v>16</v>
      </c>
      <c r="AY17" s="2" t="s">
        <v>72</v>
      </c>
    </row>
    <row r="18" spans="2:52" x14ac:dyDescent="0.2">
      <c r="B18" s="1" t="s">
        <v>61</v>
      </c>
      <c r="C18" s="1" t="s">
        <v>62</v>
      </c>
      <c r="E18" s="2" t="s">
        <v>16</v>
      </c>
      <c r="AY18" s="2" t="s">
        <v>72</v>
      </c>
    </row>
    <row r="19" spans="2:52" x14ac:dyDescent="0.2">
      <c r="B19" s="1" t="s">
        <v>75</v>
      </c>
      <c r="C19" s="1" t="s">
        <v>76</v>
      </c>
      <c r="E19" s="2" t="s">
        <v>16</v>
      </c>
      <c r="AY19" s="2" t="s">
        <v>77</v>
      </c>
    </row>
    <row r="20" spans="2:52" x14ac:dyDescent="0.2">
      <c r="B20" s="1" t="s">
        <v>59</v>
      </c>
      <c r="C20" s="1" t="s">
        <v>60</v>
      </c>
      <c r="E20" s="2" t="s">
        <v>16</v>
      </c>
      <c r="AY20" s="2" t="s">
        <v>70</v>
      </c>
    </row>
    <row r="21" spans="2:52" x14ac:dyDescent="0.2">
      <c r="B21" s="1" t="s">
        <v>63</v>
      </c>
      <c r="C21" s="1" t="s">
        <v>64</v>
      </c>
      <c r="E21" s="2" t="s">
        <v>16</v>
      </c>
      <c r="AY21" s="2" t="s">
        <v>73</v>
      </c>
      <c r="AZ21" s="2" t="s">
        <v>106</v>
      </c>
    </row>
    <row r="22" spans="2:52" x14ac:dyDescent="0.2">
      <c r="B22" s="1" t="s">
        <v>65</v>
      </c>
      <c r="C22" s="1" t="s">
        <v>66</v>
      </c>
      <c r="E22" s="2" t="s">
        <v>16</v>
      </c>
      <c r="AX22" s="2" t="s">
        <v>47</v>
      </c>
      <c r="AY22" s="2" t="s">
        <v>74</v>
      </c>
    </row>
    <row r="23" spans="2:52" x14ac:dyDescent="0.2">
      <c r="B23" s="1" t="s">
        <v>67</v>
      </c>
      <c r="C23" s="1" t="s">
        <v>68</v>
      </c>
      <c r="E23" s="2" t="s">
        <v>16</v>
      </c>
      <c r="AX23" s="2" t="s">
        <v>52</v>
      </c>
      <c r="AY23" s="2" t="s">
        <v>69</v>
      </c>
    </row>
    <row r="24" spans="2:52" x14ac:dyDescent="0.2">
      <c r="B24" s="1" t="s">
        <v>95</v>
      </c>
      <c r="C24" s="1" t="s">
        <v>96</v>
      </c>
      <c r="E24" s="2" t="s">
        <v>16</v>
      </c>
      <c r="K24" s="11"/>
      <c r="L24" s="11"/>
      <c r="M24" s="11"/>
      <c r="N24" s="2"/>
      <c r="O24" s="2"/>
      <c r="AX24" s="2" t="s">
        <v>52</v>
      </c>
      <c r="AY24" s="2" t="s">
        <v>69</v>
      </c>
    </row>
    <row r="25" spans="2:52" x14ac:dyDescent="0.2">
      <c r="B25" s="1" t="s">
        <v>98</v>
      </c>
      <c r="C25" s="1" t="s">
        <v>99</v>
      </c>
      <c r="E25" s="2" t="s">
        <v>16</v>
      </c>
      <c r="K25" s="11"/>
      <c r="L25" s="11"/>
      <c r="M25" s="11"/>
      <c r="N25" s="2"/>
      <c r="O25" s="2"/>
      <c r="AX25" s="2" t="s">
        <v>52</v>
      </c>
      <c r="AY25" s="2" t="s">
        <v>69</v>
      </c>
    </row>
    <row r="26" spans="2:52" x14ac:dyDescent="0.2">
      <c r="B26" s="1" t="s">
        <v>91</v>
      </c>
      <c r="C26" s="1" t="s">
        <v>93</v>
      </c>
      <c r="E26" s="2" t="s">
        <v>16</v>
      </c>
      <c r="K26" s="11"/>
      <c r="L26" s="11"/>
      <c r="M26" s="11"/>
      <c r="N26" s="2"/>
      <c r="O26" s="2"/>
      <c r="AX26" s="2" t="s">
        <v>47</v>
      </c>
      <c r="AY26" s="2" t="s">
        <v>97</v>
      </c>
    </row>
    <row r="27" spans="2:52" x14ac:dyDescent="0.2">
      <c r="B27" s="1" t="s">
        <v>92</v>
      </c>
      <c r="C27" s="1" t="s">
        <v>94</v>
      </c>
      <c r="E27" s="2" t="s">
        <v>16</v>
      </c>
      <c r="K27" s="11"/>
      <c r="L27" s="11"/>
      <c r="M27" s="11"/>
      <c r="N27" s="2"/>
      <c r="O27" s="2"/>
      <c r="AX27" s="2" t="s">
        <v>47</v>
      </c>
      <c r="AY27" s="2" t="s">
        <v>97</v>
      </c>
    </row>
    <row r="28" spans="2:52" x14ac:dyDescent="0.2">
      <c r="B28" s="1" t="s">
        <v>103</v>
      </c>
      <c r="C28" s="1" t="s">
        <v>104</v>
      </c>
      <c r="E28" s="2" t="s">
        <v>16</v>
      </c>
      <c r="K28" s="11"/>
      <c r="L28" s="11"/>
      <c r="M28" s="11"/>
      <c r="N28" s="2"/>
      <c r="O28" s="2"/>
      <c r="AY28" s="2" t="s">
        <v>102</v>
      </c>
      <c r="AZ28" s="2" t="s">
        <v>105</v>
      </c>
    </row>
    <row r="29" spans="2:52" x14ac:dyDescent="0.2">
      <c r="B29" s="1" t="s">
        <v>110</v>
      </c>
      <c r="C29" s="1" t="s">
        <v>111</v>
      </c>
      <c r="E29" s="2" t="s">
        <v>16</v>
      </c>
      <c r="K29" s="11"/>
      <c r="L29" s="11"/>
      <c r="M29" s="11"/>
      <c r="N29" s="2"/>
      <c r="O29" s="2"/>
    </row>
    <row r="30" spans="2:52" x14ac:dyDescent="0.2">
      <c r="K30" s="11"/>
      <c r="L30" s="11"/>
      <c r="M30" s="11"/>
      <c r="N30" s="2"/>
      <c r="O30" s="2"/>
    </row>
    <row r="31" spans="2:52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Y31" s="2" t="s">
        <v>90</v>
      </c>
    </row>
    <row r="32" spans="2:52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X32" s="2" t="s">
        <v>47</v>
      </c>
    </row>
    <row r="33" spans="2:51" x14ac:dyDescent="0.2">
      <c r="B33" s="1" t="s">
        <v>83</v>
      </c>
      <c r="C33" s="1" t="s">
        <v>84</v>
      </c>
      <c r="E33" s="2" t="s">
        <v>80</v>
      </c>
      <c r="AX33" s="2" t="s">
        <v>47</v>
      </c>
    </row>
    <row r="34" spans="2:51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  <c r="AY34" s="2" t="s">
        <v>102</v>
      </c>
    </row>
    <row r="35" spans="2:51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Y35" s="2" t="s">
        <v>89</v>
      </c>
    </row>
    <row r="36" spans="2:51" x14ac:dyDescent="0.2">
      <c r="K36" s="11"/>
      <c r="L36" s="11"/>
      <c r="M36" s="11"/>
      <c r="N36" s="2"/>
      <c r="O36" s="2"/>
    </row>
    <row r="37" spans="2:51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conditionalFormatting sqref="AI2:AP1048574">
    <cfRule type="cellIs" dxfId="0" priority="1" operator="lessThan">
      <formula>0</formula>
    </cfRule>
  </conditionalFormatting>
  <hyperlinks>
    <hyperlink ref="B4" r:id="rId1" xr:uid="{2FEDECAA-4E87-41A8-B236-E74A6399BE44}"/>
    <hyperlink ref="B9" r:id="rId2" xr:uid="{65437FD1-BB48-4C4C-9B54-AD9D9DFFBA9B}"/>
    <hyperlink ref="B8" r:id="rId3" xr:uid="{9DFEFF09-0C68-43D1-8114-ED7388865CBB}"/>
    <hyperlink ref="B11" r:id="rId4" xr:uid="{39AE5F11-1A95-4DC9-B444-CE68356AD509}"/>
  </hyperlinks>
  <pageMargins left="0.7" right="0.7" top="0.75" bottom="0.75" header="0.3" footer="0.3"/>
  <pageSetup paperSize="125"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2023-08-22T11:25:41Z</dcterms:created>
  <dcterms:modified xsi:type="dcterms:W3CDTF">2023-10-16T23:41:27Z</dcterms:modified>
</cp:coreProperties>
</file>