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59FE996D-3A87-4BA7-A93F-AFF2C58D28CF}" xr6:coauthVersionLast="36" xr6:coauthVersionMax="47" xr10:uidLastSave="{00000000-0000-0000-0000-000000000000}"/>
  <bookViews>
    <workbookView xWindow="0" yWindow="495" windowWidth="33600" windowHeight="1891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1" l="1"/>
  <c r="AJ17" i="1" l="1"/>
  <c r="W17" i="1"/>
  <c r="X17" i="1"/>
  <c r="Q17" i="1"/>
  <c r="P17" i="1"/>
  <c r="O17" i="1"/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15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I3" i="1" l="1"/>
  <c r="G3" i="1"/>
  <c r="L3" i="1" l="1"/>
  <c r="P3" i="1" l="1"/>
  <c r="S3" i="1" l="1"/>
  <c r="H41" i="1"/>
  <c r="I41" i="1" l="1"/>
  <c r="T8" i="1" l="1"/>
  <c r="T1" i="1" s="1"/>
  <c r="U8" i="1"/>
  <c r="U1" i="1" s="1"/>
  <c r="R8" i="1" l="1"/>
  <c r="R1" i="1" s="1"/>
  <c r="H8" i="1" l="1"/>
  <c r="G8" i="1"/>
  <c r="I8" i="1"/>
  <c r="L8" i="1" l="1"/>
  <c r="S8" i="1" l="1"/>
  <c r="S1" i="1" s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<sst xmlns="http://schemas.openxmlformats.org/spreadsheetml/2006/main" count="1680" uniqueCount="1020">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</sst>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23.74</v>
          </cell>
        </row>
        <row r="8">
          <cell r="C8">
            <v>9204.923859999999</v>
          </cell>
        </row>
        <row r="11">
          <cell r="C11">
            <v>-4947.7619999999997</v>
          </cell>
        </row>
        <row r="12">
          <cell r="C12">
            <v>14152.685859999998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10.20453937231281</v>
          </cell>
        </row>
        <row r="34">
          <cell r="C34">
            <v>22.182830105046776</v>
          </cell>
        </row>
        <row r="36">
          <cell r="C36">
            <v>2.7733158888663931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10.79</v>
          </cell>
        </row>
        <row r="8">
          <cell r="C8">
            <v>4842.9080699999995</v>
          </cell>
        </row>
        <row r="11">
          <cell r="C11">
            <v>175.6160000000001</v>
          </cell>
        </row>
        <row r="12">
          <cell r="C12">
            <v>4667.2920699999995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438</v>
          </cell>
        </row>
        <row r="27">
          <cell r="C27">
            <v>1217.78</v>
          </cell>
        </row>
        <row r="29">
          <cell r="C29" t="str">
            <v>FQ323</v>
          </cell>
          <cell r="D29">
            <v>44965</v>
          </cell>
        </row>
        <row r="34">
          <cell r="C34">
            <v>29.801244269350146</v>
          </cell>
        </row>
        <row r="35">
          <cell r="C35">
            <v>30.600980324142533</v>
          </cell>
        </row>
        <row r="36">
          <cell r="C36">
            <v>6.0923322305172299E-2</v>
          </cell>
        </row>
        <row r="37">
          <cell r="C37">
            <v>2.6435058859106055</v>
          </cell>
        </row>
        <row r="41">
          <cell r="C41">
            <v>13.949864355940662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1.206</v>
          </cell>
        </row>
        <row r="8">
          <cell r="C8">
            <v>98.746160831999987</v>
          </cell>
        </row>
        <row r="11">
          <cell r="C11">
            <v>-32.79999999999999</v>
          </cell>
        </row>
        <row r="12">
          <cell r="C12">
            <v>131.54616083199997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16.4432701039999</v>
          </cell>
        </row>
        <row r="35">
          <cell r="C35">
            <v>12.459728746270201</v>
          </cell>
        </row>
        <row r="37">
          <cell r="C37">
            <v>1.1385687625057996</v>
          </cell>
        </row>
        <row r="38">
          <cell r="C38">
            <v>1.4467338886453514E-2</v>
          </cell>
        </row>
        <row r="39">
          <cell r="C39">
            <v>-2.7403322639335199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7.0000000000000007E-2</v>
          </cell>
        </row>
        <row r="8">
          <cell r="C8">
            <v>3.6749998600000002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-0.61700013999999959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0.4784533081629998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2.4491000000000001</v>
          </cell>
        </row>
        <row r="7">
          <cell r="W7">
            <v>4.433098591549296</v>
          </cell>
        </row>
        <row r="8">
          <cell r="C8">
            <v>122.455</v>
          </cell>
        </row>
        <row r="11">
          <cell r="C11">
            <v>13.872</v>
          </cell>
        </row>
        <row r="12">
          <cell r="C12">
            <v>108.583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4.1642862000952157</v>
          </cell>
        </row>
        <row r="37">
          <cell r="C37">
            <v>10.209688177422045</v>
          </cell>
        </row>
        <row r="38">
          <cell r="C38">
            <v>9.0531098882774721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4" sqref="J4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58" t="s">
        <v>499</v>
      </c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98">
        <f>AVERAGE(R3:R16)</f>
        <v>17.105800323867374</v>
      </c>
      <c r="S1" s="98">
        <f>AVERAGE(S3:S16)</f>
        <v>13.527624236241593</v>
      </c>
      <c r="T1" s="98">
        <f>AVERAGE(T3:T17)</f>
        <v>2.6643620614945154</v>
      </c>
      <c r="U1" s="111">
        <f t="shared" ref="U1:AB1" si="0">AVERAGE(U3:U16)</f>
        <v>3.5663040675293606E-2</v>
      </c>
      <c r="V1" s="87"/>
      <c r="W1" s="111">
        <f t="shared" si="0"/>
        <v>0.1318553342889443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0.46565651463093172</v>
      </c>
      <c r="AA1" s="88">
        <f t="shared" si="0"/>
        <v>3.9861334598911551E-2</v>
      </c>
      <c r="AB1" s="88">
        <f t="shared" si="0"/>
        <v>2.2133667405742158E-2</v>
      </c>
      <c r="AC1" s="88">
        <f>AVERAGE(AC3:AC17)</f>
        <v>0.23936232255475748</v>
      </c>
      <c r="AD1" s="87"/>
      <c r="AE1" s="89" t="s">
        <v>537</v>
      </c>
      <c r="AF1" s="88">
        <f>AVERAGE(AF3:AF17)</f>
        <v>0.32623342229547664</v>
      </c>
      <c r="AG1" s="88">
        <f>AVERAGE(AG3:AG16)</f>
        <v>0.10055128139214682</v>
      </c>
      <c r="AH1" s="88">
        <f>AVERAGE(AH3:AH16)</f>
        <v>0.2424631953701567</v>
      </c>
      <c r="AI1" s="90">
        <f>AVERAGE(AI3:AI16)</f>
        <v>667</v>
      </c>
      <c r="AJ1" s="126">
        <f>AVERAGE(AJ3:AJ16)</f>
        <v>3.6676173139534995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92.48</v>
      </c>
      <c r="G3" s="49">
        <f>[1]Main!$C$8*$E$52</f>
        <v>144176.32000000001</v>
      </c>
      <c r="H3" s="49">
        <f>[1]Main!$C$11*$E$52</f>
        <v>952</v>
      </c>
      <c r="I3" s="49">
        <f>[1]Main!$C$12*$E$52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[1]Main!$C$26*E52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18.992000000000001</v>
      </c>
      <c r="G4" s="49">
        <f>[2]Main!$C$8*$E$52</f>
        <v>7363.9390879999992</v>
      </c>
      <c r="H4" s="49">
        <f>[2]Main!$C$11*$E$52</f>
        <v>-3958.2096000000001</v>
      </c>
      <c r="I4" s="49">
        <f>[2]Main!$C$12*$E$52</f>
        <v>11322.148687999999</v>
      </c>
      <c r="J4" s="4" t="str">
        <f>[2]Main!$C$28</f>
        <v>FQ323</v>
      </c>
      <c r="K4" s="85">
        <f>[2]Main!$D$28</f>
        <v>44964</v>
      </c>
      <c r="L4" s="50">
        <f>[2]Main!$C$33</f>
        <v>10.20453937231281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22.182830105046776</v>
      </c>
      <c r="T4" s="51">
        <f>[2]Main!$C$36</f>
        <v>2.7733158888663931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8.6319999999999997</v>
      </c>
      <c r="G8" s="49">
        <f>[6]Main!$C$8*E52</f>
        <v>3874.3264559999998</v>
      </c>
      <c r="H8" s="49">
        <f>[6]Main!$C$11*$E$52</f>
        <v>140.49280000000007</v>
      </c>
      <c r="I8" s="49">
        <f>[6]Main!$C$12*$E$52</f>
        <v>3733.8336559999998</v>
      </c>
      <c r="J8" s="4" t="str">
        <f>[6]Main!$C$29</f>
        <v>FQ323</v>
      </c>
      <c r="K8" s="85">
        <f>[6]Main!$D$29</f>
        <v>44965</v>
      </c>
      <c r="L8" s="50">
        <f>[6]Main!$C$34</f>
        <v>29.801244269350146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30.600980324142533</v>
      </c>
      <c r="S8" s="52">
        <f>[6]Main!$C$41</f>
        <v>13.949864355940662</v>
      </c>
      <c r="T8" s="52">
        <f>[6]Main!$C$37</f>
        <v>2.6435058859106055</v>
      </c>
      <c r="U8" s="131">
        <f>[6]Main!$C$36</f>
        <v>6.0923322305172299E-2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974.22400000000005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438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1.206</v>
      </c>
      <c r="G15" s="49">
        <f>[13]Main!$C$8</f>
        <v>98.746160831999987</v>
      </c>
      <c r="H15" s="49">
        <f>[13]Main!$C$11</f>
        <v>-32.79999999999999</v>
      </c>
      <c r="I15" s="49">
        <f>[13]Main!$C$12</f>
        <v>131.54616083199997</v>
      </c>
      <c r="J15" s="4" t="str">
        <f>[13]Main!$C$29</f>
        <v>H123</v>
      </c>
      <c r="K15" s="85">
        <f>[13]Main!$D$29</f>
        <v>44953</v>
      </c>
      <c r="L15" s="50">
        <f>[13]Main!$C$34</f>
        <v>16.4432701039999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12.459728746270201</v>
      </c>
      <c r="S15" s="51">
        <f>[13]Main!$C$39</f>
        <v>-2.7403322639335199</v>
      </c>
      <c r="T15" s="51">
        <f>[13]Main!$C$37</f>
        <v>1.1385687625057996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7.0000000000000007E-2</v>
      </c>
      <c r="G17" s="49">
        <f>[15]Main!$C$8</f>
        <v>3.6749998600000002</v>
      </c>
      <c r="H17" s="49">
        <f>[15]Main!$C$11</f>
        <v>4.2919999999999998</v>
      </c>
      <c r="I17" s="49">
        <f>[15]Main!$C$12</f>
        <v>-0.61700013999999959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O17" s="56">
        <f>'[15]Financial Model'!$S$20</f>
        <v>-1.329000000000002</v>
      </c>
      <c r="P17" s="56">
        <f>'[15]Financial Model'!$R$20</f>
        <v>0.62499999999999734</v>
      </c>
      <c r="Q17" s="56">
        <f>'[15]Financial Model'!$Q$20</f>
        <v>-2.1569999999999996</v>
      </c>
      <c r="T17" s="51">
        <f>[15]Main!$C$36</f>
        <v>0.4784533081629998</v>
      </c>
      <c r="V17" s="53"/>
      <c r="W17" s="53">
        <f>'[15]Financial Model'!$S$25</f>
        <v>0.2821160943965999</v>
      </c>
      <c r="X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J17" s="153">
        <f>AVERAGE([15]Main!$Y$8:$Y$13)</f>
        <v>3.698697315777705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2"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5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2.4491000000000001</v>
      </c>
      <c r="G41" s="56">
        <f>[20]Main!$C$8</f>
        <v>122.455</v>
      </c>
      <c r="H41" s="56">
        <f>[20]Main!$C$11</f>
        <v>13.872</v>
      </c>
      <c r="I41" s="56">
        <f>[20]Main!$C$12</f>
        <v>108.583</v>
      </c>
      <c r="J41" s="4" t="str">
        <f>[20]Main!$C$29</f>
        <v>H122</v>
      </c>
      <c r="K41" s="130">
        <f>[20]Main!$D$29</f>
        <v>45063</v>
      </c>
      <c r="L41" s="50">
        <f>[20]Main!$C$38</f>
        <v>9.0531098882774721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10.209688177422045</v>
      </c>
      <c r="S41" s="51">
        <f>'[20]Financial Model'!$T$84</f>
        <v>4.5587396635300852</v>
      </c>
      <c r="T41" s="51">
        <f>[20]Main!$C$34</f>
        <v>4.1642862000952157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6" t="s">
        <v>495</v>
      </c>
      <c r="E51" s="157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2023-02-24T17:13:22Z</dcterms:modified>
</cp:coreProperties>
</file>