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F50476E-9BBD-49B9-9CE4-0C6AA5778857}" xr6:coauthVersionLast="36" xr6:coauthVersionMax="36" xr10:uidLastSave="{00000000-0000-0000-0000-000000000000}"/>
  <bookViews>
    <workbookView xWindow="0" yWindow="0" windowWidth="28800" windowHeight="12225" xr2:uid="{F4F4E957-EE06-4891-8168-D0DB85006D21}"/>
  </bookViews>
  <sheets>
    <sheet name="Car Sales" sheetId="1" r:id="rId1"/>
    <sheet name="Auto Manufacturer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H10" i="1" s="1"/>
  <c r="F8" i="1"/>
  <c r="H8" i="1" s="1"/>
  <c r="F9" i="1"/>
  <c r="H9" i="1" s="1"/>
  <c r="F11" i="1" l="1"/>
  <c r="H11" i="1" s="1"/>
  <c r="H7" i="1"/>
  <c r="H3" i="1"/>
  <c r="H5" i="1"/>
  <c r="H4" i="1"/>
  <c r="AO6" i="1"/>
  <c r="H6" i="1"/>
</calcChain>
</file>

<file path=xl/sharedStrings.xml><?xml version="1.0" encoding="utf-8"?>
<sst xmlns="http://schemas.openxmlformats.org/spreadsheetml/2006/main" count="152" uniqueCount="100">
  <si>
    <t>£MOTR</t>
  </si>
  <si>
    <t>£VTU</t>
  </si>
  <si>
    <t>Vertu Motors Plc.</t>
  </si>
  <si>
    <t>Ticker</t>
  </si>
  <si>
    <t>Company Name</t>
  </si>
  <si>
    <t>Market</t>
  </si>
  <si>
    <t>Currency</t>
  </si>
  <si>
    <t>Price</t>
  </si>
  <si>
    <t>EV</t>
  </si>
  <si>
    <t>Net Cash</t>
  </si>
  <si>
    <t>S/O</t>
  </si>
  <si>
    <t>MCAP</t>
  </si>
  <si>
    <t>Update</t>
  </si>
  <si>
    <t>Released</t>
  </si>
  <si>
    <t>Target</t>
  </si>
  <si>
    <t>Upside</t>
  </si>
  <si>
    <t>Discount</t>
  </si>
  <si>
    <t>$CZOO</t>
  </si>
  <si>
    <t>Cazoo Group Ltd.</t>
  </si>
  <si>
    <t>NYSE</t>
  </si>
  <si>
    <t>$</t>
  </si>
  <si>
    <t>Motorpoint Group Plc.</t>
  </si>
  <si>
    <t>Normalised to Pound Sterling (GBP) [millions]</t>
  </si>
  <si>
    <t>P/B [C]</t>
  </si>
  <si>
    <t>P/S [C]</t>
  </si>
  <si>
    <t>EV/S [C]</t>
  </si>
  <si>
    <t>P/E [C]</t>
  </si>
  <si>
    <t>EV/E [C]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</si>
  <si>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</si>
  <si>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</si>
  <si>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</si>
  <si>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</si>
  <si>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</si>
  <si>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</si>
  <si>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</si>
  <si>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</si>
  <si>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</si>
  <si>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</si>
  <si>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</si>
  <si>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RevG21</t>
  </si>
  <si>
    <t>RevG 20</t>
  </si>
  <si>
    <t>RevG 19</t>
  </si>
  <si>
    <t>RevG18</t>
  </si>
  <si>
    <t>Founded</t>
  </si>
  <si>
    <t>IPO</t>
  </si>
  <si>
    <t>HQ</t>
  </si>
  <si>
    <t>Inventory</t>
  </si>
  <si>
    <t>Inv. Y/Y</t>
  </si>
  <si>
    <t>£</t>
  </si>
  <si>
    <t>Notes</t>
  </si>
  <si>
    <t>Newcastle, UK</t>
  </si>
  <si>
    <t>Sites</t>
  </si>
  <si>
    <t>Derby, UK</t>
  </si>
  <si>
    <t>£LOOK</t>
  </si>
  <si>
    <t>Lookers Plc.</t>
  </si>
  <si>
    <t>Sale, hire &amp; maintenance of motors</t>
  </si>
  <si>
    <t>Altrincham, UK</t>
  </si>
  <si>
    <t>Pendragon Plc.</t>
  </si>
  <si>
    <t>£PDG</t>
  </si>
  <si>
    <t>Evans Halshaw and Stratstone</t>
  </si>
  <si>
    <t>Nottingham, UK</t>
  </si>
  <si>
    <t>Inchcape Plc.</t>
  </si>
  <si>
    <t>£INCH</t>
  </si>
  <si>
    <t>London, UK</t>
  </si>
  <si>
    <t>USD-GBP</t>
  </si>
  <si>
    <t>$UXIN</t>
  </si>
  <si>
    <t>Uxin Limited.</t>
  </si>
  <si>
    <t>NASDAQ</t>
  </si>
  <si>
    <t>Beijing, China</t>
  </si>
  <si>
    <t>Chinese online car retailer</t>
  </si>
  <si>
    <t>$VRM</t>
  </si>
  <si>
    <t>Vroom, Inc.</t>
  </si>
  <si>
    <t>Houston, TX</t>
  </si>
  <si>
    <t>US online car retailer</t>
  </si>
  <si>
    <t>UK online car retailer</t>
  </si>
  <si>
    <t>$KXIN</t>
  </si>
  <si>
    <t>Kaixin Auto Holdings</t>
  </si>
  <si>
    <t>Chinese high-end car importer &amp; sales</t>
  </si>
  <si>
    <t>$TSLA</t>
  </si>
  <si>
    <t>$F</t>
  </si>
  <si>
    <t>$GM</t>
  </si>
  <si>
    <t>Tesla Motors Inc.</t>
  </si>
  <si>
    <t>$STLA</t>
  </si>
  <si>
    <t>Stellantis NV</t>
  </si>
  <si>
    <t>$ARVL</t>
  </si>
  <si>
    <t>Arrival Ltd.</t>
  </si>
  <si>
    <t>Ford Motor Company</t>
  </si>
  <si>
    <t>$RIVN</t>
  </si>
  <si>
    <t>$NIO</t>
  </si>
  <si>
    <t>$LCID</t>
  </si>
  <si>
    <t>General Motors Company</t>
  </si>
  <si>
    <t>Rivian Automotive, Inc.</t>
  </si>
  <si>
    <t>NIO Inc.</t>
  </si>
  <si>
    <t>Lucid Group, Inc.</t>
  </si>
  <si>
    <t>$LI</t>
  </si>
  <si>
    <t>Li Auto, Inc.</t>
  </si>
  <si>
    <t>$TM</t>
  </si>
  <si>
    <t>Toyota Motor Corporation</t>
  </si>
  <si>
    <t>AIM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</si>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</sst>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i/>
      <sz val="10"/>
      <color theme="4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6" fillId="3" borderId="0" xfId="0" applyFont="1" applyFill="1" applyAlignment="1">
      <alignment horizontal="center"/>
    </xf>
    <xf numFmtId="4" fontId="6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20FE-53C4-402B-919B-C3EA97678514}">
  <dimension ref="B1:AW2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2" sqref="O12"/>
    </sheetView>
  </sheetViews>
  <sheetFormatPr defaultRowHeight="12.75" x14ac:dyDescent="0.2"/>
  <cols>
    <col min="1" max="1" width="4.28515625" style="1" customWidth="1"/>
    <col min="2" max="2" width="9.140625" style="1"/>
    <col min="3" max="3" width="19.42578125" style="1" bestFit="1" customWidth="1"/>
    <col min="4" max="5" width="9.140625" style="4"/>
    <col min="6" max="6" width="9.140625" style="13"/>
    <col min="7" max="7" width="9.140625" style="15"/>
    <col min="8" max="10" width="9.140625" style="13"/>
    <col min="11" max="12" width="9.140625" style="4"/>
    <col min="13" max="15" width="9.140625" style="7"/>
    <col min="16" max="40" width="9.140625" style="1"/>
    <col min="41" max="41" width="9.42578125" style="4" customWidth="1"/>
    <col min="42" max="42" width="9.42578125" style="1" bestFit="1" customWidth="1"/>
    <col min="43" max="44" width="9.42578125" style="1" customWidth="1"/>
    <col min="45" max="45" width="9.140625" style="4"/>
    <col min="46" max="46" width="9.140625" style="1"/>
    <col min="47" max="47" width="14.28515625" style="4" bestFit="1" customWidth="1"/>
    <col min="48" max="48" width="9.140625" style="1"/>
    <col min="49" max="49" width="33.28515625" style="1" bestFit="1" customWidth="1"/>
    <col min="50" max="16384" width="9.140625" style="1"/>
  </cols>
  <sheetData>
    <row r="1" spans="2:49" x14ac:dyDescent="0.2">
      <c r="Q1" s="4"/>
      <c r="R1" s="4"/>
      <c r="S1" s="4"/>
      <c r="T1" s="4"/>
      <c r="U1" s="4"/>
      <c r="V1" s="4"/>
      <c r="W1" s="8" t="s">
        <v>22</v>
      </c>
      <c r="X1" s="8"/>
      <c r="Y1" s="8"/>
      <c r="Z1" s="8"/>
      <c r="AA1" s="8"/>
      <c r="AB1" s="4"/>
      <c r="AC1" s="4"/>
      <c r="AD1" s="4"/>
      <c r="AE1" s="4"/>
      <c r="AF1" s="4"/>
      <c r="AH1" s="9"/>
      <c r="AI1" s="9"/>
      <c r="AJ1" s="9"/>
      <c r="AK1" s="9"/>
      <c r="AL1" s="9"/>
      <c r="AM1" s="9"/>
      <c r="AO1" s="10"/>
      <c r="AP1" s="10"/>
      <c r="AQ1" s="10"/>
      <c r="AR1" s="10"/>
      <c r="AT1" s="4"/>
    </row>
    <row r="2" spans="2:49" s="2" customFormat="1" x14ac:dyDescent="0.2">
      <c r="B2" s="2" t="s">
        <v>3</v>
      </c>
      <c r="C2" s="2" t="s">
        <v>4</v>
      </c>
      <c r="D2" s="3" t="s">
        <v>5</v>
      </c>
      <c r="E2" s="3" t="s">
        <v>6</v>
      </c>
      <c r="F2" s="14" t="s">
        <v>7</v>
      </c>
      <c r="G2" s="16" t="s">
        <v>10</v>
      </c>
      <c r="H2" s="14" t="s">
        <v>11</v>
      </c>
      <c r="I2" s="14" t="s">
        <v>9</v>
      </c>
      <c r="J2" s="14" t="s">
        <v>8</v>
      </c>
      <c r="K2" s="3" t="s">
        <v>12</v>
      </c>
      <c r="L2" s="3" t="s">
        <v>13</v>
      </c>
      <c r="M2" s="6" t="s">
        <v>14</v>
      </c>
      <c r="N2" s="6" t="s">
        <v>15</v>
      </c>
      <c r="O2" s="6" t="s">
        <v>16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/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5"/>
      <c r="AC2" s="3" t="s">
        <v>33</v>
      </c>
      <c r="AD2" s="3" t="s">
        <v>34</v>
      </c>
      <c r="AE2" s="3" t="s">
        <v>35</v>
      </c>
      <c r="AF2" s="3" t="s">
        <v>36</v>
      </c>
      <c r="AH2" s="11" t="s">
        <v>37</v>
      </c>
      <c r="AI2" s="11" t="s">
        <v>38</v>
      </c>
      <c r="AJ2" s="11" t="s">
        <v>39</v>
      </c>
      <c r="AK2" s="11" t="s">
        <v>40</v>
      </c>
      <c r="AL2" s="11" t="s">
        <v>41</v>
      </c>
      <c r="AM2" s="11" t="s">
        <v>42</v>
      </c>
      <c r="AO2" s="12" t="s">
        <v>51</v>
      </c>
      <c r="AP2" s="12" t="s">
        <v>46</v>
      </c>
      <c r="AQ2" s="12" t="s">
        <v>47</v>
      </c>
      <c r="AR2" s="12"/>
      <c r="AS2" s="3" t="s">
        <v>43</v>
      </c>
      <c r="AT2" s="3" t="s">
        <v>44</v>
      </c>
      <c r="AU2" s="3" t="s">
        <v>45</v>
      </c>
      <c r="AW2" s="2" t="s">
        <v>49</v>
      </c>
    </row>
    <row r="3" spans="2:49" x14ac:dyDescent="0.2">
      <c r="B3" s="1" t="s">
        <v>62</v>
      </c>
      <c r="C3" s="1" t="s">
        <v>61</v>
      </c>
      <c r="D3" s="4" t="s">
        <v>99</v>
      </c>
      <c r="E3" s="4" t="s">
        <v>48</v>
      </c>
      <c r="F3" s="13">
        <v>7.75</v>
      </c>
      <c r="G3" s="15">
        <v>413.01</v>
      </c>
      <c r="H3" s="13">
        <f>F3*G3</f>
        <v>3200.8274999999999</v>
      </c>
      <c r="AS3" s="4">
        <v>1847</v>
      </c>
      <c r="AU3" s="4" t="s">
        <v>63</v>
      </c>
    </row>
    <row r="4" spans="2:49" x14ac:dyDescent="0.2">
      <c r="B4" s="1" t="s">
        <v>53</v>
      </c>
      <c r="C4" s="1" t="s">
        <v>54</v>
      </c>
      <c r="E4" s="4" t="s">
        <v>48</v>
      </c>
      <c r="F4" s="13">
        <v>0.83199999999999996</v>
      </c>
      <c r="G4" s="15">
        <v>382.94</v>
      </c>
      <c r="H4" s="13">
        <f t="shared" ref="H4:H5" si="0">F4*G4</f>
        <v>318.60607999999996</v>
      </c>
      <c r="AS4" s="4">
        <v>1908</v>
      </c>
      <c r="AU4" s="4" t="s">
        <v>56</v>
      </c>
      <c r="AW4" s="1" t="s">
        <v>55</v>
      </c>
    </row>
    <row r="5" spans="2:49" x14ac:dyDescent="0.2">
      <c r="B5" s="1" t="s">
        <v>58</v>
      </c>
      <c r="C5" s="1" t="s">
        <v>57</v>
      </c>
      <c r="E5" s="4" t="s">
        <v>48</v>
      </c>
      <c r="F5" s="13">
        <v>0.17960000000000001</v>
      </c>
      <c r="G5" s="15">
        <v>1400</v>
      </c>
      <c r="H5" s="13">
        <f t="shared" si="0"/>
        <v>251.44000000000003</v>
      </c>
      <c r="AS5" s="4">
        <v>1988</v>
      </c>
      <c r="AU5" s="4" t="s">
        <v>60</v>
      </c>
      <c r="AW5" s="1" t="s">
        <v>59</v>
      </c>
    </row>
    <row r="6" spans="2:49" x14ac:dyDescent="0.2">
      <c r="B6" s="1" t="s">
        <v>1</v>
      </c>
      <c r="C6" s="1" t="s">
        <v>2</v>
      </c>
      <c r="D6" s="4" t="s">
        <v>98</v>
      </c>
      <c r="E6" s="4" t="s">
        <v>48</v>
      </c>
      <c r="F6" s="13">
        <v>0.61199999999999999</v>
      </c>
      <c r="G6" s="15">
        <v>348.95</v>
      </c>
      <c r="H6" s="13">
        <f>F6*G6</f>
        <v>213.5574</v>
      </c>
      <c r="AO6" s="4">
        <f>160+121</f>
        <v>281</v>
      </c>
      <c r="AS6" s="4">
        <v>2006</v>
      </c>
      <c r="AU6" s="4" t="s">
        <v>50</v>
      </c>
    </row>
    <row r="7" spans="2:49" x14ac:dyDescent="0.2">
      <c r="B7" s="1" t="s">
        <v>0</v>
      </c>
      <c r="C7" s="1" t="s">
        <v>21</v>
      </c>
      <c r="E7" s="4" t="s">
        <v>48</v>
      </c>
      <c r="F7" s="13">
        <v>1.32</v>
      </c>
      <c r="G7" s="15">
        <v>90.19</v>
      </c>
      <c r="H7" s="13">
        <f>F7*G7</f>
        <v>119.05080000000001</v>
      </c>
      <c r="AO7" s="4">
        <v>17</v>
      </c>
      <c r="AS7" s="4">
        <v>1998</v>
      </c>
      <c r="AU7" s="4" t="s">
        <v>52</v>
      </c>
    </row>
    <row r="8" spans="2:49" x14ac:dyDescent="0.2">
      <c r="B8" s="1" t="s">
        <v>70</v>
      </c>
      <c r="C8" s="1" t="s">
        <v>71</v>
      </c>
      <c r="D8" s="4" t="s">
        <v>67</v>
      </c>
      <c r="E8" s="4" t="s">
        <v>20</v>
      </c>
      <c r="F8" s="13">
        <f>0.7714*F22</f>
        <v>0.61712</v>
      </c>
      <c r="G8" s="15">
        <v>138.83000000000001</v>
      </c>
      <c r="H8" s="13">
        <f>F8*G8</f>
        <v>85.674769600000005</v>
      </c>
      <c r="AS8" s="4">
        <v>2012</v>
      </c>
      <c r="AU8" s="4" t="s">
        <v>72</v>
      </c>
      <c r="AW8" s="1" t="s">
        <v>73</v>
      </c>
    </row>
    <row r="9" spans="2:49" x14ac:dyDescent="0.2">
      <c r="B9" s="1" t="s">
        <v>65</v>
      </c>
      <c r="C9" s="1" t="s">
        <v>66</v>
      </c>
      <c r="D9" s="4" t="s">
        <v>67</v>
      </c>
      <c r="E9" s="4" t="s">
        <v>20</v>
      </c>
      <c r="F9" s="13">
        <f>1.605*F22</f>
        <v>1.284</v>
      </c>
      <c r="G9" s="15">
        <v>45.85</v>
      </c>
      <c r="H9" s="13">
        <f>F9*G9</f>
        <v>58.871400000000001</v>
      </c>
      <c r="AS9" s="4">
        <v>2011</v>
      </c>
      <c r="AU9" s="4" t="s">
        <v>68</v>
      </c>
      <c r="AW9" s="1" t="s">
        <v>69</v>
      </c>
    </row>
    <row r="10" spans="2:49" x14ac:dyDescent="0.2">
      <c r="B10" s="1" t="s">
        <v>75</v>
      </c>
      <c r="C10" s="1" t="s">
        <v>76</v>
      </c>
      <c r="D10" s="4" t="s">
        <v>67</v>
      </c>
      <c r="E10" s="4" t="s">
        <v>20</v>
      </c>
      <c r="F10" s="13">
        <f>0.317*F22</f>
        <v>0.25359999999999999</v>
      </c>
      <c r="G10" s="15">
        <v>197.3</v>
      </c>
      <c r="H10" s="13">
        <f>F10*G10</f>
        <v>50.03528</v>
      </c>
      <c r="AS10" s="4">
        <v>2015</v>
      </c>
      <c r="AU10" s="4" t="s">
        <v>68</v>
      </c>
      <c r="AW10" s="1" t="s">
        <v>77</v>
      </c>
    </row>
    <row r="11" spans="2:49" x14ac:dyDescent="0.2">
      <c r="B11" s="1" t="s">
        <v>17</v>
      </c>
      <c r="C11" s="1" t="s">
        <v>18</v>
      </c>
      <c r="D11" s="4" t="s">
        <v>19</v>
      </c>
      <c r="E11" s="4" t="s">
        <v>20</v>
      </c>
      <c r="F11" s="13">
        <f>1.3*F22</f>
        <v>1.04</v>
      </c>
      <c r="G11" s="15">
        <v>38.49</v>
      </c>
      <c r="H11" s="13">
        <f>F11*G11</f>
        <v>40.029600000000002</v>
      </c>
      <c r="AS11" s="4">
        <v>2018</v>
      </c>
      <c r="AU11" s="4" t="s">
        <v>63</v>
      </c>
      <c r="AW11" s="1" t="s">
        <v>74</v>
      </c>
    </row>
    <row r="22" spans="5:6" x14ac:dyDescent="0.2">
      <c r="E22" s="17" t="s">
        <v>64</v>
      </c>
      <c r="F22" s="18">
        <v>0.8</v>
      </c>
    </row>
  </sheetData>
  <mergeCells count="1">
    <mergeCell ref="W1:AA1"/>
  </mergeCells>
  <pageMargins left="0.7" right="0.7" top="0.75" bottom="0.75" header="0.3" footer="0.3"/>
  <pageSetup paperSize="125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AE52-2EBA-43AD-8191-30736F13B8D9}">
  <dimension ref="B2:AV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6" sqref="M16"/>
    </sheetView>
  </sheetViews>
  <sheetFormatPr defaultRowHeight="12.75" x14ac:dyDescent="0.2"/>
  <cols>
    <col min="1" max="1" width="4.28515625" style="1" customWidth="1"/>
    <col min="2" max="2" width="9.140625" style="1"/>
    <col min="3" max="3" width="22.5703125" style="1" bestFit="1" customWidth="1"/>
    <col min="4" max="5" width="9.140625" style="4"/>
    <col min="6" max="16384" width="9.140625" style="1"/>
  </cols>
  <sheetData>
    <row r="2" spans="2:48" s="2" customFormat="1" x14ac:dyDescent="0.2">
      <c r="B2" s="2" t="s">
        <v>3</v>
      </c>
      <c r="C2" s="2" t="s">
        <v>4</v>
      </c>
      <c r="D2" s="3" t="s">
        <v>5</v>
      </c>
      <c r="E2" s="3" t="s">
        <v>6</v>
      </c>
      <c r="F2" s="14" t="s">
        <v>7</v>
      </c>
      <c r="G2" s="16" t="s">
        <v>10</v>
      </c>
      <c r="H2" s="14" t="s">
        <v>11</v>
      </c>
      <c r="I2" s="14" t="s">
        <v>9</v>
      </c>
      <c r="J2" s="14" t="s">
        <v>8</v>
      </c>
      <c r="K2" s="3" t="s">
        <v>12</v>
      </c>
      <c r="L2" s="3" t="s">
        <v>13</v>
      </c>
      <c r="M2" s="6" t="s">
        <v>14</v>
      </c>
      <c r="N2" s="6" t="s">
        <v>15</v>
      </c>
      <c r="O2" s="6" t="s">
        <v>16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/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5"/>
      <c r="AC2" s="3" t="s">
        <v>33</v>
      </c>
      <c r="AD2" s="3" t="s">
        <v>34</v>
      </c>
      <c r="AE2" s="3" t="s">
        <v>35</v>
      </c>
      <c r="AF2" s="3" t="s">
        <v>36</v>
      </c>
      <c r="AH2" s="11" t="s">
        <v>37</v>
      </c>
      <c r="AI2" s="11" t="s">
        <v>38</v>
      </c>
      <c r="AJ2" s="11" t="s">
        <v>39</v>
      </c>
      <c r="AK2" s="11" t="s">
        <v>40</v>
      </c>
      <c r="AL2" s="11" t="s">
        <v>41</v>
      </c>
      <c r="AM2" s="11" t="s">
        <v>42</v>
      </c>
      <c r="AO2" s="12" t="s">
        <v>46</v>
      </c>
      <c r="AP2" s="12" t="s">
        <v>47</v>
      </c>
      <c r="AQ2" s="12"/>
      <c r="AR2" s="3" t="s">
        <v>43</v>
      </c>
      <c r="AS2" s="3" t="s">
        <v>44</v>
      </c>
      <c r="AT2" s="3" t="s">
        <v>45</v>
      </c>
      <c r="AV2" s="2" t="s">
        <v>49</v>
      </c>
    </row>
    <row r="3" spans="2:48" x14ac:dyDescent="0.2">
      <c r="B3" s="1" t="s">
        <v>78</v>
      </c>
      <c r="C3" s="1" t="s">
        <v>81</v>
      </c>
    </row>
    <row r="4" spans="2:48" x14ac:dyDescent="0.2">
      <c r="B4" s="1" t="s">
        <v>79</v>
      </c>
      <c r="C4" s="1" t="s">
        <v>86</v>
      </c>
      <c r="D4" s="4" t="s">
        <v>19</v>
      </c>
    </row>
    <row r="5" spans="2:48" x14ac:dyDescent="0.2">
      <c r="B5" s="1" t="s">
        <v>80</v>
      </c>
      <c r="C5" s="1" t="s">
        <v>90</v>
      </c>
    </row>
    <row r="6" spans="2:48" x14ac:dyDescent="0.2">
      <c r="B6" s="1" t="s">
        <v>82</v>
      </c>
      <c r="C6" s="1" t="s">
        <v>83</v>
      </c>
    </row>
    <row r="7" spans="2:48" x14ac:dyDescent="0.2">
      <c r="B7" s="1" t="s">
        <v>84</v>
      </c>
      <c r="C7" s="1" t="s">
        <v>85</v>
      </c>
    </row>
    <row r="8" spans="2:48" x14ac:dyDescent="0.2">
      <c r="B8" s="1" t="s">
        <v>87</v>
      </c>
      <c r="C8" s="1" t="s">
        <v>91</v>
      </c>
    </row>
    <row r="9" spans="2:48" x14ac:dyDescent="0.2">
      <c r="B9" s="1" t="s">
        <v>88</v>
      </c>
      <c r="C9" s="1" t="s">
        <v>92</v>
      </c>
    </row>
    <row r="10" spans="2:48" x14ac:dyDescent="0.2">
      <c r="B10" s="1" t="s">
        <v>89</v>
      </c>
      <c r="C10" s="1" t="s">
        <v>93</v>
      </c>
    </row>
    <row r="11" spans="2:48" x14ac:dyDescent="0.2">
      <c r="B11" s="1" t="s">
        <v>94</v>
      </c>
      <c r="C11" s="1" t="s">
        <v>95</v>
      </c>
    </row>
    <row r="12" spans="2:48" x14ac:dyDescent="0.2">
      <c r="B12" s="1" t="s">
        <v>96</v>
      </c>
      <c r="C12" s="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Sales</vt:lpstr>
      <vt:lpstr>Auto Manufacturers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2023-05-15T15:44:32Z</dcterms:created>
  <dcterms:modified xsi:type="dcterms:W3CDTF">2023-05-15T18:30:28Z</dcterms:modified>
</cp:coreProperties>
</file>