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FCFAD30A-5AB3-40BD-A0DD-4292481F2A9A}" xr6:coauthVersionLast="36" xr6:coauthVersionMax="36" xr10:uidLastSave="{00000000-0000-0000-0000-000000000000}"/>
  <bookViews>
    <workbookView xWindow="0" yWindow="0" windowWidth="28800" windowHeight="12225" activeTab="1" xr2:uid="{FA90FACB-53A5-4BAD-8501-AEF92F151BF2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4" i="2" l="1"/>
  <c r="L6" i="2"/>
  <c r="L15" i="2" s="1"/>
  <c r="P6" i="2"/>
  <c r="C8" i="1"/>
  <c r="C12" i="1" s="1"/>
  <c r="C11" i="1"/>
  <c r="P24" i="2" l="1"/>
</calcChain>
</file>

<file path=xl/sharedStrings.xml><?xml version="1.0" encoding="utf-8"?>
<sst xmlns="http://schemas.openxmlformats.org/spreadsheetml/2006/main" count="88" uniqueCount="87">
  <si>
    <t>$MCD</t>
  </si>
  <si>
    <t>McDonald's Corporation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</si>
  <si>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</si>
  <si>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</si>
  <si>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</si>
  <si>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</si>
  <si>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</si>
  <si>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</si>
  <si>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</si>
  <si>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</si>
  <si>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</si>
  <si>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</si>
  <si>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</si>
  <si>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Profile</t>
  </si>
  <si>
    <t>HQ</t>
  </si>
  <si>
    <t>Founded</t>
  </si>
  <si>
    <t>IR</t>
  </si>
  <si>
    <t>Link</t>
  </si>
  <si>
    <t>Chicago, IL</t>
  </si>
  <si>
    <t>Chris Kempczinski</t>
  </si>
  <si>
    <t>Kevin Ozan</t>
  </si>
  <si>
    <t>Sites</t>
  </si>
  <si>
    <t>(Dec 2021)</t>
  </si>
  <si>
    <t>Key Events</t>
  </si>
  <si>
    <t>Q1 22 Conference Call</t>
  </si>
  <si>
    <t>Australian launch of My McDonald's rewards in March 2022 has led to increased uptake of the McDonald's App</t>
  </si>
  <si>
    <t>Canada also experienced increased App adoption, following Q4 launch of the system</t>
  </si>
  <si>
    <t>Supply Chain &amp; Inflation pressures, elevated by Ukrainian crisis, highlighted as biggest pressures/risks on the company</t>
  </si>
  <si>
    <t>All Ukranian stores were closed in February and in March all operations in Russia were suspended</t>
  </si>
  <si>
    <t>UK is one of the strongest performing markets. Q1 performance driven by sustained digital momentum &amp; strong menu inititives</t>
  </si>
  <si>
    <t xml:space="preserve"> (McPlant, extremely successful "chicken bigmac" promotion)</t>
  </si>
  <si>
    <t>"Strategic price increases continue to be a significant growth driver" &amp; "strong marketing campaigns across value bundles, crispy chicken sandwich and loyalty"</t>
  </si>
  <si>
    <t xml:space="preserve"> helped drive App adoption &amp; incremental sales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</si>
  <si>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</si>
  <si>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</si>
  <si>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</si>
  <si>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</si>
  <si>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</si>
  <si>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</si>
  <si>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</si>
  <si>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</si>
  <si>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</si>
  <si>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</si>
  <si>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</si>
  <si>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</si>
  <si>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</si>
  <si>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</si>
  <si>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Q323</t>
  </si>
  <si>
    <t>Q422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</si>
  <si>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</si>
  <si>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</si>
  <si>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</si>
  <si>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</si>
  <si>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</si>
  <si>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</si>
  <si>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</si>
  <si>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</si>
  <si>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</si>
  <si>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</si>
  <si>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</si>
  <si>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</si>
  <si>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Company Operated Sales</t>
  </si>
  <si>
    <t>Other Revenue</t>
  </si>
  <si>
    <t>Franchise Revenues</t>
  </si>
  <si>
    <t>Revenue</t>
  </si>
  <si>
    <t>Company Operated Restaurant Expenses</t>
  </si>
  <si>
    <t>Franchised Restaurant-Occupancy Expenses</t>
  </si>
  <si>
    <t>Other Restaurant Expenses</t>
  </si>
  <si>
    <t>Selling, G&amp;A Expenses</t>
  </si>
  <si>
    <t>Deprecation &amp; Amortization</t>
  </si>
  <si>
    <t>Other</t>
  </si>
  <si>
    <t>Other Opering (Income)/Expense</t>
  </si>
  <si>
    <t>Operating Costs</t>
  </si>
  <si>
    <t>Operating Income</t>
  </si>
  <si>
    <t>Interest Expense</t>
  </si>
  <si>
    <t>Nonoperting (Income)/Expense</t>
  </si>
  <si>
    <t>Pretax Income</t>
  </si>
  <si>
    <t>Taxes</t>
  </si>
  <si>
    <t>Net Income</t>
  </si>
  <si>
    <t>EPS</t>
  </si>
  <si>
    <t>Gross Margin</t>
  </si>
  <si>
    <t>Operating Margin</t>
  </si>
  <si>
    <t>Net Margin</t>
  </si>
  <si>
    <t>Taxes %</t>
  </si>
  <si>
    <t>Rev per Restaurant</t>
  </si>
  <si>
    <t>Revenue Q/Q</t>
  </si>
  <si>
    <t>Revenue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</si>
</sst>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3" borderId="4" xfId="0" applyFont="1" applyFill="1" applyBorder="1"/>
    <xf numFmtId="0" fontId="1" fillId="0" borderId="0" xfId="0" applyFont="1" applyBorder="1"/>
    <xf numFmtId="0" fontId="3" fillId="3" borderId="6" xfId="0" applyFont="1" applyFill="1" applyBorder="1"/>
    <xf numFmtId="165" fontId="1" fillId="0" borderId="0" xfId="0" applyNumberFormat="1" applyFont="1" applyBorder="1"/>
    <xf numFmtId="165" fontId="1" fillId="0" borderId="7" xfId="0" applyNumberFormat="1" applyFont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4" borderId="4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3" fontId="1" fillId="4" borderId="0" xfId="0" applyNumberFormat="1" applyFont="1" applyFill="1" applyBorder="1" applyAlignment="1">
      <alignment horizontal="center"/>
    </xf>
    <xf numFmtId="3" fontId="1" fillId="4" borderId="5" xfId="0" applyNumberFormat="1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17" fontId="3" fillId="3" borderId="4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left" indent="1"/>
    </xf>
    <xf numFmtId="0" fontId="4" fillId="4" borderId="0" xfId="0" applyFont="1" applyFill="1" applyBorder="1" applyAlignment="1">
      <alignment horizontal="left" indent="1"/>
    </xf>
    <xf numFmtId="0" fontId="1" fillId="0" borderId="0" xfId="0" applyFont="1" applyAlignment="1">
      <alignment horizontal="left" indent="2"/>
    </xf>
    <xf numFmtId="0" fontId="1" fillId="4" borderId="0" xfId="0" applyFont="1" applyFill="1" applyBorder="1" applyAlignment="1">
      <alignment horizontal="left" indent="2"/>
    </xf>
    <xf numFmtId="0" fontId="3" fillId="4" borderId="0" xfId="0" applyFont="1" applyFill="1" applyBorder="1"/>
    <xf numFmtId="0" fontId="6" fillId="4" borderId="7" xfId="1" applyFont="1" applyFill="1" applyBorder="1" applyAlignment="1">
      <alignment horizontal="center"/>
    </xf>
    <xf numFmtId="0" fontId="6" fillId="4" borderId="8" xfId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165" fontId="3" fillId="0" borderId="0" xfId="0" applyNumberFormat="1" applyFont="1" applyAlignment="1">
      <alignment horizontal="right"/>
    </xf>
    <xf numFmtId="165" fontId="1" fillId="0" borderId="0" xfId="0" applyNumberFormat="1" applyFont="1"/>
    <xf numFmtId="165" fontId="3" fillId="0" borderId="0" xfId="0" applyNumberFormat="1" applyFont="1"/>
    <xf numFmtId="0" fontId="7" fillId="0" borderId="0" xfId="0" applyFont="1"/>
    <xf numFmtId="0" fontId="8" fillId="0" borderId="0" xfId="0" applyFont="1"/>
    <xf numFmtId="14" fontId="8" fillId="0" borderId="0" xfId="0" applyNumberFormat="1" applyFont="1"/>
    <xf numFmtId="9" fontId="3" fillId="0" borderId="0" xfId="0" applyNumberFormat="1" applyFont="1"/>
    <xf numFmtId="9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238125</xdr:colOff>
      <xdr:row>0</xdr:row>
      <xdr:rowOff>38100</xdr:rowOff>
    </xdr:from>
    <xdr:to>
      <xdr:col>5</xdr:col>
      <xdr:colOff>333375</xdr:colOff>
      <xdr:row>4</xdr:row>
      <xdr:rowOff>66675</xdr:rowOff>
    </xdr:to>
    <xdr:pic>
      <xdr:nvPicPr>
        <xdr:cNvPr id="2" name="Picture 1" descr="https://web.freetrade.io/_next/image?url=https%3A%2F%2Fa.storyblok.com%2Ff%2F41481%2F640x640%2Fa480791c02%2Fmcd-symbol-4x.png&amp;w=3840&amp;q=75">
          <a:extLst>
            <a:ext uri="{FF2B5EF4-FFF2-40B4-BE49-F238E27FC236}">
              <a16:creationId xmlns:a16="http://schemas.microsoft.com/office/drawing/2014/main" id="{C9FC43A6-AF4B-40B0-8768-8EACCEA8A4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6525" y="38100"/>
          <a:ext cx="704850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.mcdonalds.com/corpmcd/hom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C6CA1-86BD-42FD-8445-7BF1E7BBDAE8}">
  <dimension ref="B2:X27"/>
  <sheetViews>
    <sheetView workbookViewId="0">
      <selection activeCell="C27" sqref="C27:D27"/>
    </sheetView>
  </sheetViews>
  <sheetFormatPr defaultRowHeight="12.75" x14ac:dyDescent="0.2"/>
  <cols>
    <col min="1" max="16384" width="9.140625" style="1"/>
  </cols>
  <sheetData>
    <row r="2" spans="2:24" ht="15" x14ac:dyDescent="0.25">
      <c r="B2" s="2" t="s">
        <v>0</v>
      </c>
      <c r="E2"/>
    </row>
    <row r="3" spans="2:24" x14ac:dyDescent="0.2">
      <c r="B3" s="3" t="s">
        <v>1</v>
      </c>
    </row>
    <row r="5" spans="2:24" x14ac:dyDescent="0.2">
      <c r="B5" s="4" t="s">
        <v>2</v>
      </c>
      <c r="C5" s="5"/>
      <c r="D5" s="6"/>
      <c r="I5" s="4" t="s">
        <v>23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6"/>
    </row>
    <row r="6" spans="2:24" x14ac:dyDescent="0.2">
      <c r="B6" s="7" t="s">
        <v>3</v>
      </c>
      <c r="C6" s="8">
        <v>249.37</v>
      </c>
      <c r="D6" s="12"/>
      <c r="I6" s="28">
        <v>44652</v>
      </c>
      <c r="J6" s="33" t="s">
        <v>24</v>
      </c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5"/>
    </row>
    <row r="7" spans="2:24" x14ac:dyDescent="0.2">
      <c r="B7" s="7" t="s">
        <v>4</v>
      </c>
      <c r="C7" s="10">
        <v>739.55</v>
      </c>
      <c r="D7" s="12"/>
      <c r="I7" s="20"/>
      <c r="J7" s="29" t="s">
        <v>29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5"/>
    </row>
    <row r="8" spans="2:24" x14ac:dyDescent="0.2">
      <c r="B8" s="7" t="s">
        <v>5</v>
      </c>
      <c r="C8" s="10">
        <f>C6*C7</f>
        <v>184421.58349999998</v>
      </c>
      <c r="D8" s="12"/>
      <c r="I8" s="20"/>
      <c r="J8" s="31" t="s">
        <v>30</v>
      </c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5"/>
    </row>
    <row r="9" spans="2:24" x14ac:dyDescent="0.2">
      <c r="B9" s="7" t="s">
        <v>6</v>
      </c>
      <c r="C9" s="10"/>
      <c r="D9" s="12"/>
      <c r="I9" s="20"/>
      <c r="J9" s="29" t="s">
        <v>25</v>
      </c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5"/>
    </row>
    <row r="10" spans="2:24" x14ac:dyDescent="0.2">
      <c r="B10" s="7" t="s">
        <v>7</v>
      </c>
      <c r="C10" s="10"/>
      <c r="D10" s="12"/>
      <c r="I10" s="20"/>
      <c r="J10" s="29" t="s">
        <v>26</v>
      </c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5"/>
    </row>
    <row r="11" spans="2:24" x14ac:dyDescent="0.2">
      <c r="B11" s="7" t="s">
        <v>8</v>
      </c>
      <c r="C11" s="10">
        <f>C9-C10</f>
        <v>0</v>
      </c>
      <c r="D11" s="12"/>
      <c r="I11" s="20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5"/>
    </row>
    <row r="12" spans="2:24" x14ac:dyDescent="0.2">
      <c r="B12" s="9" t="s">
        <v>9</v>
      </c>
      <c r="C12" s="11">
        <f>C8-C11</f>
        <v>184421.58349999998</v>
      </c>
      <c r="D12" s="13"/>
      <c r="I12" s="20"/>
      <c r="J12" s="30" t="s">
        <v>27</v>
      </c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5"/>
    </row>
    <row r="13" spans="2:24" x14ac:dyDescent="0.2">
      <c r="I13" s="20"/>
      <c r="J13" s="30" t="s">
        <v>28</v>
      </c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5"/>
    </row>
    <row r="14" spans="2:24" x14ac:dyDescent="0.2">
      <c r="I14" s="20"/>
      <c r="J14" s="29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5"/>
    </row>
    <row r="15" spans="2:24" x14ac:dyDescent="0.2">
      <c r="B15" s="4" t="s">
        <v>10</v>
      </c>
      <c r="C15" s="5"/>
      <c r="D15" s="6"/>
      <c r="I15" s="20"/>
      <c r="J15" s="29" t="s">
        <v>31</v>
      </c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5"/>
    </row>
    <row r="16" spans="2:24" x14ac:dyDescent="0.2">
      <c r="B16" s="14" t="s">
        <v>11</v>
      </c>
      <c r="C16" s="15" t="s">
        <v>19</v>
      </c>
      <c r="D16" s="16"/>
      <c r="I16" s="20"/>
      <c r="J16" s="32" t="s">
        <v>32</v>
      </c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5"/>
    </row>
    <row r="17" spans="2:24" x14ac:dyDescent="0.2">
      <c r="B17" s="17" t="s">
        <v>12</v>
      </c>
      <c r="C17" s="18" t="s">
        <v>20</v>
      </c>
      <c r="D17" s="19"/>
      <c r="I17" s="20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5"/>
    </row>
    <row r="18" spans="2:24" x14ac:dyDescent="0.2">
      <c r="I18" s="20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5"/>
    </row>
    <row r="19" spans="2:24" x14ac:dyDescent="0.2">
      <c r="I19" s="20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5"/>
    </row>
    <row r="20" spans="2:24" x14ac:dyDescent="0.2">
      <c r="B20" s="4" t="s">
        <v>13</v>
      </c>
      <c r="C20" s="5"/>
      <c r="D20" s="6"/>
      <c r="I20" s="20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5"/>
    </row>
    <row r="21" spans="2:24" x14ac:dyDescent="0.2">
      <c r="B21" s="20" t="s">
        <v>14</v>
      </c>
      <c r="C21" s="15" t="s">
        <v>18</v>
      </c>
      <c r="D21" s="16"/>
      <c r="I21" s="20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5"/>
    </row>
    <row r="22" spans="2:24" x14ac:dyDescent="0.2">
      <c r="B22" s="20" t="s">
        <v>15</v>
      </c>
      <c r="C22" s="15">
        <v>1940</v>
      </c>
      <c r="D22" s="16"/>
      <c r="I22" s="20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5"/>
    </row>
    <row r="23" spans="2:24" x14ac:dyDescent="0.2">
      <c r="B23" s="20"/>
      <c r="C23" s="15"/>
      <c r="D23" s="16"/>
      <c r="I23" s="20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5"/>
    </row>
    <row r="24" spans="2:24" x14ac:dyDescent="0.2">
      <c r="B24" s="20" t="s">
        <v>21</v>
      </c>
      <c r="C24" s="22">
        <v>40031</v>
      </c>
      <c r="D24" s="23"/>
      <c r="E24" s="1" t="s">
        <v>22</v>
      </c>
      <c r="I24" s="20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5"/>
    </row>
    <row r="25" spans="2:24" x14ac:dyDescent="0.2">
      <c r="B25" s="20"/>
      <c r="C25" s="15"/>
      <c r="D25" s="16"/>
      <c r="I25" s="20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5"/>
    </row>
    <row r="26" spans="2:24" x14ac:dyDescent="0.2">
      <c r="B26" s="20"/>
      <c r="C26" s="15"/>
      <c r="D26" s="16"/>
      <c r="I26" s="20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5"/>
    </row>
    <row r="27" spans="2:24" x14ac:dyDescent="0.2">
      <c r="B27" s="21" t="s">
        <v>16</v>
      </c>
      <c r="C27" s="34" t="s">
        <v>17</v>
      </c>
      <c r="D27" s="35"/>
      <c r="I27" s="21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7"/>
    </row>
  </sheetData>
  <mergeCells count="13">
    <mergeCell ref="I5:X5"/>
    <mergeCell ref="C22:D22"/>
    <mergeCell ref="C23:D23"/>
    <mergeCell ref="C24:D24"/>
    <mergeCell ref="C25:D25"/>
    <mergeCell ref="C26:D26"/>
    <mergeCell ref="C27:D27"/>
    <mergeCell ref="B5:D5"/>
    <mergeCell ref="B15:D15"/>
    <mergeCell ref="C16:D16"/>
    <mergeCell ref="C17:D17"/>
    <mergeCell ref="B20:D20"/>
    <mergeCell ref="C21:D21"/>
  </mergeCells>
  <hyperlinks>
    <hyperlink ref="C27:D27" r:id="rId1" display="Link" xr:uid="{9A98562B-9226-42E7-B43B-0974D3A336C2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43142-C73B-402D-91B1-77D7161A3AC0}">
  <dimension ref="B1:AG32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P10" sqref="P10"/>
    </sheetView>
  </sheetViews>
  <sheetFormatPr defaultRowHeight="12.75" x14ac:dyDescent="0.2"/>
  <cols>
    <col min="1" max="1" width="9.140625" style="1"/>
    <col min="2" max="2" width="22.7109375" style="1" bestFit="1" customWidth="1"/>
    <col min="3" max="11" width="9.140625" style="1"/>
    <col min="12" max="12" width="9.140625" style="38"/>
    <col min="13" max="16384" width="9.140625" style="1"/>
  </cols>
  <sheetData>
    <row r="1" spans="2:33" s="36" customFormat="1" x14ac:dyDescent="0.2">
      <c r="D1" s="36" t="s">
        <v>33</v>
      </c>
      <c r="E1" s="36" t="s">
        <v>34</v>
      </c>
      <c r="F1" s="36" t="s">
        <v>35</v>
      </c>
      <c r="G1" s="36" t="s">
        <v>36</v>
      </c>
      <c r="H1" s="36" t="s">
        <v>37</v>
      </c>
      <c r="I1" s="36" t="s">
        <v>38</v>
      </c>
      <c r="J1" s="36" t="s">
        <v>39</v>
      </c>
      <c r="K1" s="36" t="s">
        <v>40</v>
      </c>
      <c r="L1" s="37" t="s">
        <v>41</v>
      </c>
      <c r="M1" s="36" t="s">
        <v>42</v>
      </c>
      <c r="N1" s="36" t="s">
        <v>43</v>
      </c>
      <c r="O1" s="36" t="s">
        <v>44</v>
      </c>
      <c r="P1" s="36" t="s">
        <v>45</v>
      </c>
      <c r="Q1" s="36" t="s">
        <v>46</v>
      </c>
      <c r="R1" s="36" t="s">
        <v>47</v>
      </c>
      <c r="S1" s="36" t="s">
        <v>48</v>
      </c>
      <c r="V1" s="36" t="s">
        <v>49</v>
      </c>
      <c r="W1" s="36" t="s">
        <v>50</v>
      </c>
      <c r="X1" s="36" t="s">
        <v>51</v>
      </c>
      <c r="Y1" s="36" t="s">
        <v>52</v>
      </c>
      <c r="Z1" s="36" t="s">
        <v>53</v>
      </c>
      <c r="AA1" s="36" t="s">
        <v>54</v>
      </c>
      <c r="AB1" s="36" t="s">
        <v>55</v>
      </c>
      <c r="AC1" s="36" t="s">
        <v>56</v>
      </c>
      <c r="AD1" s="36" t="s">
        <v>57</v>
      </c>
      <c r="AE1" s="36" t="s">
        <v>58</v>
      </c>
      <c r="AF1" s="36" t="s">
        <v>59</v>
      </c>
      <c r="AG1" s="36" t="s">
        <v>60</v>
      </c>
    </row>
    <row r="2" spans="2:33" s="41" customFormat="1" x14ac:dyDescent="0.2">
      <c r="B2" s="40"/>
      <c r="L2" s="42">
        <v>44286</v>
      </c>
      <c r="P2" s="42">
        <v>44651</v>
      </c>
    </row>
    <row r="3" spans="2:33" x14ac:dyDescent="0.2">
      <c r="B3" s="1" t="s">
        <v>61</v>
      </c>
      <c r="L3" s="38">
        <v>2161.5</v>
      </c>
      <c r="P3" s="38">
        <v>2302.4</v>
      </c>
    </row>
    <row r="4" spans="2:33" x14ac:dyDescent="0.2">
      <c r="B4" s="1" t="s">
        <v>63</v>
      </c>
      <c r="L4" s="38">
        <v>2877.4</v>
      </c>
      <c r="P4" s="38">
        <v>3262.8</v>
      </c>
    </row>
    <row r="5" spans="2:33" x14ac:dyDescent="0.2">
      <c r="B5" s="1" t="s">
        <v>62</v>
      </c>
      <c r="L5" s="38">
        <v>85.7</v>
      </c>
      <c r="P5" s="38">
        <v>100.4</v>
      </c>
    </row>
    <row r="6" spans="2:33" s="3" customFormat="1" x14ac:dyDescent="0.2">
      <c r="B6" s="3" t="s">
        <v>64</v>
      </c>
      <c r="L6" s="39">
        <f>SUM(L3:L5)</f>
        <v>5124.5999999999995</v>
      </c>
      <c r="P6" s="39">
        <f>SUM(P3:P5)</f>
        <v>5665.6</v>
      </c>
    </row>
    <row r="7" spans="2:33" x14ac:dyDescent="0.2">
      <c r="B7" s="1" t="s">
        <v>65</v>
      </c>
      <c r="P7" s="1">
        <v>1959.2</v>
      </c>
    </row>
    <row r="8" spans="2:33" x14ac:dyDescent="0.2">
      <c r="B8" s="1" t="s">
        <v>66</v>
      </c>
      <c r="P8" s="1">
        <v>584</v>
      </c>
    </row>
    <row r="9" spans="2:33" x14ac:dyDescent="0.2">
      <c r="B9" s="1" t="s">
        <v>67</v>
      </c>
      <c r="P9" s="1">
        <v>72.3</v>
      </c>
    </row>
    <row r="10" spans="2:33" x14ac:dyDescent="0.2">
      <c r="B10" s="1" t="s">
        <v>68</v>
      </c>
    </row>
    <row r="11" spans="2:33" x14ac:dyDescent="0.2">
      <c r="B11" s="1" t="s">
        <v>69</v>
      </c>
      <c r="P11" s="1">
        <v>92.7</v>
      </c>
    </row>
    <row r="12" spans="2:33" x14ac:dyDescent="0.2">
      <c r="B12" s="1" t="s">
        <v>70</v>
      </c>
      <c r="P12" s="1">
        <v>584.29999999999995</v>
      </c>
    </row>
    <row r="13" spans="2:33" x14ac:dyDescent="0.2">
      <c r="B13" s="1" t="s">
        <v>71</v>
      </c>
      <c r="P13" s="1">
        <v>60.5</v>
      </c>
    </row>
    <row r="14" spans="2:33" x14ac:dyDescent="0.2">
      <c r="B14" s="1" t="s">
        <v>72</v>
      </c>
      <c r="P14" s="1" t="e">
        <f>P7+P8+P9+P11+P12+#REF!+P13</f>
        <v>#REF!</v>
      </c>
    </row>
    <row r="15" spans="2:33" s="3" customFormat="1" x14ac:dyDescent="0.2">
      <c r="B15" s="3" t="s">
        <v>73</v>
      </c>
      <c r="L15" s="39">
        <f>L6-L14</f>
        <v>5124.5999999999995</v>
      </c>
      <c r="P15" s="39"/>
    </row>
    <row r="16" spans="2:33" x14ac:dyDescent="0.2">
      <c r="B16" s="1" t="s">
        <v>74</v>
      </c>
    </row>
    <row r="17" spans="2:16" x14ac:dyDescent="0.2">
      <c r="B17" s="1" t="s">
        <v>75</v>
      </c>
    </row>
    <row r="18" spans="2:16" x14ac:dyDescent="0.2">
      <c r="B18" s="1" t="s">
        <v>76</v>
      </c>
    </row>
    <row r="19" spans="2:16" x14ac:dyDescent="0.2">
      <c r="B19" s="1" t="s">
        <v>77</v>
      </c>
    </row>
    <row r="20" spans="2:16" s="3" customFormat="1" x14ac:dyDescent="0.2">
      <c r="B20" s="3" t="s">
        <v>78</v>
      </c>
      <c r="L20" s="39"/>
    </row>
    <row r="21" spans="2:16" x14ac:dyDescent="0.2">
      <c r="B21" s="1" t="s">
        <v>79</v>
      </c>
    </row>
    <row r="22" spans="2:16" x14ac:dyDescent="0.2">
      <c r="B22" s="1" t="s">
        <v>4</v>
      </c>
    </row>
    <row r="24" spans="2:16" s="3" customFormat="1" x14ac:dyDescent="0.2">
      <c r="B24" s="3" t="s">
        <v>86</v>
      </c>
      <c r="L24" s="39"/>
      <c r="P24" s="43">
        <f>P6/L6-1</f>
        <v>0.10556921515825635</v>
      </c>
    </row>
    <row r="25" spans="2:16" x14ac:dyDescent="0.2">
      <c r="B25" s="1" t="s">
        <v>85</v>
      </c>
    </row>
    <row r="27" spans="2:16" x14ac:dyDescent="0.2">
      <c r="B27" s="1" t="s">
        <v>80</v>
      </c>
      <c r="L27" s="1"/>
      <c r="P27" s="44"/>
    </row>
    <row r="28" spans="2:16" x14ac:dyDescent="0.2">
      <c r="B28" s="1" t="s">
        <v>81</v>
      </c>
    </row>
    <row r="29" spans="2:16" x14ac:dyDescent="0.2">
      <c r="B29" s="1" t="s">
        <v>82</v>
      </c>
    </row>
    <row r="30" spans="2:16" x14ac:dyDescent="0.2">
      <c r="B30" s="1" t="s">
        <v>83</v>
      </c>
    </row>
    <row r="32" spans="2:16" x14ac:dyDescent="0.2">
      <c r="B32" s="1" t="s">
        <v>84</v>
      </c>
    </row>
  </sheetData>
  <pageMargins left="0.7" right="0.7" top="0.75" bottom="0.75" header="0.3" footer="0.3"/>
  <ignoredErrors>
    <ignoredError sqref="P6 L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2022-07-13T14:11:07Z</dcterms:created>
  <dcterms:modified xsi:type="dcterms:W3CDTF">2022-07-13T23:13:54Z</dcterms:modified>
</cp:coreProperties>
</file>