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Hill\Documents\"/>
    </mc:Choice>
  </mc:AlternateContent>
  <xr:revisionPtr revIDLastSave="0" documentId="13_ncr:1_{F8882084-761D-4F90-92CF-B30AC71EBD6F}" xr6:coauthVersionLast="47" xr6:coauthVersionMax="47" xr10:uidLastSave="{00000000-0000-0000-0000-000000000000}"/>
  <bookViews>
    <workbookView xWindow="-120" yWindow="-120" windowWidth="29040" windowHeight="15840" xr2:uid="{939DF706-69D2-469A-993A-E0EA088AE2D9}"/>
  </bookViews>
  <sheets>
    <sheet name="Main" sheetId="1" r:id="rId1"/>
    <sheet name="Financial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L15" i="2"/>
  <c r="K15" i="2"/>
  <c r="L23" i="2"/>
  <c r="K11" i="2"/>
  <c r="K21" i="2"/>
  <c r="K18" i="2"/>
  <c r="K9" i="2"/>
  <c r="K19" i="2" s="1"/>
  <c r="K5" i="2"/>
  <c r="L21" i="2"/>
  <c r="L20" i="2"/>
  <c r="L19" i="2"/>
  <c r="L18" i="2"/>
  <c r="L14" i="2"/>
  <c r="L12" i="2"/>
  <c r="L9" i="2"/>
  <c r="L5" i="2"/>
  <c r="C9" i="1"/>
  <c r="C12" i="1"/>
  <c r="K12" i="2" l="1"/>
  <c r="K14" i="2" s="1"/>
  <c r="K20" i="2" s="1"/>
  <c r="C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Hill</author>
  </authors>
  <commentList>
    <comment ref="C25" authorId="0" shapeId="0" xr:uid="{18527B76-9EAA-46EC-A75C-B00B5431F3AE}">
      <text>
        <r>
          <rPr>
            <b/>
            <sz val="9"/>
            <color indexed="81"/>
            <rFont val="Tahoma"/>
            <family val="2"/>
          </rPr>
          <t xml:space="preserve">As </t>
        </r>
        <r>
          <rPr>
            <b/>
            <i/>
            <sz val="9"/>
            <color indexed="81"/>
            <rFont val="Tahoma"/>
            <family val="2"/>
          </rPr>
          <t>Remote Monitored Systems Plc and renamed in 2021</t>
        </r>
      </text>
    </comment>
  </commentList>
</comments>
</file>

<file path=xl/sharedStrings.xml><?xml version="1.0" encoding="utf-8"?>
<sst xmlns="http://schemas.openxmlformats.org/spreadsheetml/2006/main" count="49" uniqueCount="43">
  <si>
    <t>£NNN</t>
  </si>
  <si>
    <t>Nanosynth Group Plc</t>
  </si>
  <si>
    <t>Stock Overview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</si>
  <si>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</si>
  <si>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</si>
  <si>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</si>
  <si>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</si>
  <si>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</si>
  <si>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</si>
  <si>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</si>
  <si>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</si>
  <si>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</si>
  <si>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</si>
  <si>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FY21</t>
  </si>
  <si>
    <t>Key Events</t>
  </si>
  <si>
    <t>Company Overview</t>
  </si>
  <si>
    <t>Profile</t>
  </si>
  <si>
    <t>HQ</t>
  </si>
  <si>
    <t>Founded</t>
  </si>
  <si>
    <t>Mr. Mark Duffin</t>
  </si>
  <si>
    <t>Mr. Andrew Stedman</t>
  </si>
  <si>
    <t>London, UK</t>
  </si>
  <si>
    <t>Focuses on the synthesis &amp; application of nanoparticles</t>
  </si>
  <si>
    <t>Revenue</t>
  </si>
  <si>
    <t>COGS</t>
  </si>
  <si>
    <t>Gross Profit</t>
  </si>
  <si>
    <t>Administrative</t>
  </si>
  <si>
    <t>Other Income</t>
  </si>
  <si>
    <t>Impairments</t>
  </si>
  <si>
    <t>Operating Income</t>
  </si>
  <si>
    <t>Finance Costs</t>
  </si>
  <si>
    <t>Finance Income</t>
  </si>
  <si>
    <t>Pretax Income</t>
  </si>
  <si>
    <t>Taxes</t>
  </si>
  <si>
    <t>Net Income</t>
  </si>
  <si>
    <t>EPS</t>
  </si>
  <si>
    <t>Gross Margin</t>
  </si>
  <si>
    <t>Operating Margin</t>
  </si>
  <si>
    <t xml:space="preserve">Net Margin </t>
  </si>
  <si>
    <t>FY20</t>
  </si>
  <si>
    <t>Revenue Y/Y</t>
  </si>
  <si>
    <t>Balance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</si>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</sst>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70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6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7" xfId="0" applyNumberFormat="1" applyFont="1" applyBorder="1"/>
    <xf numFmtId="0" fontId="3" fillId="0" borderId="5" xfId="0" applyFont="1" applyBorder="1" applyAlignment="1">
      <alignment horizontal="right"/>
    </xf>
    <xf numFmtId="0" fontId="2" fillId="0" borderId="0" xfId="0" applyFont="1"/>
    <xf numFmtId="0" fontId="3" fillId="4" borderId="0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0" borderId="0" xfId="0" applyFont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4" fontId="4" fillId="0" borderId="0" xfId="0" applyNumberFormat="1" applyFont="1"/>
    <xf numFmtId="4" fontId="3" fillId="0" borderId="0" xfId="0" applyNumberFormat="1" applyFont="1"/>
    <xf numFmtId="9" fontId="3" fillId="0" borderId="0" xfId="1" applyFont="1"/>
    <xf numFmtId="164" fontId="4" fillId="0" borderId="0" xfId="0" applyNumberFormat="1" applyFont="1"/>
    <xf numFmtId="164" fontId="3" fillId="0" borderId="0" xfId="0" applyNumberFormat="1" applyFont="1"/>
    <xf numFmtId="170" fontId="3" fillId="0" borderId="0" xfId="0" applyNumberFormat="1" applyFont="1"/>
    <xf numFmtId="0" fontId="10" fillId="0" borderId="0" xfId="0" applyFont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7</xdr:col>
      <xdr:colOff>9525</xdr:colOff>
      <xdr:row>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E73CD-F93E-9A9A-CAD5-4971F147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323850"/>
          <a:ext cx="1133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0</xdr:rowOff>
    </xdr:from>
    <xdr:to>
      <xdr:col>12</xdr:col>
      <xdr:colOff>9525</xdr:colOff>
      <xdr:row>49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EC26753-041C-B8BF-7720-F7D413E6E323}"/>
            </a:ext>
          </a:extLst>
        </xdr:cNvPr>
        <xdr:cNvCxnSpPr/>
      </xdr:nvCxnSpPr>
      <xdr:spPr>
        <a:xfrm>
          <a:off x="7886700" y="0"/>
          <a:ext cx="0" cy="79438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6E55-C976-4FFB-990E-3280226C7CC0}">
  <dimension ref="B3:R31"/>
  <sheetViews>
    <sheetView tabSelected="1" workbookViewId="0">
      <selection activeCell="M9" sqref="M9:R9"/>
    </sheetView>
  </sheetViews>
  <sheetFormatPr defaultRowHeight="12.75" x14ac:dyDescent="0.2"/>
  <cols>
    <col min="1" max="16384" width="9.140625" style="1"/>
  </cols>
  <sheetData>
    <row r="3" spans="2:18" ht="15" x14ac:dyDescent="0.25">
      <c r="B3" s="3" t="s">
        <v>0</v>
      </c>
      <c r="F3" s="20"/>
    </row>
    <row r="4" spans="2:18" x14ac:dyDescent="0.2">
      <c r="B4" s="2" t="s">
        <v>1</v>
      </c>
    </row>
    <row r="6" spans="2:18" x14ac:dyDescent="0.2">
      <c r="B6" s="6" t="s">
        <v>2</v>
      </c>
      <c r="C6" s="7"/>
      <c r="D6" s="8"/>
      <c r="F6" s="6" t="s">
        <v>14</v>
      </c>
      <c r="G6" s="7"/>
      <c r="H6" s="7"/>
      <c r="I6" s="7"/>
      <c r="J6" s="7"/>
      <c r="K6" s="8"/>
      <c r="M6" s="6" t="s">
        <v>15</v>
      </c>
      <c r="N6" s="7"/>
      <c r="O6" s="7"/>
      <c r="P6" s="7"/>
      <c r="Q6" s="7"/>
      <c r="R6" s="8"/>
    </row>
    <row r="7" spans="2:18" x14ac:dyDescent="0.2">
      <c r="B7" s="9" t="s">
        <v>3</v>
      </c>
      <c r="C7" s="4">
        <v>5.7000000000000002E-3</v>
      </c>
      <c r="D7" s="19"/>
      <c r="F7" s="25"/>
      <c r="G7" s="21"/>
      <c r="H7" s="21"/>
      <c r="I7" s="21"/>
      <c r="J7" s="21"/>
      <c r="K7" s="22"/>
      <c r="M7" s="46" t="s">
        <v>22</v>
      </c>
      <c r="N7" s="11"/>
      <c r="O7" s="11"/>
      <c r="P7" s="11"/>
      <c r="Q7" s="11"/>
      <c r="R7" s="12"/>
    </row>
    <row r="8" spans="2:18" x14ac:dyDescent="0.2">
      <c r="B8" s="9" t="s">
        <v>4</v>
      </c>
      <c r="C8" s="17">
        <v>2800</v>
      </c>
      <c r="D8" s="19" t="s">
        <v>13</v>
      </c>
      <c r="F8" s="25"/>
      <c r="G8" s="21"/>
      <c r="H8" s="21"/>
      <c r="I8" s="21"/>
      <c r="J8" s="21"/>
      <c r="K8" s="22"/>
      <c r="M8" s="46"/>
      <c r="N8" s="11"/>
      <c r="O8" s="11"/>
      <c r="P8" s="11"/>
      <c r="Q8" s="11"/>
      <c r="R8" s="12"/>
    </row>
    <row r="9" spans="2:18" x14ac:dyDescent="0.2">
      <c r="B9" s="9" t="s">
        <v>5</v>
      </c>
      <c r="C9" s="17">
        <f>C7*C8</f>
        <v>15.96</v>
      </c>
      <c r="D9" s="19"/>
      <c r="F9" s="25"/>
      <c r="G9" s="21"/>
      <c r="H9" s="21"/>
      <c r="I9" s="21"/>
      <c r="J9" s="21"/>
      <c r="K9" s="22"/>
      <c r="M9" s="47"/>
      <c r="N9" s="13"/>
      <c r="O9" s="13"/>
      <c r="P9" s="13"/>
      <c r="Q9" s="13"/>
      <c r="R9" s="14"/>
    </row>
    <row r="10" spans="2:18" x14ac:dyDescent="0.2">
      <c r="B10" s="9" t="s">
        <v>6</v>
      </c>
      <c r="C10" s="17">
        <f>3.760992</f>
        <v>3.7609919999999999</v>
      </c>
      <c r="D10" s="19" t="s">
        <v>13</v>
      </c>
      <c r="F10" s="25"/>
      <c r="G10" s="21"/>
      <c r="H10" s="21"/>
      <c r="I10" s="21"/>
      <c r="J10" s="21"/>
      <c r="K10" s="22"/>
    </row>
    <row r="11" spans="2:18" x14ac:dyDescent="0.2">
      <c r="B11" s="9" t="s">
        <v>7</v>
      </c>
      <c r="C11" s="17">
        <v>0</v>
      </c>
      <c r="D11" s="19" t="s">
        <v>13</v>
      </c>
      <c r="F11" s="25"/>
      <c r="G11" s="21"/>
      <c r="H11" s="21"/>
      <c r="I11" s="21"/>
      <c r="J11" s="21"/>
      <c r="K11" s="22"/>
    </row>
    <row r="12" spans="2:18" x14ac:dyDescent="0.2">
      <c r="B12" s="9" t="s">
        <v>8</v>
      </c>
      <c r="C12" s="17">
        <f>C10-C11</f>
        <v>3.7609919999999999</v>
      </c>
      <c r="D12" s="19" t="s">
        <v>13</v>
      </c>
      <c r="F12" s="25"/>
      <c r="G12" s="21"/>
      <c r="H12" s="21"/>
      <c r="I12" s="21"/>
      <c r="J12" s="21"/>
      <c r="K12" s="22"/>
    </row>
    <row r="13" spans="2:18" x14ac:dyDescent="0.2">
      <c r="B13" s="10" t="s">
        <v>9</v>
      </c>
      <c r="C13" s="18">
        <f>C9-C12</f>
        <v>12.199008000000001</v>
      </c>
      <c r="D13" s="5"/>
      <c r="F13" s="25"/>
      <c r="G13" s="21"/>
      <c r="H13" s="21"/>
      <c r="I13" s="21"/>
      <c r="J13" s="21"/>
      <c r="K13" s="22"/>
    </row>
    <row r="14" spans="2:18" x14ac:dyDescent="0.2">
      <c r="F14" s="25"/>
      <c r="G14" s="21"/>
      <c r="H14" s="21"/>
      <c r="I14" s="21"/>
      <c r="J14" s="21"/>
      <c r="K14" s="22"/>
    </row>
    <row r="15" spans="2:18" x14ac:dyDescent="0.2">
      <c r="F15" s="25"/>
      <c r="G15" s="21"/>
      <c r="H15" s="21"/>
      <c r="I15" s="21"/>
      <c r="J15" s="21"/>
      <c r="K15" s="22"/>
    </row>
    <row r="16" spans="2:18" x14ac:dyDescent="0.2">
      <c r="B16" s="6" t="s">
        <v>10</v>
      </c>
      <c r="C16" s="7"/>
      <c r="D16" s="8"/>
      <c r="F16" s="25"/>
      <c r="G16" s="21"/>
      <c r="H16" s="21"/>
      <c r="I16" s="21"/>
      <c r="J16" s="21"/>
      <c r="K16" s="22"/>
    </row>
    <row r="17" spans="2:11" x14ac:dyDescent="0.2">
      <c r="B17" s="15" t="s">
        <v>11</v>
      </c>
      <c r="C17" s="11" t="s">
        <v>19</v>
      </c>
      <c r="D17" s="12"/>
      <c r="F17" s="25"/>
      <c r="G17" s="21"/>
      <c r="H17" s="21"/>
      <c r="I17" s="21"/>
      <c r="J17" s="21"/>
      <c r="K17" s="22"/>
    </row>
    <row r="18" spans="2:11" x14ac:dyDescent="0.2">
      <c r="B18" s="15" t="s">
        <v>12</v>
      </c>
      <c r="C18" s="34" t="s">
        <v>20</v>
      </c>
      <c r="D18" s="35"/>
      <c r="F18" s="26"/>
      <c r="G18" s="23"/>
      <c r="H18" s="23"/>
      <c r="I18" s="23"/>
      <c r="J18" s="23"/>
      <c r="K18" s="24"/>
    </row>
    <row r="19" spans="2:11" x14ac:dyDescent="0.2">
      <c r="B19" s="15"/>
      <c r="C19" s="32"/>
      <c r="D19" s="33"/>
    </row>
    <row r="20" spans="2:11" x14ac:dyDescent="0.2">
      <c r="B20" s="16"/>
      <c r="C20" s="30"/>
      <c r="D20" s="31"/>
    </row>
    <row r="23" spans="2:11" x14ac:dyDescent="0.2">
      <c r="B23" s="6" t="s">
        <v>16</v>
      </c>
      <c r="C23" s="7"/>
      <c r="D23" s="8"/>
      <c r="E23" s="29"/>
    </row>
    <row r="24" spans="2:11" x14ac:dyDescent="0.2">
      <c r="B24" s="27" t="s">
        <v>17</v>
      </c>
      <c r="C24" s="11" t="s">
        <v>21</v>
      </c>
      <c r="D24" s="12"/>
    </row>
    <row r="25" spans="2:11" x14ac:dyDescent="0.2">
      <c r="B25" s="27" t="s">
        <v>18</v>
      </c>
      <c r="C25" s="11">
        <v>2014</v>
      </c>
      <c r="D25" s="12"/>
    </row>
    <row r="26" spans="2:11" x14ac:dyDescent="0.2">
      <c r="B26" s="27"/>
      <c r="C26" s="11"/>
      <c r="D26" s="12"/>
    </row>
    <row r="27" spans="2:11" x14ac:dyDescent="0.2">
      <c r="B27" s="27"/>
      <c r="C27" s="11"/>
      <c r="D27" s="12"/>
    </row>
    <row r="28" spans="2:11" x14ac:dyDescent="0.2">
      <c r="B28" s="27"/>
      <c r="C28" s="11"/>
      <c r="D28" s="12"/>
    </row>
    <row r="29" spans="2:11" x14ac:dyDescent="0.2">
      <c r="B29" s="27"/>
      <c r="C29" s="11"/>
      <c r="D29" s="12"/>
    </row>
    <row r="30" spans="2:11" x14ac:dyDescent="0.2">
      <c r="B30" s="27"/>
      <c r="C30" s="11"/>
      <c r="D30" s="12"/>
    </row>
    <row r="31" spans="2:11" x14ac:dyDescent="0.2">
      <c r="B31" s="28"/>
      <c r="C31" s="13"/>
      <c r="D31" s="14"/>
    </row>
  </sheetData>
  <mergeCells count="18">
    <mergeCell ref="C29:D29"/>
    <mergeCell ref="C30:D30"/>
    <mergeCell ref="C31:D31"/>
    <mergeCell ref="M7:R7"/>
    <mergeCell ref="M8:R8"/>
    <mergeCell ref="M9:R9"/>
    <mergeCell ref="B23:D23"/>
    <mergeCell ref="C24:D24"/>
    <mergeCell ref="C25:D25"/>
    <mergeCell ref="C26:D26"/>
    <mergeCell ref="C27:D27"/>
    <mergeCell ref="C28:D28"/>
    <mergeCell ref="B6:D6"/>
    <mergeCell ref="B16:D16"/>
    <mergeCell ref="C17:D17"/>
    <mergeCell ref="C18:D18"/>
    <mergeCell ref="F6:K6"/>
    <mergeCell ref="M6:R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9E56-2D12-4697-BFBF-6A6225D4CBBF}">
  <dimension ref="B1:L2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RowHeight="12.75" x14ac:dyDescent="0.2"/>
  <cols>
    <col min="1" max="1" width="9.140625" style="1"/>
    <col min="2" max="2" width="17.5703125" style="1" bestFit="1" customWidth="1"/>
    <col min="3" max="10" width="9.140625" style="1"/>
    <col min="11" max="12" width="9.140625" style="1" customWidth="1"/>
    <col min="13" max="16384" width="9.140625" style="1"/>
  </cols>
  <sheetData>
    <row r="1" spans="2:12" s="37" customFormat="1" x14ac:dyDescent="0.2">
      <c r="K1" s="37" t="s">
        <v>39</v>
      </c>
      <c r="L1" s="37" t="s">
        <v>13</v>
      </c>
    </row>
    <row r="2" spans="2:12" s="36" customFormat="1" x14ac:dyDescent="0.2">
      <c r="K2" s="38">
        <v>44196</v>
      </c>
      <c r="L2" s="38">
        <v>44561</v>
      </c>
    </row>
    <row r="3" spans="2:12" s="2" customFormat="1" x14ac:dyDescent="0.2">
      <c r="B3" s="2" t="s">
        <v>23</v>
      </c>
      <c r="K3" s="42">
        <v>5.9999999999999995E-4</v>
      </c>
      <c r="L3" s="39">
        <v>0.20877799999999999</v>
      </c>
    </row>
    <row r="4" spans="2:12" x14ac:dyDescent="0.2">
      <c r="B4" s="1" t="s">
        <v>24</v>
      </c>
      <c r="K4" s="43">
        <v>1.4943E-2</v>
      </c>
      <c r="L4" s="40">
        <v>0.16402700000000001</v>
      </c>
    </row>
    <row r="5" spans="2:12" s="2" customFormat="1" x14ac:dyDescent="0.2">
      <c r="B5" s="2" t="s">
        <v>25</v>
      </c>
      <c r="K5" s="42">
        <f>K3-K4</f>
        <v>-1.4343E-2</v>
      </c>
      <c r="L5" s="39">
        <f>L3-L4</f>
        <v>4.4750999999999985E-2</v>
      </c>
    </row>
    <row r="6" spans="2:12" x14ac:dyDescent="0.2">
      <c r="B6" s="1" t="s">
        <v>26</v>
      </c>
      <c r="K6" s="43">
        <v>0.96035700000000002</v>
      </c>
      <c r="L6" s="40">
        <v>2.5379339999999999</v>
      </c>
    </row>
    <row r="7" spans="2:12" x14ac:dyDescent="0.2">
      <c r="B7" s="1" t="s">
        <v>27</v>
      </c>
      <c r="K7" s="43">
        <v>9.8410000000000008E-3</v>
      </c>
      <c r="L7" s="40">
        <v>2E-3</v>
      </c>
    </row>
    <row r="8" spans="2:12" x14ac:dyDescent="0.2">
      <c r="B8" s="1" t="s">
        <v>28</v>
      </c>
      <c r="K8" s="43">
        <v>0</v>
      </c>
      <c r="L8" s="40">
        <v>0.68765600000000004</v>
      </c>
    </row>
    <row r="9" spans="2:12" s="2" customFormat="1" x14ac:dyDescent="0.2">
      <c r="B9" s="2" t="s">
        <v>29</v>
      </c>
      <c r="K9" s="42">
        <f>K5-K6+K7-K8</f>
        <v>-0.96485900000000002</v>
      </c>
      <c r="L9" s="39">
        <f>L5-L6+L7-L8</f>
        <v>-3.1788390000000004</v>
      </c>
    </row>
    <row r="10" spans="2:12" x14ac:dyDescent="0.2">
      <c r="B10" s="1" t="s">
        <v>30</v>
      </c>
      <c r="K10" s="43">
        <v>4.0850000000000001E-3</v>
      </c>
      <c r="L10" s="40">
        <v>5.4500000000000002E-4</v>
      </c>
    </row>
    <row r="11" spans="2:12" x14ac:dyDescent="0.2">
      <c r="B11" s="1" t="s">
        <v>31</v>
      </c>
      <c r="K11" s="43">
        <f>0.000039</f>
        <v>3.8999999999999999E-5</v>
      </c>
      <c r="L11" s="40">
        <v>0</v>
      </c>
    </row>
    <row r="12" spans="2:12" x14ac:dyDescent="0.2">
      <c r="B12" s="1" t="s">
        <v>32</v>
      </c>
      <c r="K12" s="43">
        <f>K9-K10+K11</f>
        <v>-0.96890500000000002</v>
      </c>
      <c r="L12" s="40">
        <f>L9-L10+L11</f>
        <v>-3.1793840000000002</v>
      </c>
    </row>
    <row r="13" spans="2:12" x14ac:dyDescent="0.2">
      <c r="B13" s="1" t="s">
        <v>33</v>
      </c>
      <c r="K13" s="43">
        <v>0</v>
      </c>
      <c r="L13" s="40">
        <v>0</v>
      </c>
    </row>
    <row r="14" spans="2:12" s="2" customFormat="1" x14ac:dyDescent="0.2">
      <c r="B14" s="2" t="s">
        <v>34</v>
      </c>
      <c r="K14" s="42">
        <f>K12-K13</f>
        <v>-0.96890500000000002</v>
      </c>
      <c r="L14" s="39">
        <f>L12-L13</f>
        <v>-3.1793840000000002</v>
      </c>
    </row>
    <row r="15" spans="2:12" x14ac:dyDescent="0.2">
      <c r="B15" s="1" t="s">
        <v>35</v>
      </c>
      <c r="K15" s="1">
        <f>K14/K16</f>
        <v>-1.19109684327577E-3</v>
      </c>
      <c r="L15" s="1">
        <f t="shared" ref="L15" si="0">L14/L16</f>
        <v>-1.5363385131484878E-3</v>
      </c>
    </row>
    <row r="16" spans="2:12" x14ac:dyDescent="0.2">
      <c r="B16" s="1" t="s">
        <v>4</v>
      </c>
      <c r="K16" s="44">
        <v>813.45610599999998</v>
      </c>
      <c r="L16" s="44">
        <v>2069.455379</v>
      </c>
    </row>
    <row r="18" spans="2:12" x14ac:dyDescent="0.2">
      <c r="B18" s="1" t="s">
        <v>36</v>
      </c>
      <c r="K18" s="41">
        <f>K5/K3</f>
        <v>-23.905000000000001</v>
      </c>
      <c r="L18" s="41">
        <f>L5/L3</f>
        <v>0.2143472971290078</v>
      </c>
    </row>
    <row r="19" spans="2:12" x14ac:dyDescent="0.2">
      <c r="B19" s="1" t="s">
        <v>37</v>
      </c>
      <c r="K19" s="41">
        <f>K9/K3</f>
        <v>-1608.0983333333336</v>
      </c>
      <c r="L19" s="41">
        <f>L9/L3</f>
        <v>-15.225928977191087</v>
      </c>
    </row>
    <row r="20" spans="2:12" x14ac:dyDescent="0.2">
      <c r="B20" s="1" t="s">
        <v>38</v>
      </c>
      <c r="K20" s="41">
        <f>K14/K3</f>
        <v>-1614.8416666666669</v>
      </c>
      <c r="L20" s="41">
        <f>L14/L3</f>
        <v>-15.228539405492917</v>
      </c>
    </row>
    <row r="21" spans="2:12" x14ac:dyDescent="0.2">
      <c r="B21" s="1" t="s">
        <v>33</v>
      </c>
      <c r="K21" s="41">
        <f>K13/K3</f>
        <v>0</v>
      </c>
      <c r="L21" s="41">
        <f>L13/L3</f>
        <v>0</v>
      </c>
    </row>
    <row r="23" spans="2:12" x14ac:dyDescent="0.2">
      <c r="B23" s="1" t="s">
        <v>40</v>
      </c>
      <c r="L23" s="41">
        <f>L3/K3-1</f>
        <v>346.96333333333337</v>
      </c>
    </row>
    <row r="25" spans="2:12" x14ac:dyDescent="0.2">
      <c r="B25" s="1" t="s">
        <v>42</v>
      </c>
    </row>
    <row r="27" spans="2:12" x14ac:dyDescent="0.2">
      <c r="B27" s="45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Hill</cp:lastModifiedBy>
  <dcterms:created xsi:type="dcterms:W3CDTF">2022-07-05T10:18:04Z</dcterms:created>
  <dcterms:modified xsi:type="dcterms:W3CDTF">2022-07-05T12:53:54Z</dcterms:modified>
</cp:coreProperties>
</file>