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tocks\"/>
    </mc:Choice>
  </mc:AlternateContent>
  <xr:revisionPtr revIDLastSave="0" documentId="13_ncr:1_{6BB1EFC7-0560-41E7-B1F3-06DF130FB177}" xr6:coauthVersionLast="36" xr6:coauthVersionMax="47" xr10:uidLastSave="{00000000-0000-0000-0000-000000000000}"/>
  <bookViews>
    <workbookView xWindow="0" yWindow="495" windowWidth="31575" windowHeight="16275" xr2:uid="{F8DE6814-CA54-47B0-B491-5C3FDF16A78F}"/>
  </bookViews>
  <sheets>
    <sheet name="Main" sheetId="1" r:id="rId1"/>
    <sheet name="Sector Events" sheetId="2" r:id="rId2"/>
  </sheets>
  <externalReferences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1" l="1"/>
  <c r="P10" i="1"/>
  <c r="P11" i="1" l="1"/>
  <c r="L11" i="1"/>
  <c r="L9" i="1"/>
  <c r="L10" i="1" l="1"/>
  <c r="K10" i="1"/>
  <c r="O10" i="1"/>
  <c r="N10" i="1"/>
  <c r="K9" i="1" l="1"/>
  <c r="O9" i="1"/>
  <c r="N9" i="1" l="1"/>
  <c r="K11" i="1" l="1"/>
  <c r="O11" i="1"/>
  <c r="N11" i="1"/>
  <c r="M11" i="1" l="1"/>
  <c r="M9" i="1" l="1"/>
  <c r="M10" i="1" l="1"/>
  <c r="H10" i="1" l="1"/>
  <c r="H9" i="1"/>
  <c r="H11" i="1"/>
  <c r="F10" i="1" l="1"/>
  <c r="I10" i="1" l="1"/>
  <c r="G10" i="1"/>
  <c r="F9" i="1" l="1"/>
  <c r="F11" i="1"/>
  <c r="G9" i="1" l="1"/>
  <c r="I9" i="1" l="1"/>
  <c r="I11" i="1" l="1"/>
  <c r="G11" i="1" l="1"/>
</calcChain>
</file>

<file path=xl/sharedStrings.xml><?xml version="1.0" encoding="utf-8"?>
<sst xmlns="http://schemas.openxmlformats.org/spreadsheetml/2006/main" count="60" uniqueCount="47">
  <si>
    <t>23&amp;Me</t>
  </si>
  <si>
    <t>$ME</t>
  </si>
  <si>
    <t>Abingdon Health</t>
  </si>
  <si>
    <t>ABDX</t>
  </si>
  <si>
    <t>Avacta</t>
  </si>
  <si>
    <t>AVCT</t>
  </si>
  <si>
    <t>EKF Diagnostics</t>
  </si>
  <si>
    <t>EKF</t>
  </si>
  <si>
    <t>AIM</t>
  </si>
  <si>
    <t>Novacyt</t>
  </si>
  <si>
    <t>Yourgene Health</t>
  </si>
  <si>
    <t>YGEN</t>
  </si>
  <si>
    <t>$</t>
  </si>
  <si>
    <t>£</t>
  </si>
  <si>
    <t>€</t>
  </si>
  <si>
    <t>Diagnostic &amp; nascent clinical stage drug &amp; point-of-care COVID-19 LFT</t>
  </si>
  <si>
    <t>A manufacturer &amp; distributer of point-of-care analysis</t>
  </si>
  <si>
    <t>UK molecular diagnostics group which develops &amp; commercialises genetic products and services</t>
  </si>
  <si>
    <t>MCAP</t>
  </si>
  <si>
    <t>Ticker</t>
  </si>
  <si>
    <t>Company Name</t>
  </si>
  <si>
    <t>Market</t>
  </si>
  <si>
    <t>Description</t>
  </si>
  <si>
    <t>Currency</t>
  </si>
  <si>
    <t>MyHealthChecked</t>
  </si>
  <si>
    <t>MHC</t>
  </si>
  <si>
    <t>Genedrive</t>
  </si>
  <si>
    <t>GDR</t>
  </si>
  <si>
    <t>Omega Diagnostics Group</t>
  </si>
  <si>
    <t>ODX</t>
  </si>
  <si>
    <t>NASDAQ</t>
  </si>
  <si>
    <t>NCYT</t>
  </si>
  <si>
    <t>French-based diagnostics company focusing on infectious diseases - Dual listed on EURONEXT as ALNOV</t>
  </si>
  <si>
    <t>EV</t>
  </si>
  <si>
    <t>Share Price</t>
  </si>
  <si>
    <t>Specialists in contract manufacture of diagnostic tests (AbC-19 [COVID] rapid antibody test)</t>
  </si>
  <si>
    <t>PCR COVID-19 testing kits, due to launch generic diagnostic wellbeing tests in H122 (COVID: PCR, LFT &amp; Cert Preg: MyLotus)</t>
  </si>
  <si>
    <t>VISITECT COVID-19 Antigen test</t>
  </si>
  <si>
    <t>Molecular diagnostics for ident &amp; treatment of diseases, human genotyping, animal health, pathogen identification &amp; more</t>
  </si>
  <si>
    <t>Net Cash</t>
  </si>
  <si>
    <t>US Listed provider of direct-to-consumer genetic testing services (DNA ancestry)</t>
  </si>
  <si>
    <t>OM %</t>
  </si>
  <si>
    <t>GM %</t>
  </si>
  <si>
    <t>NM %</t>
  </si>
  <si>
    <t>2021 E</t>
  </si>
  <si>
    <t>2020 E</t>
  </si>
  <si>
    <t>2021 RevG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</si>
</sst>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#,##0%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/>
    <xf numFmtId="3" fontId="3" fillId="0" borderId="0" xfId="0" applyNumberFormat="1" applyFont="1"/>
    <xf numFmtId="4" fontId="3" fillId="0" borderId="0" xfId="0" applyNumberFormat="1" applyFont="1"/>
    <xf numFmtId="0" fontId="3" fillId="0" borderId="0" xfId="0" applyFont="1" applyAlignment="1">
      <alignment horizontal="center"/>
    </xf>
    <xf numFmtId="2" fontId="3" fillId="0" borderId="0" xfId="0" applyNumberFormat="1" applyFont="1"/>
    <xf numFmtId="0" fontId="5" fillId="0" borderId="0" xfId="1" applyFont="1"/>
    <xf numFmtId="164" fontId="3" fillId="0" borderId="0" xfId="0" applyNumberFormat="1" applyFont="1"/>
    <xf numFmtId="4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6" fontId="3" fillId="0" borderId="0" xfId="2" applyNumberFormat="1" applyFont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YG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ODX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MH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7">
          <cell r="C7">
            <v>6.6000000000000003E-2</v>
          </cell>
        </row>
        <row r="9">
          <cell r="C9">
            <v>47.769480000000001</v>
          </cell>
        </row>
        <row r="12">
          <cell r="C12">
            <v>4.5510000000000002</v>
          </cell>
        </row>
        <row r="13">
          <cell r="C13">
            <v>43.21848</v>
          </cell>
        </row>
      </sheetData>
      <sheetData sheetId="1">
        <row r="16">
          <cell r="M16">
            <v>-2.4339999999999997</v>
          </cell>
          <cell r="N16">
            <v>-12.184000000000001</v>
          </cell>
        </row>
        <row r="20">
          <cell r="N20">
            <v>0.1008246553903569</v>
          </cell>
        </row>
        <row r="22">
          <cell r="N22">
            <v>0.62204724409448819</v>
          </cell>
        </row>
        <row r="23">
          <cell r="N23">
            <v>-0.640255905511811</v>
          </cell>
        </row>
        <row r="24">
          <cell r="N24">
            <v>-1.6662292213473315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3.925E-2</v>
          </cell>
        </row>
        <row r="8">
          <cell r="C8">
            <v>9.1326900000000002</v>
          </cell>
        </row>
        <row r="11">
          <cell r="C11">
            <v>-0.67982100000000001</v>
          </cell>
        </row>
        <row r="12">
          <cell r="C12">
            <v>9.8125110000000006</v>
          </cell>
        </row>
      </sheetData>
      <sheetData sheetId="1">
        <row r="13">
          <cell r="M13">
            <v>2.8846819999999997</v>
          </cell>
          <cell r="N13">
            <v>-2.5276010000000002</v>
          </cell>
        </row>
        <row r="15">
          <cell r="N15">
            <v>0.50092337562676104</v>
          </cell>
        </row>
        <row r="16">
          <cell r="N16">
            <v>-0.39584361705215165</v>
          </cell>
        </row>
        <row r="17">
          <cell r="N17">
            <v>-0.4180978097837984</v>
          </cell>
        </row>
        <row r="21">
          <cell r="N21">
            <v>-9.4228099719593006E-2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Substantial Holdings"/>
    </sheetNames>
    <sheetDataSet>
      <sheetData sheetId="0">
        <row r="6">
          <cell r="C6">
            <v>1.5299999999999999E-2</v>
          </cell>
        </row>
        <row r="8">
          <cell r="C8">
            <v>11.935377000000001</v>
          </cell>
        </row>
        <row r="11">
          <cell r="C11">
            <v>6.4</v>
          </cell>
        </row>
        <row r="12">
          <cell r="C12">
            <v>5.5353770000000004</v>
          </cell>
        </row>
      </sheetData>
      <sheetData sheetId="1">
        <row r="17">
          <cell r="Q17">
            <v>-3.7625495999999994</v>
          </cell>
          <cell r="R17">
            <v>2.0040000000000018</v>
          </cell>
        </row>
        <row r="21">
          <cell r="R21">
            <v>0.31295798729848567</v>
          </cell>
        </row>
        <row r="22">
          <cell r="R22">
            <v>0.12493893502686867</v>
          </cell>
        </row>
        <row r="23">
          <cell r="R23">
            <v>0.12237420615534939</v>
          </cell>
        </row>
        <row r="27">
          <cell r="R27">
            <v>329.9620048504446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63;ODX.xlsx" TargetMode="External"/><Relationship Id="rId2" Type="http://schemas.openxmlformats.org/officeDocument/2006/relationships/hyperlink" Target="&#163;MHC.xlsx" TargetMode="External"/><Relationship Id="rId1" Type="http://schemas.openxmlformats.org/officeDocument/2006/relationships/hyperlink" Target="&#163;YGEN.xls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BF4DA-B7AB-406E-8B72-EA69C0962F56}">
  <dimension ref="B2:P11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7" sqref="J8:K17"/>
    </sheetView>
  </sheetViews>
  <sheetFormatPr defaultColWidth="8.85546875" defaultRowHeight="12.75" x14ac:dyDescent="0.2"/>
  <cols>
    <col min="1" max="1" width="8.85546875" style="1" customWidth="1"/>
    <col min="2" max="2" width="12.7109375" style="1" bestFit="1" customWidth="1"/>
    <col min="3" max="3" width="24" style="1" bestFit="1" customWidth="1"/>
    <col min="4" max="5" width="8.85546875" style="1"/>
    <col min="6" max="6" width="10.85546875" style="1" bestFit="1" customWidth="1"/>
    <col min="7" max="7" width="8.85546875" style="1"/>
    <col min="8" max="8" width="10.85546875" style="1" customWidth="1"/>
    <col min="9" max="9" width="8.85546875" style="1"/>
    <col min="10" max="10" width="95.85546875" style="1" bestFit="1" customWidth="1"/>
    <col min="11" max="15" width="8.85546875" style="1"/>
    <col min="16" max="16" width="9.42578125" style="1" bestFit="1" customWidth="1"/>
    <col min="17" max="16384" width="8.85546875" style="1"/>
  </cols>
  <sheetData>
    <row r="2" spans="2:16" x14ac:dyDescent="0.2">
      <c r="B2" s="2" t="s">
        <v>19</v>
      </c>
      <c r="C2" s="2" t="s">
        <v>20</v>
      </c>
      <c r="D2" s="3" t="s">
        <v>21</v>
      </c>
      <c r="E2" s="3" t="s">
        <v>23</v>
      </c>
      <c r="F2" s="3" t="s">
        <v>34</v>
      </c>
      <c r="G2" s="3" t="s">
        <v>18</v>
      </c>
      <c r="H2" s="3" t="s">
        <v>39</v>
      </c>
      <c r="I2" s="3" t="s">
        <v>33</v>
      </c>
      <c r="J2" s="2" t="s">
        <v>22</v>
      </c>
      <c r="K2" s="3" t="s">
        <v>44</v>
      </c>
      <c r="L2" s="3" t="s">
        <v>45</v>
      </c>
      <c r="M2" s="3" t="s">
        <v>42</v>
      </c>
      <c r="N2" s="3" t="s">
        <v>41</v>
      </c>
      <c r="O2" s="3" t="s">
        <v>43</v>
      </c>
      <c r="P2" s="3" t="s">
        <v>46</v>
      </c>
    </row>
    <row r="3" spans="2:16" x14ac:dyDescent="0.2">
      <c r="B3" s="1" t="s">
        <v>1</v>
      </c>
      <c r="C3" s="1" t="s">
        <v>0</v>
      </c>
      <c r="D3" s="4" t="s">
        <v>30</v>
      </c>
      <c r="E3" s="4" t="s">
        <v>12</v>
      </c>
      <c r="F3" s="5">
        <v>2.78</v>
      </c>
      <c r="G3" s="6">
        <v>3000</v>
      </c>
      <c r="H3" s="7"/>
      <c r="I3" s="6"/>
      <c r="J3" s="1" t="s">
        <v>40</v>
      </c>
      <c r="M3" s="8"/>
    </row>
    <row r="4" spans="2:16" x14ac:dyDescent="0.2">
      <c r="B4" s="1" t="s">
        <v>3</v>
      </c>
      <c r="C4" s="1" t="s">
        <v>2</v>
      </c>
      <c r="D4" s="4" t="s">
        <v>8</v>
      </c>
      <c r="E4" s="4" t="s">
        <v>13</v>
      </c>
      <c r="F4" s="5">
        <v>0.1135</v>
      </c>
      <c r="G4" s="6">
        <v>50</v>
      </c>
      <c r="H4" s="7"/>
      <c r="I4" s="6"/>
      <c r="J4" s="1" t="s">
        <v>35</v>
      </c>
      <c r="M4" s="8"/>
    </row>
    <row r="5" spans="2:16" x14ac:dyDescent="0.2">
      <c r="B5" s="1" t="s">
        <v>5</v>
      </c>
      <c r="C5" s="1" t="s">
        <v>4</v>
      </c>
      <c r="D5" s="4" t="s">
        <v>8</v>
      </c>
      <c r="E5" s="4" t="s">
        <v>13</v>
      </c>
      <c r="F5" s="9">
        <v>125.88</v>
      </c>
      <c r="G5" s="1">
        <v>291</v>
      </c>
      <c r="H5" s="7"/>
      <c r="J5" s="1" t="s">
        <v>15</v>
      </c>
      <c r="M5" s="8"/>
    </row>
    <row r="6" spans="2:16" x14ac:dyDescent="0.2">
      <c r="B6" s="1" t="s">
        <v>7</v>
      </c>
      <c r="C6" s="1" t="s">
        <v>6</v>
      </c>
      <c r="D6" s="4" t="s">
        <v>8</v>
      </c>
      <c r="E6" s="4" t="s">
        <v>13</v>
      </c>
      <c r="F6" s="9">
        <v>34.74</v>
      </c>
      <c r="G6" s="1">
        <v>357</v>
      </c>
      <c r="H6" s="7"/>
      <c r="J6" s="1" t="s">
        <v>16</v>
      </c>
      <c r="M6" s="8"/>
    </row>
    <row r="7" spans="2:16" x14ac:dyDescent="0.2">
      <c r="B7" s="1" t="s">
        <v>31</v>
      </c>
      <c r="C7" s="1" t="s">
        <v>9</v>
      </c>
      <c r="D7" s="4" t="s">
        <v>8</v>
      </c>
      <c r="E7" s="4" t="s">
        <v>14</v>
      </c>
      <c r="F7" s="9">
        <v>153.65</v>
      </c>
      <c r="G7" s="1">
        <v>220</v>
      </c>
      <c r="H7" s="7"/>
      <c r="J7" s="1" t="s">
        <v>32</v>
      </c>
      <c r="M7" s="8"/>
    </row>
    <row r="8" spans="2:16" x14ac:dyDescent="0.2">
      <c r="B8" s="1" t="s">
        <v>27</v>
      </c>
      <c r="C8" s="1" t="s">
        <v>26</v>
      </c>
      <c r="D8" s="4" t="s">
        <v>8</v>
      </c>
      <c r="E8" s="4" t="s">
        <v>13</v>
      </c>
      <c r="F8" s="5">
        <v>0.25330000000000003</v>
      </c>
      <c r="G8" s="1">
        <v>21</v>
      </c>
      <c r="H8" s="7"/>
      <c r="J8" s="1" t="s">
        <v>38</v>
      </c>
      <c r="M8" s="8"/>
    </row>
    <row r="9" spans="2:16" x14ac:dyDescent="0.2">
      <c r="B9" s="10" t="s">
        <v>11</v>
      </c>
      <c r="C9" s="1" t="s">
        <v>10</v>
      </c>
      <c r="D9" s="4" t="s">
        <v>8</v>
      </c>
      <c r="E9" s="4" t="s">
        <v>13</v>
      </c>
      <c r="F9" s="5">
        <f>[1]Main!$C$7</f>
        <v>6.6000000000000003E-2</v>
      </c>
      <c r="G9" s="11">
        <f>[1]Main!$C$9</f>
        <v>47.769480000000001</v>
      </c>
      <c r="H9" s="7">
        <f>[1]Main!$C$12</f>
        <v>4.5510000000000002</v>
      </c>
      <c r="I9" s="11">
        <f>[1]Main!$C$13</f>
        <v>43.21848</v>
      </c>
      <c r="J9" s="1" t="s">
        <v>17</v>
      </c>
      <c r="K9" s="12">
        <f>'[1]Financial Model'!$N$16</f>
        <v>-12.184000000000001</v>
      </c>
      <c r="L9" s="12">
        <f>'[1]Financial Model'!$M$16</f>
        <v>-2.4339999999999997</v>
      </c>
      <c r="M9" s="13">
        <f>'[1]Financial Model'!$N$22</f>
        <v>0.62204724409448819</v>
      </c>
      <c r="N9" s="13">
        <f>'[1]Financial Model'!$N$23</f>
        <v>-0.640255905511811</v>
      </c>
      <c r="O9" s="13">
        <f>'[1]Financial Model'!$N$24</f>
        <v>-1.6662292213473315</v>
      </c>
      <c r="P9" s="13">
        <f>'[1]Financial Model'!$N$20</f>
        <v>0.1008246553903569</v>
      </c>
    </row>
    <row r="10" spans="2:16" x14ac:dyDescent="0.2">
      <c r="B10" s="10" t="s">
        <v>29</v>
      </c>
      <c r="C10" s="1" t="s">
        <v>28</v>
      </c>
      <c r="D10" s="4" t="s">
        <v>8</v>
      </c>
      <c r="E10" s="4" t="s">
        <v>13</v>
      </c>
      <c r="F10" s="5">
        <f>[2]Main!$C$6</f>
        <v>3.925E-2</v>
      </c>
      <c r="G10" s="9">
        <f>[2]Main!$C$8</f>
        <v>9.1326900000000002</v>
      </c>
      <c r="H10" s="7">
        <f>[2]Main!$C$11</f>
        <v>-0.67982100000000001</v>
      </c>
      <c r="I10" s="9">
        <f>[2]Main!$C$12</f>
        <v>9.8125110000000006</v>
      </c>
      <c r="J10" s="1" t="s">
        <v>37</v>
      </c>
      <c r="K10" s="14">
        <f>'[2]Financial Model'!$N$13</f>
        <v>-2.5276010000000002</v>
      </c>
      <c r="L10" s="14">
        <f>'[2]Financial Model'!$M$13</f>
        <v>2.8846819999999997</v>
      </c>
      <c r="M10" s="13">
        <f>'[2]Financial Model'!$N$15</f>
        <v>0.50092337562676104</v>
      </c>
      <c r="N10" s="13">
        <f>'[2]Financial Model'!$N$16</f>
        <v>-0.39584361705215165</v>
      </c>
      <c r="O10" s="13">
        <f>'[2]Financial Model'!$N$17</f>
        <v>-0.4180978097837984</v>
      </c>
      <c r="P10" s="13">
        <f>'[2]Financial Model'!$N$21</f>
        <v>-9.4228099719593006E-2</v>
      </c>
    </row>
    <row r="11" spans="2:16" x14ac:dyDescent="0.2">
      <c r="B11" s="10" t="s">
        <v>25</v>
      </c>
      <c r="C11" s="1" t="s">
        <v>24</v>
      </c>
      <c r="D11" s="4" t="s">
        <v>8</v>
      </c>
      <c r="E11" s="4" t="s">
        <v>13</v>
      </c>
      <c r="F11" s="5">
        <f>[3]Main!$C$6</f>
        <v>1.5299999999999999E-2</v>
      </c>
      <c r="G11" s="11">
        <f>[3]Main!$C$8</f>
        <v>11.935377000000001</v>
      </c>
      <c r="H11" s="7">
        <f>[3]Main!$C$11</f>
        <v>6.4</v>
      </c>
      <c r="I11" s="11">
        <f>[3]Main!$C$12</f>
        <v>5.5353770000000004</v>
      </c>
      <c r="J11" s="1" t="s">
        <v>36</v>
      </c>
      <c r="K11" s="12">
        <f>'[3]Financial Model'!$R$17</f>
        <v>2.0040000000000018</v>
      </c>
      <c r="L11" s="12">
        <f>'[3]Financial Model'!$Q$17</f>
        <v>-3.7625495999999994</v>
      </c>
      <c r="M11" s="13">
        <f>'[3]Financial Model'!$R$21</f>
        <v>0.31295798729848567</v>
      </c>
      <c r="N11" s="13">
        <f>'[3]Financial Model'!$R$22</f>
        <v>0.12493893502686867</v>
      </c>
      <c r="O11" s="13">
        <f>'[3]Financial Model'!$R$23</f>
        <v>0.12237420615534939</v>
      </c>
      <c r="P11" s="15">
        <f>'[3]Financial Model'!$R$27</f>
        <v>329.9620048504446</v>
      </c>
    </row>
  </sheetData>
  <hyperlinks>
    <hyperlink ref="B9" r:id="rId1" xr:uid="{90EEB9A6-34A6-D24F-B95A-70CFEAC38DBF}"/>
    <hyperlink ref="B11" r:id="rId2" xr:uid="{7E546232-2B32-384E-AD3E-96432FF87490}"/>
    <hyperlink ref="B10" r:id="rId3" xr:uid="{3E5939AE-8EB6-1B43-9FA9-E04E6A288048}"/>
  </hyperlinks>
  <pageMargins left="0.7" right="0.7" top="0.75" bottom="0.75" header="0.3" footer="0.3"/>
  <pageSetup paperSize="256" orientation="portrait" horizontalDpi="203" verticalDpi="203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C7E6F-866C-44AC-BFD6-07979DB13914}">
  <sheetPr>
    <tabColor theme="4"/>
  </sheetPr>
  <dimension ref="A1"/>
  <sheetViews>
    <sheetView workbookViewId="0">
      <selection activeCell="G40" sqref="G40"/>
    </sheetView>
  </sheetViews>
  <sheetFormatPr defaultRowHeight="12.75" x14ac:dyDescent="0.2"/>
  <cols>
    <col min="1" max="16384" width="9.1406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Sector 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Hill</cp:lastModifiedBy>
  <dcterms:created xsi:type="dcterms:W3CDTF">2022-05-09T11:44:07Z</dcterms:created>
  <dcterms:modified xsi:type="dcterms:W3CDTF">2022-07-08T22:29:00Z</dcterms:modified>
</cp:coreProperties>
</file>