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DC913B98-4F7E-AF40-BFBA-D8CFAB59841B}" xr6:coauthVersionLast="47" xr6:coauthVersionMax="47" xr10:uidLastSave="{00000000-0000-0000-0000-000000000000}"/>
  <bookViews>
    <workbookView xWindow="0" yWindow="500" windowWidth="33600" windowHeight="1892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<sst xmlns="http://schemas.openxmlformats.org/spreadsheetml/2006/main" count="1680" uniqueCount="1020">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</sst>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29.9</v>
          </cell>
        </row>
        <row r="8">
          <cell r="C8">
            <v>11593.396099999998</v>
          </cell>
        </row>
        <row r="11">
          <cell r="C11">
            <v>-4947.7619999999997</v>
          </cell>
        </row>
        <row r="12">
          <cell r="C12">
            <v>16541.158099999997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11.926704285309485</v>
          </cell>
        </row>
        <row r="34">
          <cell r="C34">
            <v>27.938779281419485</v>
          </cell>
        </row>
        <row r="36">
          <cell r="C36">
            <v>3.492929447224312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12.459728746270201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7.0000000000000007E-2</v>
          </cell>
        </row>
        <row r="8">
          <cell r="C8">
            <v>3.6749998600000002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-0.61700013999999959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0.4784533081629998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41.1640625" style="4" bestFit="1" customWidth="1"/>
    <col min="41" max="41" width="56.5" style="4" bestFit="1" customWidth="1"/>
    <col min="42" max="16384" width="9.1640625" style="1"/>
  </cols>
  <sheetData>
    <row r="1" spans="1:41" x14ac:dyDescent="0.15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17.629068430810346</v>
      </c>
      <c r="S1" s="98">
        <f>AVERAGE(S3:S16)</f>
        <v>13.527624236241593</v>
      </c>
      <c r="T1" s="98">
        <f>AVERAGE(T3:T17)</f>
        <v>2.7123362987183768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0.46565651463093172</v>
      </c>
      <c r="AA1" s="88">
        <f t="shared" si="0"/>
        <v>3.9861334598911551E-2</v>
      </c>
      <c r="AB1" s="88">
        <f t="shared" si="0"/>
        <v>2.2133667405742158E-2</v>
      </c>
      <c r="AC1" s="88">
        <f>AVERAGE(AC3:AC17)</f>
        <v>0.23936232255475748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23.92</v>
      </c>
      <c r="G4" s="49">
        <f>[2]Main!$C$8*$E$52</f>
        <v>9274.7168799999981</v>
      </c>
      <c r="H4" s="49">
        <f>[2]Main!$C$11*$E$52</f>
        <v>-3958.2096000000001</v>
      </c>
      <c r="I4" s="49">
        <f>[2]Main!$C$12*$E$52</f>
        <v>13232.926479999998</v>
      </c>
      <c r="J4" s="4" t="str">
        <f>[2]Main!$C$28</f>
        <v>FQ323</v>
      </c>
      <c r="K4" s="85">
        <f>[2]Main!$D$28</f>
        <v>44964</v>
      </c>
      <c r="L4" s="50">
        <f>[2]Main!$C$33</f>
        <v>11.926704285309485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27.938779281419485</v>
      </c>
      <c r="T4" s="51">
        <f>[2]Main!$C$36</f>
        <v>3.492929447224312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12.459728746270201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7.0000000000000007E-2</v>
      </c>
      <c r="G17" s="49">
        <f>[15]Main!$C$8</f>
        <v>3.6749998600000002</v>
      </c>
      <c r="H17" s="49">
        <f>[15]Main!$C$11</f>
        <v>4.2919999999999998</v>
      </c>
      <c r="I17" s="49">
        <f>[15]Main!$C$12</f>
        <v>-0.61700013999999959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O17" s="56">
        <f>'[15]Financial Model'!$S$20</f>
        <v>-1.329000000000002</v>
      </c>
      <c r="P17" s="56">
        <f>'[15]Financial Model'!$R$20</f>
        <v>0.62499999999999734</v>
      </c>
      <c r="Q17" s="56">
        <f>'[15]Financial Model'!$Q$20</f>
        <v>-2.1569999999999996</v>
      </c>
      <c r="T17" s="51">
        <f>[15]Main!$C$36</f>
        <v>0.4784533081629998</v>
      </c>
      <c r="V17" s="53"/>
      <c r="W17" s="53">
        <f>'[15]Financial Model'!$S$25</f>
        <v>0.2821160943965999</v>
      </c>
      <c r="X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J17" s="153">
        <f>AVERAGE([15]Main!$Y$8:$Y$13)</f>
        <v>3.698697315777705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15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15">
      <c r="G29" s="56"/>
      <c r="H29" s="56"/>
      <c r="I29" s="1"/>
      <c r="J29" s="1"/>
      <c r="K29" s="1"/>
      <c r="L29" s="56"/>
      <c r="M29" s="56"/>
      <c r="N29" s="56"/>
    </row>
    <row r="30" spans="2:40" x14ac:dyDescent="0.15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15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15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15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15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15">
      <c r="F37" s="7"/>
      <c r="G37" s="56"/>
      <c r="H37" s="1"/>
      <c r="I37" s="1"/>
      <c r="J37" s="1"/>
      <c r="K37" s="1"/>
      <c r="M37" s="56"/>
      <c r="N37" s="56"/>
    </row>
    <row r="38" spans="2:40" x14ac:dyDescent="0.15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15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15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15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15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15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15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15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56"/>
      <c r="H47" s="1"/>
      <c r="I47" s="1"/>
      <c r="J47" s="1"/>
      <c r="K47" s="1"/>
      <c r="M47" s="56"/>
      <c r="N47" s="56"/>
    </row>
    <row r="48" spans="2:40" x14ac:dyDescent="0.15">
      <c r="G48" s="56"/>
      <c r="H48" s="1"/>
      <c r="I48" s="1"/>
      <c r="J48" s="1"/>
      <c r="K48" s="1"/>
      <c r="M48" s="56"/>
      <c r="N48" s="56"/>
    </row>
    <row r="49" spans="4:14" x14ac:dyDescent="0.15">
      <c r="G49" s="49"/>
      <c r="I49" s="4"/>
      <c r="J49" s="1"/>
      <c r="K49" s="1"/>
      <c r="M49" s="56"/>
      <c r="N49" s="56"/>
    </row>
    <row r="50" spans="4:14" x14ac:dyDescent="0.15">
      <c r="G50" s="49"/>
      <c r="I50" s="4"/>
      <c r="J50" s="1"/>
      <c r="K50" s="1"/>
      <c r="M50" s="56"/>
      <c r="N50" s="56"/>
    </row>
    <row r="51" spans="4:14" x14ac:dyDescent="0.15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15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15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15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15">
      <c r="G55" s="49"/>
    </row>
    <row r="56" spans="4:14" x14ac:dyDescent="0.15">
      <c r="G56" s="49"/>
    </row>
    <row r="57" spans="4:14" x14ac:dyDescent="0.15">
      <c r="G57" s="49"/>
    </row>
    <row r="58" spans="4:14" x14ac:dyDescent="0.15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2023-02-09T22:48:51Z</dcterms:modified>
</cp:coreProperties>
</file>