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E0B4F2F-53F5-4862-A4E9-B21F2032A725}" xr6:coauthVersionLast="36" xr6:coauthVersionMax="47" xr10:uidLastSave="{00000000-0000-0000-0000-000000000000}"/>
  <bookViews>
    <workbookView xWindow="-120" yWindow="-120" windowWidth="29040" windowHeight="15720" xr2:uid="{8CE0BD80-0294-417F-B513-C2C882DCE57C}"/>
  </bookViews>
  <sheets>
    <sheet name="Main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" i="1" l="1"/>
  <c r="AO8" i="1"/>
  <c r="O8" i="1" l="1"/>
  <c r="AB8" i="1" l="1"/>
  <c r="AN8" i="1"/>
  <c r="AM8" i="1"/>
  <c r="AA8" i="1"/>
  <c r="Z8" i="1"/>
  <c r="Y8" i="1"/>
  <c r="X8" i="1"/>
  <c r="W8" i="1"/>
  <c r="O4" i="1" l="1"/>
  <c r="AL8" i="1" l="1"/>
  <c r="AK8" i="1"/>
  <c r="AJ8" i="1"/>
  <c r="AI8" i="1"/>
  <c r="AG8" i="1"/>
  <c r="AF8" i="1"/>
  <c r="AE8" i="1"/>
  <c r="AD8" i="1"/>
  <c r="U8" i="1"/>
  <c r="T8" i="1"/>
  <c r="S8" i="1"/>
  <c r="R8" i="1"/>
  <c r="Q8" i="1"/>
  <c r="AS8" i="1"/>
  <c r="AU8" i="1"/>
  <c r="AT8" i="1"/>
  <c r="L8" i="1"/>
  <c r="K8" i="1"/>
  <c r="J8" i="1"/>
  <c r="I8" i="1"/>
  <c r="H8" i="1"/>
  <c r="G8" i="1"/>
  <c r="F8" i="1"/>
  <c r="W4" i="1" l="1"/>
  <c r="X4" i="1"/>
  <c r="Y4" i="1"/>
  <c r="Z4" i="1"/>
  <c r="AA4" i="1"/>
  <c r="AB4" i="1"/>
  <c r="AP4" i="1"/>
  <c r="AO4" i="1"/>
  <c r="AN4" i="1"/>
  <c r="AM4" i="1"/>
  <c r="AL4" i="1"/>
  <c r="AK4" i="1"/>
  <c r="AJ4" i="1"/>
  <c r="AI4" i="1"/>
  <c r="AG4" i="1"/>
  <c r="AF4" i="1"/>
  <c r="AE4" i="1"/>
  <c r="AD4" i="1"/>
  <c r="U4" i="1"/>
  <c r="T4" i="1"/>
  <c r="S4" i="1"/>
  <c r="R4" i="1"/>
  <c r="Q4" i="1"/>
  <c r="AU4" i="1"/>
  <c r="AT4" i="1"/>
  <c r="AS4" i="1"/>
  <c r="AR4" i="1"/>
  <c r="L4" i="1"/>
  <c r="K4" i="1"/>
  <c r="F4" i="1"/>
  <c r="I4" i="1" l="1"/>
  <c r="H4" i="1" l="1"/>
  <c r="G4" i="1"/>
  <c r="J4" i="1"/>
  <c r="N4" i="1" l="1"/>
  <c r="M4" i="1"/>
  <c r="N8" i="1" l="1"/>
  <c r="M8" i="1"/>
</calcChain>
</file>

<file path=xl/sharedStrings.xml><?xml version="1.0" encoding="utf-8"?>
<sst xmlns="http://schemas.openxmlformats.org/spreadsheetml/2006/main" count="144" uniqueCount="110">
  <si>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</si>
  <si>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</si>
  <si>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</si>
  <si>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</si>
  <si>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</si>
  <si>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</si>
  <si>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</si>
  <si>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</si>
  <si>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</si>
  <si>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</si>
  <si>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</si>
  <si>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</si>
  <si>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</si>
  <si>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</si>
  <si>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£BME</t>
  </si>
  <si>
    <t>B&amp;M European Value Retail S.A.</t>
  </si>
  <si>
    <t>£</t>
  </si>
  <si>
    <t>LSE</t>
  </si>
  <si>
    <t>P/B [C]</t>
  </si>
  <si>
    <t>P/S [C]</t>
  </si>
  <si>
    <t>EV/S [C]</t>
  </si>
  <si>
    <t>P/E [C]</t>
  </si>
  <si>
    <t>EV/E [C]</t>
  </si>
  <si>
    <t>Normalised to Pound Sterling (GBP) [millions]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</si>
  <si>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</si>
  <si>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</si>
  <si>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</si>
  <si>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</si>
  <si>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</si>
  <si>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</si>
  <si>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</si>
  <si>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</si>
  <si>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</si>
  <si>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</si>
  <si>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</si>
  <si>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RevG21</t>
  </si>
  <si>
    <t>RevG 20</t>
  </si>
  <si>
    <t>RevG 19</t>
  </si>
  <si>
    <t>RevG18</t>
  </si>
  <si>
    <t>Employees</t>
  </si>
  <si>
    <t>Founded</t>
  </si>
  <si>
    <t>IPO</t>
  </si>
  <si>
    <t>HQ</t>
  </si>
  <si>
    <t>Sub-Sector</t>
  </si>
  <si>
    <t>Normalised to Pound Sterling (GBP)</t>
  </si>
  <si>
    <t>Value Retail</t>
  </si>
  <si>
    <t>Sector</t>
  </si>
  <si>
    <t>Consumer Staple</t>
  </si>
  <si>
    <t>RevG 23</t>
  </si>
  <si>
    <t>RevG 17</t>
  </si>
  <si>
    <t>FY23 E</t>
  </si>
  <si>
    <t>£HFD</t>
  </si>
  <si>
    <t>Consumer Discretionary</t>
  </si>
  <si>
    <t>Hobbies &amp; Motoring</t>
  </si>
  <si>
    <t>Halfords Group Plc.</t>
  </si>
  <si>
    <t>£CARD</t>
  </si>
  <si>
    <t>Card Factory Plc.</t>
  </si>
  <si>
    <t>£CURY</t>
  </si>
  <si>
    <t>Currys Plc.</t>
  </si>
  <si>
    <t>£AO.</t>
  </si>
  <si>
    <t>AO World Plc.</t>
  </si>
  <si>
    <t>£MOON</t>
  </si>
  <si>
    <t>Moonpig Group Plc.</t>
  </si>
  <si>
    <t>£FRAS</t>
  </si>
  <si>
    <t>Frasers Group Plc.</t>
  </si>
  <si>
    <t>£PETS</t>
  </si>
  <si>
    <t>Pets At Home Group Plc.</t>
  </si>
  <si>
    <t>£DNLM</t>
  </si>
  <si>
    <t>Dunelm Group Plc.</t>
  </si>
  <si>
    <t>Furniture</t>
  </si>
  <si>
    <t>White Goods</t>
  </si>
  <si>
    <t>White Goods &amp; Tech</t>
  </si>
  <si>
    <t>Gifts</t>
  </si>
  <si>
    <t>Conglomerate</t>
  </si>
  <si>
    <t>Pets</t>
  </si>
  <si>
    <t>£SMWH</t>
  </si>
  <si>
    <t>WH Smith Plc.</t>
  </si>
  <si>
    <t>Books &amp; Newsagent</t>
  </si>
  <si>
    <t>$COST</t>
  </si>
  <si>
    <t>Costco Wholesale Corporation</t>
  </si>
  <si>
    <t>$</t>
  </si>
  <si>
    <t>$WMT</t>
  </si>
  <si>
    <t>Wallmart Inc.</t>
  </si>
  <si>
    <t>$TGT</t>
  </si>
  <si>
    <t>Target Corporation</t>
  </si>
  <si>
    <t>$HD</t>
  </si>
  <si>
    <t>The Home Depot, Inc.</t>
  </si>
  <si>
    <t>$DLTR</t>
  </si>
  <si>
    <t>Dollar Tree, Inc.</t>
  </si>
  <si>
    <t>Discount Retail</t>
  </si>
  <si>
    <t>Wholesale</t>
  </si>
  <si>
    <t>£TSCO</t>
  </si>
  <si>
    <t>£SBRY</t>
  </si>
  <si>
    <t>Tesco Plc.</t>
  </si>
  <si>
    <t>Sainsbury (J) Plc.</t>
  </si>
  <si>
    <t>£DFS</t>
  </si>
  <si>
    <t>DFS Furniture Plc.</t>
  </si>
  <si>
    <t>Supermarket</t>
  </si>
  <si>
    <t>£SCS</t>
  </si>
  <si>
    <t>SCS Group Plc.</t>
  </si>
  <si>
    <t>£WRKS</t>
  </si>
  <si>
    <t>Works.co.uk Plc.</t>
  </si>
  <si>
    <t>Hardware &amp; DIY</t>
  </si>
  <si>
    <t>£KGF</t>
  </si>
  <si>
    <t>Kingfisher Plc.</t>
  </si>
  <si>
    <t>B&amp;Q, Screwfix &amp; more</t>
  </si>
  <si>
    <t>Sports Direct, House of Fraiser, GAME</t>
  </si>
  <si>
    <t>Currys PC World &amp; Carphone Warehouse</t>
  </si>
  <si>
    <t>Details</t>
  </si>
  <si>
    <t>B&amp;M, Heron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</si>
</sst>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HF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5.7348999999999997</v>
          </cell>
        </row>
        <row r="7">
          <cell r="C7">
            <v>1001.593</v>
          </cell>
        </row>
        <row r="8">
          <cell r="C8">
            <v>5744.0356956999995</v>
          </cell>
        </row>
        <row r="11">
          <cell r="C11">
            <v>-716</v>
          </cell>
        </row>
        <row r="12">
          <cell r="C12">
            <v>6460.0356956999995</v>
          </cell>
        </row>
        <row r="23">
          <cell r="C23" t="str">
            <v>Luxembourg/Liverpool</v>
          </cell>
        </row>
        <row r="24">
          <cell r="C24">
            <v>1978</v>
          </cell>
        </row>
        <row r="25">
          <cell r="C25">
            <v>2014</v>
          </cell>
        </row>
        <row r="29">
          <cell r="C29">
            <v>39484</v>
          </cell>
        </row>
        <row r="31">
          <cell r="C31" t="str">
            <v>FY23</v>
          </cell>
          <cell r="D31">
            <v>45096</v>
          </cell>
        </row>
        <row r="36">
          <cell r="C36">
            <v>7.9778273551388885</v>
          </cell>
        </row>
        <row r="37">
          <cell r="C37">
            <v>1.152726408930363</v>
          </cell>
        </row>
        <row r="38">
          <cell r="C38">
            <v>1.2964149499698976</v>
          </cell>
        </row>
        <row r="39">
          <cell r="C39">
            <v>14.880921491450774</v>
          </cell>
        </row>
        <row r="40">
          <cell r="C40">
            <v>18.563320964655169</v>
          </cell>
        </row>
      </sheetData>
      <sheetData sheetId="1">
        <row r="16">
          <cell r="Q16">
            <v>185.44100000000026</v>
          </cell>
          <cell r="R16">
            <v>202.15100000000001</v>
          </cell>
          <cell r="S16">
            <v>194.77700000000002</v>
          </cell>
          <cell r="T16">
            <v>428.10400000000021</v>
          </cell>
          <cell r="U16">
            <v>422</v>
          </cell>
          <cell r="V16">
            <v>348</v>
          </cell>
        </row>
        <row r="24">
          <cell r="P24">
            <v>0.19426026330464774</v>
          </cell>
          <cell r="Q24">
            <v>0.2464935449630965</v>
          </cell>
          <cell r="R24">
            <v>0.15066760138121227</v>
          </cell>
          <cell r="S24">
            <v>9.3822238221378251E-2</v>
          </cell>
          <cell r="T24">
            <v>0.25909722774006405</v>
          </cell>
          <cell r="U24">
            <v>-2.6747267738223557E-2</v>
          </cell>
          <cell r="V24">
            <v>6.633854055210775E-2</v>
          </cell>
        </row>
        <row r="27">
          <cell r="V27">
            <v>0.36142885811759984</v>
          </cell>
        </row>
        <row r="28">
          <cell r="V28">
            <v>0.1075657234597632</v>
          </cell>
          <cell r="AH28">
            <v>0.08</v>
          </cell>
        </row>
        <row r="29">
          <cell r="V29">
            <v>6.9837447320891033E-2</v>
          </cell>
        </row>
        <row r="30">
          <cell r="V30">
            <v>0.20183486238532111</v>
          </cell>
        </row>
        <row r="32">
          <cell r="AH32">
            <v>9.7255299689414816</v>
          </cell>
        </row>
        <row r="34">
          <cell r="AH34">
            <v>0.69584996581308856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1.829</v>
          </cell>
        </row>
        <row r="7">
          <cell r="C7">
            <v>205.7</v>
          </cell>
        </row>
        <row r="8">
          <cell r="C8">
            <v>376.22529999999995</v>
          </cell>
        </row>
        <row r="11">
          <cell r="C11">
            <v>49.8</v>
          </cell>
        </row>
        <row r="12">
          <cell r="C12">
            <v>326.42529999999994</v>
          </cell>
        </row>
        <row r="23">
          <cell r="C23" t="str">
            <v>Redditch, UK</v>
          </cell>
        </row>
        <row r="24">
          <cell r="C24">
            <v>1892</v>
          </cell>
        </row>
        <row r="25">
          <cell r="C25">
            <v>2004</v>
          </cell>
        </row>
        <row r="29">
          <cell r="C29" t="str">
            <v>FY22</v>
          </cell>
          <cell r="D29">
            <v>44713</v>
          </cell>
        </row>
        <row r="34">
          <cell r="C34">
            <v>0.68280453720508161</v>
          </cell>
        </row>
        <row r="35">
          <cell r="C35">
            <v>0.27469721086448595</v>
          </cell>
        </row>
        <row r="36">
          <cell r="C36">
            <v>0.23833622955607472</v>
          </cell>
        </row>
        <row r="37">
          <cell r="C37">
            <v>4.8420244530244538</v>
          </cell>
        </row>
        <row r="38">
          <cell r="C38">
            <v>4.201097812097812</v>
          </cell>
        </row>
      </sheetData>
      <sheetData sheetId="1">
        <row r="12">
          <cell r="U12">
            <v>56.400000000000048</v>
          </cell>
          <cell r="V12">
            <v>54.699999999999953</v>
          </cell>
          <cell r="W12">
            <v>41.899999999999864</v>
          </cell>
          <cell r="X12">
            <v>17.499999999999886</v>
          </cell>
          <cell r="Y12">
            <v>53.2</v>
          </cell>
          <cell r="Z12">
            <v>77.699999999999989</v>
          </cell>
        </row>
        <row r="16">
          <cell r="U16">
            <v>7.1953010279001361E-2</v>
          </cell>
          <cell r="V16">
            <v>3.6621004566209869E-2</v>
          </cell>
          <cell r="W16">
            <v>3.0834287727954379E-3</v>
          </cell>
          <cell r="X16">
            <v>1.4491480765852716E-2</v>
          </cell>
          <cell r="Y16">
            <v>0.11877759501341889</v>
          </cell>
          <cell r="Z16">
            <v>5.9815832237096522E-2</v>
          </cell>
        </row>
        <row r="19">
          <cell r="Z19">
            <v>0.52694217289719625</v>
          </cell>
        </row>
        <row r="20">
          <cell r="Z20">
            <v>7.878212616822429E-2</v>
          </cell>
          <cell r="AL20">
            <v>0.06</v>
          </cell>
        </row>
        <row r="21">
          <cell r="Z21">
            <v>5.6731892523364483E-2</v>
          </cell>
        </row>
        <row r="22">
          <cell r="Z22">
            <v>0.19565217391304351</v>
          </cell>
        </row>
        <row r="24">
          <cell r="AL24">
            <v>2.1686259632618929</v>
          </cell>
        </row>
        <row r="26">
          <cell r="AL26">
            <v>0.18568942769923069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&#163;HFD.xlsx" TargetMode="External"/><Relationship Id="rId1" Type="http://schemas.openxmlformats.org/officeDocument/2006/relationships/hyperlink" Target="&#163;BM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0EA-EAFF-4465-A771-1671EE94CF00}">
  <dimension ref="B1:AY37"/>
  <sheetViews>
    <sheetView tabSelected="1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E31" sqref="E31"/>
    </sheetView>
  </sheetViews>
  <sheetFormatPr defaultRowHeight="12.75" x14ac:dyDescent="0.2"/>
  <cols>
    <col min="1" max="1" width="4.28515625" style="1" customWidth="1"/>
    <col min="2" max="2" width="9.140625" style="1"/>
    <col min="3" max="3" width="29" style="1" bestFit="1" customWidth="1"/>
    <col min="4" max="5" width="9.140625" style="2"/>
    <col min="6" max="6" width="9.140625" style="10"/>
    <col min="7" max="10" width="9.140625" style="11"/>
    <col min="11" max="12" width="9.140625" style="2"/>
    <col min="13" max="13" width="9.140625" style="20"/>
    <col min="14" max="15" width="9.140625" style="3"/>
    <col min="16" max="16" width="9.140625" style="1"/>
    <col min="17" max="21" width="9.140625" style="2"/>
    <col min="22" max="22" width="9.140625" style="1"/>
    <col min="23" max="28" width="9.140625" style="2"/>
    <col min="29" max="29" width="9.140625" style="1"/>
    <col min="30" max="33" width="9.140625" style="2"/>
    <col min="34" max="34" width="9.140625" style="1"/>
    <col min="35" max="42" width="9.140625" style="2"/>
    <col min="43" max="43" width="9.140625" style="1"/>
    <col min="44" max="44" width="10.85546875" style="2" bestFit="1" customWidth="1"/>
    <col min="45" max="46" width="9.140625" style="2"/>
    <col min="47" max="47" width="19.140625" style="2" bestFit="1" customWidth="1"/>
    <col min="48" max="48" width="9.140625" style="1"/>
    <col min="49" max="49" width="21.140625" style="2" bestFit="1" customWidth="1"/>
    <col min="50" max="50" width="18.5703125" style="2" bestFit="1" customWidth="1"/>
    <col min="51" max="51" width="36.140625" style="2" bestFit="1" customWidth="1"/>
    <col min="52" max="16384" width="9.140625" style="1"/>
  </cols>
  <sheetData>
    <row r="1" spans="2:51" ht="15" customHeight="1" x14ac:dyDescent="0.2">
      <c r="F1" s="29" t="s">
        <v>44</v>
      </c>
      <c r="G1" s="29"/>
      <c r="H1" s="29"/>
      <c r="I1" s="29"/>
      <c r="J1" s="29"/>
      <c r="W1" s="29" t="s">
        <v>23</v>
      </c>
      <c r="X1" s="29"/>
      <c r="Y1" s="29"/>
      <c r="Z1" s="29"/>
      <c r="AA1" s="29"/>
      <c r="AB1" s="29"/>
      <c r="AC1" s="2"/>
      <c r="AI1" s="14"/>
      <c r="AJ1" s="14"/>
      <c r="AK1" s="14"/>
      <c r="AL1" s="14"/>
      <c r="AM1" s="14"/>
      <c r="AN1" s="14"/>
      <c r="AO1" s="14"/>
      <c r="AP1" s="14"/>
      <c r="AR1" s="15"/>
    </row>
    <row r="2" spans="2:51" s="4" customFormat="1" x14ac:dyDescent="0.2">
      <c r="B2" s="4" t="s">
        <v>0</v>
      </c>
      <c r="C2" s="4" t="s">
        <v>1</v>
      </c>
      <c r="D2" s="7" t="s">
        <v>2</v>
      </c>
      <c r="E2" s="7" t="s">
        <v>3</v>
      </c>
      <c r="F2" s="9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7" t="s">
        <v>9</v>
      </c>
      <c r="L2" s="7" t="s">
        <v>10</v>
      </c>
      <c r="M2" s="21" t="s">
        <v>11</v>
      </c>
      <c r="N2" s="5" t="s">
        <v>12</v>
      </c>
      <c r="O2" s="5" t="s">
        <v>13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W2" s="7" t="s">
        <v>50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6"/>
      <c r="AD2" s="7" t="s">
        <v>29</v>
      </c>
      <c r="AE2" s="7" t="s">
        <v>30</v>
      </c>
      <c r="AF2" s="7" t="s">
        <v>31</v>
      </c>
      <c r="AG2" s="7" t="s">
        <v>32</v>
      </c>
      <c r="AI2" s="16" t="s">
        <v>33</v>
      </c>
      <c r="AJ2" s="16" t="s">
        <v>48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49</v>
      </c>
      <c r="AR2" s="17" t="s">
        <v>39</v>
      </c>
      <c r="AS2" s="7" t="s">
        <v>40</v>
      </c>
      <c r="AT2" s="7" t="s">
        <v>41</v>
      </c>
      <c r="AU2" s="7" t="s">
        <v>42</v>
      </c>
      <c r="AW2" s="7" t="s">
        <v>46</v>
      </c>
      <c r="AX2" s="7" t="s">
        <v>43</v>
      </c>
      <c r="AY2" s="7" t="s">
        <v>108</v>
      </c>
    </row>
    <row r="4" spans="2:51" x14ac:dyDescent="0.2">
      <c r="B4" s="8" t="s">
        <v>14</v>
      </c>
      <c r="C4" s="1" t="s">
        <v>15</v>
      </c>
      <c r="D4" s="2" t="s">
        <v>17</v>
      </c>
      <c r="E4" s="2" t="s">
        <v>16</v>
      </c>
      <c r="F4" s="10">
        <f>[1]Main!$C$6</f>
        <v>5.7348999999999997</v>
      </c>
      <c r="G4" s="11">
        <f>[1]Main!$C$7</f>
        <v>1001.593</v>
      </c>
      <c r="H4" s="11">
        <f>[1]Main!$C$8</f>
        <v>5744.0356956999995</v>
      </c>
      <c r="I4" s="11">
        <f>[1]Main!$C$11</f>
        <v>-716</v>
      </c>
      <c r="J4" s="11">
        <f>[1]Main!$C$12</f>
        <v>6460.0356956999995</v>
      </c>
      <c r="K4" s="2" t="str">
        <f>[1]Main!$C$31</f>
        <v>FY23</v>
      </c>
      <c r="L4" s="13">
        <f>[1]Main!$D$31</f>
        <v>45096</v>
      </c>
      <c r="M4" s="20">
        <f>'[1]Financial Model'!$AH$32</f>
        <v>9.7255299689414816</v>
      </c>
      <c r="N4" s="22">
        <f>'[1]Financial Model'!$AH$34</f>
        <v>0.69584996581308856</v>
      </c>
      <c r="O4" s="22">
        <f>'[1]Financial Model'!$AH$28</f>
        <v>0.08</v>
      </c>
      <c r="Q4" s="18">
        <f>[1]Main!$C$36</f>
        <v>7.9778273551388885</v>
      </c>
      <c r="R4" s="18">
        <f>[1]Main!$C$37</f>
        <v>1.152726408930363</v>
      </c>
      <c r="S4" s="18">
        <f>[1]Main!$C$38</f>
        <v>1.2964149499698976</v>
      </c>
      <c r="T4" s="18">
        <f>[1]Main!$C$39</f>
        <v>14.880921491450774</v>
      </c>
      <c r="U4" s="18">
        <f>[1]Main!$C$40</f>
        <v>18.563320964655169</v>
      </c>
      <c r="W4" s="15">
        <f>'[1]Financial Model'!$V$16</f>
        <v>348</v>
      </c>
      <c r="X4" s="15">
        <f>'[1]Financial Model'!$U$16</f>
        <v>422</v>
      </c>
      <c r="Y4" s="15">
        <f>'[1]Financial Model'!$T$16</f>
        <v>428.10400000000021</v>
      </c>
      <c r="Z4" s="15">
        <f>'[1]Financial Model'!$S$16</f>
        <v>194.77700000000002</v>
      </c>
      <c r="AA4" s="15">
        <f>'[1]Financial Model'!$R$16</f>
        <v>202.15100000000001</v>
      </c>
      <c r="AB4" s="15">
        <f>'[1]Financial Model'!$Q$16</f>
        <v>185.44100000000026</v>
      </c>
      <c r="AD4" s="14">
        <f>'[1]Financial Model'!$V$27</f>
        <v>0.36142885811759984</v>
      </c>
      <c r="AE4" s="14">
        <f>'[1]Financial Model'!$V$28</f>
        <v>0.1075657234597632</v>
      </c>
      <c r="AF4" s="14">
        <f>'[1]Financial Model'!$V$29</f>
        <v>6.9837447320891033E-2</v>
      </c>
      <c r="AG4" s="14">
        <f>'[1]Financial Model'!$V$30</f>
        <v>0.20183486238532111</v>
      </c>
      <c r="AI4" s="14">
        <f>'[1]Financial Model'!$V$24</f>
        <v>6.633854055210775E-2</v>
      </c>
      <c r="AJ4" s="14">
        <f>'[1]Financial Model'!$V$24</f>
        <v>6.633854055210775E-2</v>
      </c>
      <c r="AK4" s="14">
        <f>'[1]Financial Model'!$U$24</f>
        <v>-2.6747267738223557E-2</v>
      </c>
      <c r="AL4" s="14">
        <f>'[1]Financial Model'!$T$24</f>
        <v>0.25909722774006405</v>
      </c>
      <c r="AM4" s="14">
        <f>'[1]Financial Model'!$S$24</f>
        <v>9.3822238221378251E-2</v>
      </c>
      <c r="AN4" s="14">
        <f>'[1]Financial Model'!$R$24</f>
        <v>0.15066760138121227</v>
      </c>
      <c r="AO4" s="14">
        <f>'[1]Financial Model'!$Q$24</f>
        <v>0.2464935449630965</v>
      </c>
      <c r="AP4" s="14">
        <f>'[1]Financial Model'!$P$24</f>
        <v>0.19426026330464774</v>
      </c>
      <c r="AR4" s="15">
        <f>[1]Main!$C$29</f>
        <v>39484</v>
      </c>
      <c r="AS4" s="2">
        <f>[1]Main!$C$24</f>
        <v>1978</v>
      </c>
      <c r="AT4" s="2">
        <f>[1]Main!$C$25</f>
        <v>2014</v>
      </c>
      <c r="AU4" s="2" t="str">
        <f>[1]Main!$C$23</f>
        <v>Luxembourg/Liverpool</v>
      </c>
      <c r="AW4" s="2" t="s">
        <v>47</v>
      </c>
      <c r="AX4" s="2" t="s">
        <v>45</v>
      </c>
      <c r="AY4" s="2" t="s">
        <v>109</v>
      </c>
    </row>
    <row r="8" spans="2:51" x14ac:dyDescent="0.2">
      <c r="B8" s="8" t="s">
        <v>51</v>
      </c>
      <c r="C8" s="1" t="s">
        <v>54</v>
      </c>
      <c r="D8" s="2" t="s">
        <v>17</v>
      </c>
      <c r="E8" s="2" t="s">
        <v>16</v>
      </c>
      <c r="F8" s="10">
        <f>[2]Main!$C$6</f>
        <v>1.829</v>
      </c>
      <c r="G8" s="11">
        <f>[2]Main!$C$7</f>
        <v>205.7</v>
      </c>
      <c r="H8" s="11">
        <f>[2]Main!$C$8</f>
        <v>376.22529999999995</v>
      </c>
      <c r="I8" s="11">
        <f>[2]Main!$C$11</f>
        <v>49.8</v>
      </c>
      <c r="J8" s="11">
        <f>[2]Main!$C$12</f>
        <v>326.42529999999994</v>
      </c>
      <c r="K8" s="2" t="str">
        <f>[2]Main!$C$29</f>
        <v>FY22</v>
      </c>
      <c r="L8" s="19">
        <f>[2]Main!$D$29</f>
        <v>44713</v>
      </c>
      <c r="M8" s="20">
        <f>'[2]Financial Model'!$AL$24</f>
        <v>2.1686259632618929</v>
      </c>
      <c r="N8" s="22">
        <f>'[2]Financial Model'!$AL$26</f>
        <v>0.18568942769923069</v>
      </c>
      <c r="O8" s="22">
        <f>'[2]Financial Model'!$AL$20</f>
        <v>0.06</v>
      </c>
      <c r="Q8" s="18">
        <f>[2]Main!$C$34</f>
        <v>0.68280453720508161</v>
      </c>
      <c r="R8" s="18">
        <f>[2]Main!$C$35</f>
        <v>0.27469721086448595</v>
      </c>
      <c r="S8" s="18">
        <f>[2]Main!$C$36</f>
        <v>0.23833622955607472</v>
      </c>
      <c r="T8" s="18">
        <f>[2]Main!$C$37</f>
        <v>4.8420244530244538</v>
      </c>
      <c r="U8" s="18">
        <f>[2]Main!$C$38</f>
        <v>4.201097812097812</v>
      </c>
      <c r="W8" s="15">
        <f>'[2]Financial Model'!$Z$12</f>
        <v>77.699999999999989</v>
      </c>
      <c r="X8" s="15">
        <f>'[2]Financial Model'!$Y$12</f>
        <v>53.2</v>
      </c>
      <c r="Y8" s="15">
        <f>'[2]Financial Model'!$X$12</f>
        <v>17.499999999999886</v>
      </c>
      <c r="Z8" s="15">
        <f>'[2]Financial Model'!$W$12</f>
        <v>41.899999999999864</v>
      </c>
      <c r="AA8" s="15">
        <f>'[2]Financial Model'!$V$12</f>
        <v>54.699999999999953</v>
      </c>
      <c r="AB8" s="15">
        <f>'[2]Financial Model'!$U$12</f>
        <v>56.400000000000048</v>
      </c>
      <c r="AD8" s="14">
        <f>'[2]Financial Model'!$Z$19</f>
        <v>0.52694217289719625</v>
      </c>
      <c r="AE8" s="14">
        <f>'[2]Financial Model'!$Z$20</f>
        <v>7.878212616822429E-2</v>
      </c>
      <c r="AF8" s="14">
        <f>'[2]Financial Model'!$Z$21</f>
        <v>5.6731892523364483E-2</v>
      </c>
      <c r="AG8" s="14">
        <f>'[2]Financial Model'!$Z$22</f>
        <v>0.19565217391304351</v>
      </c>
      <c r="AI8" s="14">
        <f>'[2]Financial Model'!$Z$16</f>
        <v>5.9815832237096522E-2</v>
      </c>
      <c r="AJ8" s="14">
        <f>'[2]Financial Model'!$Z$16</f>
        <v>5.9815832237096522E-2</v>
      </c>
      <c r="AK8" s="14">
        <f>'[2]Financial Model'!$Y$16</f>
        <v>0.11877759501341889</v>
      </c>
      <c r="AL8" s="14">
        <f>'[2]Financial Model'!$X$16</f>
        <v>1.4491480765852716E-2</v>
      </c>
      <c r="AM8" s="14">
        <f>'[2]Financial Model'!$W$16</f>
        <v>3.0834287727954379E-3</v>
      </c>
      <c r="AN8" s="14">
        <f>'[2]Financial Model'!$V$16</f>
        <v>3.6621004566209869E-2</v>
      </c>
      <c r="AO8" s="14">
        <f>'[2]Financial Model'!$V$16</f>
        <v>3.6621004566209869E-2</v>
      </c>
      <c r="AP8" s="14">
        <f>'[2]Financial Model'!$U$16</f>
        <v>7.1953010279001361E-2</v>
      </c>
      <c r="AS8" s="2">
        <f>[2]Main!$C$24</f>
        <v>1892</v>
      </c>
      <c r="AT8" s="2">
        <f>[2]Main!$C$25</f>
        <v>2004</v>
      </c>
      <c r="AU8" s="2" t="str">
        <f>[2]Main!$C$23</f>
        <v>Redditch, UK</v>
      </c>
      <c r="AW8" s="2" t="s">
        <v>52</v>
      </c>
      <c r="AX8" s="2" t="s">
        <v>53</v>
      </c>
    </row>
    <row r="14" spans="2:51" s="23" customFormat="1" x14ac:dyDescent="0.2">
      <c r="D14" s="24"/>
      <c r="E14" s="24"/>
      <c r="F14" s="25"/>
      <c r="G14" s="26"/>
      <c r="H14" s="26"/>
      <c r="I14" s="26"/>
      <c r="J14" s="26"/>
      <c r="K14" s="24"/>
      <c r="L14" s="24"/>
      <c r="M14" s="27"/>
      <c r="N14" s="28"/>
      <c r="O14" s="28"/>
      <c r="Q14" s="24"/>
      <c r="R14" s="24"/>
      <c r="S14" s="24"/>
      <c r="T14" s="24"/>
      <c r="U14" s="24"/>
      <c r="W14" s="24"/>
      <c r="X14" s="24"/>
      <c r="Y14" s="24"/>
      <c r="Z14" s="24"/>
      <c r="AA14" s="24"/>
      <c r="AB14" s="24"/>
      <c r="AD14" s="24"/>
      <c r="AE14" s="24"/>
      <c r="AF14" s="24"/>
      <c r="AG14" s="24"/>
      <c r="AI14" s="24"/>
      <c r="AJ14" s="24"/>
      <c r="AK14" s="24"/>
      <c r="AL14" s="24"/>
      <c r="AM14" s="24"/>
      <c r="AN14" s="24"/>
      <c r="AO14" s="24"/>
      <c r="AP14" s="24"/>
      <c r="AR14" s="24"/>
      <c r="AS14" s="24"/>
      <c r="AT14" s="24"/>
      <c r="AU14" s="24"/>
      <c r="AW14" s="24"/>
      <c r="AX14" s="24"/>
      <c r="AY14" s="24"/>
    </row>
    <row r="15" spans="2:51" x14ac:dyDescent="0.2">
      <c r="B15" s="1" t="s">
        <v>55</v>
      </c>
      <c r="C15" s="1" t="s">
        <v>56</v>
      </c>
      <c r="E15" s="2" t="s">
        <v>16</v>
      </c>
      <c r="AX15" s="2" t="s">
        <v>72</v>
      </c>
    </row>
    <row r="16" spans="2:51" x14ac:dyDescent="0.2">
      <c r="B16" s="1" t="s">
        <v>61</v>
      </c>
      <c r="C16" s="1" t="s">
        <v>62</v>
      </c>
      <c r="E16" s="2" t="s">
        <v>16</v>
      </c>
      <c r="AX16" s="2" t="s">
        <v>72</v>
      </c>
    </row>
    <row r="17" spans="2:51" x14ac:dyDescent="0.2">
      <c r="B17" s="1" t="s">
        <v>75</v>
      </c>
      <c r="C17" s="1" t="s">
        <v>76</v>
      </c>
      <c r="E17" s="2" t="s">
        <v>16</v>
      </c>
      <c r="AX17" s="2" t="s">
        <v>77</v>
      </c>
    </row>
    <row r="18" spans="2:51" x14ac:dyDescent="0.2">
      <c r="B18" s="1" t="s">
        <v>57</v>
      </c>
      <c r="C18" s="1" t="s">
        <v>58</v>
      </c>
      <c r="E18" s="2" t="s">
        <v>16</v>
      </c>
      <c r="AW18" s="2" t="s">
        <v>52</v>
      </c>
      <c r="AX18" s="2" t="s">
        <v>71</v>
      </c>
      <c r="AY18" s="2" t="s">
        <v>107</v>
      </c>
    </row>
    <row r="19" spans="2:51" x14ac:dyDescent="0.2">
      <c r="B19" s="1" t="s">
        <v>59</v>
      </c>
      <c r="C19" s="1" t="s">
        <v>60</v>
      </c>
      <c r="E19" s="2" t="s">
        <v>16</v>
      </c>
      <c r="AX19" s="2" t="s">
        <v>70</v>
      </c>
    </row>
    <row r="20" spans="2:51" x14ac:dyDescent="0.2">
      <c r="B20" s="1" t="s">
        <v>63</v>
      </c>
      <c r="C20" s="1" t="s">
        <v>64</v>
      </c>
      <c r="E20" s="2" t="s">
        <v>16</v>
      </c>
      <c r="AX20" s="2" t="s">
        <v>73</v>
      </c>
      <c r="AY20" s="2" t="s">
        <v>106</v>
      </c>
    </row>
    <row r="21" spans="2:51" x14ac:dyDescent="0.2">
      <c r="B21" s="1" t="s">
        <v>65</v>
      </c>
      <c r="C21" s="1" t="s">
        <v>66</v>
      </c>
      <c r="E21" s="2" t="s">
        <v>16</v>
      </c>
      <c r="AW21" s="2" t="s">
        <v>47</v>
      </c>
      <c r="AX21" s="2" t="s">
        <v>74</v>
      </c>
    </row>
    <row r="22" spans="2:51" x14ac:dyDescent="0.2">
      <c r="B22" s="1" t="s">
        <v>67</v>
      </c>
      <c r="C22" s="1" t="s">
        <v>68</v>
      </c>
      <c r="E22" s="2" t="s">
        <v>16</v>
      </c>
      <c r="AW22" s="2" t="s">
        <v>52</v>
      </c>
      <c r="AX22" s="2" t="s">
        <v>69</v>
      </c>
    </row>
    <row r="23" spans="2:51" x14ac:dyDescent="0.2">
      <c r="B23" s="1" t="s">
        <v>95</v>
      </c>
      <c r="C23" s="1" t="s">
        <v>96</v>
      </c>
      <c r="E23" s="2" t="s">
        <v>16</v>
      </c>
      <c r="K23" s="11"/>
      <c r="L23" s="11"/>
      <c r="M23" s="11"/>
      <c r="N23" s="2"/>
      <c r="O23" s="2"/>
      <c r="AW23" s="2" t="s">
        <v>52</v>
      </c>
      <c r="AX23" s="2" t="s">
        <v>69</v>
      </c>
    </row>
    <row r="24" spans="2:51" x14ac:dyDescent="0.2">
      <c r="B24" s="1" t="s">
        <v>98</v>
      </c>
      <c r="C24" s="1" t="s">
        <v>99</v>
      </c>
      <c r="E24" s="2" t="s">
        <v>16</v>
      </c>
      <c r="K24" s="11"/>
      <c r="L24" s="11"/>
      <c r="M24" s="11"/>
      <c r="N24" s="2"/>
      <c r="O24" s="2"/>
      <c r="AW24" s="2" t="s">
        <v>52</v>
      </c>
      <c r="AX24" s="2" t="s">
        <v>69</v>
      </c>
    </row>
    <row r="25" spans="2:51" x14ac:dyDescent="0.2">
      <c r="B25" s="1" t="s">
        <v>91</v>
      </c>
      <c r="C25" s="1" t="s">
        <v>93</v>
      </c>
      <c r="E25" s="2" t="s">
        <v>16</v>
      </c>
      <c r="K25" s="11"/>
      <c r="L25" s="11"/>
      <c r="M25" s="11"/>
      <c r="N25" s="2"/>
      <c r="O25" s="2"/>
      <c r="AW25" s="2" t="s">
        <v>47</v>
      </c>
      <c r="AX25" s="2" t="s">
        <v>97</v>
      </c>
    </row>
    <row r="26" spans="2:51" x14ac:dyDescent="0.2">
      <c r="B26" s="1" t="s">
        <v>92</v>
      </c>
      <c r="C26" s="1" t="s">
        <v>94</v>
      </c>
      <c r="E26" s="2" t="s">
        <v>16</v>
      </c>
      <c r="K26" s="11"/>
      <c r="L26" s="11"/>
      <c r="M26" s="11"/>
      <c r="N26" s="2"/>
      <c r="O26" s="2"/>
      <c r="AW26" s="2" t="s">
        <v>47</v>
      </c>
      <c r="AX26" s="2" t="s">
        <v>97</v>
      </c>
    </row>
    <row r="27" spans="2:51" x14ac:dyDescent="0.2">
      <c r="B27" s="1" t="s">
        <v>100</v>
      </c>
      <c r="C27" s="1" t="s">
        <v>101</v>
      </c>
      <c r="E27" s="2" t="s">
        <v>16</v>
      </c>
      <c r="K27" s="11"/>
      <c r="L27" s="11"/>
      <c r="M27" s="11"/>
      <c r="N27" s="2"/>
      <c r="O27" s="2"/>
    </row>
    <row r="28" spans="2:51" x14ac:dyDescent="0.2">
      <c r="B28" s="1" t="s">
        <v>103</v>
      </c>
      <c r="C28" s="1" t="s">
        <v>104</v>
      </c>
      <c r="E28" s="2" t="s">
        <v>16</v>
      </c>
      <c r="K28" s="11"/>
      <c r="L28" s="11"/>
      <c r="M28" s="11"/>
      <c r="N28" s="2"/>
      <c r="O28" s="2"/>
      <c r="AX28" s="2" t="s">
        <v>102</v>
      </c>
      <c r="AY28" s="2" t="s">
        <v>105</v>
      </c>
    </row>
    <row r="29" spans="2:51" x14ac:dyDescent="0.2">
      <c r="K29" s="11"/>
      <c r="L29" s="11"/>
      <c r="M29" s="11"/>
      <c r="N29" s="2"/>
      <c r="O29" s="2"/>
    </row>
    <row r="30" spans="2:51" x14ac:dyDescent="0.2">
      <c r="K30" s="11"/>
      <c r="L30" s="11"/>
      <c r="M30" s="11"/>
      <c r="N30" s="2"/>
      <c r="O30" s="2"/>
    </row>
    <row r="31" spans="2:51" x14ac:dyDescent="0.2">
      <c r="B31" s="1" t="s">
        <v>78</v>
      </c>
      <c r="C31" s="1" t="s">
        <v>79</v>
      </c>
      <c r="E31" s="2" t="s">
        <v>80</v>
      </c>
      <c r="K31" s="11"/>
      <c r="L31" s="11"/>
      <c r="M31" s="11"/>
      <c r="N31" s="2"/>
      <c r="O31" s="2"/>
      <c r="AX31" s="2" t="s">
        <v>90</v>
      </c>
    </row>
    <row r="32" spans="2:51" x14ac:dyDescent="0.2">
      <c r="B32" s="1" t="s">
        <v>81</v>
      </c>
      <c r="C32" s="1" t="s">
        <v>82</v>
      </c>
      <c r="E32" s="2" t="s">
        <v>80</v>
      </c>
      <c r="K32" s="11"/>
      <c r="L32" s="11"/>
      <c r="M32" s="11"/>
      <c r="N32" s="2"/>
      <c r="O32" s="2"/>
      <c r="AW32" s="2" t="s">
        <v>47</v>
      </c>
    </row>
    <row r="33" spans="2:50" x14ac:dyDescent="0.2">
      <c r="B33" s="1" t="s">
        <v>83</v>
      </c>
      <c r="C33" s="1" t="s">
        <v>84</v>
      </c>
      <c r="E33" s="2" t="s">
        <v>80</v>
      </c>
      <c r="AW33" s="2" t="s">
        <v>47</v>
      </c>
    </row>
    <row r="34" spans="2:50" x14ac:dyDescent="0.2">
      <c r="B34" s="1" t="s">
        <v>85</v>
      </c>
      <c r="C34" s="1" t="s">
        <v>86</v>
      </c>
      <c r="E34" s="2" t="s">
        <v>80</v>
      </c>
      <c r="K34" s="11"/>
      <c r="L34" s="11"/>
      <c r="M34" s="11"/>
      <c r="N34" s="2"/>
      <c r="O34" s="2"/>
      <c r="AX34" s="2" t="s">
        <v>102</v>
      </c>
    </row>
    <row r="35" spans="2:50" x14ac:dyDescent="0.2">
      <c r="B35" s="1" t="s">
        <v>87</v>
      </c>
      <c r="C35" s="1" t="s">
        <v>88</v>
      </c>
      <c r="E35" s="2" t="s">
        <v>80</v>
      </c>
      <c r="K35" s="11"/>
      <c r="L35" s="11"/>
      <c r="M35" s="11"/>
      <c r="N35" s="2"/>
      <c r="O35" s="2"/>
      <c r="AX35" s="2" t="s">
        <v>89</v>
      </c>
    </row>
    <row r="36" spans="2:50" x14ac:dyDescent="0.2">
      <c r="K36" s="11"/>
      <c r="L36" s="11"/>
      <c r="M36" s="11"/>
      <c r="N36" s="2"/>
      <c r="O36" s="2"/>
    </row>
    <row r="37" spans="2:50" x14ac:dyDescent="0.2">
      <c r="K37" s="11"/>
      <c r="L37" s="11"/>
      <c r="M37" s="11"/>
      <c r="N37" s="2"/>
      <c r="O37" s="2"/>
    </row>
  </sheetData>
  <mergeCells count="2">
    <mergeCell ref="F1:J1"/>
    <mergeCell ref="W1:AB1"/>
  </mergeCells>
  <conditionalFormatting sqref="AI2:AP1048574">
    <cfRule type="cellIs" dxfId="0" priority="1" operator="lessThan">
      <formula>0</formula>
    </cfRule>
  </conditionalFormatting>
  <hyperlinks>
    <hyperlink ref="B4" r:id="rId1" xr:uid="{2FEDECAA-4E87-41A8-B236-E74A6399BE44}"/>
    <hyperlink ref="B8" r:id="rId2" xr:uid="{65437FD1-BB48-4C4C-9B54-AD9D9DFFBA9B}"/>
  </hyperlinks>
  <pageMargins left="0.7" right="0.7" top="0.75" bottom="0.75" header="0.3" footer="0.3"/>
  <pageSetup paperSize="125" orientation="portrait" horizontalDpi="203" verticalDpi="20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2023-08-22T11:25:41Z</dcterms:created>
  <dcterms:modified xsi:type="dcterms:W3CDTF">2023-09-05T09:25:41Z</dcterms:modified>
</cp:coreProperties>
</file>