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572903DF-2775-4913-999F-5D496B6BFA67}" xr6:coauthVersionLast="36" xr6:coauthVersionMax="47" xr10:uidLastSave="{00000000-0000-0000-0000-000000000000}"/>
  <bookViews>
    <workbookView xWindow="-2640" yWindow="2070" windowWidth="26610" windowHeight="12885" xr2:uid="{8DD4D602-3D6B-425D-835C-57218E4C1C6C}"/>
  </bookViews>
  <sheets>
    <sheet name="Main" sheetId="1" r:id="rId1"/>
    <sheet name="Sector Thesis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1" l="1"/>
  <c r="W5" i="1"/>
  <c r="V5" i="1"/>
  <c r="T5" i="1" l="1"/>
  <c r="F5" i="1" l="1"/>
  <c r="R9" i="1" l="1"/>
  <c r="S9" i="1"/>
  <c r="T9" i="1"/>
  <c r="K9" i="1"/>
  <c r="F9" i="1"/>
  <c r="X9" i="1"/>
  <c r="W9" i="1"/>
  <c r="V9" i="1"/>
  <c r="G9" i="1"/>
  <c r="I9" i="1" l="1"/>
  <c r="H9" i="1" l="1"/>
  <c r="H6" i="1"/>
  <c r="H4" i="1"/>
  <c r="H3" i="1"/>
  <c r="J9" i="1" l="1"/>
  <c r="S5" i="1"/>
  <c r="G5" i="1"/>
  <c r="Q5" i="1" l="1"/>
  <c r="I5" i="1"/>
  <c r="H5" i="1" l="1"/>
  <c r="J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Q2" authorId="0" shapeId="0" xr:uid="{61692BF7-5EDF-4010-9914-F02488D9F37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Number of Paying Users at the end of a period</t>
        </r>
      </text>
    </comment>
    <comment ref="R2" authorId="0" shapeId="0" xr:uid="{73244B2F-71C1-4DEB-BE29-3A657E04049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Daily Average Users</t>
        </r>
      </text>
    </comment>
  </commentList>
</comments>
</file>

<file path=xl/sharedStrings.xml><?xml version="1.0" encoding="utf-8"?>
<sst xmlns="http://schemas.openxmlformats.org/spreadsheetml/2006/main" count="81" uniqueCount="73">
  <si>
    <t>Ticker</t>
  </si>
  <si>
    <t>Company Name</t>
  </si>
  <si>
    <t>Market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</si>
  <si>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</si>
  <si>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</si>
  <si>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</si>
  <si>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</si>
  <si>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</si>
  <si>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</si>
  <si>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</si>
  <si>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</si>
  <si>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Target</t>
  </si>
  <si>
    <t>Upside</t>
  </si>
  <si>
    <t>Discount</t>
  </si>
  <si>
    <t>MTCH</t>
  </si>
  <si>
    <t>Match Group Inc.</t>
  </si>
  <si>
    <t>GRND</t>
  </si>
  <si>
    <t>Grindr Inc.</t>
  </si>
  <si>
    <t>BMBL</t>
  </si>
  <si>
    <t>Bumble Inc.</t>
  </si>
  <si>
    <t>Notes</t>
  </si>
  <si>
    <t>HQ</t>
  </si>
  <si>
    <t>Founded</t>
  </si>
  <si>
    <t>IPO</t>
  </si>
  <si>
    <t>Tinder, Match.com, OkCupid, Hinge, POF</t>
  </si>
  <si>
    <t>MOMO</t>
  </si>
  <si>
    <t>Hello Group Inc.</t>
  </si>
  <si>
    <t>NASDAQ</t>
  </si>
  <si>
    <t>SNAP</t>
  </si>
  <si>
    <t>Snap Inc.</t>
  </si>
  <si>
    <t>NYSE</t>
  </si>
  <si>
    <t>$</t>
  </si>
  <si>
    <t>Beijing, China</t>
  </si>
  <si>
    <t>AI</t>
  </si>
  <si>
    <t>Better matchmaking tools to bring ppl together based on more personal inputs to an AI chatbot which can be processed better than simple tags or interests</t>
  </si>
  <si>
    <t>AI paid tiers for enhanced versions of traditional dating apps</t>
  </si>
  <si>
    <t>AI companions help to drive increasingly isolated youth and lower incentives to enter the dating pool</t>
  </si>
  <si>
    <t>AI girlfriends are here – but there’s a dark side to virtual companions</t>
  </si>
  <si>
    <t>Declining Population in Western Countries</t>
  </si>
  <si>
    <t>Population decline, not climate change, is an existential threat to the West</t>
  </si>
  <si>
    <t>Gay dating/hookup app (monopoly?)</t>
  </si>
  <si>
    <t>Generational Trends</t>
  </si>
  <si>
    <t>Is Gen Z the most undateable generation ever? Maybe — but it’s not really their fault</t>
  </si>
  <si>
    <t>"only 56 percent of Gen Z adults—and 54 percent of Gen Z men—said they were involved in a romantic relationship at any point during their teenage years"</t>
  </si>
  <si>
    <t>Increasing rate of virgiinity</t>
  </si>
  <si>
    <t>Bull Case</t>
  </si>
  <si>
    <t>Bear Case</t>
  </si>
  <si>
    <t>Human Instinct</t>
  </si>
  <si>
    <t>AI companions</t>
  </si>
  <si>
    <t>AI algorithms</t>
  </si>
  <si>
    <t>Gen-Z stats</t>
  </si>
  <si>
    <t>Monopolies forming</t>
  </si>
  <si>
    <t>Online Regulation</t>
  </si>
  <si>
    <t>Growing trend for stronger online regulation in western nations putting Duty of Care onto online platforms</t>
  </si>
  <si>
    <t>ID requirements/verification may cause lack of trust between end-user and platform</t>
  </si>
  <si>
    <t>Is Gen Z having more or less sex than other generations?</t>
  </si>
  <si>
    <t>FACT CHECKING</t>
  </si>
  <si>
    <t>1.) Do fundamentals reflect media narrative?</t>
  </si>
  <si>
    <t>3.) Pricing power of market players?</t>
  </si>
  <si>
    <t>4.) Any potential M&amp;A opportunities left?</t>
  </si>
  <si>
    <t>2.) AI features of different apps?</t>
  </si>
  <si>
    <t>DAU</t>
  </si>
  <si>
    <t>revenue streams? Tiers? Growth??</t>
  </si>
  <si>
    <t>match group has quasi-monopoly power</t>
  </si>
  <si>
    <t>Chinese dating website/app, owns Tantan (Chinese tinder)</t>
  </si>
  <si>
    <t>Employees</t>
  </si>
  <si>
    <t>Social media app designed with expiring messages for intimate connections</t>
  </si>
  <si>
    <t>Members</t>
  </si>
  <si>
    <t>(million)</t>
  </si>
  <si>
    <t>ARPU</t>
  </si>
  <si>
    <t>($)</t>
  </si>
  <si>
    <t>Bumble dating app  'feminist dating app', Badoo</t>
  </si>
  <si>
    <t>FY23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</si>
</sst>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mm\-yyyy"/>
  </numFmts>
  <fonts count="19">
    <font>
      <sz val="11"/>
      <color theme="1"/>
      <name val="Calibri"/>
      <family val="2"/>
      <scheme val="minor"/>
    </font>
    <font>
      <sz val="10"/>
      <color theme="1"/>
      <name val="S10"/>
    </font>
    <font>
      <b/>
      <sz val="10"/>
      <color theme="1"/>
      <name val="S10"/>
    </font>
    <font>
      <b/>
      <sz val="10"/>
      <color theme="4"/>
      <name val="S10"/>
    </font>
    <font>
      <sz val="10"/>
      <color theme="4"/>
      <name val="S10"/>
    </font>
    <font>
      <b/>
      <sz val="10"/>
      <name val="S10"/>
    </font>
    <font>
      <sz val="10"/>
      <name val="S10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rgb="FFFF000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 tint="0.499984740745262"/>
      <name val="S10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11" fillId="0" borderId="0" xfId="1" applyFont="1" applyAlignment="1">
      <alignment horizontal="left" indent="1"/>
    </xf>
    <xf numFmtId="0" fontId="12" fillId="0" borderId="0" xfId="1" applyFont="1" applyAlignment="1">
      <alignment horizontal="left" indent="1"/>
    </xf>
    <xf numFmtId="0" fontId="13" fillId="0" borderId="0" xfId="0" applyFont="1"/>
    <xf numFmtId="0" fontId="14" fillId="0" borderId="0" xfId="0" applyFo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3" borderId="4" xfId="0" applyFont="1" applyFill="1" applyBorder="1"/>
    <xf numFmtId="0" fontId="7" fillId="3" borderId="5" xfId="0" applyFont="1" applyFill="1" applyBorder="1"/>
    <xf numFmtId="0" fontId="7" fillId="3" borderId="0" xfId="0" applyFont="1" applyFill="1"/>
    <xf numFmtId="0" fontId="7" fillId="3" borderId="6" xfId="0" applyFont="1" applyFill="1" applyBorder="1"/>
    <xf numFmtId="0" fontId="7" fillId="3" borderId="8" xfId="0" applyFont="1" applyFill="1" applyBorder="1"/>
    <xf numFmtId="0" fontId="7" fillId="3" borderId="7" xfId="0" applyFont="1" applyFill="1" applyBorder="1"/>
    <xf numFmtId="2" fontId="6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11" fillId="0" borderId="0" xfId="1" applyFont="1"/>
    <xf numFmtId="3" fontId="1" fillId="0" borderId="0" xfId="0" applyNumberFormat="1" applyFont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" fontId="6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SNA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BMB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11.03</v>
          </cell>
        </row>
        <row r="7">
          <cell r="C7">
            <v>1612.5039999999999</v>
          </cell>
        </row>
        <row r="8">
          <cell r="C8">
            <v>17785.919119999999</v>
          </cell>
        </row>
        <row r="11">
          <cell r="C11">
            <v>-205.32000000000016</v>
          </cell>
        </row>
        <row r="12">
          <cell r="C12">
            <v>17991.239119999998</v>
          </cell>
        </row>
        <row r="23">
          <cell r="C23" t="str">
            <v>Santa Monica, CA</v>
          </cell>
        </row>
        <row r="24">
          <cell r="C24">
            <v>2010</v>
          </cell>
        </row>
        <row r="25">
          <cell r="C25">
            <v>42795</v>
          </cell>
        </row>
        <row r="27">
          <cell r="C27">
            <v>414</v>
          </cell>
        </row>
        <row r="28">
          <cell r="C28">
            <v>3.29</v>
          </cell>
        </row>
        <row r="29">
          <cell r="C29">
            <v>5289</v>
          </cell>
        </row>
        <row r="31">
          <cell r="C31" t="str">
            <v>FY23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10.68</v>
          </cell>
        </row>
        <row r="7">
          <cell r="C7">
            <v>134.936824</v>
          </cell>
        </row>
        <row r="8">
          <cell r="C8">
            <v>1441.12528032</v>
          </cell>
        </row>
        <row r="11">
          <cell r="C11">
            <v>-265.28400000000005</v>
          </cell>
        </row>
        <row r="12">
          <cell r="C12">
            <v>1706.4092803200001</v>
          </cell>
        </row>
        <row r="23">
          <cell r="C23" t="str">
            <v>Austin, TX</v>
          </cell>
        </row>
        <row r="24">
          <cell r="C24">
            <v>2006</v>
          </cell>
        </row>
        <row r="25">
          <cell r="C25">
            <v>44228</v>
          </cell>
        </row>
        <row r="27">
          <cell r="C27">
            <v>3.7206999999999999</v>
          </cell>
        </row>
        <row r="28">
          <cell r="C28">
            <v>23.03</v>
          </cell>
        </row>
      </sheetData>
      <sheetData sheetId="1">
        <row r="44">
          <cell r="W44">
            <v>1200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$BMBL.xlsx" TargetMode="External"/><Relationship Id="rId1" Type="http://schemas.openxmlformats.org/officeDocument/2006/relationships/hyperlink" Target="$SNAP.xlsx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eret.com/23874070/gen-z-dating-apps/" TargetMode="External"/><Relationship Id="rId2" Type="http://schemas.openxmlformats.org/officeDocument/2006/relationships/hyperlink" Target="https://www.telegraph.co.uk/news/0/population-decline-not-climate-change-is-an-existential-thr/" TargetMode="External"/><Relationship Id="rId1" Type="http://schemas.openxmlformats.org/officeDocument/2006/relationships/hyperlink" Target="https://www.theguardian.com/commentisfree/2024/jan/13/ai-girlfriend-chatbots" TargetMode="External"/><Relationship Id="rId5" Type="http://schemas.openxmlformats.org/officeDocument/2006/relationships/hyperlink" Target="https://shedoesthecity.com/is-gen-z-having-more-or-less-sex-than-other-generations/" TargetMode="External"/><Relationship Id="rId4" Type="http://schemas.openxmlformats.org/officeDocument/2006/relationships/hyperlink" Target="https://www.businessinsider.com/generation-z-doesnt-care-about-virginity-how-you-lose-it-2023-12?r=US&amp;IR=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CAD7-5CC3-4175-BF3F-64079CF3AE6D}">
  <dimension ref="B1:Z3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8" sqref="M18"/>
    </sheetView>
  </sheetViews>
  <sheetFormatPr defaultRowHeight="12.75"/>
  <cols>
    <col min="1" max="1" width="4.28515625" style="1" customWidth="1"/>
    <col min="2" max="2" width="9.140625" style="1"/>
    <col min="3" max="3" width="15.5703125" style="1" bestFit="1" customWidth="1"/>
    <col min="4" max="5" width="9.140625" style="4"/>
    <col min="6" max="6" width="9.140625" style="9"/>
    <col min="7" max="7" width="9.140625" style="10"/>
    <col min="8" max="8" width="9.140625" style="13"/>
    <col min="9" max="10" width="9.140625" style="10"/>
    <col min="11" max="12" width="9.140625" style="11"/>
    <col min="13" max="15" width="9.140625" style="6"/>
    <col min="16" max="16" width="9.140625" style="1"/>
    <col min="17" max="19" width="9.140625" style="4"/>
    <col min="20" max="20" width="10.85546875" style="4" bestFit="1" customWidth="1"/>
    <col min="21" max="21" width="9.140625" style="1"/>
    <col min="22" max="22" width="16.28515625" style="4" bestFit="1" customWidth="1"/>
    <col min="23" max="25" width="9.140625" style="4"/>
    <col min="26" max="16384" width="9.140625" style="1"/>
  </cols>
  <sheetData>
    <row r="1" spans="2:26">
      <c r="Q1" s="53" t="s">
        <v>68</v>
      </c>
      <c r="R1" s="53" t="s">
        <v>68</v>
      </c>
      <c r="S1" s="53" t="s">
        <v>70</v>
      </c>
      <c r="T1" s="53"/>
    </row>
    <row r="2" spans="2:26" s="2" customFormat="1">
      <c r="B2" s="2" t="s">
        <v>0</v>
      </c>
      <c r="C2" s="2" t="s">
        <v>1</v>
      </c>
      <c r="D2" s="3" t="s">
        <v>2</v>
      </c>
      <c r="E2" s="3" t="s">
        <v>3</v>
      </c>
      <c r="F2" s="7" t="s">
        <v>4</v>
      </c>
      <c r="G2" s="8" t="s">
        <v>5</v>
      </c>
      <c r="H2" s="12" t="s">
        <v>6</v>
      </c>
      <c r="I2" s="8" t="s">
        <v>7</v>
      </c>
      <c r="J2" s="8" t="s">
        <v>8</v>
      </c>
      <c r="K2" s="42" t="s">
        <v>9</v>
      </c>
      <c r="L2" s="42" t="s">
        <v>10</v>
      </c>
      <c r="M2" s="5" t="s">
        <v>11</v>
      </c>
      <c r="N2" s="5" t="s">
        <v>12</v>
      </c>
      <c r="O2" s="5" t="s">
        <v>13</v>
      </c>
      <c r="Q2" s="3" t="s">
        <v>67</v>
      </c>
      <c r="R2" s="3" t="s">
        <v>61</v>
      </c>
      <c r="S2" s="3" t="s">
        <v>69</v>
      </c>
      <c r="T2" s="3" t="s">
        <v>65</v>
      </c>
      <c r="V2" s="3" t="s">
        <v>21</v>
      </c>
      <c r="W2" s="3" t="s">
        <v>22</v>
      </c>
      <c r="X2" s="3" t="s">
        <v>23</v>
      </c>
      <c r="Y2" s="3"/>
      <c r="Z2" s="2" t="s">
        <v>20</v>
      </c>
    </row>
    <row r="3" spans="2:26">
      <c r="B3" s="1" t="s">
        <v>14</v>
      </c>
      <c r="C3" s="1" t="s">
        <v>15</v>
      </c>
      <c r="D3" s="4" t="s">
        <v>27</v>
      </c>
      <c r="E3" s="4" t="s">
        <v>31</v>
      </c>
      <c r="F3" s="9">
        <v>35.06</v>
      </c>
      <c r="G3" s="10">
        <v>268.01</v>
      </c>
      <c r="H3" s="13">
        <f>G3*F3</f>
        <v>9396.4305999999997</v>
      </c>
      <c r="X3" s="14"/>
      <c r="Y3" s="14"/>
      <c r="Z3" s="1" t="s">
        <v>24</v>
      </c>
    </row>
    <row r="4" spans="2:26">
      <c r="B4" s="1" t="s">
        <v>16</v>
      </c>
      <c r="C4" s="1" t="s">
        <v>17</v>
      </c>
      <c r="D4" s="4" t="s">
        <v>30</v>
      </c>
      <c r="E4" s="4" t="s">
        <v>31</v>
      </c>
      <c r="F4" s="9">
        <v>8.33</v>
      </c>
      <c r="G4" s="10">
        <v>174.99</v>
      </c>
      <c r="H4" s="13">
        <f t="shared" ref="H4:H6" si="0">G4*F4</f>
        <v>1457.6667</v>
      </c>
      <c r="M4" s="4"/>
      <c r="X4" s="14">
        <v>44866</v>
      </c>
      <c r="Y4" s="14"/>
      <c r="Z4" s="1" t="s">
        <v>40</v>
      </c>
    </row>
    <row r="5" spans="2:26">
      <c r="B5" s="43" t="s">
        <v>18</v>
      </c>
      <c r="C5" s="1" t="s">
        <v>19</v>
      </c>
      <c r="D5" s="4" t="s">
        <v>27</v>
      </c>
      <c r="E5" s="4" t="s">
        <v>31</v>
      </c>
      <c r="F5" s="51">
        <f>[2]Main!$C$6</f>
        <v>10.68</v>
      </c>
      <c r="G5" s="10">
        <f>[2]Main!$C$7</f>
        <v>134.936824</v>
      </c>
      <c r="H5" s="13">
        <f>[2]Main!$C$8</f>
        <v>1441.12528032</v>
      </c>
      <c r="I5" s="10">
        <f>[2]Main!$C$11</f>
        <v>-265.28400000000005</v>
      </c>
      <c r="J5" s="10">
        <f>[2]Main!$C$12</f>
        <v>1706.4092803200001</v>
      </c>
      <c r="K5" s="11" t="s">
        <v>72</v>
      </c>
      <c r="M5" s="4"/>
      <c r="Q5" s="52">
        <f>[2]Main!$C$27</f>
        <v>3.7206999999999999</v>
      </c>
      <c r="S5" s="54">
        <f>[2]Main!$C$28</f>
        <v>23.03</v>
      </c>
      <c r="T5" s="44">
        <f>'[2]Financial Model'!$W$44</f>
        <v>1200</v>
      </c>
      <c r="V5" s="4" t="str">
        <f>+[2]Main!$C$23</f>
        <v>Austin, TX</v>
      </c>
      <c r="W5" s="4">
        <f>+[2]Main!$C$24</f>
        <v>2006</v>
      </c>
      <c r="X5" s="14">
        <f>+[2]Main!$C$25</f>
        <v>44228</v>
      </c>
      <c r="Y5" s="14"/>
      <c r="Z5" s="1" t="s">
        <v>71</v>
      </c>
    </row>
    <row r="6" spans="2:26">
      <c r="B6" s="1" t="s">
        <v>25</v>
      </c>
      <c r="C6" s="1" t="s">
        <v>26</v>
      </c>
      <c r="D6" s="4" t="s">
        <v>27</v>
      </c>
      <c r="E6" s="4" t="s">
        <v>31</v>
      </c>
      <c r="F6" s="9">
        <v>6.63</v>
      </c>
      <c r="G6" s="10">
        <v>189.94</v>
      </c>
      <c r="H6" s="13">
        <f t="shared" si="0"/>
        <v>1259.3021999999999</v>
      </c>
      <c r="M6" s="4"/>
      <c r="V6" s="4" t="s">
        <v>32</v>
      </c>
      <c r="W6" s="4">
        <v>2011</v>
      </c>
      <c r="X6" s="14">
        <v>41944</v>
      </c>
      <c r="Y6" s="14"/>
      <c r="Z6" s="1" t="s">
        <v>64</v>
      </c>
    </row>
    <row r="7" spans="2:26">
      <c r="E7" s="1"/>
      <c r="M7" s="4"/>
    </row>
    <row r="8" spans="2:26" s="15" customFormat="1">
      <c r="D8" s="16"/>
      <c r="F8" s="17"/>
      <c r="G8" s="18"/>
      <c r="H8" s="19"/>
      <c r="I8" s="18"/>
      <c r="J8" s="18"/>
      <c r="K8" s="20"/>
      <c r="L8" s="20"/>
      <c r="M8" s="16"/>
      <c r="N8" s="21"/>
      <c r="O8" s="21"/>
      <c r="Q8" s="16"/>
      <c r="R8" s="16"/>
      <c r="S8" s="16"/>
      <c r="T8" s="16"/>
      <c r="V8" s="16"/>
      <c r="W8" s="16"/>
      <c r="X8" s="16"/>
      <c r="Y8" s="16"/>
    </row>
    <row r="9" spans="2:26">
      <c r="B9" s="43" t="s">
        <v>28</v>
      </c>
      <c r="C9" s="1" t="s">
        <v>29</v>
      </c>
      <c r="D9" s="4" t="s">
        <v>30</v>
      </c>
      <c r="E9" s="4" t="s">
        <v>31</v>
      </c>
      <c r="F9" s="41">
        <f>+[1]Main!$C$6</f>
        <v>11.03</v>
      </c>
      <c r="G9" s="10">
        <f>+[1]Main!$C$7</f>
        <v>1612.5039999999999</v>
      </c>
      <c r="H9" s="13">
        <f>+[1]Main!$C$8</f>
        <v>17785.919119999999</v>
      </c>
      <c r="I9" s="10">
        <f>+[1]Main!$C$11</f>
        <v>-205.32000000000016</v>
      </c>
      <c r="J9" s="10">
        <f>+[1]Main!$C$12</f>
        <v>17991.239119999998</v>
      </c>
      <c r="K9" s="11" t="str">
        <f>+[1]Main!$C$31</f>
        <v>FY23</v>
      </c>
      <c r="M9" s="4"/>
      <c r="R9" s="4">
        <f>[1]Main!$C$27</f>
        <v>414</v>
      </c>
      <c r="S9" s="4">
        <f>[1]Main!$C$28</f>
        <v>3.29</v>
      </c>
      <c r="T9" s="44">
        <f>[1]Main!$C$29</f>
        <v>5289</v>
      </c>
      <c r="V9" s="4" t="str">
        <f>+[1]Main!$C$23</f>
        <v>Santa Monica, CA</v>
      </c>
      <c r="W9" s="4">
        <f>+[1]Main!$C$24</f>
        <v>2010</v>
      </c>
      <c r="X9" s="14">
        <f>+[1]Main!$C$25</f>
        <v>42795</v>
      </c>
      <c r="Y9" s="14"/>
      <c r="Z9" s="1" t="s">
        <v>66</v>
      </c>
    </row>
    <row r="10" spans="2:26">
      <c r="E10" s="1"/>
      <c r="M10" s="4"/>
    </row>
    <row r="11" spans="2:26">
      <c r="E11" s="1"/>
      <c r="M11" s="4"/>
    </row>
    <row r="12" spans="2:26">
      <c r="E12" s="1"/>
      <c r="M12" s="4"/>
    </row>
    <row r="13" spans="2:26">
      <c r="E13" s="1"/>
      <c r="M13" s="4"/>
    </row>
    <row r="14" spans="2:26">
      <c r="E14" s="1"/>
      <c r="M14" s="4"/>
    </row>
    <row r="15" spans="2:26">
      <c r="E15" s="1"/>
      <c r="M15" s="4"/>
    </row>
    <row r="30" spans="15:26">
      <c r="O30" s="13"/>
      <c r="P30" s="10"/>
      <c r="Q30" s="10"/>
      <c r="R30" s="11"/>
      <c r="S30" s="11"/>
      <c r="T30" s="6"/>
      <c r="U30" s="6"/>
      <c r="V30" s="6"/>
      <c r="W30" s="1"/>
      <c r="Z30" s="4"/>
    </row>
    <row r="31" spans="15:26">
      <c r="O31" s="13"/>
      <c r="P31" s="10"/>
      <c r="Q31" s="10"/>
      <c r="R31" s="11"/>
      <c r="S31" s="11"/>
      <c r="T31" s="6"/>
      <c r="U31" s="6"/>
      <c r="V31" s="6"/>
      <c r="W31" s="1"/>
      <c r="Z31" s="4"/>
    </row>
  </sheetData>
  <hyperlinks>
    <hyperlink ref="B9" r:id="rId1" xr:uid="{086CCA65-AC8F-4D6E-B91F-48D849BC669F}"/>
    <hyperlink ref="B5" r:id="rId2" xr:uid="{E86FEFFE-C472-4B99-BDD2-2B64F484847E}"/>
  </hyperlinks>
  <pageMargins left="0.7" right="0.7" top="0.75" bottom="0.75" header="0.3" footer="0.3"/>
  <ignoredErrors>
    <ignoredError sqref="H5" formula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F413-FE98-4922-87F8-665E16991E51}">
  <dimension ref="B2:V24"/>
  <sheetViews>
    <sheetView workbookViewId="0">
      <selection activeCell="K31" sqref="K31"/>
    </sheetView>
  </sheetViews>
  <sheetFormatPr defaultRowHeight="12.75"/>
  <cols>
    <col min="1" max="16384" width="9.140625" style="22"/>
  </cols>
  <sheetData>
    <row r="2" spans="2:21">
      <c r="B2" s="23" t="s">
        <v>33</v>
      </c>
    </row>
    <row r="3" spans="2:21">
      <c r="B3" s="24" t="s">
        <v>34</v>
      </c>
      <c r="R3" s="45" t="s">
        <v>45</v>
      </c>
      <c r="S3" s="46"/>
      <c r="T3" s="47" t="s">
        <v>46</v>
      </c>
      <c r="U3" s="46"/>
    </row>
    <row r="4" spans="2:21">
      <c r="B4" s="24" t="s">
        <v>35</v>
      </c>
      <c r="R4" s="35" t="s">
        <v>49</v>
      </c>
      <c r="S4" s="36"/>
      <c r="T4" s="37" t="s">
        <v>48</v>
      </c>
      <c r="U4" s="36"/>
    </row>
    <row r="5" spans="2:21">
      <c r="R5" s="35" t="s">
        <v>47</v>
      </c>
      <c r="S5" s="36"/>
      <c r="T5" s="37" t="s">
        <v>50</v>
      </c>
      <c r="U5" s="36"/>
    </row>
    <row r="6" spans="2:21">
      <c r="B6" s="25" t="s">
        <v>36</v>
      </c>
      <c r="R6" s="35"/>
      <c r="S6" s="36"/>
      <c r="T6" s="37" t="s">
        <v>51</v>
      </c>
      <c r="U6" s="36"/>
    </row>
    <row r="7" spans="2:21">
      <c r="B7" s="27" t="s">
        <v>37</v>
      </c>
      <c r="R7" s="35"/>
      <c r="S7" s="36"/>
      <c r="T7" s="37"/>
      <c r="U7" s="36"/>
    </row>
    <row r="8" spans="2:21">
      <c r="R8" s="35"/>
      <c r="S8" s="36"/>
      <c r="T8" s="37"/>
      <c r="U8" s="36"/>
    </row>
    <row r="9" spans="2:21">
      <c r="R9" s="35"/>
      <c r="S9" s="36"/>
      <c r="T9" s="37"/>
      <c r="U9" s="36"/>
    </row>
    <row r="10" spans="2:21">
      <c r="B10" s="28" t="s">
        <v>41</v>
      </c>
      <c r="R10" s="38"/>
      <c r="S10" s="39"/>
      <c r="T10" s="40"/>
      <c r="U10" s="39"/>
    </row>
    <row r="11" spans="2:21">
      <c r="B11" s="27" t="s">
        <v>42</v>
      </c>
    </row>
    <row r="12" spans="2:21">
      <c r="B12" s="24" t="s">
        <v>43</v>
      </c>
    </row>
    <row r="13" spans="2:21">
      <c r="B13" s="26" t="s">
        <v>44</v>
      </c>
    </row>
    <row r="14" spans="2:21">
      <c r="R14" s="48" t="s">
        <v>56</v>
      </c>
      <c r="S14" s="49"/>
      <c r="T14" s="49"/>
      <c r="U14" s="50"/>
    </row>
    <row r="15" spans="2:21">
      <c r="B15" s="26" t="s">
        <v>55</v>
      </c>
      <c r="R15" s="30" t="s">
        <v>57</v>
      </c>
      <c r="U15" s="31"/>
    </row>
    <row r="16" spans="2:21">
      <c r="R16" s="30" t="s">
        <v>60</v>
      </c>
      <c r="U16" s="31"/>
    </row>
    <row r="17" spans="2:22">
      <c r="B17" s="28" t="s">
        <v>38</v>
      </c>
      <c r="R17" s="30" t="s">
        <v>58</v>
      </c>
      <c r="U17" s="31"/>
      <c r="V17" s="29" t="s">
        <v>62</v>
      </c>
    </row>
    <row r="18" spans="2:22">
      <c r="B18" s="27" t="s">
        <v>39</v>
      </c>
      <c r="R18" s="32" t="s">
        <v>59</v>
      </c>
      <c r="S18" s="33"/>
      <c r="T18" s="33"/>
      <c r="U18" s="34"/>
      <c r="V18" s="22" t="s">
        <v>63</v>
      </c>
    </row>
    <row r="22" spans="2:22">
      <c r="B22" s="28" t="s">
        <v>52</v>
      </c>
    </row>
    <row r="23" spans="2:22">
      <c r="B23" s="22" t="s">
        <v>53</v>
      </c>
    </row>
    <row r="24" spans="2:22">
      <c r="B24" s="24" t="s">
        <v>54</v>
      </c>
    </row>
  </sheetData>
  <mergeCells count="3">
    <mergeCell ref="R3:S3"/>
    <mergeCell ref="T3:U3"/>
    <mergeCell ref="R14:U14"/>
  </mergeCells>
  <hyperlinks>
    <hyperlink ref="B7" r:id="rId1" xr:uid="{993936AE-FB4B-46F1-B71D-5EE95F4ACC47}"/>
    <hyperlink ref="B18" r:id="rId2" xr:uid="{7057F68B-1691-489A-99A0-AE3B871C54BC}"/>
    <hyperlink ref="B11" r:id="rId3" xr:uid="{3DAB6F19-303D-4F5A-AC28-B56B7E51AD95}"/>
    <hyperlink ref="B13" r:id="rId4" location=":~:text=37%25%20of%20Gen%20Z%20survey,haven't%20had%20sex%20yet&amp;text=Some%20of%20that%20can%20likely,sex%20was%20seemingly%20trending%20downward." xr:uid="{540F7F1F-06C7-4737-BF79-D9A124C4203B}"/>
    <hyperlink ref="B15" r:id="rId5" xr:uid="{4635C764-8CEC-42B6-8EEE-A10014B79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Sector 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me</cp:lastModifiedBy>
  <dcterms:created xsi:type="dcterms:W3CDTF">2024-03-04T23:25:07Z</dcterms:created>
  <dcterms:modified xsi:type="dcterms:W3CDTF">2024-03-07T16:56:23Z</dcterms:modified>
</cp:coreProperties>
</file>