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8_{180F3790-D598-4133-BBB9-F9EA193B2ACA}" xr6:coauthVersionLast="47" xr6:coauthVersionMax="47" xr10:uidLastSave="{00000000-0000-0000-0000-000000000000}"/>
  <bookViews>
    <workbookView xWindow="-120" yWindow="-120" windowWidth="29040" windowHeight="15720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2" l="1"/>
  <c r="C10" i="1" s="1"/>
  <c r="O62" i="2"/>
  <c r="C9" i="1" s="1"/>
  <c r="O50" i="2"/>
  <c r="O54" i="2" s="1"/>
  <c r="O43" i="2"/>
  <c r="O38" i="2"/>
  <c r="K27" i="2"/>
  <c r="K26" i="2"/>
  <c r="O23" i="2"/>
  <c r="K16" i="2"/>
  <c r="K6" i="2"/>
  <c r="K10" i="2" s="1"/>
  <c r="O26" i="2"/>
  <c r="O16" i="2"/>
  <c r="O6" i="2"/>
  <c r="O10" i="2" s="1"/>
  <c r="C8" i="1"/>
  <c r="O17" i="2" l="1"/>
  <c r="O27" i="2"/>
  <c r="O57" i="2"/>
  <c r="O59" i="2"/>
  <c r="O60" i="2" s="1"/>
  <c r="O64" i="2"/>
  <c r="C11" i="1"/>
  <c r="C12" i="1" s="1"/>
  <c r="K17" i="2"/>
  <c r="K19" i="2" l="1"/>
  <c r="K29" i="2"/>
  <c r="O19" i="2"/>
  <c r="O29" i="2"/>
  <c r="O28" i="2" l="1"/>
  <c r="O20" i="2"/>
  <c r="K20" i="2"/>
  <c r="K28" i="2"/>
</calcChain>
</file>

<file path=xl/sharedStrings.xml><?xml version="1.0" encoding="utf-8"?>
<sst xmlns="http://schemas.openxmlformats.org/spreadsheetml/2006/main" count="110" uniqueCount="100">
  <si>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</si>
  <si>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</si>
  <si>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</si>
  <si>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</si>
  <si>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</si>
  <si>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</si>
  <si>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</si>
  <si>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</si>
  <si>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</si>
  <si>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</si>
  <si>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</si>
  <si>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</si>
  <si>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</si>
  <si>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</si>
  <si>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</si>
  <si>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</si>
  <si>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</si>
  <si>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</si>
  <si>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</si>
  <si>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</si>
  <si>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</si>
  <si>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</si>
  <si>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</si>
  <si>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</si>
  <si>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</si>
  <si>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</si>
  <si>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</si>
  <si>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</si>
  <si>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</si>
  <si>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</si>
  <si>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</si>
  <si>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</si>
  <si>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</si>
  <si>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</si>
  <si>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</si>
  <si>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</si>
  <si>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</si>
  <si>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</si>
  <si>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</si>
  <si>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</si>
  <si>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</si>
  <si>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</si>
  <si>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</si>
  <si>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</si>
  <si>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</si>
  <si>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</si>
  <si>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</si>
  <si>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</si>
  <si>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</si>
  <si>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</si>
  <si>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</si>
  <si>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</si>
  <si>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</si>
  <si>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</si>
  <si>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</si>
  <si>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</si>
  <si>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</si>
  <si>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</si>
  <si>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</si>
  <si>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</si>
  <si>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</si>
  <si>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</si>
  <si>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</si>
  <si>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</si>
  <si>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</si>
  <si>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</si>
  <si>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</si>
  <si>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</si>
  <si>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</si>
  <si>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</si>
  <si>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</si>
  <si>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</si>
  <si>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</si>
  <si>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</si>
  <si>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</si>
  <si>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</si>
  <si>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</si>
  <si>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</si>
  <si>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</si>
  <si>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</si>
  <si>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</si>
  <si>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</si>
  <si>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</si>
  <si>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</si>
  <si>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</si>
  <si>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</si>
  <si>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</si>
  <si>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</si>
  <si>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</si>
  <si>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</si>
  <si>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</si>
  <si>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</si>
  <si>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</si>
  <si>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</si>
  <si>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</si>
  <si>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</si>
  <si>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</si>
  <si>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Q322</t>
  </si>
  <si>
    <t>Q222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</si>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</sst>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ix?doc=/Archives/edgar/data/0001137789/000113778925000075/stx-202503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tabSelected="1" workbookViewId="0">
      <selection activeCell="C12" sqref="C12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" t="s">
        <v>2</v>
      </c>
      <c r="C5" s="4"/>
      <c r="D5" s="5"/>
      <c r="G5" s="3" t="s">
        <v>26</v>
      </c>
      <c r="H5" s="4"/>
      <c r="I5" s="4"/>
      <c r="J5" s="4"/>
      <c r="K5" s="4"/>
      <c r="L5" s="5"/>
    </row>
    <row r="6" spans="2:12" x14ac:dyDescent="0.2">
      <c r="B6" s="6" t="s">
        <v>3</v>
      </c>
      <c r="C6" s="7">
        <v>107.29</v>
      </c>
      <c r="D6" s="23"/>
      <c r="G6" s="25"/>
      <c r="H6" s="26"/>
      <c r="I6" s="26"/>
      <c r="J6" s="26"/>
      <c r="K6" s="26"/>
      <c r="L6" s="27"/>
    </row>
    <row r="7" spans="2:12" x14ac:dyDescent="0.2">
      <c r="B7" s="6" t="s">
        <v>4</v>
      </c>
      <c r="C7" s="21">
        <v>212.21224100000001</v>
      </c>
      <c r="D7" s="23" t="s">
        <v>27</v>
      </c>
      <c r="G7" s="25"/>
      <c r="H7" s="26"/>
      <c r="I7" s="26"/>
      <c r="J7" s="26"/>
      <c r="K7" s="26"/>
      <c r="L7" s="27"/>
    </row>
    <row r="8" spans="2:12" x14ac:dyDescent="0.2">
      <c r="B8" s="6" t="s">
        <v>5</v>
      </c>
      <c r="C8" s="21">
        <f>C6*C7</f>
        <v>22768.251336890004</v>
      </c>
      <c r="D8" s="23"/>
      <c r="G8" s="25"/>
      <c r="H8" s="26"/>
      <c r="I8" s="26"/>
      <c r="J8" s="26"/>
      <c r="K8" s="26"/>
      <c r="L8" s="27"/>
    </row>
    <row r="9" spans="2:12" x14ac:dyDescent="0.2">
      <c r="B9" s="6" t="s">
        <v>6</v>
      </c>
      <c r="C9" s="21">
        <f>+'Financial Model'!O62</f>
        <v>814</v>
      </c>
      <c r="D9" s="23" t="s">
        <v>27</v>
      </c>
      <c r="G9" s="25"/>
      <c r="H9" s="26"/>
      <c r="I9" s="26"/>
      <c r="J9" s="26"/>
      <c r="K9" s="26"/>
      <c r="L9" s="27"/>
    </row>
    <row r="10" spans="2:12" x14ac:dyDescent="0.2">
      <c r="B10" s="6" t="s">
        <v>7</v>
      </c>
      <c r="C10" s="21">
        <f>+'Financial Model'!O63</f>
        <v>5219</v>
      </c>
      <c r="D10" s="23" t="s">
        <v>27</v>
      </c>
      <c r="G10" s="25"/>
      <c r="H10" s="26"/>
      <c r="I10" s="26"/>
      <c r="J10" s="26"/>
      <c r="K10" s="26"/>
      <c r="L10" s="27"/>
    </row>
    <row r="11" spans="2:12" x14ac:dyDescent="0.2">
      <c r="B11" s="6" t="s">
        <v>8</v>
      </c>
      <c r="C11" s="21">
        <f>C9-C10</f>
        <v>-4405</v>
      </c>
      <c r="D11" s="23" t="s">
        <v>27</v>
      </c>
      <c r="G11" s="25"/>
      <c r="H11" s="26"/>
      <c r="I11" s="26"/>
      <c r="J11" s="26"/>
      <c r="K11" s="26"/>
      <c r="L11" s="27"/>
    </row>
    <row r="12" spans="2:12" x14ac:dyDescent="0.2">
      <c r="B12" s="8" t="s">
        <v>9</v>
      </c>
      <c r="C12" s="22">
        <f>C8-C11</f>
        <v>27173.251336890004</v>
      </c>
      <c r="D12" s="24"/>
      <c r="G12" s="25"/>
      <c r="H12" s="26"/>
      <c r="I12" s="26"/>
      <c r="J12" s="26"/>
      <c r="K12" s="26"/>
      <c r="L12" s="27"/>
    </row>
    <row r="13" spans="2:12" x14ac:dyDescent="0.2">
      <c r="G13" s="25"/>
      <c r="H13" s="26"/>
      <c r="I13" s="26"/>
      <c r="J13" s="26"/>
      <c r="K13" s="26"/>
      <c r="L13" s="27"/>
    </row>
    <row r="14" spans="2:12" x14ac:dyDescent="0.2">
      <c r="G14" s="25"/>
      <c r="H14" s="26"/>
      <c r="I14" s="26"/>
      <c r="J14" s="26"/>
      <c r="K14" s="26"/>
      <c r="L14" s="27"/>
    </row>
    <row r="15" spans="2:12" x14ac:dyDescent="0.2">
      <c r="B15" s="3" t="s">
        <v>10</v>
      </c>
      <c r="C15" s="4"/>
      <c r="D15" s="5"/>
      <c r="G15" s="28"/>
      <c r="H15" s="29"/>
      <c r="I15" s="29"/>
      <c r="J15" s="29"/>
      <c r="K15" s="29"/>
      <c r="L15" s="30"/>
    </row>
    <row r="16" spans="2:12" x14ac:dyDescent="0.2">
      <c r="B16" s="13" t="s">
        <v>11</v>
      </c>
      <c r="C16" s="9"/>
      <c r="D16" s="10"/>
    </row>
    <row r="17" spans="2:4" x14ac:dyDescent="0.2">
      <c r="B17" s="13" t="s">
        <v>12</v>
      </c>
      <c r="C17" s="9"/>
      <c r="D17" s="10"/>
    </row>
    <row r="18" spans="2:4" x14ac:dyDescent="0.2">
      <c r="B18" s="13"/>
      <c r="C18" s="9"/>
      <c r="D18" s="10"/>
    </row>
    <row r="19" spans="2:4" x14ac:dyDescent="0.2">
      <c r="B19" s="14" t="s">
        <v>13</v>
      </c>
      <c r="C19" s="11"/>
      <c r="D19" s="12"/>
    </row>
    <row r="22" spans="2:4" x14ac:dyDescent="0.2">
      <c r="B22" s="3" t="s">
        <v>14</v>
      </c>
      <c r="C22" s="4"/>
      <c r="D22" s="5"/>
    </row>
    <row r="23" spans="2:4" x14ac:dyDescent="0.2">
      <c r="B23" s="15" t="s">
        <v>15</v>
      </c>
      <c r="C23" s="16"/>
      <c r="D23" s="17"/>
    </row>
    <row r="24" spans="2:4" x14ac:dyDescent="0.2">
      <c r="B24" s="15" t="s">
        <v>16</v>
      </c>
      <c r="C24" s="16"/>
      <c r="D24" s="17"/>
    </row>
    <row r="25" spans="2:4" x14ac:dyDescent="0.2">
      <c r="B25" s="15" t="s">
        <v>17</v>
      </c>
      <c r="C25" s="16"/>
      <c r="D25" s="17"/>
    </row>
    <row r="26" spans="2:4" x14ac:dyDescent="0.2">
      <c r="B26" s="15"/>
      <c r="C26" s="16"/>
      <c r="D26" s="17"/>
    </row>
    <row r="27" spans="2:4" x14ac:dyDescent="0.2">
      <c r="B27" s="15"/>
      <c r="C27" s="16"/>
      <c r="D27" s="17"/>
    </row>
    <row r="28" spans="2:4" x14ac:dyDescent="0.2">
      <c r="B28" s="15"/>
      <c r="C28" s="16"/>
      <c r="D28" s="17"/>
    </row>
    <row r="29" spans="2:4" x14ac:dyDescent="0.2">
      <c r="B29" s="15" t="s">
        <v>18</v>
      </c>
      <c r="C29" s="31" t="s">
        <v>27</v>
      </c>
      <c r="D29" s="32">
        <v>37377</v>
      </c>
    </row>
    <row r="30" spans="2:4" x14ac:dyDescent="0.2">
      <c r="B30" s="18" t="s">
        <v>19</v>
      </c>
      <c r="C30" s="19"/>
      <c r="D30" s="20"/>
    </row>
    <row r="33" spans="2:4" x14ac:dyDescent="0.2">
      <c r="B33" s="3" t="s">
        <v>20</v>
      </c>
      <c r="C33" s="4"/>
      <c r="D33" s="5"/>
    </row>
    <row r="34" spans="2:4" x14ac:dyDescent="0.2">
      <c r="B34" s="15" t="s">
        <v>21</v>
      </c>
      <c r="C34" s="16"/>
      <c r="D34" s="17"/>
    </row>
    <row r="35" spans="2:4" x14ac:dyDescent="0.2">
      <c r="B35" s="15" t="s">
        <v>22</v>
      </c>
      <c r="C35" s="16"/>
      <c r="D35" s="17"/>
    </row>
    <row r="36" spans="2:4" x14ac:dyDescent="0.2">
      <c r="B36" s="15" t="s">
        <v>23</v>
      </c>
      <c r="C36" s="16"/>
      <c r="D36" s="17"/>
    </row>
    <row r="37" spans="2:4" x14ac:dyDescent="0.2">
      <c r="B37" s="15" t="s">
        <v>24</v>
      </c>
      <c r="C37" s="16"/>
      <c r="D37" s="17"/>
    </row>
    <row r="38" spans="2:4" x14ac:dyDescent="0.2">
      <c r="B38" s="15" t="s">
        <v>25</v>
      </c>
      <c r="C38" s="16"/>
      <c r="D38" s="17"/>
    </row>
  </sheetData>
  <mergeCells count="21"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9:D19"/>
    <mergeCell ref="C18:D18"/>
    <mergeCell ref="C17:D17"/>
    <mergeCell ref="C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E64"/>
  <sheetViews>
    <sheetView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N34" sqref="N34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1" s="33" customFormat="1" x14ac:dyDescent="0.2">
      <c r="C1" s="33" t="s">
        <v>99</v>
      </c>
      <c r="D1" s="33" t="s">
        <v>98</v>
      </c>
      <c r="E1" s="33" t="s">
        <v>97</v>
      </c>
      <c r="F1" s="33" t="s">
        <v>96</v>
      </c>
      <c r="G1" s="33" t="s">
        <v>95</v>
      </c>
      <c r="H1" s="33" t="s">
        <v>94</v>
      </c>
      <c r="I1" s="33" t="s">
        <v>93</v>
      </c>
      <c r="J1" s="33" t="s">
        <v>92</v>
      </c>
      <c r="K1" s="33" t="s">
        <v>54</v>
      </c>
      <c r="L1" s="33" t="s">
        <v>53</v>
      </c>
      <c r="M1" s="33" t="s">
        <v>52</v>
      </c>
      <c r="N1" s="33" t="s">
        <v>51</v>
      </c>
      <c r="O1" s="42" t="s">
        <v>27</v>
      </c>
      <c r="S1" s="33" t="s">
        <v>79</v>
      </c>
      <c r="T1" s="33" t="s">
        <v>80</v>
      </c>
      <c r="U1" s="33" t="s">
        <v>81</v>
      </c>
      <c r="V1" s="33" t="s">
        <v>82</v>
      </c>
      <c r="W1" s="33" t="s">
        <v>83</v>
      </c>
      <c r="X1" s="33" t="s">
        <v>84</v>
      </c>
      <c r="Y1" s="33" t="s">
        <v>85</v>
      </c>
      <c r="Z1" s="33" t="s">
        <v>86</v>
      </c>
      <c r="AA1" s="33" t="s">
        <v>87</v>
      </c>
      <c r="AB1" s="33" t="s">
        <v>88</v>
      </c>
      <c r="AC1" s="33" t="s">
        <v>89</v>
      </c>
      <c r="AD1" s="33" t="s">
        <v>90</v>
      </c>
      <c r="AE1" s="33" t="s">
        <v>91</v>
      </c>
    </row>
    <row r="2" spans="2:31" s="35" customFormat="1" x14ac:dyDescent="0.2">
      <c r="B2" s="34"/>
      <c r="O2" s="41">
        <v>45744</v>
      </c>
    </row>
    <row r="3" spans="2:31" s="35" customFormat="1" x14ac:dyDescent="0.2">
      <c r="B3" s="34"/>
      <c r="O3" s="36">
        <v>45779</v>
      </c>
    </row>
    <row r="4" spans="2:31" s="39" customFormat="1" x14ac:dyDescent="0.2">
      <c r="B4" s="39" t="s">
        <v>28</v>
      </c>
      <c r="K4" s="39">
        <v>1655</v>
      </c>
      <c r="O4" s="39">
        <v>2160</v>
      </c>
    </row>
    <row r="5" spans="2:31" s="40" customFormat="1" x14ac:dyDescent="0.2">
      <c r="B5" s="40" t="s">
        <v>29</v>
      </c>
      <c r="K5" s="40">
        <v>1230</v>
      </c>
      <c r="O5" s="40">
        <v>1400</v>
      </c>
    </row>
    <row r="6" spans="2:31" s="39" customFormat="1" x14ac:dyDescent="0.2">
      <c r="B6" s="39" t="s">
        <v>30</v>
      </c>
      <c r="K6" s="39">
        <f>K4-K5</f>
        <v>425</v>
      </c>
      <c r="O6" s="39">
        <f>O4-O5</f>
        <v>760</v>
      </c>
    </row>
    <row r="7" spans="2:31" s="40" customFormat="1" x14ac:dyDescent="0.2">
      <c r="B7" s="40" t="s">
        <v>31</v>
      </c>
      <c r="K7" s="40">
        <v>164</v>
      </c>
      <c r="O7" s="40">
        <v>180</v>
      </c>
    </row>
    <row r="8" spans="2:31" s="40" customFormat="1" x14ac:dyDescent="0.2">
      <c r="B8" s="40" t="s">
        <v>32</v>
      </c>
      <c r="K8" s="40">
        <v>116</v>
      </c>
      <c r="O8" s="40">
        <v>139</v>
      </c>
    </row>
    <row r="9" spans="2:31" s="40" customFormat="1" x14ac:dyDescent="0.2">
      <c r="B9" s="40" t="s">
        <v>33</v>
      </c>
      <c r="K9" s="40">
        <v>2</v>
      </c>
      <c r="O9" s="40">
        <v>10</v>
      </c>
    </row>
    <row r="10" spans="2:31" s="39" customFormat="1" x14ac:dyDescent="0.2">
      <c r="B10" s="39" t="s">
        <v>34</v>
      </c>
      <c r="K10" s="39">
        <f>K6-K7-K8-K9</f>
        <v>143</v>
      </c>
      <c r="O10" s="39">
        <f>O6-O7-O8-O9</f>
        <v>431</v>
      </c>
    </row>
    <row r="11" spans="2:31" s="40" customFormat="1" x14ac:dyDescent="0.2">
      <c r="B11" s="40" t="s">
        <v>35</v>
      </c>
      <c r="K11" s="40">
        <v>3</v>
      </c>
      <c r="O11" s="40">
        <v>4</v>
      </c>
    </row>
    <row r="12" spans="2:31" s="40" customFormat="1" x14ac:dyDescent="0.2">
      <c r="B12" s="40" t="s">
        <v>36</v>
      </c>
      <c r="K12" s="40">
        <v>82</v>
      </c>
      <c r="O12" s="40">
        <v>77</v>
      </c>
    </row>
    <row r="13" spans="2:31" s="40" customFormat="1" x14ac:dyDescent="0.2">
      <c r="B13" s="40" t="s">
        <v>37</v>
      </c>
      <c r="K13" s="40">
        <v>0</v>
      </c>
      <c r="O13" s="40">
        <v>0</v>
      </c>
    </row>
    <row r="14" spans="2:31" s="40" customFormat="1" x14ac:dyDescent="0.2">
      <c r="B14" s="40" t="s">
        <v>38</v>
      </c>
      <c r="K14" s="40">
        <v>0</v>
      </c>
      <c r="O14" s="40">
        <v>4</v>
      </c>
    </row>
    <row r="15" spans="2:31" s="40" customFormat="1" x14ac:dyDescent="0.2">
      <c r="B15" s="40" t="s">
        <v>39</v>
      </c>
      <c r="K15" s="40">
        <v>-6</v>
      </c>
      <c r="O15" s="40">
        <v>1</v>
      </c>
    </row>
    <row r="16" spans="2:31" s="40" customFormat="1" x14ac:dyDescent="0.2">
      <c r="B16" s="40" t="s">
        <v>40</v>
      </c>
      <c r="K16" s="40">
        <f>K11-K12+K13-K14+K15</f>
        <v>-85</v>
      </c>
      <c r="O16" s="40">
        <f>O11-O12+O13-O14+O15</f>
        <v>-76</v>
      </c>
    </row>
    <row r="17" spans="2:15" s="40" customFormat="1" x14ac:dyDescent="0.2">
      <c r="B17" s="40" t="s">
        <v>41</v>
      </c>
      <c r="K17" s="40">
        <f>K10+K16</f>
        <v>58</v>
      </c>
      <c r="O17" s="40">
        <f>O10+O16</f>
        <v>355</v>
      </c>
    </row>
    <row r="18" spans="2:15" s="40" customFormat="1" x14ac:dyDescent="0.2">
      <c r="B18" s="40" t="s">
        <v>42</v>
      </c>
      <c r="K18" s="40">
        <v>33</v>
      </c>
      <c r="O18" s="40">
        <v>15</v>
      </c>
    </row>
    <row r="19" spans="2:15" s="39" customFormat="1" x14ac:dyDescent="0.2">
      <c r="B19" s="39" t="s">
        <v>43</v>
      </c>
      <c r="K19" s="39">
        <f>K17-K18</f>
        <v>25</v>
      </c>
      <c r="O19" s="39">
        <f>O17-O18</f>
        <v>340</v>
      </c>
    </row>
    <row r="20" spans="2:15" s="37" customFormat="1" x14ac:dyDescent="0.2">
      <c r="B20" s="37" t="s">
        <v>44</v>
      </c>
      <c r="K20" s="37">
        <f>K19/K21</f>
        <v>0.11904761904761904</v>
      </c>
      <c r="O20" s="37">
        <f>O19/O21</f>
        <v>1.6037735849056605</v>
      </c>
    </row>
    <row r="21" spans="2:15" x14ac:dyDescent="0.2">
      <c r="B21" s="1" t="s">
        <v>4</v>
      </c>
      <c r="K21" s="1">
        <v>210</v>
      </c>
      <c r="O21" s="1">
        <v>212</v>
      </c>
    </row>
    <row r="23" spans="2:15" s="43" customFormat="1" x14ac:dyDescent="0.2">
      <c r="B23" s="43" t="s">
        <v>45</v>
      </c>
      <c r="O23" s="43">
        <f>O4/K4-1</f>
        <v>0.30513595166163143</v>
      </c>
    </row>
    <row r="24" spans="2:15" x14ac:dyDescent="0.2">
      <c r="B24" s="1" t="s">
        <v>46</v>
      </c>
    </row>
    <row r="26" spans="2:15" s="38" customFormat="1" x14ac:dyDescent="0.2">
      <c r="B26" s="38" t="s">
        <v>47</v>
      </c>
      <c r="K26" s="38">
        <f>K6/K4</f>
        <v>0.25679758308157102</v>
      </c>
      <c r="O26" s="38">
        <f>O6/O4</f>
        <v>0.35185185185185186</v>
      </c>
    </row>
    <row r="27" spans="2:15" s="38" customFormat="1" x14ac:dyDescent="0.2">
      <c r="B27" s="38" t="s">
        <v>48</v>
      </c>
      <c r="K27" s="38">
        <f>K10/K4</f>
        <v>8.6404833836858E-2</v>
      </c>
      <c r="O27" s="38">
        <f>O10/O4</f>
        <v>0.19953703703703704</v>
      </c>
    </row>
    <row r="28" spans="2:15" s="38" customFormat="1" x14ac:dyDescent="0.2">
      <c r="B28" s="38" t="s">
        <v>49</v>
      </c>
      <c r="K28" s="38">
        <f>K19/K4</f>
        <v>1.5105740181268883E-2</v>
      </c>
      <c r="O28" s="38">
        <f>O19/O4</f>
        <v>0.15740740740740741</v>
      </c>
    </row>
    <row r="29" spans="2:15" s="38" customFormat="1" x14ac:dyDescent="0.2">
      <c r="B29" s="38" t="s">
        <v>50</v>
      </c>
      <c r="K29" s="38">
        <f>K18/K17</f>
        <v>0.56896551724137934</v>
      </c>
      <c r="O29" s="38">
        <f>O18/O17</f>
        <v>4.2253521126760563E-2</v>
      </c>
    </row>
    <row r="33" spans="2:15" x14ac:dyDescent="0.2">
      <c r="B33" s="44" t="s">
        <v>55</v>
      </c>
    </row>
    <row r="34" spans="2:15" s="39" customFormat="1" x14ac:dyDescent="0.2">
      <c r="B34" s="39" t="s">
        <v>6</v>
      </c>
      <c r="O34" s="39">
        <v>814</v>
      </c>
    </row>
    <row r="35" spans="2:15" s="40" customFormat="1" x14ac:dyDescent="0.2">
      <c r="B35" s="40" t="s">
        <v>56</v>
      </c>
      <c r="O35" s="40">
        <v>622</v>
      </c>
    </row>
    <row r="36" spans="2:15" s="40" customFormat="1" x14ac:dyDescent="0.2">
      <c r="B36" s="40" t="s">
        <v>57</v>
      </c>
      <c r="O36" s="40">
        <v>1472</v>
      </c>
    </row>
    <row r="37" spans="2:15" s="40" customFormat="1" x14ac:dyDescent="0.2">
      <c r="B37" s="40" t="s">
        <v>58</v>
      </c>
      <c r="O37" s="40">
        <v>374</v>
      </c>
    </row>
    <row r="38" spans="2:15" s="40" customFormat="1" x14ac:dyDescent="0.2">
      <c r="B38" s="40" t="s">
        <v>59</v>
      </c>
      <c r="O38" s="40">
        <f>SUM(O34:O37)</f>
        <v>3282</v>
      </c>
    </row>
    <row r="39" spans="2:15" s="40" customFormat="1" x14ac:dyDescent="0.2">
      <c r="B39" s="40" t="s">
        <v>60</v>
      </c>
      <c r="O39" s="40">
        <v>1613</v>
      </c>
    </row>
    <row r="40" spans="2:15" s="40" customFormat="1" x14ac:dyDescent="0.2">
      <c r="B40" s="40" t="s">
        <v>61</v>
      </c>
      <c r="O40" s="40">
        <v>1219</v>
      </c>
    </row>
    <row r="41" spans="2:15" s="40" customFormat="1" x14ac:dyDescent="0.2">
      <c r="B41" s="40" t="s">
        <v>62</v>
      </c>
      <c r="O41" s="40">
        <v>1026</v>
      </c>
    </row>
    <row r="42" spans="2:15" s="40" customFormat="1" x14ac:dyDescent="0.2">
      <c r="B42" s="40" t="s">
        <v>63</v>
      </c>
      <c r="O42" s="40">
        <v>424</v>
      </c>
    </row>
    <row r="43" spans="2:15" s="40" customFormat="1" x14ac:dyDescent="0.2">
      <c r="B43" s="40" t="s">
        <v>64</v>
      </c>
      <c r="O43" s="40">
        <f>SUM(O38:O42)</f>
        <v>7564</v>
      </c>
    </row>
    <row r="44" spans="2:15" s="40" customFormat="1" x14ac:dyDescent="0.2"/>
    <row r="45" spans="2:15" s="40" customFormat="1" x14ac:dyDescent="0.2">
      <c r="B45" s="40" t="s">
        <v>65</v>
      </c>
      <c r="O45" s="40">
        <v>1467</v>
      </c>
    </row>
    <row r="46" spans="2:15" s="40" customFormat="1" x14ac:dyDescent="0.2">
      <c r="B46" s="40" t="s">
        <v>66</v>
      </c>
      <c r="O46" s="40">
        <v>242</v>
      </c>
    </row>
    <row r="47" spans="2:15" s="40" customFormat="1" x14ac:dyDescent="0.2">
      <c r="B47" s="40" t="s">
        <v>67</v>
      </c>
      <c r="O47" s="40">
        <v>61</v>
      </c>
    </row>
    <row r="48" spans="2:15" s="39" customFormat="1" x14ac:dyDescent="0.2">
      <c r="B48" s="39" t="s">
        <v>68</v>
      </c>
      <c r="O48" s="39">
        <v>0</v>
      </c>
    </row>
    <row r="49" spans="2:15" s="40" customFormat="1" x14ac:dyDescent="0.2">
      <c r="B49" s="40" t="s">
        <v>69</v>
      </c>
      <c r="O49" s="40">
        <v>642</v>
      </c>
    </row>
    <row r="50" spans="2:15" s="40" customFormat="1" x14ac:dyDescent="0.2">
      <c r="B50" s="40" t="s">
        <v>70</v>
      </c>
      <c r="O50" s="40">
        <f>SUM(O45:O49)</f>
        <v>2412</v>
      </c>
    </row>
    <row r="51" spans="2:15" s="39" customFormat="1" x14ac:dyDescent="0.2">
      <c r="B51" s="39" t="s">
        <v>71</v>
      </c>
      <c r="O51" s="39">
        <v>73</v>
      </c>
    </row>
    <row r="52" spans="2:15" s="40" customFormat="1" x14ac:dyDescent="0.2">
      <c r="B52" s="40" t="s">
        <v>72</v>
      </c>
      <c r="O52" s="40">
        <v>762</v>
      </c>
    </row>
    <row r="53" spans="2:15" s="39" customFormat="1" x14ac:dyDescent="0.2">
      <c r="B53" s="39" t="s">
        <v>73</v>
      </c>
      <c r="O53" s="39">
        <v>5146</v>
      </c>
    </row>
    <row r="54" spans="2:15" s="40" customFormat="1" x14ac:dyDescent="0.2">
      <c r="B54" s="40" t="s">
        <v>74</v>
      </c>
      <c r="O54" s="40">
        <f>SUM(O50:O53)</f>
        <v>8393</v>
      </c>
    </row>
    <row r="55" spans="2:15" s="40" customFormat="1" x14ac:dyDescent="0.2"/>
    <row r="56" spans="2:15" s="40" customFormat="1" x14ac:dyDescent="0.2">
      <c r="B56" s="40" t="s">
        <v>75</v>
      </c>
      <c r="O56" s="40">
        <v>-829</v>
      </c>
    </row>
    <row r="57" spans="2:15" s="40" customFormat="1" x14ac:dyDescent="0.2">
      <c r="B57" s="40" t="s">
        <v>76</v>
      </c>
      <c r="O57" s="40">
        <f>O56+O54</f>
        <v>7564</v>
      </c>
    </row>
    <row r="59" spans="2:15" x14ac:dyDescent="0.2">
      <c r="B59" s="1" t="s">
        <v>77</v>
      </c>
      <c r="O59" s="40">
        <f>O43-O54</f>
        <v>-829</v>
      </c>
    </row>
    <row r="60" spans="2:15" x14ac:dyDescent="0.2">
      <c r="B60" s="1" t="s">
        <v>78</v>
      </c>
      <c r="O60" s="1">
        <f>O59/O21</f>
        <v>-3.9103773584905661</v>
      </c>
    </row>
    <row r="62" spans="2:15" x14ac:dyDescent="0.2">
      <c r="B62" s="1" t="s">
        <v>6</v>
      </c>
      <c r="O62" s="40">
        <f>O34</f>
        <v>814</v>
      </c>
    </row>
    <row r="63" spans="2:15" x14ac:dyDescent="0.2">
      <c r="B63" s="1" t="s">
        <v>7</v>
      </c>
      <c r="O63" s="40">
        <f>O48+O51+O53</f>
        <v>5219</v>
      </c>
    </row>
    <row r="64" spans="2:15" x14ac:dyDescent="0.2">
      <c r="B64" s="1" t="s">
        <v>8</v>
      </c>
      <c r="O64" s="40">
        <f>O62-O63</f>
        <v>-4405</v>
      </c>
    </row>
  </sheetData>
  <phoneticPr fontId="8" type="noConversion"/>
  <hyperlinks>
    <hyperlink ref="O1" r:id="rId1" location="i6f501b0b8fd7454798c65eb9140df698_22" xr:uid="{143F5CA7-CE9C-4C9D-9977-316514D216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2025-05-15T22:23:21Z</dcterms:created>
  <dcterms:modified xsi:type="dcterms:W3CDTF">2025-05-15T22:50:14Z</dcterms:modified>
</cp:coreProperties>
</file>