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3F6AA6D-445F-4E09-AED4-2C6C3CDAD0D8}" xr6:coauthVersionLast="36" xr6:coauthVersionMax="36" xr10:uidLastSave="{00000000-0000-0000-0000-000000000000}"/>
  <bookViews>
    <workbookView xWindow="0" yWindow="0" windowWidth="28800" windowHeight="12225" xr2:uid="{1EC168B4-1311-4642-A238-D70265844B27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AF14" i="2" l="1"/>
  <c r="AE14" i="2"/>
  <c r="AP30" i="2"/>
  <c r="AD14" i="2"/>
  <c r="AD11" i="2"/>
  <c r="AD10" i="2"/>
  <c r="AC14" i="2"/>
  <c r="AC11" i="2"/>
  <c r="AC10" i="2"/>
  <c r="V19" i="2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V14" i="2"/>
  <c r="V10" i="2"/>
  <c r="V11" i="2"/>
  <c r="V24" i="2"/>
  <c r="V22" i="2"/>
  <c r="V4" i="2" s="1"/>
  <c r="V9" i="2" l="1"/>
  <c r="AC9" i="2" s="1"/>
  <c r="V7" i="2"/>
  <c r="AC7" i="2" s="1"/>
  <c r="AC4" i="2"/>
  <c r="AD4" i="2" s="1"/>
  <c r="AD9" i="2" s="1"/>
  <c r="V5" i="2"/>
  <c r="V6" i="2" s="1"/>
  <c r="V8" i="2"/>
  <c r="AC8" i="2" s="1"/>
  <c r="C10" i="1"/>
  <c r="AC12" i="2" l="1"/>
  <c r="AC29" i="2"/>
  <c r="AD8" i="2"/>
  <c r="AD5" i="2"/>
  <c r="AD6" i="2" s="1"/>
  <c r="AE4" i="2"/>
  <c r="AD7" i="2"/>
  <c r="AD29" i="2" s="1"/>
  <c r="AC5" i="2"/>
  <c r="AC6" i="2" s="1"/>
  <c r="AC24" i="2" s="1"/>
  <c r="V30" i="2"/>
  <c r="V29" i="2"/>
  <c r="AC21" i="2"/>
  <c r="V12" i="2"/>
  <c r="V13" i="2" s="1"/>
  <c r="C36" i="1"/>
  <c r="C39" i="1"/>
  <c r="C33" i="1"/>
  <c r="C41" i="1"/>
  <c r="C40" i="1"/>
  <c r="C9" i="1"/>
  <c r="C7" i="1"/>
  <c r="D28" i="1"/>
  <c r="T81" i="2"/>
  <c r="U82" i="2"/>
  <c r="U81" i="2"/>
  <c r="U80" i="2"/>
  <c r="U78" i="2"/>
  <c r="U77" i="2"/>
  <c r="U74" i="2"/>
  <c r="U73" i="2"/>
  <c r="U72" i="2"/>
  <c r="U70" i="2"/>
  <c r="U69" i="2"/>
  <c r="U67" i="2"/>
  <c r="U64" i="2"/>
  <c r="U59" i="2"/>
  <c r="U52" i="2"/>
  <c r="U50" i="2"/>
  <c r="U46" i="2"/>
  <c r="U37" i="2"/>
  <c r="T37" i="2"/>
  <c r="U35" i="2"/>
  <c r="U34" i="2"/>
  <c r="U30" i="2"/>
  <c r="U29" i="2"/>
  <c r="U27" i="2"/>
  <c r="U26" i="2"/>
  <c r="U25" i="2"/>
  <c r="U24" i="2"/>
  <c r="U22" i="2"/>
  <c r="U21" i="2"/>
  <c r="U18" i="2"/>
  <c r="U17" i="2"/>
  <c r="U15" i="2"/>
  <c r="U12" i="2"/>
  <c r="AB12" i="2"/>
  <c r="AA12" i="2"/>
  <c r="Z12" i="2"/>
  <c r="Y12" i="2"/>
  <c r="F12" i="2"/>
  <c r="T12" i="2"/>
  <c r="S12" i="2"/>
  <c r="R12" i="2"/>
  <c r="Q12" i="2"/>
  <c r="P12" i="2"/>
  <c r="O12" i="2"/>
  <c r="N12" i="2"/>
  <c r="M12" i="2"/>
  <c r="J12" i="2"/>
  <c r="U6" i="2"/>
  <c r="U13" i="2" s="1"/>
  <c r="AF4" i="2" l="1"/>
  <c r="AF7" i="2" s="1"/>
  <c r="AE7" i="2"/>
  <c r="AE29" i="2" s="1"/>
  <c r="AD12" i="2"/>
  <c r="AD13" i="2" s="1"/>
  <c r="AD25" i="2" s="1"/>
  <c r="AE8" i="2"/>
  <c r="AE5" i="2"/>
  <c r="AE6" i="2" s="1"/>
  <c r="AE9" i="2"/>
  <c r="AC13" i="2"/>
  <c r="AC25" i="2" s="1"/>
  <c r="V25" i="2"/>
  <c r="V15" i="2"/>
  <c r="F6" i="2"/>
  <c r="F24" i="2" s="1"/>
  <c r="J34" i="2"/>
  <c r="N34" i="2"/>
  <c r="F37" i="2"/>
  <c r="J37" i="2"/>
  <c r="J29" i="2"/>
  <c r="N29" i="2"/>
  <c r="J21" i="2"/>
  <c r="N21" i="2"/>
  <c r="J6" i="2"/>
  <c r="J24" i="2" s="1"/>
  <c r="Y66" i="2"/>
  <c r="Y77" i="2"/>
  <c r="Y81" i="2" s="1"/>
  <c r="F77" i="2"/>
  <c r="J77" i="2"/>
  <c r="F73" i="2"/>
  <c r="Y73" i="2" s="1"/>
  <c r="F72" i="2"/>
  <c r="F64" i="2"/>
  <c r="F67" i="2" s="1"/>
  <c r="F59" i="2"/>
  <c r="Z77" i="2"/>
  <c r="Z81" i="2" s="1"/>
  <c r="T73" i="2"/>
  <c r="S73" i="2"/>
  <c r="R73" i="2"/>
  <c r="Q73" i="2"/>
  <c r="N73" i="2"/>
  <c r="J73" i="2"/>
  <c r="Z73" i="2" s="1"/>
  <c r="J72" i="2"/>
  <c r="Z72" i="2" s="1"/>
  <c r="S59" i="2"/>
  <c r="R59" i="2"/>
  <c r="Q59" i="2"/>
  <c r="T59" i="2"/>
  <c r="Z66" i="2"/>
  <c r="J59" i="2"/>
  <c r="J64" i="2" s="1"/>
  <c r="J67" i="2" s="1"/>
  <c r="AB58" i="2"/>
  <c r="Y58" i="2"/>
  <c r="Z58" i="2"/>
  <c r="N59" i="2"/>
  <c r="AA58" i="2"/>
  <c r="Z57" i="2"/>
  <c r="Z47" i="2"/>
  <c r="Z49" i="2"/>
  <c r="F50" i="2"/>
  <c r="Y50" i="2" s="1"/>
  <c r="J50" i="2"/>
  <c r="Z50" i="2" s="1"/>
  <c r="Z33" i="2"/>
  <c r="Z34" i="2" s="1"/>
  <c r="Y33" i="2"/>
  <c r="Z63" i="2"/>
  <c r="Y63" i="2"/>
  <c r="Z62" i="2"/>
  <c r="Y62" i="2"/>
  <c r="Z61" i="2"/>
  <c r="Y61" i="2"/>
  <c r="Z60" i="2"/>
  <c r="Y60" i="2"/>
  <c r="Y57" i="2"/>
  <c r="Z56" i="2"/>
  <c r="Y56" i="2"/>
  <c r="Z55" i="2"/>
  <c r="Y55" i="2"/>
  <c r="Z54" i="2"/>
  <c r="Y54" i="2"/>
  <c r="Y59" i="2" s="1"/>
  <c r="Z51" i="2"/>
  <c r="Y51" i="2"/>
  <c r="Y49" i="2"/>
  <c r="Z48" i="2"/>
  <c r="Y48" i="2"/>
  <c r="Y47" i="2"/>
  <c r="Z43" i="2"/>
  <c r="Y43" i="2"/>
  <c r="Z45" i="2"/>
  <c r="Y45" i="2"/>
  <c r="Z44" i="2"/>
  <c r="Y44" i="2"/>
  <c r="Y42" i="2"/>
  <c r="Z42" i="2"/>
  <c r="J46" i="2"/>
  <c r="J52" i="2" s="1"/>
  <c r="J69" i="2" s="1"/>
  <c r="J70" i="2" s="1"/>
  <c r="J80" i="2" s="1"/>
  <c r="F46" i="2"/>
  <c r="F52" i="2" s="1"/>
  <c r="F69" i="2" s="1"/>
  <c r="F70" i="2" s="1"/>
  <c r="F80" i="2" s="1"/>
  <c r="AA21" i="2"/>
  <c r="Z21" i="2"/>
  <c r="Z37" i="2"/>
  <c r="Y37" i="2"/>
  <c r="AA29" i="2"/>
  <c r="Z29" i="2"/>
  <c r="Z6" i="2"/>
  <c r="Z24" i="2" s="1"/>
  <c r="Y6" i="2"/>
  <c r="Y24" i="2" s="1"/>
  <c r="N37" i="2"/>
  <c r="AF5" i="2" l="1"/>
  <c r="AF6" i="2" s="1"/>
  <c r="AF9" i="2"/>
  <c r="AG4" i="2"/>
  <c r="AH4" i="2" s="1"/>
  <c r="AF8" i="2"/>
  <c r="AF12" i="2" s="1"/>
  <c r="AD15" i="2"/>
  <c r="AD16" i="2" s="1"/>
  <c r="AD17" i="2" s="1"/>
  <c r="AE12" i="2"/>
  <c r="AE13" i="2" s="1"/>
  <c r="AE15" i="2" s="1"/>
  <c r="AC15" i="2"/>
  <c r="V16" i="2"/>
  <c r="AC16" i="2" s="1"/>
  <c r="AF29" i="2"/>
  <c r="Y46" i="2"/>
  <c r="Z59" i="2"/>
  <c r="Z74" i="2"/>
  <c r="Z46" i="2"/>
  <c r="Z52" i="2" s="1"/>
  <c r="F74" i="2"/>
  <c r="F78" i="2" s="1"/>
  <c r="J13" i="2"/>
  <c r="J25" i="2" s="1"/>
  <c r="Y13" i="2"/>
  <c r="Z13" i="2"/>
  <c r="Y72" i="2"/>
  <c r="Y74" i="2" s="1"/>
  <c r="Y78" i="2" s="1"/>
  <c r="J15" i="2"/>
  <c r="F13" i="2"/>
  <c r="Z78" i="2"/>
  <c r="J74" i="2"/>
  <c r="J78" i="2" s="1"/>
  <c r="Z64" i="2"/>
  <c r="Z67" i="2" s="1"/>
  <c r="Y64" i="2"/>
  <c r="Y67" i="2" s="1"/>
  <c r="Y52" i="2"/>
  <c r="Q72" i="2"/>
  <c r="Q74" i="2" s="1"/>
  <c r="Q64" i="2"/>
  <c r="Q67" i="2" s="1"/>
  <c r="Q50" i="2"/>
  <c r="Q46" i="2"/>
  <c r="Q52" i="2" s="1"/>
  <c r="M77" i="2"/>
  <c r="O77" i="2"/>
  <c r="Q77" i="2"/>
  <c r="Q34" i="2"/>
  <c r="Q35" i="2"/>
  <c r="P35" i="2"/>
  <c r="O35" i="2"/>
  <c r="N35" i="2"/>
  <c r="N30" i="2"/>
  <c r="Q21" i="2"/>
  <c r="N22" i="2"/>
  <c r="M6" i="2"/>
  <c r="M24" i="2" s="1"/>
  <c r="R30" i="2"/>
  <c r="Q30" i="2"/>
  <c r="Q29" i="2"/>
  <c r="R22" i="2"/>
  <c r="Q22" i="2"/>
  <c r="Q6" i="2"/>
  <c r="Q24" i="2" s="1"/>
  <c r="R35" i="2"/>
  <c r="Q37" i="2"/>
  <c r="AA76" i="2"/>
  <c r="AA77" i="2" s="1"/>
  <c r="AA81" i="2" s="1"/>
  <c r="AB76" i="2"/>
  <c r="AB77" i="2" s="1"/>
  <c r="AB81" i="2" s="1"/>
  <c r="AA73" i="2"/>
  <c r="AB73" i="2"/>
  <c r="AA63" i="2"/>
  <c r="AA66" i="2"/>
  <c r="AB66" i="2"/>
  <c r="AA60" i="2"/>
  <c r="AB63" i="2"/>
  <c r="AB62" i="2"/>
  <c r="AA62" i="2"/>
  <c r="AB61" i="2"/>
  <c r="AA61" i="2"/>
  <c r="AB60" i="2"/>
  <c r="AA57" i="2"/>
  <c r="AA56" i="2"/>
  <c r="AA55" i="2"/>
  <c r="AA54" i="2"/>
  <c r="N72" i="2"/>
  <c r="N74" i="2" s="1"/>
  <c r="N64" i="2"/>
  <c r="N67" i="2" s="1"/>
  <c r="AB57" i="2"/>
  <c r="AB56" i="2"/>
  <c r="AB55" i="2"/>
  <c r="AB54" i="2"/>
  <c r="AB51" i="2"/>
  <c r="AA51" i="2"/>
  <c r="AB49" i="2"/>
  <c r="AA49" i="2"/>
  <c r="AB48" i="2"/>
  <c r="AA48" i="2"/>
  <c r="AB47" i="2"/>
  <c r="AA47" i="2"/>
  <c r="AB45" i="2"/>
  <c r="AA45" i="2"/>
  <c r="AA44" i="2"/>
  <c r="AB44" i="2"/>
  <c r="AB43" i="2"/>
  <c r="AB42" i="2"/>
  <c r="AA43" i="2"/>
  <c r="AA42" i="2"/>
  <c r="N50" i="2"/>
  <c r="AA50" i="2" s="1"/>
  <c r="N46" i="2"/>
  <c r="AA37" i="2"/>
  <c r="AA33" i="2"/>
  <c r="AA34" i="2" s="1"/>
  <c r="AB36" i="2"/>
  <c r="AB37" i="2" s="1"/>
  <c r="AB33" i="2"/>
  <c r="AB29" i="2"/>
  <c r="AB21" i="2"/>
  <c r="AA6" i="2"/>
  <c r="AA24" i="2" s="1"/>
  <c r="AB6" i="2"/>
  <c r="AB24" i="2" s="1"/>
  <c r="N77" i="2"/>
  <c r="N81" i="2" s="1"/>
  <c r="AH7" i="2" l="1"/>
  <c r="AH8" i="2"/>
  <c r="AF13" i="2"/>
  <c r="AG7" i="2"/>
  <c r="AG8" i="2"/>
  <c r="AG9" i="2"/>
  <c r="AG12" i="2" s="1"/>
  <c r="AG13" i="2" s="1"/>
  <c r="AG5" i="2"/>
  <c r="AG6" i="2" s="1"/>
  <c r="AE25" i="2"/>
  <c r="AC27" i="2"/>
  <c r="AC17" i="2"/>
  <c r="AC18" i="2" s="1"/>
  <c r="V17" i="2"/>
  <c r="V18" i="2" s="1"/>
  <c r="AD18" i="2"/>
  <c r="AD26" i="2"/>
  <c r="AI4" i="2"/>
  <c r="AI8" i="2" s="1"/>
  <c r="AH5" i="2"/>
  <c r="AH6" i="2" s="1"/>
  <c r="AH9" i="2"/>
  <c r="AE16" i="2"/>
  <c r="AE17" i="2" s="1"/>
  <c r="AG29" i="2"/>
  <c r="AF25" i="2"/>
  <c r="AF15" i="2"/>
  <c r="Y69" i="2"/>
  <c r="Y70" i="2" s="1"/>
  <c r="Y80" i="2" s="1"/>
  <c r="N52" i="2"/>
  <c r="AA46" i="2"/>
  <c r="AB46" i="2"/>
  <c r="Z69" i="2"/>
  <c r="Z70" i="2" s="1"/>
  <c r="Z80" i="2" s="1"/>
  <c r="Q13" i="2"/>
  <c r="Q15" i="2" s="1"/>
  <c r="Q17" i="2" s="1"/>
  <c r="AB34" i="2"/>
  <c r="F25" i="2"/>
  <c r="F15" i="2"/>
  <c r="Z15" i="2"/>
  <c r="Z25" i="2"/>
  <c r="AB13" i="2"/>
  <c r="AA13" i="2"/>
  <c r="AA25" i="2" s="1"/>
  <c r="AB59" i="2"/>
  <c r="AB64" i="2" s="1"/>
  <c r="AB67" i="2" s="1"/>
  <c r="AA59" i="2"/>
  <c r="AA64" i="2" s="1"/>
  <c r="AA67" i="2" s="1"/>
  <c r="AA72" i="2"/>
  <c r="AA74" i="2" s="1"/>
  <c r="AA78" i="2" s="1"/>
  <c r="N78" i="2"/>
  <c r="M13" i="2"/>
  <c r="Q78" i="2"/>
  <c r="Q81" i="2"/>
  <c r="J27" i="2"/>
  <c r="J17" i="2"/>
  <c r="Y15" i="2"/>
  <c r="Y25" i="2"/>
  <c r="Q69" i="2"/>
  <c r="Q70" i="2" s="1"/>
  <c r="Q80" i="2" s="1"/>
  <c r="N69" i="2"/>
  <c r="N70" i="2" s="1"/>
  <c r="N80" i="2" s="1"/>
  <c r="AA52" i="2"/>
  <c r="R29" i="2"/>
  <c r="O30" i="2"/>
  <c r="R21" i="2"/>
  <c r="O22" i="2"/>
  <c r="N6" i="2"/>
  <c r="N24" i="2" s="1"/>
  <c r="S30" i="2"/>
  <c r="S22" i="2"/>
  <c r="R6" i="2"/>
  <c r="R24" i="2" s="1"/>
  <c r="R37" i="2"/>
  <c r="R34" i="2"/>
  <c r="S35" i="2"/>
  <c r="R77" i="2"/>
  <c r="R81" i="2" s="1"/>
  <c r="R72" i="2"/>
  <c r="AB72" i="2" s="1"/>
  <c r="AB74" i="2" s="1"/>
  <c r="AB78" i="2" s="1"/>
  <c r="R64" i="2"/>
  <c r="R67" i="2" s="1"/>
  <c r="R50" i="2"/>
  <c r="AB50" i="2" s="1"/>
  <c r="AB52" i="2" s="1"/>
  <c r="R46" i="2"/>
  <c r="S77" i="2"/>
  <c r="S81" i="2" s="1"/>
  <c r="S72" i="2"/>
  <c r="S74" i="2" s="1"/>
  <c r="S64" i="2"/>
  <c r="S67" i="2" s="1"/>
  <c r="S50" i="2"/>
  <c r="S46" i="2"/>
  <c r="AI7" i="2" l="1"/>
  <c r="V26" i="2"/>
  <c r="AC26" i="2"/>
  <c r="AE18" i="2"/>
  <c r="AE26" i="2"/>
  <c r="AH29" i="2"/>
  <c r="AH12" i="2"/>
  <c r="AH13" i="2" s="1"/>
  <c r="AG25" i="2"/>
  <c r="AG15" i="2"/>
  <c r="AF16" i="2"/>
  <c r="AF17" i="2" s="1"/>
  <c r="AJ4" i="2"/>
  <c r="AJ8" i="2" s="1"/>
  <c r="AI9" i="2"/>
  <c r="AI5" i="2"/>
  <c r="AI6" i="2" s="1"/>
  <c r="Q25" i="2"/>
  <c r="Q27" i="2"/>
  <c r="R52" i="2"/>
  <c r="R69" i="2" s="1"/>
  <c r="R70" i="2" s="1"/>
  <c r="R80" i="2" s="1"/>
  <c r="AB69" i="2"/>
  <c r="AB70" i="2" s="1"/>
  <c r="AB80" i="2" s="1"/>
  <c r="J18" i="2"/>
  <c r="J26" i="2"/>
  <c r="M15" i="2"/>
  <c r="M25" i="2"/>
  <c r="F17" i="2"/>
  <c r="F27" i="2"/>
  <c r="Q26" i="2"/>
  <c r="Q18" i="2"/>
  <c r="S52" i="2"/>
  <c r="S69" i="2" s="1"/>
  <c r="S70" i="2" s="1"/>
  <c r="S80" i="2" s="1"/>
  <c r="AA15" i="2"/>
  <c r="AA17" i="2" s="1"/>
  <c r="Y17" i="2"/>
  <c r="Y27" i="2"/>
  <c r="AB15" i="2"/>
  <c r="AB25" i="2"/>
  <c r="Z27" i="2"/>
  <c r="Z17" i="2"/>
  <c r="AA69" i="2"/>
  <c r="AA70" i="2" s="1"/>
  <c r="AA80" i="2" s="1"/>
  <c r="AA27" i="2"/>
  <c r="N13" i="2"/>
  <c r="S78" i="2"/>
  <c r="R13" i="2"/>
  <c r="R74" i="2"/>
  <c r="R78" i="2" s="1"/>
  <c r="S37" i="2"/>
  <c r="T35" i="2"/>
  <c r="S34" i="2"/>
  <c r="S29" i="2"/>
  <c r="P30" i="2"/>
  <c r="P22" i="2"/>
  <c r="T22" i="2"/>
  <c r="S21" i="2"/>
  <c r="O6" i="2"/>
  <c r="T30" i="2"/>
  <c r="S6" i="2"/>
  <c r="T34" i="2"/>
  <c r="AJ7" i="2" l="1"/>
  <c r="AF18" i="2"/>
  <c r="AF26" i="2"/>
  <c r="AJ5" i="2"/>
  <c r="AJ6" i="2" s="1"/>
  <c r="AJ9" i="2"/>
  <c r="AK4" i="2"/>
  <c r="AK8" i="2" s="1"/>
  <c r="AH25" i="2"/>
  <c r="AH15" i="2"/>
  <c r="AG16" i="2"/>
  <c r="AG17" i="2" s="1"/>
  <c r="AI29" i="2"/>
  <c r="AI12" i="2"/>
  <c r="AI13" i="2" s="1"/>
  <c r="S13" i="2"/>
  <c r="AB17" i="2"/>
  <c r="AB27" i="2"/>
  <c r="Y18" i="2"/>
  <c r="Y82" i="2" s="1"/>
  <c r="Y26" i="2"/>
  <c r="F26" i="2"/>
  <c r="F18" i="2"/>
  <c r="M17" i="2"/>
  <c r="M27" i="2"/>
  <c r="Z26" i="2"/>
  <c r="Z18" i="2"/>
  <c r="Z82" i="2" s="1"/>
  <c r="AA26" i="2"/>
  <c r="AA18" i="2"/>
  <c r="AA82" i="2" s="1"/>
  <c r="S24" i="2"/>
  <c r="O13" i="2"/>
  <c r="O15" i="2" s="1"/>
  <c r="S25" i="2"/>
  <c r="S15" i="2"/>
  <c r="S17" i="2" s="1"/>
  <c r="S18" i="2" s="1"/>
  <c r="O24" i="2"/>
  <c r="R25" i="2"/>
  <c r="R15" i="2"/>
  <c r="N15" i="2"/>
  <c r="N25" i="2"/>
  <c r="P77" i="2"/>
  <c r="T77" i="2"/>
  <c r="T72" i="2"/>
  <c r="T64" i="2"/>
  <c r="T67" i="2" s="1"/>
  <c r="T50" i="2"/>
  <c r="T46" i="2"/>
  <c r="D11" i="1"/>
  <c r="D10" i="1"/>
  <c r="D9" i="1"/>
  <c r="D7" i="1"/>
  <c r="T29" i="2"/>
  <c r="T21" i="2"/>
  <c r="P6" i="2"/>
  <c r="P24" i="2" s="1"/>
  <c r="T6" i="2"/>
  <c r="AK7" i="2" l="1"/>
  <c r="AI25" i="2"/>
  <c r="AI15" i="2"/>
  <c r="AH16" i="2"/>
  <c r="AH17" i="2" s="1"/>
  <c r="AJ29" i="2"/>
  <c r="AJ12" i="2"/>
  <c r="AJ13" i="2" s="1"/>
  <c r="AL4" i="2"/>
  <c r="AL8" i="2" s="1"/>
  <c r="AK5" i="2"/>
  <c r="AK6" i="2" s="1"/>
  <c r="AK9" i="2"/>
  <c r="AG18" i="2"/>
  <c r="AG26" i="2"/>
  <c r="M26" i="2"/>
  <c r="M18" i="2"/>
  <c r="AB18" i="2"/>
  <c r="AB82" i="2" s="1"/>
  <c r="AB26" i="2"/>
  <c r="T52" i="2"/>
  <c r="T69" i="2" s="1"/>
  <c r="T70" i="2" s="1"/>
  <c r="T80" i="2" s="1"/>
  <c r="O27" i="2"/>
  <c r="O17" i="2"/>
  <c r="O18" i="2" s="1"/>
  <c r="T13" i="2"/>
  <c r="O25" i="2"/>
  <c r="T24" i="2"/>
  <c r="S26" i="2"/>
  <c r="T74" i="2"/>
  <c r="T78" i="2" s="1"/>
  <c r="P13" i="2"/>
  <c r="R27" i="2"/>
  <c r="R17" i="2"/>
  <c r="S27" i="2"/>
  <c r="N17" i="2"/>
  <c r="N27" i="2"/>
  <c r="O26" i="2"/>
  <c r="C8" i="1"/>
  <c r="C34" i="1" s="1"/>
  <c r="C11" i="1"/>
  <c r="AP27" i="2" s="1"/>
  <c r="AL7" i="2" l="1"/>
  <c r="AH18" i="2"/>
  <c r="AH26" i="2"/>
  <c r="AM4" i="2"/>
  <c r="AM8" i="2" s="1"/>
  <c r="AL9" i="2"/>
  <c r="AL5" i="2"/>
  <c r="AL6" i="2" s="1"/>
  <c r="AK29" i="2"/>
  <c r="AK12" i="2"/>
  <c r="AK13" i="2" s="1"/>
  <c r="AI16" i="2"/>
  <c r="AI17" i="2" s="1"/>
  <c r="AJ25" i="2"/>
  <c r="AJ15" i="2"/>
  <c r="T15" i="2"/>
  <c r="T25" i="2"/>
  <c r="P15" i="2"/>
  <c r="P25" i="2"/>
  <c r="N26" i="2"/>
  <c r="N18" i="2"/>
  <c r="R18" i="2"/>
  <c r="R26" i="2"/>
  <c r="C12" i="1"/>
  <c r="C35" i="1" s="1"/>
  <c r="AM7" i="2" l="1"/>
  <c r="AK25" i="2"/>
  <c r="AK15" i="2"/>
  <c r="AL29" i="2"/>
  <c r="AL12" i="2"/>
  <c r="AL13" i="2" s="1"/>
  <c r="AM9" i="2"/>
  <c r="AM5" i="2"/>
  <c r="AM6" i="2" s="1"/>
  <c r="AI18" i="2"/>
  <c r="AI26" i="2"/>
  <c r="AJ16" i="2"/>
  <c r="AJ17" i="2" s="1"/>
  <c r="N82" i="2"/>
  <c r="T27" i="2"/>
  <c r="T17" i="2"/>
  <c r="P17" i="2"/>
  <c r="P27" i="2"/>
  <c r="AL25" i="2" l="1"/>
  <c r="AL15" i="2"/>
  <c r="AJ18" i="2"/>
  <c r="AJ26" i="2"/>
  <c r="AM29" i="2"/>
  <c r="AM12" i="2"/>
  <c r="AM13" i="2" s="1"/>
  <c r="AK16" i="2"/>
  <c r="AK17" i="2" s="1"/>
  <c r="T26" i="2"/>
  <c r="T18" i="2"/>
  <c r="P18" i="2"/>
  <c r="P26" i="2"/>
  <c r="AK18" i="2" l="1"/>
  <c r="AK26" i="2"/>
  <c r="AM25" i="2"/>
  <c r="AM15" i="2"/>
  <c r="AL16" i="2"/>
  <c r="AL17" i="2" s="1"/>
  <c r="Q82" i="2"/>
  <c r="R82" i="2"/>
  <c r="S82" i="2"/>
  <c r="T82" i="2"/>
  <c r="AL18" i="2" l="1"/>
  <c r="AL26" i="2"/>
  <c r="AM16" i="2"/>
  <c r="AM17" i="2" s="1"/>
  <c r="AN17" i="2" s="1"/>
  <c r="AO17" i="2" l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AM18" i="2"/>
  <c r="AM26" i="2"/>
  <c r="AP26" i="2" l="1"/>
  <c r="AP28" i="2" s="1"/>
  <c r="AP29" i="2" s="1"/>
  <c r="AP31" i="2" s="1"/>
  <c r="AQ2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F49" authorId="0" shapeId="0" xr:uid="{55D6C87D-C1A4-4EF5-9464-1503FD9AE294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  <comment ref="J49" authorId="0" shapeId="0" xr:uid="{BCD95C05-2508-4246-A1FE-77A2158ED6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</commentList>
</comments>
</file>

<file path=xl/sharedStrings.xml><?xml version="1.0" encoding="utf-8"?>
<sst xmlns="http://schemas.openxmlformats.org/spreadsheetml/2006/main" count="1775" uniqueCount="1734">
  <si>
    <t>$TWLO</t>
  </si>
  <si>
    <t>Twilio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</si>
  <si>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</si>
  <si>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</si>
  <si>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</si>
  <si>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</si>
  <si>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</si>
  <si>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</si>
  <si>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</si>
  <si>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</si>
  <si>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</si>
  <si>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</si>
  <si>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</si>
  <si>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</si>
  <si>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</si>
  <si>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</si>
  <si>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</si>
  <si>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</si>
  <si>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</si>
  <si>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</si>
  <si>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Link</t>
  </si>
  <si>
    <t>San Francisco, CA</t>
  </si>
  <si>
    <t>Jeffrey Lawson</t>
  </si>
  <si>
    <t>Khozema Shipchandler</t>
  </si>
  <si>
    <t>Key Events</t>
  </si>
  <si>
    <t>Q118</t>
  </si>
  <si>
    <t>Q119</t>
  </si>
  <si>
    <t>Q218</t>
  </si>
  <si>
    <t>Q318</t>
  </si>
  <si>
    <t>Q418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</si>
  <si>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</si>
  <si>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</si>
  <si>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</si>
  <si>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</si>
  <si>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</si>
  <si>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</si>
  <si>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</si>
  <si>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</si>
  <si>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</si>
  <si>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</si>
  <si>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</si>
  <si>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</si>
  <si>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</si>
  <si>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</si>
  <si>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</si>
  <si>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</si>
  <si>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</si>
  <si>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</si>
  <si>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</si>
  <si>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</si>
  <si>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</si>
  <si>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</si>
  <si>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</si>
  <si>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</si>
  <si>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</si>
  <si>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</si>
  <si>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</si>
  <si>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</si>
  <si>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</si>
  <si>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</si>
  <si>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</si>
  <si>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</si>
  <si>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</si>
  <si>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</si>
  <si>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</si>
  <si>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</si>
  <si>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</si>
  <si>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Expenses</t>
  </si>
  <si>
    <t>Taxes</t>
  </si>
  <si>
    <t>EPS</t>
  </si>
  <si>
    <t>Net Income</t>
  </si>
  <si>
    <t>Revenue Y/Y</t>
  </si>
  <si>
    <t>Revenue Q/Q</t>
  </si>
  <si>
    <t>Gross Margin</t>
  </si>
  <si>
    <t>Operating Margin</t>
  </si>
  <si>
    <t>Net Margin</t>
  </si>
  <si>
    <t>Pretax Income</t>
  </si>
  <si>
    <t>R&amp;D Y/Y</t>
  </si>
  <si>
    <t>R&amp;D Q/Q</t>
  </si>
  <si>
    <t>Balance Sheet</t>
  </si>
  <si>
    <t>Marketable Securities</t>
  </si>
  <si>
    <t>A/R</t>
  </si>
  <si>
    <t>Prepaid + Other</t>
  </si>
  <si>
    <t>TCA</t>
  </si>
  <si>
    <t>PP&amp;E</t>
  </si>
  <si>
    <t>Operating ROU</t>
  </si>
  <si>
    <t>Equity Method</t>
  </si>
  <si>
    <t>Intangibles + Goodwill</t>
  </si>
  <si>
    <t>Other LTA</t>
  </si>
  <si>
    <t>Assets</t>
  </si>
  <si>
    <t>A/P</t>
  </si>
  <si>
    <t>Accrued Expenses</t>
  </si>
  <si>
    <t>Deferred Revenue</t>
  </si>
  <si>
    <t>Operating Lease</t>
  </si>
  <si>
    <t>TCL</t>
  </si>
  <si>
    <t>Finance Lease</t>
  </si>
  <si>
    <t>Long Term Debt</t>
  </si>
  <si>
    <t>Other LTL</t>
  </si>
  <si>
    <t>Liabilities</t>
  </si>
  <si>
    <t>S/E</t>
  </si>
  <si>
    <t>S/E+L</t>
  </si>
  <si>
    <t>Book Value</t>
  </si>
  <si>
    <t>Book Value per Share</t>
  </si>
  <si>
    <t>P/B</t>
  </si>
  <si>
    <t>P/E</t>
  </si>
  <si>
    <t>P/S</t>
  </si>
  <si>
    <t>Metrics</t>
  </si>
  <si>
    <t>Date</t>
  </si>
  <si>
    <t>Open</t>
  </si>
  <si>
    <t>High</t>
  </si>
  <si>
    <t>Low</t>
  </si>
  <si>
    <t>Close</t>
  </si>
  <si>
    <t>Adj Close</t>
  </si>
  <si>
    <t>Volume</t>
  </si>
  <si>
    <t>2016-06-23T00:00:00.000Z</t>
  </si>
  <si>
    <t>2016-06-24T00:00:00.000Z</t>
  </si>
  <si>
    <t>2016-06-27T00:00:00.000Z</t>
  </si>
  <si>
    <t>2016-06-28T00:00:00.000Z</t>
  </si>
  <si>
    <t>2016-06-29T00:00:00.000Z</t>
  </si>
  <si>
    <t>2016-06-30T00:00:00.000Z</t>
  </si>
  <si>
    <t>2016-07-01T00:00:00.000Z</t>
  </si>
  <si>
    <t>2016-07-05T00:00:00.000Z</t>
  </si>
  <si>
    <t>2016-07-06T00:00:00.000Z</t>
  </si>
  <si>
    <t>2016-07-07T00:00:00.000Z</t>
  </si>
  <si>
    <t>2016-07-08T00:00:00.000Z</t>
  </si>
  <si>
    <t>2016-07-11T00:00:00.000Z</t>
  </si>
  <si>
    <t>2016-07-12T00:00:00.000Z</t>
  </si>
  <si>
    <t>2016-07-13T00:00:00.000Z</t>
  </si>
  <si>
    <t>2016-07-14T00:00:00.000Z</t>
  </si>
  <si>
    <t>2016-07-15T00:00:00.000Z</t>
  </si>
  <si>
    <t>2016-07-18T00:00:00.000Z</t>
  </si>
  <si>
    <t>2016-07-19T00:00:00.000Z</t>
  </si>
  <si>
    <t>2016-07-20T00:00:00.000Z</t>
  </si>
  <si>
    <t>2016-07-21T00:00:00.000Z</t>
  </si>
  <si>
    <t>2016-07-22T00:00:00.000Z</t>
  </si>
  <si>
    <t>2016-07-25T00:00:00.000Z</t>
  </si>
  <si>
    <t>2016-07-26T00:00:00.000Z</t>
  </si>
  <si>
    <t>2016-07-27T00:00:00.000Z</t>
  </si>
  <si>
    <t>2016-07-28T00:00:00.000Z</t>
  </si>
  <si>
    <t>2016-07-29T00:00:00.000Z</t>
  </si>
  <si>
    <t>2016-08-01T00:00:00.000Z</t>
  </si>
  <si>
    <t>2016-08-02T00:00:00.000Z</t>
  </si>
  <si>
    <t>2016-08-03T00:00:00.000Z</t>
  </si>
  <si>
    <t>2016-08-04T00:00:00.000Z</t>
  </si>
  <si>
    <t>2016-08-05T00:00:00.000Z</t>
  </si>
  <si>
    <t>2016-08-08T00:00:00.000Z</t>
  </si>
  <si>
    <t>2016-08-09T00:00:00.000Z</t>
  </si>
  <si>
    <t>2016-08-10T00:00:00.000Z</t>
  </si>
  <si>
    <t>2016-08-11T00:00:00.000Z</t>
  </si>
  <si>
    <t>2016-08-12T00:00:00.000Z</t>
  </si>
  <si>
    <t>2016-08-15T00:00:00.000Z</t>
  </si>
  <si>
    <t>2016-08-16T00:00:00.000Z</t>
  </si>
  <si>
    <t>2016-08-17T00:00:00.000Z</t>
  </si>
  <si>
    <t>2016-08-18T00:00:00.000Z</t>
  </si>
  <si>
    <t>2016-08-19T00:00:00.000Z</t>
  </si>
  <si>
    <t>2016-08-22T00:00:00.000Z</t>
  </si>
  <si>
    <t>2016-08-23T00:00:00.000Z</t>
  </si>
  <si>
    <t>2016-08-24T00:00:00.000Z</t>
  </si>
  <si>
    <t>2016-08-25T00:00:00.000Z</t>
  </si>
  <si>
    <t>2016-08-26T00:00:00.000Z</t>
  </si>
  <si>
    <t>2016-08-29T00:00:00.000Z</t>
  </si>
  <si>
    <t>2016-08-30T00:00:00.000Z</t>
  </si>
  <si>
    <t>2016-08-31T00:00:00.000Z</t>
  </si>
  <si>
    <t>2016-09-01T00:00:00.000Z</t>
  </si>
  <si>
    <t>2016-09-02T00:00:00.000Z</t>
  </si>
  <si>
    <t>2016-09-06T00:00:00.000Z</t>
  </si>
  <si>
    <t>2016-09-07T00:00:00.000Z</t>
  </si>
  <si>
    <t>2016-09-08T00:00:00.000Z</t>
  </si>
  <si>
    <t>2016-09-09T00:00:00.000Z</t>
  </si>
  <si>
    <t>2016-09-12T00:00:00.000Z</t>
  </si>
  <si>
    <t>2016-09-13T00:00:00.000Z</t>
  </si>
  <si>
    <t>2016-09-14T00:00:00.000Z</t>
  </si>
  <si>
    <t>2016-09-15T00:00:00.000Z</t>
  </si>
  <si>
    <t>2016-09-16T00:00:00.000Z</t>
  </si>
  <si>
    <t>2016-09-19T00:00:00.000Z</t>
  </si>
  <si>
    <t>2016-09-20T00:00:00.000Z</t>
  </si>
  <si>
    <t>2016-09-21T00:00:00.000Z</t>
  </si>
  <si>
    <t>2016-09-22T00:00:00.000Z</t>
  </si>
  <si>
    <t>2016-09-23T00:00:00.000Z</t>
  </si>
  <si>
    <t>2016-09-26T00:00:00.000Z</t>
  </si>
  <si>
    <t>2016-09-27T00:00:00.000Z</t>
  </si>
  <si>
    <t>2016-09-28T00:00:00.000Z</t>
  </si>
  <si>
    <t>2016-09-29T00:00:00.000Z</t>
  </si>
  <si>
    <t>2016-09-30T00:00:00.000Z</t>
  </si>
  <si>
    <t>2016-10-03T00:00:00.000Z</t>
  </si>
  <si>
    <t>2016-10-04T00:00:00.000Z</t>
  </si>
  <si>
    <t>2016-10-05T00:00:00.000Z</t>
  </si>
  <si>
    <t>2016-10-06T00:00:00.000Z</t>
  </si>
  <si>
    <t>2016-10-07T00:00:00.000Z</t>
  </si>
  <si>
    <t>2016-10-10T00:00:00.000Z</t>
  </si>
  <si>
    <t>2016-10-11T00:00:00.000Z</t>
  </si>
  <si>
    <t>2016-10-12T00:00:00.000Z</t>
  </si>
  <si>
    <t>2016-10-13T00:00:00.000Z</t>
  </si>
  <si>
    <t>2016-10-14T00:00:00.000Z</t>
  </si>
  <si>
    <t>2016-10-17T00:00:00.000Z</t>
  </si>
  <si>
    <t>2016-10-18T00:00:00.000Z</t>
  </si>
  <si>
    <t>2016-10-19T00:00:00.000Z</t>
  </si>
  <si>
    <t>2016-10-20T00:00:00.000Z</t>
  </si>
  <si>
    <t>2016-10-21T00:00:00.000Z</t>
  </si>
  <si>
    <t>2016-10-24T00:00:00.000Z</t>
  </si>
  <si>
    <t>2016-10-25T00:00:00.000Z</t>
  </si>
  <si>
    <t>2016-10-26T00:00:00.000Z</t>
  </si>
  <si>
    <t>2016-10-27T00:00:00.000Z</t>
  </si>
  <si>
    <t>2016-10-28T00:00:00.000Z</t>
  </si>
  <si>
    <t>2016-10-31T00:00:00.000Z</t>
  </si>
  <si>
    <t>2016-11-01T00:00:00.000Z</t>
  </si>
  <si>
    <t>2016-11-02T00:00:00.000Z</t>
  </si>
  <si>
    <t>2016-11-03T00:00:00.000Z</t>
  </si>
  <si>
    <t>2016-11-04T00:00:00.000Z</t>
  </si>
  <si>
    <t>2016-11-07T00:00:00.000Z</t>
  </si>
  <si>
    <t>2016-11-08T00:00:00.000Z</t>
  </si>
  <si>
    <t>2016-11-09T00:00:00.000Z</t>
  </si>
  <si>
    <t>2016-11-10T00:00:00.000Z</t>
  </si>
  <si>
    <t>2016-11-11T00:00:00.000Z</t>
  </si>
  <si>
    <t>2016-11-14T00:00:00.000Z</t>
  </si>
  <si>
    <t>2016-11-15T00:00:00.000Z</t>
  </si>
  <si>
    <t>2016-11-16T00:00:00.000Z</t>
  </si>
  <si>
    <t>2016-11-17T00:00:00.000Z</t>
  </si>
  <si>
    <t>2016-11-18T00:00:00.000Z</t>
  </si>
  <si>
    <t>2016-11-21T00:00:00.000Z</t>
  </si>
  <si>
    <t>2016-11-22T00:00:00.000Z</t>
  </si>
  <si>
    <t>2016-11-23T00:00:00.000Z</t>
  </si>
  <si>
    <t>2016-11-25T00:00:00.000Z</t>
  </si>
  <si>
    <t>2016-11-28T00:00:00.000Z</t>
  </si>
  <si>
    <t>2016-11-29T00:00:00.000Z</t>
  </si>
  <si>
    <t>2016-11-30T00:00:00.000Z</t>
  </si>
  <si>
    <t>2016-12-01T00:00:00.000Z</t>
  </si>
  <si>
    <t>2016-12-02T00:00:00.000Z</t>
  </si>
  <si>
    <t>2016-12-05T00:00:00.000Z</t>
  </si>
  <si>
    <t>2016-12-06T00:00:00.000Z</t>
  </si>
  <si>
    <t>2016-12-07T00:00:00.000Z</t>
  </si>
  <si>
    <t>2016-12-08T00:00:00.000Z</t>
  </si>
  <si>
    <t>2016-12-09T00:00:00.000Z</t>
  </si>
  <si>
    <t>2016-12-12T00:00:00.000Z</t>
  </si>
  <si>
    <t>2016-12-13T00:00:00.000Z</t>
  </si>
  <si>
    <t>2016-12-14T00:00:00.000Z</t>
  </si>
  <si>
    <t>2016-12-15T00:00:00.000Z</t>
  </si>
  <si>
    <t>2016-12-16T00:00:00.000Z</t>
  </si>
  <si>
    <t>2016-12-19T00:00:00.000Z</t>
  </si>
  <si>
    <t>2016-12-20T00:00:00.000Z</t>
  </si>
  <si>
    <t>2016-12-21T00:00:00.000Z</t>
  </si>
  <si>
    <t>2016-12-22T00:00:00.000Z</t>
  </si>
  <si>
    <t>2016-12-23T00:00:00.000Z</t>
  </si>
  <si>
    <t>2016-12-27T00:00:00.000Z</t>
  </si>
  <si>
    <t>2016-12-28T00:00:00.000Z</t>
  </si>
  <si>
    <t>2016-12-29T00:00:00.000Z</t>
  </si>
  <si>
    <t>2016-12-30T00:00:00.000Z</t>
  </si>
  <si>
    <t>2017-01-03T00:00:00.000Z</t>
  </si>
  <si>
    <t>2017-01-04T00:00:00.000Z</t>
  </si>
  <si>
    <t>2017-01-05T00:00:00.000Z</t>
  </si>
  <si>
    <t>2017-01-06T00:00:00.000Z</t>
  </si>
  <si>
    <t>2017-01-09T00:00:00.000Z</t>
  </si>
  <si>
    <t>2017-01-10T00:00:00.000Z</t>
  </si>
  <si>
    <t>2017-01-11T00:00:00.000Z</t>
  </si>
  <si>
    <t>2017-01-12T00:00:00.000Z</t>
  </si>
  <si>
    <t>2017-01-13T00:00:00.000Z</t>
  </si>
  <si>
    <t>2017-01-17T00:00:00.000Z</t>
  </si>
  <si>
    <t>2017-01-18T00:00:00.000Z</t>
  </si>
  <si>
    <t>2017-01-19T00:00:00.000Z</t>
  </si>
  <si>
    <t>2017-01-20T00:00:00.000Z</t>
  </si>
  <si>
    <t>2017-01-23T00:00:00.000Z</t>
  </si>
  <si>
    <t>2017-01-24T00:00:00.000Z</t>
  </si>
  <si>
    <t>2017-01-25T00:00:00.000Z</t>
  </si>
  <si>
    <t>2017-01-26T00:00:00.000Z</t>
  </si>
  <si>
    <t>2017-01-27T00:00:00.000Z</t>
  </si>
  <si>
    <t>2017-01-30T00:00:00.000Z</t>
  </si>
  <si>
    <t>2017-01-31T00:00:00.000Z</t>
  </si>
  <si>
    <t>2017-02-01T00:00:00.000Z</t>
  </si>
  <si>
    <t>2017-02-02T00:00:00.000Z</t>
  </si>
  <si>
    <t>2017-02-03T00:00:00.000Z</t>
  </si>
  <si>
    <t>2017-02-06T00:00:00.000Z</t>
  </si>
  <si>
    <t>2017-02-07T00:00:00.000Z</t>
  </si>
  <si>
    <t>2017-02-08T00:00:00.000Z</t>
  </si>
  <si>
    <t>2017-02-09T00:00:00.000Z</t>
  </si>
  <si>
    <t>2017-02-10T00:00:00.000Z</t>
  </si>
  <si>
    <t>2017-02-13T00:00:00.000Z</t>
  </si>
  <si>
    <t>2017-02-14T00:00:00.000Z</t>
  </si>
  <si>
    <t>2017-02-15T00:00:00.000Z</t>
  </si>
  <si>
    <t>2017-02-16T00:00:00.000Z</t>
  </si>
  <si>
    <t>2017-02-17T00:00:00.000Z</t>
  </si>
  <si>
    <t>2017-02-21T00:00:00.000Z</t>
  </si>
  <si>
    <t>2017-02-22T00:00:00.000Z</t>
  </si>
  <si>
    <t>2017-02-23T00:00:00.000Z</t>
  </si>
  <si>
    <t>2017-02-24T00:00:00.000Z</t>
  </si>
  <si>
    <t>2017-02-27T00:00:00.000Z</t>
  </si>
  <si>
    <t>2017-02-28T00:00:00.000Z</t>
  </si>
  <si>
    <t>2017-03-01T00:00:00.000Z</t>
  </si>
  <si>
    <t>2017-03-02T00:00:00.000Z</t>
  </si>
  <si>
    <t>2017-03-03T00:00:00.000Z</t>
  </si>
  <si>
    <t>2017-03-06T00:00:00.000Z</t>
  </si>
  <si>
    <t>2017-03-07T00:00:00.000Z</t>
  </si>
  <si>
    <t>2017-03-08T00:00:00.000Z</t>
  </si>
  <si>
    <t>2017-03-09T00:00:00.000Z</t>
  </si>
  <si>
    <t>2017-03-10T00:00:00.000Z</t>
  </si>
  <si>
    <t>2017-03-13T00:00:00.000Z</t>
  </si>
  <si>
    <t>2017-03-14T00:00:00.000Z</t>
  </si>
  <si>
    <t>2017-03-15T00:00:00.000Z</t>
  </si>
  <si>
    <t>2017-03-16T00:00:00.000Z</t>
  </si>
  <si>
    <t>2017-03-17T00:00:00.000Z</t>
  </si>
  <si>
    <t>2017-03-20T00:00:00.000Z</t>
  </si>
  <si>
    <t>2017-03-21T00:00:00.000Z</t>
  </si>
  <si>
    <t>2017-03-22T00:00:00.000Z</t>
  </si>
  <si>
    <t>2017-03-23T00:00:00.000Z</t>
  </si>
  <si>
    <t>2017-03-24T00:00:00.000Z</t>
  </si>
  <si>
    <t>2017-03-27T00:00:00.000Z</t>
  </si>
  <si>
    <t>2017-03-28T00:00:00.000Z</t>
  </si>
  <si>
    <t>2017-03-29T00:00:00.000Z</t>
  </si>
  <si>
    <t>2017-03-30T00:00:00.000Z</t>
  </si>
  <si>
    <t>2017-03-31T00:00:00.000Z</t>
  </si>
  <si>
    <t>2017-04-03T00:00:00.000Z</t>
  </si>
  <si>
    <t>2017-04-04T00:00:00.000Z</t>
  </si>
  <si>
    <t>2017-04-05T00:00:00.000Z</t>
  </si>
  <si>
    <t>2017-04-06T00:00:00.000Z</t>
  </si>
  <si>
    <t>2017-04-07T00:00:00.000Z</t>
  </si>
  <si>
    <t>2017-04-10T00:00:00.000Z</t>
  </si>
  <si>
    <t>2017-04-11T00:00:00.000Z</t>
  </si>
  <si>
    <t>2017-04-12T00:00:00.000Z</t>
  </si>
  <si>
    <t>2017-04-13T00:00:00.000Z</t>
  </si>
  <si>
    <t>2017-04-17T00:00:00.000Z</t>
  </si>
  <si>
    <t>2017-04-18T00:00:00.000Z</t>
  </si>
  <si>
    <t>2017-04-19T00:00:00.000Z</t>
  </si>
  <si>
    <t>2017-04-20T00:00:00.000Z</t>
  </si>
  <si>
    <t>2017-04-21T00:00:00.000Z</t>
  </si>
  <si>
    <t>2017-04-24T00:00:00.000Z</t>
  </si>
  <si>
    <t>2017-04-25T00:00:00.000Z</t>
  </si>
  <si>
    <t>2017-04-26T00:00:00.000Z</t>
  </si>
  <si>
    <t>2017-04-27T00:00:00.000Z</t>
  </si>
  <si>
    <t>2017-04-28T00:00:00.000Z</t>
  </si>
  <si>
    <t>2017-05-01T00:00:00.000Z</t>
  </si>
  <si>
    <t>2017-05-02T00:00:00.000Z</t>
  </si>
  <si>
    <t>2017-05-03T00:00:00.000Z</t>
  </si>
  <si>
    <t>2017-05-04T00:00:00.000Z</t>
  </si>
  <si>
    <t>2017-05-05T00:00:00.000Z</t>
  </si>
  <si>
    <t>2017-05-08T00:00:00.000Z</t>
  </si>
  <si>
    <t>2017-05-09T00:00:00.000Z</t>
  </si>
  <si>
    <t>2017-05-10T00:00:00.000Z</t>
  </si>
  <si>
    <t>2017-05-11T00:00:00.000Z</t>
  </si>
  <si>
    <t>2017-05-12T00:00:00.000Z</t>
  </si>
  <si>
    <t>2017-05-15T00:00:00.000Z</t>
  </si>
  <si>
    <t>2017-05-16T00:00:00.000Z</t>
  </si>
  <si>
    <t>2017-05-17T00:00:00.000Z</t>
  </si>
  <si>
    <t>2017-05-18T00:00:00.000Z</t>
  </si>
  <si>
    <t>2017-05-19T00:00:00.000Z</t>
  </si>
  <si>
    <t>2017-05-22T00:00:00.000Z</t>
  </si>
  <si>
    <t>2017-05-23T00:00:00.000Z</t>
  </si>
  <si>
    <t>2017-05-24T00:00:00.000Z</t>
  </si>
  <si>
    <t>2017-05-25T00:00:00.000Z</t>
  </si>
  <si>
    <t>2017-05-26T00:00:00.000Z</t>
  </si>
  <si>
    <t>2017-05-30T00:00:00.000Z</t>
  </si>
  <si>
    <t>2017-05-31T00:00:00.000Z</t>
  </si>
  <si>
    <t>2017-06-01T00:00:00.000Z</t>
  </si>
  <si>
    <t>2017-06-02T00:00:00.000Z</t>
  </si>
  <si>
    <t>2017-06-05T00:00:00.000Z</t>
  </si>
  <si>
    <t>2017-06-06T00:00:00.000Z</t>
  </si>
  <si>
    <t>2017-06-07T00:00:00.000Z</t>
  </si>
  <si>
    <t>2017-06-08T00:00:00.000Z</t>
  </si>
  <si>
    <t>2017-06-09T00:00:00.000Z</t>
  </si>
  <si>
    <t>2017-06-12T00:00:00.000Z</t>
  </si>
  <si>
    <t>2017-06-13T00:00:00.000Z</t>
  </si>
  <si>
    <t>2017-06-14T00:00:00.000Z</t>
  </si>
  <si>
    <t>2017-06-15T00:00:00.000Z</t>
  </si>
  <si>
    <t>2017-06-16T00:00:00.000Z</t>
  </si>
  <si>
    <t>2017-06-19T00:00:00.000Z</t>
  </si>
  <si>
    <t>2017-06-20T00:00:00.000Z</t>
  </si>
  <si>
    <t>2017-06-21T00:00:00.000Z</t>
  </si>
  <si>
    <t>2017-06-22T00:00:00.000Z</t>
  </si>
  <si>
    <t>2017-06-23T00:00:00.000Z</t>
  </si>
  <si>
    <t>2017-06-26T00:00:00.000Z</t>
  </si>
  <si>
    <t>2017-06-27T00:00:00.000Z</t>
  </si>
  <si>
    <t>2017-06-28T00:00:00.000Z</t>
  </si>
  <si>
    <t>2017-06-29T00:00:00.000Z</t>
  </si>
  <si>
    <t>2017-06-30T00:00:00.000Z</t>
  </si>
  <si>
    <t>2017-07-03T00:00:00.000Z</t>
  </si>
  <si>
    <t>2017-07-05T00:00:00.000Z</t>
  </si>
  <si>
    <t>2017-07-06T00:00:00.000Z</t>
  </si>
  <si>
    <t>2017-07-07T00:00:00.000Z</t>
  </si>
  <si>
    <t>2017-07-10T00:00:00.000Z</t>
  </si>
  <si>
    <t>2017-07-11T00:00:00.000Z</t>
  </si>
  <si>
    <t>2017-07-12T00:00:00.000Z</t>
  </si>
  <si>
    <t>2017-07-13T00:00:00.000Z</t>
  </si>
  <si>
    <t>2017-07-14T00:00:00.000Z</t>
  </si>
  <si>
    <t>2017-07-17T00:00:00.000Z</t>
  </si>
  <si>
    <t>2017-07-18T00:00:00.000Z</t>
  </si>
  <si>
    <t>2017-07-19T00:00:00.000Z</t>
  </si>
  <si>
    <t>2017-07-20T00:00:00.000Z</t>
  </si>
  <si>
    <t>2017-07-21T00:00:00.000Z</t>
  </si>
  <si>
    <t>2017-07-24T00:00:00.000Z</t>
  </si>
  <si>
    <t>2017-07-25T00:00:00.000Z</t>
  </si>
  <si>
    <t>2017-07-26T00:00:00.000Z</t>
  </si>
  <si>
    <t>2017-07-27T00:00:00.000Z</t>
  </si>
  <si>
    <t>2017-07-28T00:00:00.000Z</t>
  </si>
  <si>
    <t>2017-07-31T00:00:00.000Z</t>
  </si>
  <si>
    <t>2017-08-01T00:00:00.000Z</t>
  </si>
  <si>
    <t>2017-08-02T00:00:00.000Z</t>
  </si>
  <si>
    <t>2017-08-03T00:00:00.000Z</t>
  </si>
  <si>
    <t>2017-08-04T00:00:00.000Z</t>
  </si>
  <si>
    <t>2017-08-07T00:00:00.000Z</t>
  </si>
  <si>
    <t>2017-08-08T00:00:00.000Z</t>
  </si>
  <si>
    <t>2017-08-09T00:00:00.000Z</t>
  </si>
  <si>
    <t>2017-08-10T00:00:00.000Z</t>
  </si>
  <si>
    <t>2017-08-11T00:00:00.000Z</t>
  </si>
  <si>
    <t>2017-08-14T00:00:00.000Z</t>
  </si>
  <si>
    <t>2017-08-15T00:00:00.000Z</t>
  </si>
  <si>
    <t>2017-08-16T00:00:00.000Z</t>
  </si>
  <si>
    <t>2017-08-17T00:00:00.000Z</t>
  </si>
  <si>
    <t>2017-08-18T00:00:00.000Z</t>
  </si>
  <si>
    <t>2017-08-21T00:00:00.000Z</t>
  </si>
  <si>
    <t>2017-08-22T00:00:00.000Z</t>
  </si>
  <si>
    <t>2017-08-23T00:00:00.000Z</t>
  </si>
  <si>
    <t>2017-08-24T00:00:00.000Z</t>
  </si>
  <si>
    <t>2017-08-25T00:00:00.000Z</t>
  </si>
  <si>
    <t>2017-08-28T00:00:00.000Z</t>
  </si>
  <si>
    <t>2017-08-29T00:00:00.000Z</t>
  </si>
  <si>
    <t>2017-08-30T00:00:00.000Z</t>
  </si>
  <si>
    <t>2017-08-31T00:00:00.000Z</t>
  </si>
  <si>
    <t>2017-09-01T00:00:00.000Z</t>
  </si>
  <si>
    <t>2017-09-05T00:00:00.000Z</t>
  </si>
  <si>
    <t>2017-09-06T00:00:00.000Z</t>
  </si>
  <si>
    <t>2017-09-07T00:00:00.000Z</t>
  </si>
  <si>
    <t>2017-09-08T00:00:00.000Z</t>
  </si>
  <si>
    <t>2017-09-11T00:00:00.000Z</t>
  </si>
  <si>
    <t>2017-09-12T00:00:00.000Z</t>
  </si>
  <si>
    <t>2017-09-13T00:00:00.000Z</t>
  </si>
  <si>
    <t>2017-09-14T00:00:00.000Z</t>
  </si>
  <si>
    <t>2017-09-15T00:00:00.000Z</t>
  </si>
  <si>
    <t>2017-09-18T00:00:00.000Z</t>
  </si>
  <si>
    <t>2017-09-19T00:00:00.000Z</t>
  </si>
  <si>
    <t>2017-09-20T00:00:00.000Z</t>
  </si>
  <si>
    <t>2017-09-21T00:00:00.000Z</t>
  </si>
  <si>
    <t>2017-09-22T00:00:00.000Z</t>
  </si>
  <si>
    <t>2017-09-25T00:00:00.000Z</t>
  </si>
  <si>
    <t>2017-09-26T00:00:00.000Z</t>
  </si>
  <si>
    <t>2017-09-27T00:00:00.000Z</t>
  </si>
  <si>
    <t>2017-09-28T00:00:00.000Z</t>
  </si>
  <si>
    <t>2017-09-29T00:00:00.000Z</t>
  </si>
  <si>
    <t>2017-10-02T00:00:00.000Z</t>
  </si>
  <si>
    <t>2017-10-03T00:00:00.000Z</t>
  </si>
  <si>
    <t>2017-10-04T00:00:00.000Z</t>
  </si>
  <si>
    <t>2017-10-05T00:00:00.000Z</t>
  </si>
  <si>
    <t>2017-10-06T00:00:00.000Z</t>
  </si>
  <si>
    <t>2017-10-09T00:00:00.000Z</t>
  </si>
  <si>
    <t>2017-10-10T00:00:00.000Z</t>
  </si>
  <si>
    <t>2017-10-11T00:00:00.000Z</t>
  </si>
  <si>
    <t>2017-10-12T00:00:00.000Z</t>
  </si>
  <si>
    <t>2017-10-13T00:00:00.000Z</t>
  </si>
  <si>
    <t>2017-10-16T00:00:00.000Z</t>
  </si>
  <si>
    <t>2017-10-17T00:00:00.000Z</t>
  </si>
  <si>
    <t>2017-10-18T00:00:00.000Z</t>
  </si>
  <si>
    <t>2017-10-19T00:00:00.000Z</t>
  </si>
  <si>
    <t>2017-10-20T00:00:00.000Z</t>
  </si>
  <si>
    <t>2017-10-23T00:00:00.000Z</t>
  </si>
  <si>
    <t>2017-10-24T00:00:00.000Z</t>
  </si>
  <si>
    <t>2017-10-25T00:00:00.000Z</t>
  </si>
  <si>
    <t>2017-10-26T00:00:00.000Z</t>
  </si>
  <si>
    <t>2017-10-27T00:00:00.000Z</t>
  </si>
  <si>
    <t>2017-10-30T00:00:00.000Z</t>
  </si>
  <si>
    <t>2017-10-31T00:00:00.000Z</t>
  </si>
  <si>
    <t>2017-11-01T00:00:00.000Z</t>
  </si>
  <si>
    <t>2017-11-02T00:00:00.000Z</t>
  </si>
  <si>
    <t>2017-11-03T00:00:00.000Z</t>
  </si>
  <si>
    <t>2017-11-06T00:00:00.000Z</t>
  </si>
  <si>
    <t>2017-11-07T00:00:00.000Z</t>
  </si>
  <si>
    <t>2017-11-08T00:00:00.000Z</t>
  </si>
  <si>
    <t>2017-11-09T00:00:00.000Z</t>
  </si>
  <si>
    <t>2017-11-10T00:00:00.000Z</t>
  </si>
  <si>
    <t>2017-11-13T00:00:00.000Z</t>
  </si>
  <si>
    <t>2017-11-14T00:00:00.000Z</t>
  </si>
  <si>
    <t>2017-11-15T00:00:00.000Z</t>
  </si>
  <si>
    <t>2017-11-16T00:00:00.000Z</t>
  </si>
  <si>
    <t>2017-11-17T00:00:00.000Z</t>
  </si>
  <si>
    <t>2017-11-20T00:00:00.000Z</t>
  </si>
  <si>
    <t>2017-11-21T00:00:00.000Z</t>
  </si>
  <si>
    <t>2017-11-22T00:00:00.000Z</t>
  </si>
  <si>
    <t>2017-11-24T00:00:00.000Z</t>
  </si>
  <si>
    <t>2017-11-27T00:00:00.000Z</t>
  </si>
  <si>
    <t>2017-11-28T00:00:00.000Z</t>
  </si>
  <si>
    <t>2017-11-29T00:00:00.000Z</t>
  </si>
  <si>
    <t>2017-11-30T00:00:00.000Z</t>
  </si>
  <si>
    <t>2017-12-01T00:00:00.000Z</t>
  </si>
  <si>
    <t>2017-12-04T00:00:00.000Z</t>
  </si>
  <si>
    <t>2017-12-05T00:00:00.000Z</t>
  </si>
  <si>
    <t>2017-12-06T00:00:00.000Z</t>
  </si>
  <si>
    <t>2017-12-07T00:00:00.000Z</t>
  </si>
  <si>
    <t>2017-12-08T00:00:00.000Z</t>
  </si>
  <si>
    <t>2017-12-11T00:00:00.000Z</t>
  </si>
  <si>
    <t>2017-12-12T00:00:00.000Z</t>
  </si>
  <si>
    <t>2017-12-13T00:00:00.000Z</t>
  </si>
  <si>
    <t>2017-12-14T00:00:00.000Z</t>
  </si>
  <si>
    <t>2017-12-15T00:00:00.000Z</t>
  </si>
  <si>
    <t>2017-12-18T00:00:00.000Z</t>
  </si>
  <si>
    <t>2017-12-19T00:00:00.000Z</t>
  </si>
  <si>
    <t>2017-12-20T00:00:00.000Z</t>
  </si>
  <si>
    <t>2017-12-21T00:00:00.000Z</t>
  </si>
  <si>
    <t>2017-12-22T00:00:00.000Z</t>
  </si>
  <si>
    <t>2017-12-26T00:00:00.000Z</t>
  </si>
  <si>
    <t>2017-12-27T00:00:00.000Z</t>
  </si>
  <si>
    <t>2017-12-28T00:00:00.000Z</t>
  </si>
  <si>
    <t>2017-12-29T00:00:00.000Z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</si>
  <si>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</si>
  <si>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</si>
  <si>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</si>
  <si>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</si>
  <si>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</si>
  <si>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</si>
  <si>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</si>
  <si>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</si>
  <si>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</si>
  <si>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</si>
  <si>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</si>
  <si>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</si>
  <si>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</si>
  <si>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</si>
  <si>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</si>
  <si>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</si>
  <si>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</si>
  <si>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</si>
  <si>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</si>
  <si>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</si>
  <si>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</si>
  <si>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</si>
  <si>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</si>
  <si>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</si>
  <si>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</si>
  <si>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</si>
  <si>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</si>
  <si>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</si>
  <si>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</si>
  <si>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</si>
  <si>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</si>
  <si>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</si>
  <si>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</si>
  <si>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</si>
  <si>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</si>
  <si>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</si>
  <si>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</si>
  <si>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</si>
  <si>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</si>
  <si>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</si>
  <si>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</si>
  <si>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</si>
  <si>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</si>
  <si>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</si>
  <si>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</si>
  <si>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</si>
  <si>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</si>
  <si>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</si>
  <si>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</si>
  <si>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</si>
  <si>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</si>
  <si>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</si>
  <si>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</si>
  <si>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</si>
  <si>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</si>
  <si>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</si>
  <si>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</si>
  <si>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</si>
  <si>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</si>
  <si>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</si>
  <si>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</si>
  <si>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</si>
  <si>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</si>
  <si>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</si>
  <si>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</si>
  <si>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</si>
  <si>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</si>
  <si>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</si>
  <si>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</si>
  <si>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</si>
  <si>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</si>
  <si>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</si>
  <si>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</si>
  <si>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</si>
  <si>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</si>
  <si>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</si>
  <si>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</si>
  <si>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</si>
  <si>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</si>
  <si>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</si>
  <si>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</si>
  <si>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</si>
  <si>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</si>
  <si>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</si>
  <si>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</si>
  <si>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</si>
  <si>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</si>
  <si>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</si>
  <si>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</si>
  <si>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</si>
  <si>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</si>
  <si>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</si>
  <si>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</si>
  <si>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</si>
  <si>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</si>
  <si>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</si>
  <si>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</si>
  <si>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</si>
  <si>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</si>
  <si>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</si>
  <si>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</si>
  <si>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</si>
  <si>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</si>
  <si>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</si>
  <si>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</si>
  <si>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</si>
  <si>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</si>
  <si>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</si>
  <si>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</si>
  <si>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</si>
  <si>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</si>
  <si>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</si>
  <si>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</si>
  <si>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</si>
  <si>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</si>
  <si>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</si>
  <si>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</si>
  <si>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</si>
  <si>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</si>
  <si>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</si>
  <si>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</si>
  <si>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</si>
  <si>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</si>
  <si>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</si>
  <si>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</si>
  <si>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</si>
  <si>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</si>
  <si>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</si>
  <si>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</si>
  <si>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</si>
  <si>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</si>
  <si>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</si>
  <si>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</si>
  <si>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</si>
  <si>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</si>
  <si>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</si>
  <si>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</si>
  <si>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</si>
  <si>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</si>
  <si>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</si>
  <si>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</si>
  <si>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</si>
  <si>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</si>
  <si>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</si>
  <si>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</si>
  <si>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</si>
  <si>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</si>
  <si>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</si>
  <si>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</si>
  <si>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</si>
  <si>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</si>
  <si>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</si>
  <si>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</si>
  <si>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</si>
  <si>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</si>
  <si>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</si>
  <si>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</si>
  <si>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</si>
  <si>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</si>
  <si>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</si>
  <si>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</si>
  <si>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</si>
  <si>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</si>
  <si>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</si>
  <si>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</si>
  <si>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</si>
  <si>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</si>
  <si>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</si>
  <si>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</si>
  <si>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</si>
  <si>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</si>
  <si>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</si>
  <si>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</si>
  <si>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</si>
  <si>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</si>
  <si>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</si>
  <si>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</si>
  <si>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</si>
  <si>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</si>
  <si>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</si>
  <si>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</si>
  <si>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</si>
  <si>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</si>
  <si>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</si>
  <si>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</si>
  <si>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</si>
  <si>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</si>
  <si>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</si>
  <si>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</si>
  <si>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</si>
  <si>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</si>
  <si>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</si>
  <si>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</si>
  <si>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</si>
  <si>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</si>
  <si>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</si>
  <si>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</si>
  <si>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</si>
  <si>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</si>
  <si>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</si>
  <si>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</si>
  <si>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</si>
  <si>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</si>
  <si>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</si>
  <si>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</si>
  <si>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</si>
  <si>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</si>
  <si>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</si>
  <si>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</si>
  <si>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</si>
  <si>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</si>
  <si>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</si>
  <si>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</si>
  <si>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</si>
  <si>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</si>
  <si>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</si>
  <si>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</si>
  <si>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</si>
  <si>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</si>
  <si>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</si>
  <si>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</si>
  <si>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</si>
  <si>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</si>
  <si>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</si>
  <si>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</si>
  <si>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</si>
  <si>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</si>
  <si>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</si>
  <si>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</si>
  <si>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</si>
  <si>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</si>
  <si>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</si>
  <si>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</si>
  <si>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</si>
  <si>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</si>
  <si>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</si>
  <si>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</si>
  <si>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</si>
  <si>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</si>
  <si>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</si>
  <si>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</si>
  <si>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</si>
  <si>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</si>
  <si>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</si>
  <si>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</si>
  <si>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</si>
  <si>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</si>
  <si>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</si>
  <si>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</si>
  <si>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</si>
  <si>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</si>
  <si>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</si>
  <si>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</si>
  <si>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</si>
  <si>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</si>
  <si>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</si>
  <si>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</si>
  <si>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</si>
  <si>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</si>
  <si>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</si>
  <si>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</si>
  <si>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</si>
  <si>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</si>
  <si>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</si>
  <si>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</si>
  <si>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</si>
  <si>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</si>
  <si>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</si>
  <si>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</si>
  <si>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</si>
  <si>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</si>
  <si>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</si>
  <si>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</si>
  <si>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</si>
  <si>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</si>
  <si>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</si>
  <si>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</si>
  <si>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</si>
  <si>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</si>
  <si>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</si>
  <si>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</si>
  <si>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</si>
  <si>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</si>
  <si>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</si>
  <si>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</si>
  <si>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</si>
  <si>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</si>
  <si>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</si>
  <si>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</si>
  <si>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</si>
  <si>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</si>
  <si>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</si>
  <si>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</si>
  <si>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</si>
  <si>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</si>
  <si>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</si>
  <si>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</si>
  <si>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</si>
  <si>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</si>
  <si>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</si>
  <si>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</si>
  <si>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</si>
  <si>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</si>
  <si>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</si>
  <si>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</si>
  <si>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</si>
  <si>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</si>
  <si>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</si>
  <si>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</si>
  <si>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</si>
  <si>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</si>
  <si>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</si>
  <si>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</si>
  <si>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</si>
  <si>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</si>
  <si>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</si>
  <si>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</si>
  <si>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</si>
  <si>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</si>
  <si>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</si>
  <si>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</si>
  <si>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</si>
  <si>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</si>
  <si>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</si>
  <si>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</si>
  <si>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</si>
  <si>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</si>
  <si>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</si>
  <si>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</si>
  <si>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</si>
  <si>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</si>
  <si>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</si>
  <si>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</si>
  <si>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</si>
  <si>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</si>
  <si>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</si>
  <si>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</si>
  <si>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</si>
  <si>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</si>
  <si>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</si>
  <si>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</si>
  <si>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</si>
  <si>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</si>
  <si>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</si>
  <si>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</si>
  <si>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</si>
  <si>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</si>
  <si>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</si>
  <si>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</si>
  <si>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</si>
  <si>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</si>
  <si>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</si>
  <si>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</si>
  <si>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</si>
  <si>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</si>
  <si>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</si>
  <si>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</si>
  <si>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</si>
  <si>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</si>
  <si>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</si>
  <si>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</si>
  <si>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</si>
  <si>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</si>
  <si>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</si>
  <si>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</si>
  <si>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</si>
  <si>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</si>
  <si>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</si>
  <si>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</si>
  <si>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</si>
  <si>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</si>
  <si>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</si>
  <si>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</si>
  <si>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</si>
  <si>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</si>
  <si>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</si>
  <si>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</si>
  <si>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</si>
  <si>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</si>
  <si>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</si>
  <si>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</si>
  <si>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</si>
  <si>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</si>
  <si>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</si>
  <si>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</si>
  <si>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</si>
  <si>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</si>
  <si>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</si>
  <si>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</si>
  <si>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</si>
  <si>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</si>
  <si>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</si>
  <si>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</si>
  <si>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</si>
  <si>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</si>
  <si>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</si>
  <si>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</si>
  <si>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</si>
  <si>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</si>
  <si>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</si>
  <si>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</si>
  <si>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</si>
  <si>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</si>
  <si>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</si>
  <si>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</si>
  <si>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</si>
  <si>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</si>
  <si>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</si>
  <si>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</si>
  <si>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</si>
  <si>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</si>
  <si>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</si>
  <si>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</si>
  <si>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</si>
  <si>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</si>
  <si>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</si>
  <si>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</si>
  <si>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</si>
  <si>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</si>
  <si>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</si>
  <si>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</si>
  <si>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</si>
  <si>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</si>
  <si>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</si>
  <si>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</si>
  <si>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</si>
  <si>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</si>
  <si>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</si>
  <si>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</si>
  <si>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</si>
  <si>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</si>
  <si>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</si>
  <si>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</si>
  <si>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</si>
  <si>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</si>
  <si>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</si>
  <si>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</si>
  <si>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</si>
  <si>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</si>
  <si>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</si>
  <si>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</si>
  <si>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</si>
  <si>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</si>
  <si>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</si>
  <si>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</si>
  <si>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</si>
  <si>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</si>
  <si>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</si>
  <si>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</si>
  <si>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</si>
  <si>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</si>
  <si>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</si>
  <si>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</si>
  <si>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</si>
  <si>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</si>
  <si>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</si>
  <si>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</si>
  <si>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</si>
  <si>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</si>
  <si>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</si>
  <si>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</si>
  <si>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</si>
  <si>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</si>
  <si>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</si>
  <si>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</si>
  <si>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</si>
  <si>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</si>
  <si>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</si>
  <si>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</si>
  <si>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</si>
  <si>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</si>
  <si>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</si>
  <si>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</si>
  <si>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</si>
  <si>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</si>
  <si>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</si>
  <si>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</si>
  <si>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</si>
  <si>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</si>
  <si>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</si>
  <si>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</si>
  <si>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</si>
  <si>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</si>
  <si>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</si>
  <si>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</si>
  <si>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</si>
  <si>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</si>
  <si>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</si>
  <si>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</si>
  <si>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</si>
  <si>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</si>
  <si>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</si>
  <si>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</si>
  <si>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</si>
  <si>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</si>
  <si>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</si>
  <si>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</si>
  <si>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</si>
  <si>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</si>
  <si>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</si>
  <si>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</si>
  <si>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</si>
  <si>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</si>
  <si>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</si>
  <si>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</si>
  <si>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</si>
  <si>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</si>
  <si>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</si>
  <si>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</si>
  <si>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</si>
  <si>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</si>
  <si>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</si>
  <si>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</si>
  <si>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</si>
  <si>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</si>
  <si>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</si>
  <si>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</si>
  <si>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</si>
  <si>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</si>
  <si>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</si>
  <si>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</si>
  <si>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</si>
  <si>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</si>
  <si>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</si>
  <si>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</si>
  <si>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</si>
  <si>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</si>
  <si>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</si>
  <si>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</si>
  <si>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</si>
  <si>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</si>
  <si>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</si>
  <si>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</si>
  <si>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</si>
  <si>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</si>
  <si>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</si>
  <si>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</si>
  <si>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</si>
  <si>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</si>
  <si>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</si>
  <si>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</si>
  <si>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</si>
  <si>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</si>
  <si>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</si>
  <si>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</si>
  <si>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</si>
  <si>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</si>
  <si>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</si>
  <si>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</si>
  <si>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</si>
  <si>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</si>
  <si>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</si>
  <si>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</si>
  <si>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</si>
  <si>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</si>
  <si>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</si>
  <si>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</si>
  <si>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</si>
  <si>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</si>
  <si>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</si>
  <si>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</si>
  <si>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</si>
  <si>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</si>
  <si>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</si>
  <si>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</si>
  <si>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</si>
  <si>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</si>
  <si>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</si>
  <si>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</si>
  <si>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</si>
  <si>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</si>
  <si>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</si>
  <si>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</si>
  <si>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</si>
  <si>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</si>
  <si>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</si>
  <si>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</si>
  <si>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</si>
  <si>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</si>
  <si>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</si>
  <si>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</si>
  <si>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</si>
  <si>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</si>
  <si>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</si>
  <si>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</si>
  <si>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</si>
  <si>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</si>
  <si>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</si>
  <si>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</si>
  <si>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</si>
  <si>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</si>
  <si>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</si>
  <si>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</si>
  <si>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</si>
  <si>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</si>
  <si>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</si>
  <si>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</si>
  <si>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</si>
  <si>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</si>
  <si>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</si>
  <si>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</si>
  <si>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</si>
  <si>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</si>
  <si>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</si>
  <si>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</si>
  <si>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</si>
  <si>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</si>
  <si>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</si>
  <si>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</si>
  <si>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</si>
  <si>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</si>
  <si>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</si>
  <si>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</si>
  <si>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</si>
  <si>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</si>
  <si>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</si>
  <si>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</si>
  <si>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</si>
  <si>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</si>
  <si>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</si>
  <si>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</si>
  <si>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</si>
  <si>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</si>
  <si>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</si>
  <si>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</si>
  <si>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</si>
  <si>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</si>
  <si>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</si>
  <si>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</si>
  <si>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</si>
  <si>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</si>
  <si>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</si>
  <si>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</si>
  <si>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</si>
  <si>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</si>
  <si>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</si>
  <si>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</si>
  <si>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</si>
  <si>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</si>
  <si>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</si>
  <si>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</si>
  <si>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</si>
  <si>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</si>
  <si>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</si>
  <si>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</si>
  <si>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</si>
  <si>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</si>
  <si>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</si>
  <si>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</si>
  <si>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</si>
  <si>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</si>
  <si>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</si>
  <si>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</si>
  <si>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</si>
  <si>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</si>
  <si>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</si>
  <si>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</si>
  <si>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</si>
  <si>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</si>
  <si>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</si>
  <si>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</si>
  <si>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</si>
  <si>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</si>
  <si>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</si>
  <si>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</si>
  <si>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</si>
  <si>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</si>
  <si>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</si>
  <si>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</si>
  <si>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</si>
  <si>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</si>
  <si>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</si>
  <si>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</si>
  <si>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</si>
  <si>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</si>
  <si>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</si>
  <si>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</si>
  <si>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</si>
  <si>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</si>
  <si>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</si>
  <si>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</si>
  <si>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</si>
  <si>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</si>
  <si>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</si>
  <si>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</si>
  <si>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</si>
  <si>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</si>
  <si>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</si>
  <si>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</si>
  <si>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</si>
  <si>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</si>
  <si>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</si>
  <si>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</si>
  <si>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</si>
  <si>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</si>
  <si>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</si>
  <si>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</si>
  <si>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</si>
  <si>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</si>
  <si>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</si>
  <si>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</si>
  <si>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</si>
  <si>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</si>
  <si>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</si>
  <si>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</si>
  <si>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</si>
  <si>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</si>
  <si>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</si>
  <si>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</si>
  <si>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</si>
  <si>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</si>
  <si>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</si>
  <si>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</si>
  <si>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</si>
  <si>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</si>
  <si>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</si>
  <si>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</si>
  <si>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</si>
  <si>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</si>
  <si>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</si>
  <si>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</si>
  <si>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</si>
  <si>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</si>
  <si>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</si>
  <si>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</si>
  <si>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</si>
  <si>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</si>
  <si>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</si>
  <si>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</si>
  <si>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</si>
  <si>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</si>
  <si>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</si>
  <si>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</si>
  <si>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</si>
  <si>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</si>
  <si>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</si>
  <si>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</si>
  <si>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</si>
  <si>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</si>
  <si>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</si>
  <si>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</si>
  <si>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</si>
  <si>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</si>
  <si>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</si>
  <si>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</si>
  <si>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</si>
  <si>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</si>
  <si>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</si>
  <si>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</si>
  <si>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</si>
  <si>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</si>
  <si>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</si>
  <si>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</si>
  <si>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</si>
  <si>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</si>
  <si>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</si>
  <si>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</si>
  <si>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</si>
  <si>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</si>
  <si>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</si>
  <si>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</si>
  <si>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</si>
  <si>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</si>
  <si>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</si>
  <si>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</si>
  <si>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</si>
  <si>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</si>
  <si>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</si>
  <si>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</si>
  <si>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</si>
  <si>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</si>
  <si>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</si>
  <si>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</si>
  <si>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</si>
  <si>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</si>
  <si>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</si>
  <si>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</si>
  <si>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</si>
  <si>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</si>
  <si>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</si>
  <si>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</si>
  <si>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</si>
  <si>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</si>
  <si>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</si>
  <si>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</si>
  <si>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</si>
  <si>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</si>
  <si>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</si>
  <si>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</si>
  <si>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</si>
  <si>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</si>
  <si>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</si>
  <si>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</si>
  <si>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</si>
  <si>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</si>
  <si>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</si>
  <si>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</si>
  <si>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</si>
  <si>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</si>
  <si>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</si>
  <si>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</si>
  <si>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</si>
  <si>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</si>
  <si>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</si>
  <si>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</si>
  <si>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</si>
  <si>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</si>
  <si>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</si>
  <si>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</si>
  <si>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</si>
  <si>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</si>
  <si>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</si>
  <si>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</si>
  <si>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</si>
  <si>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</si>
  <si>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</si>
  <si>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</si>
  <si>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</si>
  <si>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</si>
  <si>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</si>
  <si>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</si>
  <si>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</si>
  <si>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</si>
  <si>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</si>
  <si>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</si>
  <si>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</si>
  <si>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</si>
  <si>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</si>
  <si>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</si>
  <si>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</si>
  <si>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</si>
  <si>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</si>
  <si>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</si>
  <si>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</si>
  <si>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</si>
  <si>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</si>
  <si>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</si>
  <si>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</si>
  <si>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</si>
  <si>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</si>
  <si>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</si>
  <si>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</si>
  <si>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</si>
  <si>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</si>
  <si>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</si>
  <si>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</si>
  <si>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</si>
  <si>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</si>
  <si>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</si>
  <si>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</si>
  <si>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</si>
  <si>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</si>
  <si>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</si>
  <si>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</si>
  <si>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</si>
  <si>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</si>
  <si>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</si>
  <si>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</si>
  <si>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</si>
  <si>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</si>
  <si>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</si>
  <si>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</si>
  <si>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</si>
  <si>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</si>
  <si>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</si>
  <si>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</si>
  <si>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</si>
  <si>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</si>
  <si>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</si>
  <si>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</si>
  <si>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</si>
  <si>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</si>
  <si>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</si>
  <si>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</si>
  <si>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</si>
  <si>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</si>
  <si>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</si>
  <si>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</si>
  <si>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</si>
  <si>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</si>
  <si>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</si>
  <si>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</si>
  <si>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</si>
  <si>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</si>
  <si>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</si>
  <si>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</si>
  <si>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</si>
  <si>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</si>
  <si>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</si>
  <si>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</si>
  <si>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</si>
  <si>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</si>
  <si>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</si>
  <si>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</si>
  <si>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</si>
  <si>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</si>
  <si>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</si>
  <si>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</si>
  <si>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</si>
  <si>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</si>
  <si>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</si>
  <si>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</si>
  <si>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</si>
  <si>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</si>
  <si>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</si>
  <si>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</si>
  <si>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</si>
  <si>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</si>
  <si>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</si>
  <si>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</si>
  <si>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</si>
  <si>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</si>
  <si>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</si>
  <si>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</si>
  <si>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</si>
  <si>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</si>
  <si>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</si>
  <si>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</si>
  <si>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</si>
  <si>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</si>
  <si>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</si>
  <si>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</si>
  <si>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</si>
  <si>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</si>
  <si>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</si>
  <si>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</si>
  <si>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</si>
  <si>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</si>
  <si>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</si>
  <si>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</si>
  <si>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</si>
  <si>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</si>
  <si>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</si>
  <si>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</si>
  <si>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</si>
  <si>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</si>
  <si>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</si>
  <si>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</si>
  <si>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</si>
  <si>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</si>
  <si>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</si>
  <si>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</si>
  <si>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</si>
  <si>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</si>
  <si>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</si>
  <si>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</si>
  <si>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</si>
  <si>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</si>
  <si>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</si>
  <si>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</si>
  <si>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</si>
  <si>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</si>
  <si>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</si>
  <si>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</si>
  <si>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</si>
  <si>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</si>
  <si>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</si>
  <si>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</si>
  <si>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</si>
  <si>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</si>
  <si>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</si>
  <si>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</si>
  <si>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</si>
  <si>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</si>
  <si>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</si>
  <si>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</si>
  <si>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</si>
  <si>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</si>
  <si>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</si>
  <si>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</si>
  <si>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</si>
  <si>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</si>
  <si>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</si>
  <si>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</si>
  <si>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</si>
  <si>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</si>
  <si>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</si>
  <si>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</si>
  <si>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</si>
  <si>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</si>
  <si>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</si>
  <si>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</si>
  <si>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</si>
  <si>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</si>
  <si>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</si>
  <si>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</si>
  <si>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</si>
  <si>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</si>
  <si>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</si>
  <si>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</si>
  <si>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</si>
  <si>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</si>
  <si>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</si>
  <si>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</si>
  <si>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</si>
  <si>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</si>
  <si>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</si>
  <si>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</si>
  <si>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</si>
  <si>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</si>
  <si>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</si>
  <si>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</si>
  <si>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</si>
  <si>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</si>
  <si>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</si>
  <si>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</si>
  <si>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</si>
  <si>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</si>
  <si>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</si>
  <si>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</si>
  <si>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</si>
  <si>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</si>
  <si>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</si>
  <si>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</si>
  <si>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</si>
  <si>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</si>
  <si>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</si>
  <si>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</si>
  <si>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</si>
  <si>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</si>
  <si>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</si>
  <si>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</si>
  <si>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</si>
  <si>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</si>
  <si>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</si>
  <si>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</si>
  <si>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</si>
  <si>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</si>
  <si>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</si>
  <si>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</si>
  <si>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</si>
  <si>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</si>
  <si>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</si>
  <si>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</si>
  <si>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</si>
  <si>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</si>
  <si>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</si>
  <si>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</si>
  <si>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</si>
  <si>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</si>
  <si>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</si>
  <si>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</si>
  <si>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</si>
  <si>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</si>
  <si>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</si>
  <si>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</si>
  <si>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</si>
  <si>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</si>
  <si>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</si>
  <si>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</si>
  <si>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</si>
  <si>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</si>
  <si>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</si>
  <si>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</si>
  <si>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</si>
  <si>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</si>
  <si>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</si>
  <si>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</si>
  <si>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</si>
  <si>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</si>
  <si>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</si>
  <si>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</si>
  <si>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</si>
  <si>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</si>
  <si>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</si>
  <si>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</si>
  <si>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</si>
  <si>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</si>
  <si>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</si>
  <si>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</si>
  <si>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</si>
  <si>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</si>
  <si>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</si>
  <si>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</si>
  <si>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</si>
  <si>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</si>
  <si>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</si>
  <si>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</si>
  <si>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</si>
  <si>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</si>
  <si>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</si>
  <si>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</si>
  <si>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</si>
  <si>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</si>
  <si>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</si>
  <si>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</si>
  <si>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</si>
  <si>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</si>
  <si>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</si>
  <si>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</si>
  <si>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</si>
  <si>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</si>
  <si>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</si>
  <si>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</si>
  <si>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</si>
  <si>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</si>
  <si>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</si>
  <si>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</si>
  <si>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</si>
  <si>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</si>
  <si>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</si>
  <si>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</si>
  <si>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</si>
  <si>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</si>
  <si>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</si>
  <si>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</si>
  <si>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</si>
  <si>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</si>
  <si>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</si>
  <si>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</si>
  <si>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</si>
  <si>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</si>
  <si>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</si>
  <si>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</si>
  <si>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</si>
  <si>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</si>
  <si>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</si>
  <si>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</si>
  <si>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</si>
  <si>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</si>
  <si>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</si>
  <si>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</si>
  <si>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</si>
  <si>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</si>
  <si>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</si>
  <si>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</si>
  <si>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</si>
  <si>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</si>
  <si>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</si>
  <si>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</si>
  <si>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</si>
  <si>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</si>
  <si>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</si>
  <si>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</si>
  <si>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</si>
  <si>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</si>
  <si>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</si>
  <si>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</si>
  <si>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</si>
  <si>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</si>
  <si>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</si>
  <si>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</si>
  <si>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</si>
  <si>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</si>
  <si>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</si>
  <si>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</si>
  <si>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</si>
  <si>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</si>
  <si>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</si>
  <si>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</si>
  <si>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</si>
  <si>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</si>
  <si>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</si>
  <si>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</si>
  <si>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</si>
  <si>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</si>
  <si>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</si>
  <si>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</si>
  <si>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</si>
  <si>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</si>
  <si>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</si>
  <si>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</si>
  <si>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</si>
  <si>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</si>
  <si>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</si>
  <si>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</si>
  <si>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</si>
  <si>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</si>
  <si>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</si>
  <si>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</si>
  <si>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</si>
  <si>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</si>
  <si>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</si>
  <si>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</si>
  <si>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</si>
  <si>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</si>
  <si>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</si>
  <si>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</si>
  <si>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</si>
  <si>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</si>
  <si>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</si>
  <si>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</si>
  <si>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</si>
  <si>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</si>
  <si>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</si>
  <si>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</si>
  <si>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</si>
  <si>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</si>
  <si>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</si>
  <si>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</si>
  <si>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</si>
  <si>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</si>
  <si>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</si>
  <si>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</si>
  <si>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</si>
  <si>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</si>
  <si>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</si>
  <si>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</si>
  <si>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</si>
  <si>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</si>
  <si>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</si>
  <si>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</si>
  <si>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</si>
  <si>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</si>
  <si>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</si>
  <si>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</si>
  <si>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</si>
  <si>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</si>
  <si>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</si>
  <si>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</si>
  <si>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</si>
  <si>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Non-Finance Metrics</t>
  </si>
  <si>
    <t>Active Customers</t>
  </si>
  <si>
    <t>Employees</t>
  </si>
  <si>
    <t>Rev / Employee.</t>
  </si>
  <si>
    <t>Q/Q</t>
  </si>
  <si>
    <t>Y/Y</t>
  </si>
  <si>
    <t>-</t>
  </si>
  <si>
    <t>Web Services &amp; APIs for making &amp; receiving phone calls, sending &amp; receiving SMS &amp; performing other communication functions</t>
  </si>
  <si>
    <t>Restructuring</t>
  </si>
  <si>
    <t>Impairment</t>
  </si>
  <si>
    <t>P/B C</t>
  </si>
  <si>
    <t>P/S C</t>
  </si>
  <si>
    <t>P/E C</t>
  </si>
  <si>
    <t>IPO</t>
  </si>
  <si>
    <t>(Projected)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</si>
  <si>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</si>
  <si>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</si>
  <si>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</si>
  <si>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</si>
  <si>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</si>
  <si>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</si>
  <si>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</si>
  <si>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Upside</t>
  </si>
  <si>
    <t>EV/S C</t>
  </si>
  <si>
    <t>EV/E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</si>
</sst>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/>
    </xf>
    <xf numFmtId="2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0" fontId="9" fillId="0" borderId="0" xfId="0" applyFont="1" applyAlignment="1">
      <alignment horizontal="left" indent="1"/>
    </xf>
    <xf numFmtId="3" fontId="1" fillId="0" borderId="0" xfId="0" applyNumberFormat="1" applyFont="1"/>
    <xf numFmtId="3" fontId="9" fillId="0" borderId="0" xfId="0" applyNumberFormat="1" applyFont="1"/>
    <xf numFmtId="9" fontId="9" fillId="0" borderId="0" xfId="0" applyNumberFormat="1" applyFont="1"/>
    <xf numFmtId="166" fontId="9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9" fillId="6" borderId="0" xfId="0" applyFont="1" applyFill="1"/>
    <xf numFmtId="0" fontId="12" fillId="6" borderId="0" xfId="0" applyFont="1" applyFill="1" applyAlignment="1">
      <alignment horizontal="right"/>
    </xf>
    <xf numFmtId="0" fontId="13" fillId="6" borderId="0" xfId="0" applyFont="1" applyFill="1" applyAlignment="1">
      <alignment horizontal="right"/>
    </xf>
    <xf numFmtId="0" fontId="12" fillId="6" borderId="0" xfId="0" applyFont="1" applyFill="1"/>
    <xf numFmtId="164" fontId="2" fillId="6" borderId="0" xfId="0" applyNumberFormat="1" applyFont="1" applyFill="1"/>
    <xf numFmtId="164" fontId="1" fillId="6" borderId="0" xfId="0" applyNumberFormat="1" applyFont="1" applyFill="1"/>
    <xf numFmtId="9" fontId="1" fillId="6" borderId="0" xfId="0" applyNumberFormat="1" applyFont="1" applyFill="1"/>
    <xf numFmtId="164" fontId="12" fillId="6" borderId="0" xfId="0" applyNumberFormat="1" applyFont="1" applyFill="1"/>
    <xf numFmtId="9" fontId="12" fillId="6" borderId="0" xfId="0" applyNumberFormat="1" applyFont="1" applyFill="1"/>
    <xf numFmtId="2" fontId="1" fillId="6" borderId="0" xfId="0" applyNumberFormat="1" applyFont="1" applyFill="1"/>
    <xf numFmtId="4" fontId="1" fillId="6" borderId="0" xfId="0" applyNumberFormat="1" applyFont="1" applyFill="1"/>
    <xf numFmtId="9" fontId="9" fillId="6" borderId="0" xfId="0" applyNumberFormat="1" applyFont="1" applyFill="1"/>
    <xf numFmtId="164" fontId="9" fillId="6" borderId="0" xfId="0" applyNumberFormat="1" applyFont="1" applyFill="1"/>
    <xf numFmtId="4" fontId="9" fillId="6" borderId="0" xfId="0" applyNumberFormat="1" applyFont="1" applyFill="1"/>
    <xf numFmtId="9" fontId="9" fillId="6" borderId="0" xfId="0" applyNumberFormat="1" applyFont="1" applyFill="1" applyAlignment="1">
      <alignment horizontal="right"/>
    </xf>
    <xf numFmtId="0" fontId="9" fillId="6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2" fillId="0" borderId="0" xfId="0" applyNumberFormat="1" applyFont="1"/>
    <xf numFmtId="0" fontId="12" fillId="0" borderId="0" xfId="0" applyFont="1"/>
    <xf numFmtId="9" fontId="12" fillId="0" borderId="0" xfId="0" applyNumberFormat="1" applyFont="1"/>
    <xf numFmtId="0" fontId="9" fillId="0" borderId="0" xfId="0" applyFont="1" applyAlignment="1">
      <alignment horizontal="right"/>
    </xf>
    <xf numFmtId="0" fontId="1" fillId="3" borderId="1" xfId="0" applyFont="1" applyFill="1" applyBorder="1"/>
    <xf numFmtId="9" fontId="1" fillId="0" borderId="3" xfId="0" applyNumberFormat="1" applyFont="1" applyBorder="1"/>
    <xf numFmtId="0" fontId="1" fillId="3" borderId="4" xfId="0" applyFont="1" applyFill="1" applyBorder="1"/>
    <xf numFmtId="9" fontId="1" fillId="0" borderId="5" xfId="0" applyNumberFormat="1" applyFont="1" applyBorder="1"/>
    <xf numFmtId="164" fontId="1" fillId="0" borderId="5" xfId="0" applyNumberFormat="1" applyFont="1" applyBorder="1"/>
    <xf numFmtId="0" fontId="2" fillId="3" borderId="4" xfId="0" applyFont="1" applyFill="1" applyBorder="1"/>
    <xf numFmtId="0" fontId="9" fillId="0" borderId="5" xfId="0" applyFont="1" applyBorder="1"/>
    <xf numFmtId="0" fontId="1" fillId="3" borderId="6" xfId="0" applyFont="1" applyFill="1" applyBorder="1"/>
    <xf numFmtId="4" fontId="1" fillId="0" borderId="5" xfId="0" applyNumberFormat="1" applyFont="1" applyBorder="1"/>
    <xf numFmtId="9" fontId="1" fillId="0" borderId="8" xfId="0" applyNumberFormat="1" applyFont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$TWLO Price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History'!$F$1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History'!$F$2:$F$1596</c:f>
              <c:numCache>
                <c:formatCode>General</c:formatCode>
                <c:ptCount val="1595"/>
                <c:pt idx="0">
                  <c:v>28.79</c:v>
                </c:pt>
                <c:pt idx="1">
                  <c:v>26.3</c:v>
                </c:pt>
                <c:pt idx="2">
                  <c:v>27.25</c:v>
                </c:pt>
                <c:pt idx="3">
                  <c:v>29.92</c:v>
                </c:pt>
                <c:pt idx="4">
                  <c:v>37.08</c:v>
                </c:pt>
                <c:pt idx="5">
                  <c:v>36.5</c:v>
                </c:pt>
                <c:pt idx="6">
                  <c:v>34.03</c:v>
                </c:pt>
                <c:pt idx="7">
                  <c:v>34.04</c:v>
                </c:pt>
                <c:pt idx="8">
                  <c:v>37.93</c:v>
                </c:pt>
                <c:pt idx="9">
                  <c:v>36.51</c:v>
                </c:pt>
                <c:pt idx="10">
                  <c:v>35.54</c:v>
                </c:pt>
                <c:pt idx="11">
                  <c:v>37.299999999999997</c:v>
                </c:pt>
                <c:pt idx="12">
                  <c:v>38.299999999999997</c:v>
                </c:pt>
                <c:pt idx="13">
                  <c:v>42.25</c:v>
                </c:pt>
                <c:pt idx="14">
                  <c:v>41.75</c:v>
                </c:pt>
                <c:pt idx="15">
                  <c:v>43</c:v>
                </c:pt>
                <c:pt idx="16">
                  <c:v>41.03</c:v>
                </c:pt>
                <c:pt idx="17">
                  <c:v>39.07</c:v>
                </c:pt>
                <c:pt idx="18">
                  <c:v>41.73</c:v>
                </c:pt>
                <c:pt idx="19">
                  <c:v>40.119999999999997</c:v>
                </c:pt>
                <c:pt idx="20">
                  <c:v>40.81</c:v>
                </c:pt>
                <c:pt idx="21">
                  <c:v>40.75</c:v>
                </c:pt>
                <c:pt idx="22">
                  <c:v>40.39</c:v>
                </c:pt>
                <c:pt idx="23">
                  <c:v>42.54</c:v>
                </c:pt>
                <c:pt idx="24">
                  <c:v>42.17</c:v>
                </c:pt>
                <c:pt idx="25">
                  <c:v>40.630000000000003</c:v>
                </c:pt>
                <c:pt idx="26">
                  <c:v>39.33</c:v>
                </c:pt>
                <c:pt idx="27">
                  <c:v>37.93</c:v>
                </c:pt>
                <c:pt idx="28">
                  <c:v>38.549999999999997</c:v>
                </c:pt>
                <c:pt idx="29">
                  <c:v>40.590000000000003</c:v>
                </c:pt>
                <c:pt idx="30">
                  <c:v>41.49</c:v>
                </c:pt>
                <c:pt idx="31">
                  <c:v>42.5</c:v>
                </c:pt>
                <c:pt idx="32">
                  <c:v>43.01</c:v>
                </c:pt>
                <c:pt idx="33">
                  <c:v>43.63</c:v>
                </c:pt>
                <c:pt idx="34">
                  <c:v>48.71</c:v>
                </c:pt>
                <c:pt idx="35">
                  <c:v>53.29</c:v>
                </c:pt>
                <c:pt idx="36">
                  <c:v>58.47</c:v>
                </c:pt>
                <c:pt idx="37">
                  <c:v>59.34</c:v>
                </c:pt>
                <c:pt idx="38">
                  <c:v>58.86</c:v>
                </c:pt>
                <c:pt idx="39">
                  <c:v>54.4</c:v>
                </c:pt>
                <c:pt idx="40">
                  <c:v>54.88</c:v>
                </c:pt>
                <c:pt idx="41">
                  <c:v>58.65</c:v>
                </c:pt>
                <c:pt idx="42">
                  <c:v>56.08</c:v>
                </c:pt>
                <c:pt idx="43">
                  <c:v>53.6</c:v>
                </c:pt>
                <c:pt idx="44">
                  <c:v>51.93</c:v>
                </c:pt>
                <c:pt idx="45">
                  <c:v>54.25</c:v>
                </c:pt>
                <c:pt idx="46">
                  <c:v>53.82</c:v>
                </c:pt>
                <c:pt idx="47">
                  <c:v>53.8</c:v>
                </c:pt>
                <c:pt idx="48">
                  <c:v>53.62</c:v>
                </c:pt>
                <c:pt idx="49">
                  <c:v>54.38</c:v>
                </c:pt>
                <c:pt idx="50">
                  <c:v>57.62</c:v>
                </c:pt>
                <c:pt idx="51">
                  <c:v>59.18</c:v>
                </c:pt>
                <c:pt idx="52">
                  <c:v>56.63</c:v>
                </c:pt>
                <c:pt idx="53">
                  <c:v>57.45</c:v>
                </c:pt>
                <c:pt idx="54">
                  <c:v>56</c:v>
                </c:pt>
                <c:pt idx="55">
                  <c:v>56.7</c:v>
                </c:pt>
                <c:pt idx="56">
                  <c:v>53.97</c:v>
                </c:pt>
                <c:pt idx="57">
                  <c:v>53.12</c:v>
                </c:pt>
                <c:pt idx="58">
                  <c:v>54</c:v>
                </c:pt>
                <c:pt idx="59">
                  <c:v>56.75</c:v>
                </c:pt>
                <c:pt idx="60">
                  <c:v>57.28</c:v>
                </c:pt>
                <c:pt idx="61">
                  <c:v>56.76</c:v>
                </c:pt>
                <c:pt idx="62">
                  <c:v>61.7</c:v>
                </c:pt>
                <c:pt idx="63">
                  <c:v>64.92</c:v>
                </c:pt>
                <c:pt idx="64">
                  <c:v>64.069999999999993</c:v>
                </c:pt>
                <c:pt idx="65">
                  <c:v>64.239999999999995</c:v>
                </c:pt>
                <c:pt idx="66">
                  <c:v>68.22</c:v>
                </c:pt>
                <c:pt idx="67">
                  <c:v>68.97</c:v>
                </c:pt>
                <c:pt idx="68">
                  <c:v>68.72</c:v>
                </c:pt>
                <c:pt idx="69">
                  <c:v>64.36</c:v>
                </c:pt>
                <c:pt idx="70">
                  <c:v>65.02</c:v>
                </c:pt>
                <c:pt idx="71">
                  <c:v>60.94</c:v>
                </c:pt>
                <c:pt idx="72">
                  <c:v>61.47</c:v>
                </c:pt>
                <c:pt idx="73">
                  <c:v>60.69</c:v>
                </c:pt>
                <c:pt idx="74">
                  <c:v>60.58</c:v>
                </c:pt>
                <c:pt idx="75">
                  <c:v>52.02</c:v>
                </c:pt>
                <c:pt idx="76">
                  <c:v>52.44</c:v>
                </c:pt>
                <c:pt idx="77">
                  <c:v>50.8</c:v>
                </c:pt>
                <c:pt idx="78">
                  <c:v>47.24</c:v>
                </c:pt>
                <c:pt idx="79">
                  <c:v>46.11</c:v>
                </c:pt>
                <c:pt idx="80">
                  <c:v>44.45</c:v>
                </c:pt>
                <c:pt idx="81">
                  <c:v>47.77</c:v>
                </c:pt>
                <c:pt idx="82">
                  <c:v>46.51</c:v>
                </c:pt>
                <c:pt idx="83">
                  <c:v>44.14</c:v>
                </c:pt>
                <c:pt idx="84">
                  <c:v>41.06</c:v>
                </c:pt>
                <c:pt idx="85">
                  <c:v>40.729999999999997</c:v>
                </c:pt>
                <c:pt idx="86">
                  <c:v>38.6</c:v>
                </c:pt>
                <c:pt idx="87">
                  <c:v>39.24</c:v>
                </c:pt>
                <c:pt idx="88">
                  <c:v>37.26</c:v>
                </c:pt>
                <c:pt idx="89">
                  <c:v>35.42</c:v>
                </c:pt>
                <c:pt idx="90">
                  <c:v>34.119999999999997</c:v>
                </c:pt>
                <c:pt idx="91">
                  <c:v>35.880000000000003</c:v>
                </c:pt>
                <c:pt idx="92">
                  <c:v>34.15</c:v>
                </c:pt>
                <c:pt idx="93">
                  <c:v>32.6</c:v>
                </c:pt>
                <c:pt idx="94">
                  <c:v>31.57</c:v>
                </c:pt>
                <c:pt idx="95">
                  <c:v>30.52</c:v>
                </c:pt>
                <c:pt idx="96">
                  <c:v>31.41</c:v>
                </c:pt>
                <c:pt idx="97">
                  <c:v>31.81</c:v>
                </c:pt>
                <c:pt idx="98">
                  <c:v>31.5</c:v>
                </c:pt>
                <c:pt idx="99">
                  <c:v>31.56</c:v>
                </c:pt>
                <c:pt idx="100">
                  <c:v>31.39</c:v>
                </c:pt>
                <c:pt idx="101">
                  <c:v>34.729999999999997</c:v>
                </c:pt>
                <c:pt idx="102">
                  <c:v>37.049999999999997</c:v>
                </c:pt>
                <c:pt idx="103">
                  <c:v>35.21</c:v>
                </c:pt>
                <c:pt idx="104">
                  <c:v>36.880000000000003</c:v>
                </c:pt>
                <c:pt idx="105">
                  <c:v>36.799999999999997</c:v>
                </c:pt>
                <c:pt idx="106">
                  <c:v>37.39</c:v>
                </c:pt>
                <c:pt idx="107">
                  <c:v>35.68</c:v>
                </c:pt>
                <c:pt idx="108">
                  <c:v>35.07</c:v>
                </c:pt>
                <c:pt idx="109">
                  <c:v>33.85</c:v>
                </c:pt>
                <c:pt idx="110">
                  <c:v>33.61</c:v>
                </c:pt>
                <c:pt idx="111">
                  <c:v>33.92</c:v>
                </c:pt>
                <c:pt idx="112">
                  <c:v>31.87</c:v>
                </c:pt>
                <c:pt idx="113">
                  <c:v>30.38</c:v>
                </c:pt>
                <c:pt idx="114">
                  <c:v>30.73</c:v>
                </c:pt>
                <c:pt idx="115">
                  <c:v>32.14</c:v>
                </c:pt>
                <c:pt idx="116">
                  <c:v>31.02</c:v>
                </c:pt>
                <c:pt idx="117">
                  <c:v>30.6</c:v>
                </c:pt>
                <c:pt idx="118">
                  <c:v>29.34</c:v>
                </c:pt>
                <c:pt idx="119">
                  <c:v>29.23</c:v>
                </c:pt>
                <c:pt idx="120">
                  <c:v>29.27</c:v>
                </c:pt>
                <c:pt idx="121">
                  <c:v>29.51</c:v>
                </c:pt>
                <c:pt idx="122">
                  <c:v>29.65</c:v>
                </c:pt>
                <c:pt idx="123">
                  <c:v>29.25</c:v>
                </c:pt>
                <c:pt idx="124">
                  <c:v>29.15</c:v>
                </c:pt>
                <c:pt idx="125">
                  <c:v>29.92</c:v>
                </c:pt>
                <c:pt idx="126">
                  <c:v>34.590000000000003</c:v>
                </c:pt>
                <c:pt idx="127">
                  <c:v>31.71</c:v>
                </c:pt>
                <c:pt idx="128">
                  <c:v>32.22</c:v>
                </c:pt>
                <c:pt idx="129">
                  <c:v>32.61</c:v>
                </c:pt>
                <c:pt idx="130">
                  <c:v>30.21</c:v>
                </c:pt>
                <c:pt idx="131">
                  <c:v>29.27</c:v>
                </c:pt>
                <c:pt idx="132">
                  <c:v>28.85</c:v>
                </c:pt>
                <c:pt idx="133">
                  <c:v>26.5</c:v>
                </c:pt>
                <c:pt idx="134">
                  <c:v>27.51</c:v>
                </c:pt>
                <c:pt idx="135">
                  <c:v>28.1</c:v>
                </c:pt>
                <c:pt idx="136">
                  <c:v>27.63</c:v>
                </c:pt>
                <c:pt idx="137">
                  <c:v>28.1</c:v>
                </c:pt>
                <c:pt idx="138">
                  <c:v>27.79</c:v>
                </c:pt>
                <c:pt idx="139">
                  <c:v>27.94</c:v>
                </c:pt>
                <c:pt idx="140">
                  <c:v>27.88</c:v>
                </c:pt>
                <c:pt idx="141">
                  <c:v>27.96</c:v>
                </c:pt>
                <c:pt idx="142">
                  <c:v>27.85</c:v>
                </c:pt>
                <c:pt idx="143">
                  <c:v>27.59</c:v>
                </c:pt>
                <c:pt idx="144">
                  <c:v>28.56</c:v>
                </c:pt>
                <c:pt idx="145">
                  <c:v>28.38</c:v>
                </c:pt>
                <c:pt idx="146">
                  <c:v>28.5</c:v>
                </c:pt>
                <c:pt idx="147">
                  <c:v>28.73</c:v>
                </c:pt>
                <c:pt idx="148">
                  <c:v>29.05</c:v>
                </c:pt>
                <c:pt idx="149">
                  <c:v>29.85</c:v>
                </c:pt>
                <c:pt idx="150">
                  <c:v>29.44</c:v>
                </c:pt>
                <c:pt idx="151">
                  <c:v>29.01</c:v>
                </c:pt>
                <c:pt idx="152">
                  <c:v>28.83</c:v>
                </c:pt>
                <c:pt idx="153">
                  <c:v>30.05</c:v>
                </c:pt>
                <c:pt idx="154">
                  <c:v>30.1</c:v>
                </c:pt>
                <c:pt idx="155">
                  <c:v>31.37</c:v>
                </c:pt>
                <c:pt idx="156">
                  <c:v>31.82</c:v>
                </c:pt>
                <c:pt idx="157">
                  <c:v>30.96</c:v>
                </c:pt>
                <c:pt idx="158">
                  <c:v>31.44</c:v>
                </c:pt>
                <c:pt idx="159">
                  <c:v>32.81</c:v>
                </c:pt>
                <c:pt idx="160">
                  <c:v>31.96</c:v>
                </c:pt>
                <c:pt idx="161">
                  <c:v>34.9</c:v>
                </c:pt>
                <c:pt idx="162">
                  <c:v>33.65</c:v>
                </c:pt>
                <c:pt idx="163">
                  <c:v>33.42</c:v>
                </c:pt>
                <c:pt idx="164">
                  <c:v>33.17</c:v>
                </c:pt>
                <c:pt idx="165">
                  <c:v>32.35</c:v>
                </c:pt>
                <c:pt idx="166">
                  <c:v>31.96</c:v>
                </c:pt>
                <c:pt idx="167">
                  <c:v>32.159999999999997</c:v>
                </c:pt>
                <c:pt idx="168">
                  <c:v>31.67</c:v>
                </c:pt>
                <c:pt idx="169">
                  <c:v>32.26</c:v>
                </c:pt>
                <c:pt idx="170">
                  <c:v>32.64</c:v>
                </c:pt>
                <c:pt idx="171">
                  <c:v>31.72</c:v>
                </c:pt>
                <c:pt idx="172">
                  <c:v>32.32</c:v>
                </c:pt>
                <c:pt idx="173">
                  <c:v>31.03</c:v>
                </c:pt>
                <c:pt idx="174">
                  <c:v>29.81</c:v>
                </c:pt>
                <c:pt idx="175">
                  <c:v>30.89</c:v>
                </c:pt>
                <c:pt idx="176">
                  <c:v>30.74</c:v>
                </c:pt>
                <c:pt idx="177">
                  <c:v>31.08</c:v>
                </c:pt>
                <c:pt idx="178">
                  <c:v>31.32</c:v>
                </c:pt>
                <c:pt idx="179">
                  <c:v>31.23</c:v>
                </c:pt>
                <c:pt idx="180">
                  <c:v>32.07</c:v>
                </c:pt>
                <c:pt idx="181">
                  <c:v>31.07</c:v>
                </c:pt>
                <c:pt idx="182">
                  <c:v>31.3</c:v>
                </c:pt>
                <c:pt idx="183">
                  <c:v>31.41</c:v>
                </c:pt>
                <c:pt idx="184">
                  <c:v>31.03</c:v>
                </c:pt>
                <c:pt idx="185">
                  <c:v>31.2</c:v>
                </c:pt>
                <c:pt idx="186">
                  <c:v>29.6</c:v>
                </c:pt>
                <c:pt idx="187">
                  <c:v>29.17</c:v>
                </c:pt>
                <c:pt idx="188">
                  <c:v>29.05</c:v>
                </c:pt>
                <c:pt idx="189">
                  <c:v>29.19</c:v>
                </c:pt>
                <c:pt idx="190">
                  <c:v>29.63</c:v>
                </c:pt>
                <c:pt idx="191">
                  <c:v>29.27</c:v>
                </c:pt>
                <c:pt idx="192">
                  <c:v>28.78</c:v>
                </c:pt>
                <c:pt idx="193">
                  <c:v>28.62</c:v>
                </c:pt>
                <c:pt idx="194">
                  <c:v>28.87</c:v>
                </c:pt>
                <c:pt idx="195">
                  <c:v>28.69</c:v>
                </c:pt>
                <c:pt idx="196">
                  <c:v>27.27</c:v>
                </c:pt>
                <c:pt idx="197">
                  <c:v>26.93</c:v>
                </c:pt>
                <c:pt idx="198">
                  <c:v>26.93</c:v>
                </c:pt>
                <c:pt idx="199">
                  <c:v>28.17</c:v>
                </c:pt>
                <c:pt idx="200">
                  <c:v>28.47</c:v>
                </c:pt>
                <c:pt idx="201">
                  <c:v>29.35</c:v>
                </c:pt>
                <c:pt idx="202">
                  <c:v>29.56</c:v>
                </c:pt>
                <c:pt idx="203">
                  <c:v>30.29</c:v>
                </c:pt>
                <c:pt idx="204">
                  <c:v>30.8</c:v>
                </c:pt>
                <c:pt idx="205">
                  <c:v>30.8</c:v>
                </c:pt>
                <c:pt idx="206">
                  <c:v>31.76</c:v>
                </c:pt>
                <c:pt idx="207">
                  <c:v>31.63</c:v>
                </c:pt>
                <c:pt idx="208">
                  <c:v>30.82</c:v>
                </c:pt>
                <c:pt idx="209">
                  <c:v>30.93</c:v>
                </c:pt>
                <c:pt idx="210">
                  <c:v>31.93</c:v>
                </c:pt>
                <c:pt idx="211">
                  <c:v>32.24</c:v>
                </c:pt>
                <c:pt idx="212">
                  <c:v>32.840000000000003</c:v>
                </c:pt>
                <c:pt idx="213">
                  <c:v>33.049999999999997</c:v>
                </c:pt>
                <c:pt idx="214">
                  <c:v>34.39</c:v>
                </c:pt>
                <c:pt idx="215">
                  <c:v>33.94</c:v>
                </c:pt>
                <c:pt idx="216">
                  <c:v>25.01</c:v>
                </c:pt>
                <c:pt idx="217">
                  <c:v>24.96</c:v>
                </c:pt>
                <c:pt idx="218">
                  <c:v>23.97</c:v>
                </c:pt>
                <c:pt idx="219">
                  <c:v>23.84</c:v>
                </c:pt>
                <c:pt idx="220">
                  <c:v>23.17</c:v>
                </c:pt>
                <c:pt idx="221">
                  <c:v>23.45</c:v>
                </c:pt>
                <c:pt idx="222">
                  <c:v>23.3</c:v>
                </c:pt>
                <c:pt idx="223">
                  <c:v>24</c:v>
                </c:pt>
                <c:pt idx="224">
                  <c:v>24.3</c:v>
                </c:pt>
                <c:pt idx="225">
                  <c:v>24.88</c:v>
                </c:pt>
                <c:pt idx="226">
                  <c:v>24.81</c:v>
                </c:pt>
                <c:pt idx="227">
                  <c:v>24.37</c:v>
                </c:pt>
                <c:pt idx="228">
                  <c:v>25.16</c:v>
                </c:pt>
                <c:pt idx="229">
                  <c:v>24.96</c:v>
                </c:pt>
                <c:pt idx="230">
                  <c:v>25.56</c:v>
                </c:pt>
                <c:pt idx="231">
                  <c:v>26.05</c:v>
                </c:pt>
                <c:pt idx="232">
                  <c:v>25</c:v>
                </c:pt>
                <c:pt idx="233">
                  <c:v>25.01</c:v>
                </c:pt>
                <c:pt idx="234">
                  <c:v>24.5</c:v>
                </c:pt>
                <c:pt idx="235">
                  <c:v>24.31</c:v>
                </c:pt>
                <c:pt idx="236">
                  <c:v>24.15</c:v>
                </c:pt>
                <c:pt idx="237">
                  <c:v>24.85</c:v>
                </c:pt>
                <c:pt idx="238">
                  <c:v>24.95</c:v>
                </c:pt>
                <c:pt idx="239">
                  <c:v>25.54</c:v>
                </c:pt>
                <c:pt idx="240">
                  <c:v>25.25</c:v>
                </c:pt>
                <c:pt idx="241">
                  <c:v>25.49</c:v>
                </c:pt>
                <c:pt idx="242">
                  <c:v>24.64</c:v>
                </c:pt>
                <c:pt idx="243">
                  <c:v>24.77</c:v>
                </c:pt>
                <c:pt idx="244">
                  <c:v>25.49</c:v>
                </c:pt>
                <c:pt idx="245">
                  <c:v>25.71</c:v>
                </c:pt>
                <c:pt idx="246">
                  <c:v>25.85</c:v>
                </c:pt>
                <c:pt idx="247">
                  <c:v>26.87</c:v>
                </c:pt>
                <c:pt idx="248">
                  <c:v>28.37</c:v>
                </c:pt>
                <c:pt idx="249">
                  <c:v>27.69</c:v>
                </c:pt>
                <c:pt idx="250">
                  <c:v>28.32</c:v>
                </c:pt>
                <c:pt idx="251">
                  <c:v>28.75</c:v>
                </c:pt>
                <c:pt idx="252">
                  <c:v>29.71</c:v>
                </c:pt>
                <c:pt idx="253">
                  <c:v>28.94</c:v>
                </c:pt>
                <c:pt idx="254">
                  <c:v>28.6</c:v>
                </c:pt>
                <c:pt idx="255">
                  <c:v>29.5</c:v>
                </c:pt>
                <c:pt idx="256">
                  <c:v>29</c:v>
                </c:pt>
                <c:pt idx="257">
                  <c:v>29.11</c:v>
                </c:pt>
                <c:pt idx="258">
                  <c:v>28.97</c:v>
                </c:pt>
                <c:pt idx="259">
                  <c:v>29.07</c:v>
                </c:pt>
                <c:pt idx="260">
                  <c:v>28.31</c:v>
                </c:pt>
                <c:pt idx="261">
                  <c:v>28.43</c:v>
                </c:pt>
                <c:pt idx="262">
                  <c:v>28.75</c:v>
                </c:pt>
                <c:pt idx="263">
                  <c:v>29.32</c:v>
                </c:pt>
                <c:pt idx="264">
                  <c:v>29.46</c:v>
                </c:pt>
                <c:pt idx="265">
                  <c:v>29.48</c:v>
                </c:pt>
                <c:pt idx="266">
                  <c:v>29.23</c:v>
                </c:pt>
                <c:pt idx="267">
                  <c:v>30.45</c:v>
                </c:pt>
                <c:pt idx="268">
                  <c:v>30.41</c:v>
                </c:pt>
                <c:pt idx="269">
                  <c:v>31.49</c:v>
                </c:pt>
                <c:pt idx="270">
                  <c:v>31.06</c:v>
                </c:pt>
                <c:pt idx="271">
                  <c:v>30.93</c:v>
                </c:pt>
                <c:pt idx="272">
                  <c:v>30.99</c:v>
                </c:pt>
                <c:pt idx="273">
                  <c:v>31.4</c:v>
                </c:pt>
                <c:pt idx="274">
                  <c:v>31.5</c:v>
                </c:pt>
                <c:pt idx="275">
                  <c:v>30.15</c:v>
                </c:pt>
                <c:pt idx="276">
                  <c:v>29.91</c:v>
                </c:pt>
                <c:pt idx="277">
                  <c:v>29.17</c:v>
                </c:pt>
                <c:pt idx="278">
                  <c:v>28.99</c:v>
                </c:pt>
                <c:pt idx="279">
                  <c:v>28.4</c:v>
                </c:pt>
                <c:pt idx="280">
                  <c:v>28.85</c:v>
                </c:pt>
                <c:pt idx="281">
                  <c:v>29.21</c:v>
                </c:pt>
                <c:pt idx="282">
                  <c:v>30.53</c:v>
                </c:pt>
                <c:pt idx="283">
                  <c:v>33.58</c:v>
                </c:pt>
                <c:pt idx="284">
                  <c:v>33</c:v>
                </c:pt>
                <c:pt idx="285">
                  <c:v>30.28</c:v>
                </c:pt>
                <c:pt idx="286">
                  <c:v>31.38</c:v>
                </c:pt>
                <c:pt idx="287">
                  <c:v>31.41</c:v>
                </c:pt>
                <c:pt idx="288">
                  <c:v>31</c:v>
                </c:pt>
                <c:pt idx="289">
                  <c:v>31.06</c:v>
                </c:pt>
                <c:pt idx="290">
                  <c:v>30.32</c:v>
                </c:pt>
                <c:pt idx="291">
                  <c:v>29.91</c:v>
                </c:pt>
                <c:pt idx="292">
                  <c:v>29.21</c:v>
                </c:pt>
                <c:pt idx="293">
                  <c:v>29.05</c:v>
                </c:pt>
                <c:pt idx="294">
                  <c:v>28.98</c:v>
                </c:pt>
                <c:pt idx="295">
                  <c:v>29.32</c:v>
                </c:pt>
                <c:pt idx="296">
                  <c:v>28.93</c:v>
                </c:pt>
                <c:pt idx="297">
                  <c:v>28.59</c:v>
                </c:pt>
                <c:pt idx="298">
                  <c:v>28.99</c:v>
                </c:pt>
                <c:pt idx="299">
                  <c:v>29.23</c:v>
                </c:pt>
                <c:pt idx="300">
                  <c:v>29.28</c:v>
                </c:pt>
                <c:pt idx="301">
                  <c:v>28.96</c:v>
                </c:pt>
                <c:pt idx="302">
                  <c:v>29.35</c:v>
                </c:pt>
                <c:pt idx="303">
                  <c:v>29.88</c:v>
                </c:pt>
                <c:pt idx="304">
                  <c:v>29.73</c:v>
                </c:pt>
                <c:pt idx="305">
                  <c:v>29.77</c:v>
                </c:pt>
                <c:pt idx="306">
                  <c:v>30.65</c:v>
                </c:pt>
                <c:pt idx="307">
                  <c:v>30.23</c:v>
                </c:pt>
                <c:pt idx="308">
                  <c:v>30.62</c:v>
                </c:pt>
                <c:pt idx="309">
                  <c:v>31.04</c:v>
                </c:pt>
                <c:pt idx="310">
                  <c:v>30.88</c:v>
                </c:pt>
                <c:pt idx="311">
                  <c:v>31.14</c:v>
                </c:pt>
                <c:pt idx="312">
                  <c:v>31.04</c:v>
                </c:pt>
                <c:pt idx="313">
                  <c:v>30.51</c:v>
                </c:pt>
                <c:pt idx="314">
                  <c:v>30.5</c:v>
                </c:pt>
                <c:pt idx="315">
                  <c:v>30.83</c:v>
                </c:pt>
                <c:pt idx="316">
                  <c:v>29.47</c:v>
                </c:pt>
                <c:pt idx="317">
                  <c:v>27.52</c:v>
                </c:pt>
                <c:pt idx="318">
                  <c:v>29.14</c:v>
                </c:pt>
                <c:pt idx="319">
                  <c:v>29.68</c:v>
                </c:pt>
                <c:pt idx="320">
                  <c:v>29.85</c:v>
                </c:pt>
                <c:pt idx="321">
                  <c:v>30.87</c:v>
                </c:pt>
                <c:pt idx="322">
                  <c:v>31.57</c:v>
                </c:pt>
                <c:pt idx="323">
                  <c:v>31.37</c:v>
                </c:pt>
                <c:pt idx="324">
                  <c:v>32.159999999999997</c:v>
                </c:pt>
                <c:pt idx="325">
                  <c:v>32.35</c:v>
                </c:pt>
                <c:pt idx="326">
                  <c:v>32.229999999999997</c:v>
                </c:pt>
                <c:pt idx="327">
                  <c:v>32.130000000000003</c:v>
                </c:pt>
                <c:pt idx="328">
                  <c:v>32.67</c:v>
                </c:pt>
                <c:pt idx="329">
                  <c:v>32.119999999999997</c:v>
                </c:pt>
                <c:pt idx="330">
                  <c:v>32.58</c:v>
                </c:pt>
                <c:pt idx="331">
                  <c:v>31.94</c:v>
                </c:pt>
                <c:pt idx="332">
                  <c:v>31.74</c:v>
                </c:pt>
                <c:pt idx="333">
                  <c:v>31.61</c:v>
                </c:pt>
                <c:pt idx="334">
                  <c:v>31.44</c:v>
                </c:pt>
                <c:pt idx="335">
                  <c:v>32.619999999999997</c:v>
                </c:pt>
                <c:pt idx="336">
                  <c:v>31.85</c:v>
                </c:pt>
                <c:pt idx="337">
                  <c:v>31.9</c:v>
                </c:pt>
                <c:pt idx="338">
                  <c:v>31.27</c:v>
                </c:pt>
                <c:pt idx="339">
                  <c:v>31.39</c:v>
                </c:pt>
                <c:pt idx="340">
                  <c:v>31.99</c:v>
                </c:pt>
                <c:pt idx="341">
                  <c:v>31.88</c:v>
                </c:pt>
                <c:pt idx="342">
                  <c:v>31.95</c:v>
                </c:pt>
                <c:pt idx="343">
                  <c:v>31.51</c:v>
                </c:pt>
                <c:pt idx="344">
                  <c:v>30.34</c:v>
                </c:pt>
                <c:pt idx="345">
                  <c:v>30.24</c:v>
                </c:pt>
                <c:pt idx="346">
                  <c:v>29.88</c:v>
                </c:pt>
                <c:pt idx="347">
                  <c:v>28.38</c:v>
                </c:pt>
                <c:pt idx="348">
                  <c:v>27.83</c:v>
                </c:pt>
                <c:pt idx="349">
                  <c:v>25.93</c:v>
                </c:pt>
                <c:pt idx="350">
                  <c:v>25.55</c:v>
                </c:pt>
                <c:pt idx="351">
                  <c:v>26.4</c:v>
                </c:pt>
                <c:pt idx="352">
                  <c:v>25.82</c:v>
                </c:pt>
                <c:pt idx="353">
                  <c:v>25.29</c:v>
                </c:pt>
                <c:pt idx="354">
                  <c:v>26.11</c:v>
                </c:pt>
                <c:pt idx="355">
                  <c:v>25.68</c:v>
                </c:pt>
                <c:pt idx="356">
                  <c:v>26.07</c:v>
                </c:pt>
                <c:pt idx="357">
                  <c:v>25.91</c:v>
                </c:pt>
                <c:pt idx="358">
                  <c:v>26.13</c:v>
                </c:pt>
                <c:pt idx="359">
                  <c:v>26.29</c:v>
                </c:pt>
                <c:pt idx="360">
                  <c:v>25.82</c:v>
                </c:pt>
                <c:pt idx="361">
                  <c:v>26.42</c:v>
                </c:pt>
                <c:pt idx="362">
                  <c:v>26.23</c:v>
                </c:pt>
                <c:pt idx="363">
                  <c:v>26.66</c:v>
                </c:pt>
                <c:pt idx="364">
                  <c:v>26.07</c:v>
                </c:pt>
                <c:pt idx="365">
                  <c:v>25.71</c:v>
                </c:pt>
                <c:pt idx="366">
                  <c:v>24.99</c:v>
                </c:pt>
                <c:pt idx="367">
                  <c:v>24.07</c:v>
                </c:pt>
                <c:pt idx="368">
                  <c:v>24.8</c:v>
                </c:pt>
                <c:pt idx="369">
                  <c:v>24.74</c:v>
                </c:pt>
                <c:pt idx="370">
                  <c:v>24.82</c:v>
                </c:pt>
                <c:pt idx="371">
                  <c:v>25.14</c:v>
                </c:pt>
                <c:pt idx="372">
                  <c:v>25.33</c:v>
                </c:pt>
                <c:pt idx="373">
                  <c:v>25.17</c:v>
                </c:pt>
                <c:pt idx="374">
                  <c:v>25.38</c:v>
                </c:pt>
                <c:pt idx="375">
                  <c:v>25.4</c:v>
                </c:pt>
                <c:pt idx="376">
                  <c:v>25.01</c:v>
                </c:pt>
                <c:pt idx="377">
                  <c:v>25.09</c:v>
                </c:pt>
                <c:pt idx="378">
                  <c:v>24.33</c:v>
                </c:pt>
                <c:pt idx="379">
                  <c:v>24.81</c:v>
                </c:pt>
                <c:pt idx="380">
                  <c:v>24.72</c:v>
                </c:pt>
                <c:pt idx="381">
                  <c:v>24.51</c:v>
                </c:pt>
                <c:pt idx="382">
                  <c:v>24.38</c:v>
                </c:pt>
                <c:pt idx="383">
                  <c:v>23.6</c:v>
                </c:pt>
                <c:pt idx="384">
                  <c:v>25.1</c:v>
                </c:pt>
                <c:pt idx="385">
                  <c:v>25.69</c:v>
                </c:pt>
                <c:pt idx="386">
                  <c:v>25.68</c:v>
                </c:pt>
                <c:pt idx="387">
                  <c:v>25.76</c:v>
                </c:pt>
                <c:pt idx="388">
                  <c:v>26.17</c:v>
                </c:pt>
                <c:pt idx="389">
                  <c:v>25.75</c:v>
                </c:pt>
                <c:pt idx="390">
                  <c:v>25.64</c:v>
                </c:pt>
                <c:pt idx="391">
                  <c:v>26.03</c:v>
                </c:pt>
                <c:pt idx="392">
                  <c:v>26.16</c:v>
                </c:pt>
                <c:pt idx="393">
                  <c:v>25.33</c:v>
                </c:pt>
                <c:pt idx="394">
                  <c:v>25.4</c:v>
                </c:pt>
                <c:pt idx="395">
                  <c:v>25.68</c:v>
                </c:pt>
                <c:pt idx="396">
                  <c:v>25.71</c:v>
                </c:pt>
                <c:pt idx="397">
                  <c:v>26.24</c:v>
                </c:pt>
                <c:pt idx="398">
                  <c:v>26.63</c:v>
                </c:pt>
                <c:pt idx="399">
                  <c:v>26.91</c:v>
                </c:pt>
                <c:pt idx="400">
                  <c:v>26.52</c:v>
                </c:pt>
                <c:pt idx="401">
                  <c:v>26.53</c:v>
                </c:pt>
                <c:pt idx="402">
                  <c:v>26.39</c:v>
                </c:pt>
                <c:pt idx="403">
                  <c:v>26.1</c:v>
                </c:pt>
                <c:pt idx="404">
                  <c:v>26.24</c:v>
                </c:pt>
                <c:pt idx="405">
                  <c:v>26.06</c:v>
                </c:pt>
                <c:pt idx="406">
                  <c:v>25.55</c:v>
                </c:pt>
                <c:pt idx="407">
                  <c:v>24.44</c:v>
                </c:pt>
                <c:pt idx="408">
                  <c:v>24.64</c:v>
                </c:pt>
                <c:pt idx="409">
                  <c:v>24.36</c:v>
                </c:pt>
                <c:pt idx="410">
                  <c:v>23.91</c:v>
                </c:pt>
                <c:pt idx="411">
                  <c:v>24.52</c:v>
                </c:pt>
                <c:pt idx="412">
                  <c:v>25.79</c:v>
                </c:pt>
                <c:pt idx="413">
                  <c:v>26.44</c:v>
                </c:pt>
                <c:pt idx="414">
                  <c:v>30.72</c:v>
                </c:pt>
                <c:pt idx="415">
                  <c:v>32.130000000000003</c:v>
                </c:pt>
                <c:pt idx="416">
                  <c:v>33.090000000000003</c:v>
                </c:pt>
                <c:pt idx="417">
                  <c:v>33.01</c:v>
                </c:pt>
                <c:pt idx="418">
                  <c:v>33.06</c:v>
                </c:pt>
                <c:pt idx="419">
                  <c:v>32.44</c:v>
                </c:pt>
                <c:pt idx="420">
                  <c:v>33.520000000000003</c:v>
                </c:pt>
                <c:pt idx="421">
                  <c:v>33.880000000000003</c:v>
                </c:pt>
                <c:pt idx="422">
                  <c:v>34.44</c:v>
                </c:pt>
                <c:pt idx="423">
                  <c:v>34.159999999999997</c:v>
                </c:pt>
                <c:pt idx="424">
                  <c:v>34.96</c:v>
                </c:pt>
                <c:pt idx="425">
                  <c:v>37.33</c:v>
                </c:pt>
                <c:pt idx="426">
                  <c:v>38.229999999999997</c:v>
                </c:pt>
                <c:pt idx="427">
                  <c:v>38.32</c:v>
                </c:pt>
                <c:pt idx="428">
                  <c:v>39.229999999999997</c:v>
                </c:pt>
                <c:pt idx="429">
                  <c:v>38.85</c:v>
                </c:pt>
                <c:pt idx="430">
                  <c:v>39.51</c:v>
                </c:pt>
                <c:pt idx="431">
                  <c:v>41.01</c:v>
                </c:pt>
                <c:pt idx="432">
                  <c:v>39.57</c:v>
                </c:pt>
                <c:pt idx="433">
                  <c:v>40.79</c:v>
                </c:pt>
                <c:pt idx="434">
                  <c:v>40.78</c:v>
                </c:pt>
                <c:pt idx="435">
                  <c:v>41.02</c:v>
                </c:pt>
                <c:pt idx="436">
                  <c:v>40.31</c:v>
                </c:pt>
                <c:pt idx="437">
                  <c:v>40.89</c:v>
                </c:pt>
                <c:pt idx="438">
                  <c:v>41.3</c:v>
                </c:pt>
                <c:pt idx="439">
                  <c:v>41.65</c:v>
                </c:pt>
                <c:pt idx="440">
                  <c:v>39.93</c:v>
                </c:pt>
                <c:pt idx="441">
                  <c:v>42.06</c:v>
                </c:pt>
                <c:pt idx="442">
                  <c:v>38.729999999999997</c:v>
                </c:pt>
                <c:pt idx="443">
                  <c:v>37.43</c:v>
                </c:pt>
                <c:pt idx="444">
                  <c:v>38.18</c:v>
                </c:pt>
                <c:pt idx="445">
                  <c:v>36.65</c:v>
                </c:pt>
                <c:pt idx="446">
                  <c:v>37.32</c:v>
                </c:pt>
                <c:pt idx="447">
                  <c:v>38.29</c:v>
                </c:pt>
                <c:pt idx="448">
                  <c:v>38.090000000000003</c:v>
                </c:pt>
                <c:pt idx="449">
                  <c:v>37.04</c:v>
                </c:pt>
                <c:pt idx="450">
                  <c:v>36.869999999999997</c:v>
                </c:pt>
                <c:pt idx="451">
                  <c:v>38.21</c:v>
                </c:pt>
                <c:pt idx="452">
                  <c:v>38.97</c:v>
                </c:pt>
                <c:pt idx="453">
                  <c:v>39.700000000000003</c:v>
                </c:pt>
                <c:pt idx="454">
                  <c:v>39.21</c:v>
                </c:pt>
                <c:pt idx="455">
                  <c:v>39.51</c:v>
                </c:pt>
                <c:pt idx="456">
                  <c:v>41.17</c:v>
                </c:pt>
                <c:pt idx="457">
                  <c:v>42.34</c:v>
                </c:pt>
                <c:pt idx="458">
                  <c:v>42.11</c:v>
                </c:pt>
                <c:pt idx="459">
                  <c:v>41.22</c:v>
                </c:pt>
                <c:pt idx="460">
                  <c:v>41.4</c:v>
                </c:pt>
                <c:pt idx="461">
                  <c:v>40.619999999999997</c:v>
                </c:pt>
                <c:pt idx="462">
                  <c:v>41.28</c:v>
                </c:pt>
                <c:pt idx="463">
                  <c:v>42.39</c:v>
                </c:pt>
                <c:pt idx="464">
                  <c:v>41.65</c:v>
                </c:pt>
                <c:pt idx="465">
                  <c:v>42.21</c:v>
                </c:pt>
                <c:pt idx="466">
                  <c:v>42.55</c:v>
                </c:pt>
                <c:pt idx="467">
                  <c:v>43.22</c:v>
                </c:pt>
                <c:pt idx="468">
                  <c:v>43.71</c:v>
                </c:pt>
                <c:pt idx="469">
                  <c:v>43.5</c:v>
                </c:pt>
                <c:pt idx="470">
                  <c:v>44.09</c:v>
                </c:pt>
                <c:pt idx="471">
                  <c:v>44.35</c:v>
                </c:pt>
                <c:pt idx="472">
                  <c:v>52.41</c:v>
                </c:pt>
                <c:pt idx="473">
                  <c:v>54.91</c:v>
                </c:pt>
                <c:pt idx="474">
                  <c:v>53.58</c:v>
                </c:pt>
                <c:pt idx="475">
                  <c:v>52.52</c:v>
                </c:pt>
                <c:pt idx="476">
                  <c:v>53.13</c:v>
                </c:pt>
                <c:pt idx="477">
                  <c:v>53.72</c:v>
                </c:pt>
                <c:pt idx="478">
                  <c:v>53.73</c:v>
                </c:pt>
                <c:pt idx="479">
                  <c:v>55.14</c:v>
                </c:pt>
                <c:pt idx="480">
                  <c:v>55.24</c:v>
                </c:pt>
                <c:pt idx="481">
                  <c:v>53.93</c:v>
                </c:pt>
                <c:pt idx="482">
                  <c:v>52.54</c:v>
                </c:pt>
                <c:pt idx="483">
                  <c:v>53.22</c:v>
                </c:pt>
                <c:pt idx="484">
                  <c:v>53.25</c:v>
                </c:pt>
                <c:pt idx="485">
                  <c:v>53.97</c:v>
                </c:pt>
                <c:pt idx="486">
                  <c:v>54.03</c:v>
                </c:pt>
                <c:pt idx="487">
                  <c:v>53.97</c:v>
                </c:pt>
                <c:pt idx="488">
                  <c:v>57.48</c:v>
                </c:pt>
                <c:pt idx="489">
                  <c:v>57.47</c:v>
                </c:pt>
                <c:pt idx="490">
                  <c:v>57.48</c:v>
                </c:pt>
                <c:pt idx="491">
                  <c:v>58.72</c:v>
                </c:pt>
                <c:pt idx="492">
                  <c:v>56.4</c:v>
                </c:pt>
                <c:pt idx="493">
                  <c:v>58.06</c:v>
                </c:pt>
                <c:pt idx="494">
                  <c:v>58.12</c:v>
                </c:pt>
                <c:pt idx="495">
                  <c:v>59.97</c:v>
                </c:pt>
                <c:pt idx="496">
                  <c:v>59.56</c:v>
                </c:pt>
                <c:pt idx="497">
                  <c:v>59</c:v>
                </c:pt>
                <c:pt idx="498">
                  <c:v>59.95</c:v>
                </c:pt>
                <c:pt idx="499">
                  <c:v>61.61</c:v>
                </c:pt>
                <c:pt idx="500">
                  <c:v>59.8</c:v>
                </c:pt>
                <c:pt idx="501">
                  <c:v>59.52</c:v>
                </c:pt>
                <c:pt idx="502">
                  <c:v>56.96</c:v>
                </c:pt>
                <c:pt idx="503">
                  <c:v>55.25</c:v>
                </c:pt>
                <c:pt idx="504">
                  <c:v>54.47</c:v>
                </c:pt>
                <c:pt idx="505">
                  <c:v>57.3</c:v>
                </c:pt>
                <c:pt idx="506">
                  <c:v>54.3</c:v>
                </c:pt>
                <c:pt idx="507">
                  <c:v>55.84</c:v>
                </c:pt>
                <c:pt idx="508">
                  <c:v>56.02</c:v>
                </c:pt>
                <c:pt idx="509">
                  <c:v>56.85</c:v>
                </c:pt>
                <c:pt idx="510">
                  <c:v>56.17</c:v>
                </c:pt>
                <c:pt idx="511">
                  <c:v>57</c:v>
                </c:pt>
                <c:pt idx="512">
                  <c:v>58.47</c:v>
                </c:pt>
                <c:pt idx="513">
                  <c:v>58.79</c:v>
                </c:pt>
                <c:pt idx="514">
                  <c:v>58.69</c:v>
                </c:pt>
                <c:pt idx="515">
                  <c:v>58.73</c:v>
                </c:pt>
                <c:pt idx="516">
                  <c:v>61.4</c:v>
                </c:pt>
                <c:pt idx="517">
                  <c:v>61.14</c:v>
                </c:pt>
                <c:pt idx="518">
                  <c:v>61.14</c:v>
                </c:pt>
                <c:pt idx="519">
                  <c:v>65</c:v>
                </c:pt>
                <c:pt idx="520">
                  <c:v>63.96</c:v>
                </c:pt>
                <c:pt idx="521">
                  <c:v>62.88</c:v>
                </c:pt>
                <c:pt idx="522">
                  <c:v>62.66</c:v>
                </c:pt>
                <c:pt idx="523">
                  <c:v>63.91</c:v>
                </c:pt>
                <c:pt idx="524">
                  <c:v>62.06</c:v>
                </c:pt>
                <c:pt idx="525">
                  <c:v>64.14</c:v>
                </c:pt>
                <c:pt idx="526">
                  <c:v>64.03</c:v>
                </c:pt>
                <c:pt idx="527">
                  <c:v>60.71</c:v>
                </c:pt>
                <c:pt idx="528">
                  <c:v>58</c:v>
                </c:pt>
                <c:pt idx="529">
                  <c:v>57.89</c:v>
                </c:pt>
                <c:pt idx="530">
                  <c:v>59.3</c:v>
                </c:pt>
                <c:pt idx="531">
                  <c:v>62.25</c:v>
                </c:pt>
                <c:pt idx="532">
                  <c:v>62</c:v>
                </c:pt>
                <c:pt idx="533">
                  <c:v>63.27</c:v>
                </c:pt>
                <c:pt idx="534">
                  <c:v>75.099999999999994</c:v>
                </c:pt>
                <c:pt idx="535">
                  <c:v>73.87</c:v>
                </c:pt>
                <c:pt idx="536">
                  <c:v>77.92</c:v>
                </c:pt>
                <c:pt idx="537">
                  <c:v>77.489999999999995</c:v>
                </c:pt>
                <c:pt idx="538">
                  <c:v>74.17</c:v>
                </c:pt>
                <c:pt idx="539">
                  <c:v>76.75</c:v>
                </c:pt>
                <c:pt idx="540">
                  <c:v>74.63</c:v>
                </c:pt>
                <c:pt idx="541">
                  <c:v>75.7</c:v>
                </c:pt>
                <c:pt idx="542">
                  <c:v>77.489999999999995</c:v>
                </c:pt>
                <c:pt idx="543">
                  <c:v>78.05</c:v>
                </c:pt>
                <c:pt idx="544">
                  <c:v>75.790000000000006</c:v>
                </c:pt>
                <c:pt idx="545">
                  <c:v>76.44</c:v>
                </c:pt>
                <c:pt idx="546">
                  <c:v>80.55</c:v>
                </c:pt>
                <c:pt idx="547">
                  <c:v>81.16</c:v>
                </c:pt>
                <c:pt idx="548">
                  <c:v>80.31</c:v>
                </c:pt>
                <c:pt idx="549">
                  <c:v>80.22</c:v>
                </c:pt>
                <c:pt idx="550">
                  <c:v>80.989999999999995</c:v>
                </c:pt>
                <c:pt idx="551">
                  <c:v>79.989999999999995</c:v>
                </c:pt>
                <c:pt idx="552">
                  <c:v>80.66</c:v>
                </c:pt>
                <c:pt idx="553">
                  <c:v>87.11</c:v>
                </c:pt>
                <c:pt idx="554">
                  <c:v>81.709999999999994</c:v>
                </c:pt>
                <c:pt idx="555">
                  <c:v>80.5</c:v>
                </c:pt>
                <c:pt idx="556">
                  <c:v>82.32</c:v>
                </c:pt>
                <c:pt idx="557">
                  <c:v>84.31</c:v>
                </c:pt>
                <c:pt idx="558">
                  <c:v>85.29</c:v>
                </c:pt>
                <c:pt idx="559">
                  <c:v>85.01</c:v>
                </c:pt>
                <c:pt idx="560">
                  <c:v>85.31</c:v>
                </c:pt>
                <c:pt idx="561">
                  <c:v>87.28</c:v>
                </c:pt>
                <c:pt idx="562">
                  <c:v>84.41</c:v>
                </c:pt>
                <c:pt idx="563">
                  <c:v>85.38</c:v>
                </c:pt>
                <c:pt idx="564">
                  <c:v>82.87</c:v>
                </c:pt>
                <c:pt idx="565">
                  <c:v>84.83</c:v>
                </c:pt>
                <c:pt idx="566">
                  <c:v>83.73</c:v>
                </c:pt>
                <c:pt idx="567">
                  <c:v>83.36</c:v>
                </c:pt>
                <c:pt idx="568">
                  <c:v>87.7</c:v>
                </c:pt>
                <c:pt idx="569">
                  <c:v>84.79</c:v>
                </c:pt>
                <c:pt idx="570">
                  <c:v>85.72</c:v>
                </c:pt>
                <c:pt idx="571">
                  <c:v>86.28</c:v>
                </c:pt>
                <c:pt idx="572">
                  <c:v>83.75</c:v>
                </c:pt>
                <c:pt idx="573">
                  <c:v>79.569999999999993</c:v>
                </c:pt>
                <c:pt idx="574">
                  <c:v>80.900000000000006</c:v>
                </c:pt>
                <c:pt idx="575">
                  <c:v>78.09</c:v>
                </c:pt>
                <c:pt idx="576">
                  <c:v>76.62</c:v>
                </c:pt>
                <c:pt idx="577">
                  <c:v>74.09</c:v>
                </c:pt>
                <c:pt idx="578">
                  <c:v>74.33</c:v>
                </c:pt>
                <c:pt idx="579">
                  <c:v>68.02</c:v>
                </c:pt>
                <c:pt idx="580">
                  <c:v>69.290000000000006</c:v>
                </c:pt>
                <c:pt idx="581">
                  <c:v>75</c:v>
                </c:pt>
                <c:pt idx="582">
                  <c:v>76.13</c:v>
                </c:pt>
                <c:pt idx="583">
                  <c:v>75.92</c:v>
                </c:pt>
                <c:pt idx="584">
                  <c:v>74.010000000000005</c:v>
                </c:pt>
                <c:pt idx="585">
                  <c:v>71.73</c:v>
                </c:pt>
                <c:pt idx="586">
                  <c:v>66.41</c:v>
                </c:pt>
                <c:pt idx="587">
                  <c:v>69.23</c:v>
                </c:pt>
                <c:pt idx="588">
                  <c:v>69.680000000000007</c:v>
                </c:pt>
                <c:pt idx="589">
                  <c:v>63.98</c:v>
                </c:pt>
                <c:pt idx="590">
                  <c:v>67.349999999999994</c:v>
                </c:pt>
                <c:pt idx="591">
                  <c:v>65.849999999999994</c:v>
                </c:pt>
                <c:pt idx="592">
                  <c:v>65.98</c:v>
                </c:pt>
                <c:pt idx="593">
                  <c:v>69.84</c:v>
                </c:pt>
                <c:pt idx="594">
                  <c:v>75.22</c:v>
                </c:pt>
                <c:pt idx="595">
                  <c:v>76.63</c:v>
                </c:pt>
                <c:pt idx="596">
                  <c:v>74.319999999999993</c:v>
                </c:pt>
                <c:pt idx="597">
                  <c:v>71.77</c:v>
                </c:pt>
                <c:pt idx="598">
                  <c:v>71.02</c:v>
                </c:pt>
                <c:pt idx="599">
                  <c:v>96.19</c:v>
                </c:pt>
                <c:pt idx="600">
                  <c:v>91.95</c:v>
                </c:pt>
                <c:pt idx="601">
                  <c:v>92.23</c:v>
                </c:pt>
                <c:pt idx="602">
                  <c:v>83.34</c:v>
                </c:pt>
                <c:pt idx="603">
                  <c:v>85.1</c:v>
                </c:pt>
                <c:pt idx="604">
                  <c:v>83.96</c:v>
                </c:pt>
                <c:pt idx="605">
                  <c:v>89.78</c:v>
                </c:pt>
                <c:pt idx="606">
                  <c:v>89.17</c:v>
                </c:pt>
                <c:pt idx="607">
                  <c:v>76.900000000000006</c:v>
                </c:pt>
                <c:pt idx="608">
                  <c:v>75.89</c:v>
                </c:pt>
                <c:pt idx="609">
                  <c:v>76.959999999999994</c:v>
                </c:pt>
                <c:pt idx="610">
                  <c:v>80.62</c:v>
                </c:pt>
                <c:pt idx="611">
                  <c:v>87.41</c:v>
                </c:pt>
                <c:pt idx="612">
                  <c:v>86.52</c:v>
                </c:pt>
                <c:pt idx="613">
                  <c:v>91.81</c:v>
                </c:pt>
                <c:pt idx="614">
                  <c:v>92.48</c:v>
                </c:pt>
                <c:pt idx="615">
                  <c:v>94.49</c:v>
                </c:pt>
                <c:pt idx="616">
                  <c:v>95.62</c:v>
                </c:pt>
                <c:pt idx="617">
                  <c:v>89.7</c:v>
                </c:pt>
                <c:pt idx="618">
                  <c:v>96.19</c:v>
                </c:pt>
                <c:pt idx="619">
                  <c:v>89.33</c:v>
                </c:pt>
                <c:pt idx="620">
                  <c:v>91.84</c:v>
                </c:pt>
                <c:pt idx="621">
                  <c:v>92.72</c:v>
                </c:pt>
                <c:pt idx="622">
                  <c:v>96.67</c:v>
                </c:pt>
                <c:pt idx="623">
                  <c:v>95.97</c:v>
                </c:pt>
                <c:pt idx="624">
                  <c:v>91.62</c:v>
                </c:pt>
                <c:pt idx="625">
                  <c:v>87.45</c:v>
                </c:pt>
                <c:pt idx="626">
                  <c:v>85.29</c:v>
                </c:pt>
                <c:pt idx="627">
                  <c:v>85.7</c:v>
                </c:pt>
                <c:pt idx="628">
                  <c:v>80.48</c:v>
                </c:pt>
                <c:pt idx="629">
                  <c:v>76.150000000000006</c:v>
                </c:pt>
                <c:pt idx="630">
                  <c:v>75.59</c:v>
                </c:pt>
                <c:pt idx="631">
                  <c:v>85.39</c:v>
                </c:pt>
                <c:pt idx="632">
                  <c:v>87.38</c:v>
                </c:pt>
                <c:pt idx="633">
                  <c:v>86.02</c:v>
                </c:pt>
                <c:pt idx="634">
                  <c:v>89.3</c:v>
                </c:pt>
                <c:pt idx="635">
                  <c:v>86.97</c:v>
                </c:pt>
                <c:pt idx="636">
                  <c:v>81.25</c:v>
                </c:pt>
                <c:pt idx="637">
                  <c:v>88.55</c:v>
                </c:pt>
                <c:pt idx="638">
                  <c:v>96.98</c:v>
                </c:pt>
                <c:pt idx="639">
                  <c:v>97.6</c:v>
                </c:pt>
                <c:pt idx="640">
                  <c:v>96.41</c:v>
                </c:pt>
                <c:pt idx="641">
                  <c:v>96.2</c:v>
                </c:pt>
                <c:pt idx="642">
                  <c:v>96.83</c:v>
                </c:pt>
                <c:pt idx="643">
                  <c:v>97.76</c:v>
                </c:pt>
                <c:pt idx="644">
                  <c:v>100.45</c:v>
                </c:pt>
                <c:pt idx="645">
                  <c:v>99.97</c:v>
                </c:pt>
                <c:pt idx="646">
                  <c:v>102.11</c:v>
                </c:pt>
                <c:pt idx="647">
                  <c:v>105.32</c:v>
                </c:pt>
                <c:pt idx="648">
                  <c:v>99.52</c:v>
                </c:pt>
                <c:pt idx="649">
                  <c:v>100.4</c:v>
                </c:pt>
                <c:pt idx="650">
                  <c:v>101.55</c:v>
                </c:pt>
                <c:pt idx="651">
                  <c:v>104.18</c:v>
                </c:pt>
                <c:pt idx="652">
                  <c:v>102.16</c:v>
                </c:pt>
                <c:pt idx="653">
                  <c:v>99.3</c:v>
                </c:pt>
                <c:pt idx="654">
                  <c:v>103.82</c:v>
                </c:pt>
                <c:pt idx="655">
                  <c:v>111.32</c:v>
                </c:pt>
                <c:pt idx="656">
                  <c:v>112.88</c:v>
                </c:pt>
                <c:pt idx="657">
                  <c:v>113.38</c:v>
                </c:pt>
                <c:pt idx="658">
                  <c:v>113.89</c:v>
                </c:pt>
                <c:pt idx="659">
                  <c:v>113.34</c:v>
                </c:pt>
                <c:pt idx="660">
                  <c:v>110.12</c:v>
                </c:pt>
                <c:pt idx="661">
                  <c:v>114.78</c:v>
                </c:pt>
                <c:pt idx="662">
                  <c:v>115.75</c:v>
                </c:pt>
                <c:pt idx="663">
                  <c:v>115.29</c:v>
                </c:pt>
                <c:pt idx="664">
                  <c:v>106.87</c:v>
                </c:pt>
                <c:pt idx="665">
                  <c:v>107.27</c:v>
                </c:pt>
                <c:pt idx="666">
                  <c:v>106.85</c:v>
                </c:pt>
                <c:pt idx="667">
                  <c:v>112.57</c:v>
                </c:pt>
                <c:pt idx="668">
                  <c:v>116.3</c:v>
                </c:pt>
                <c:pt idx="669">
                  <c:v>113.16</c:v>
                </c:pt>
                <c:pt idx="670">
                  <c:v>116.55</c:v>
                </c:pt>
                <c:pt idx="671">
                  <c:v>118.27</c:v>
                </c:pt>
                <c:pt idx="672">
                  <c:v>116.92</c:v>
                </c:pt>
                <c:pt idx="673">
                  <c:v>119.46</c:v>
                </c:pt>
                <c:pt idx="674">
                  <c:v>121.69</c:v>
                </c:pt>
                <c:pt idx="675">
                  <c:v>123.53</c:v>
                </c:pt>
                <c:pt idx="676">
                  <c:v>116.1</c:v>
                </c:pt>
                <c:pt idx="677">
                  <c:v>115.18</c:v>
                </c:pt>
                <c:pt idx="678">
                  <c:v>114.63</c:v>
                </c:pt>
                <c:pt idx="679">
                  <c:v>115.5</c:v>
                </c:pt>
                <c:pt idx="680">
                  <c:v>116.8</c:v>
                </c:pt>
                <c:pt idx="681">
                  <c:v>122.09</c:v>
                </c:pt>
                <c:pt idx="682">
                  <c:v>125.7</c:v>
                </c:pt>
                <c:pt idx="683">
                  <c:v>126.78</c:v>
                </c:pt>
                <c:pt idx="684">
                  <c:v>130</c:v>
                </c:pt>
                <c:pt idx="685">
                  <c:v>129.41</c:v>
                </c:pt>
                <c:pt idx="686">
                  <c:v>129.35</c:v>
                </c:pt>
                <c:pt idx="687">
                  <c:v>130.38</c:v>
                </c:pt>
                <c:pt idx="688">
                  <c:v>130.65</c:v>
                </c:pt>
                <c:pt idx="689">
                  <c:v>135.66</c:v>
                </c:pt>
                <c:pt idx="690">
                  <c:v>129.53</c:v>
                </c:pt>
                <c:pt idx="691">
                  <c:v>131.55000000000001</c:v>
                </c:pt>
                <c:pt idx="692">
                  <c:v>131.87</c:v>
                </c:pt>
                <c:pt idx="693">
                  <c:v>126.48</c:v>
                </c:pt>
                <c:pt idx="694">
                  <c:v>125.73</c:v>
                </c:pt>
                <c:pt idx="695">
                  <c:v>129.18</c:v>
                </c:pt>
                <c:pt idx="696">
                  <c:v>127.67</c:v>
                </c:pt>
                <c:pt idx="697">
                  <c:v>129.79</c:v>
                </c:pt>
                <c:pt idx="698">
                  <c:v>129.38</c:v>
                </c:pt>
                <c:pt idx="699">
                  <c:v>122.37</c:v>
                </c:pt>
                <c:pt idx="700">
                  <c:v>122.42</c:v>
                </c:pt>
                <c:pt idx="701">
                  <c:v>122.12</c:v>
                </c:pt>
                <c:pt idx="702">
                  <c:v>122.7</c:v>
                </c:pt>
                <c:pt idx="703">
                  <c:v>125.22</c:v>
                </c:pt>
                <c:pt idx="704">
                  <c:v>125.7</c:v>
                </c:pt>
                <c:pt idx="705">
                  <c:v>125.72</c:v>
                </c:pt>
                <c:pt idx="706">
                  <c:v>127.19</c:v>
                </c:pt>
                <c:pt idx="707">
                  <c:v>126.56</c:v>
                </c:pt>
                <c:pt idx="708">
                  <c:v>123.08</c:v>
                </c:pt>
                <c:pt idx="709">
                  <c:v>122.13</c:v>
                </c:pt>
                <c:pt idx="710">
                  <c:v>127.96</c:v>
                </c:pt>
                <c:pt idx="711">
                  <c:v>129.27000000000001</c:v>
                </c:pt>
                <c:pt idx="712">
                  <c:v>129.99</c:v>
                </c:pt>
                <c:pt idx="713">
                  <c:v>132.25</c:v>
                </c:pt>
                <c:pt idx="714">
                  <c:v>134.91999999999999</c:v>
                </c:pt>
                <c:pt idx="715">
                  <c:v>135.99</c:v>
                </c:pt>
                <c:pt idx="716">
                  <c:v>137.13999999999999</c:v>
                </c:pt>
                <c:pt idx="717">
                  <c:v>128.57</c:v>
                </c:pt>
                <c:pt idx="718">
                  <c:v>131.94</c:v>
                </c:pt>
                <c:pt idx="719">
                  <c:v>130.87</c:v>
                </c:pt>
                <c:pt idx="720">
                  <c:v>131.80000000000001</c:v>
                </c:pt>
                <c:pt idx="721">
                  <c:v>129.58000000000001</c:v>
                </c:pt>
                <c:pt idx="722">
                  <c:v>131.66</c:v>
                </c:pt>
                <c:pt idx="723">
                  <c:v>133.13</c:v>
                </c:pt>
                <c:pt idx="724">
                  <c:v>134.28</c:v>
                </c:pt>
                <c:pt idx="725">
                  <c:v>123.39</c:v>
                </c:pt>
                <c:pt idx="726">
                  <c:v>131.08000000000001</c:v>
                </c:pt>
                <c:pt idx="727">
                  <c:v>135.44999999999999</c:v>
                </c:pt>
                <c:pt idx="728">
                  <c:v>142.37</c:v>
                </c:pt>
                <c:pt idx="729">
                  <c:v>140.49</c:v>
                </c:pt>
                <c:pt idx="730">
                  <c:v>137.66</c:v>
                </c:pt>
                <c:pt idx="731">
                  <c:v>137.71</c:v>
                </c:pt>
                <c:pt idx="732">
                  <c:v>137.84</c:v>
                </c:pt>
                <c:pt idx="733">
                  <c:v>132.96</c:v>
                </c:pt>
                <c:pt idx="734">
                  <c:v>133.9</c:v>
                </c:pt>
                <c:pt idx="735">
                  <c:v>132.94999999999999</c:v>
                </c:pt>
                <c:pt idx="736">
                  <c:v>129.16999999999999</c:v>
                </c:pt>
                <c:pt idx="737">
                  <c:v>126.93</c:v>
                </c:pt>
                <c:pt idx="738">
                  <c:v>131.99</c:v>
                </c:pt>
                <c:pt idx="739">
                  <c:v>124.54</c:v>
                </c:pt>
                <c:pt idx="740">
                  <c:v>128.38999999999999</c:v>
                </c:pt>
                <c:pt idx="741">
                  <c:v>136.77000000000001</c:v>
                </c:pt>
                <c:pt idx="742">
                  <c:v>139.63</c:v>
                </c:pt>
                <c:pt idx="743">
                  <c:v>144.11000000000001</c:v>
                </c:pt>
                <c:pt idx="744">
                  <c:v>143.62</c:v>
                </c:pt>
                <c:pt idx="745">
                  <c:v>140.69</c:v>
                </c:pt>
                <c:pt idx="746">
                  <c:v>143.09</c:v>
                </c:pt>
                <c:pt idx="747">
                  <c:v>141.06</c:v>
                </c:pt>
                <c:pt idx="748">
                  <c:v>140.16999999999999</c:v>
                </c:pt>
                <c:pt idx="749">
                  <c:v>140.71</c:v>
                </c:pt>
                <c:pt idx="750">
                  <c:v>142.29</c:v>
                </c:pt>
                <c:pt idx="751">
                  <c:v>146.5</c:v>
                </c:pt>
                <c:pt idx="752">
                  <c:v>146.66</c:v>
                </c:pt>
                <c:pt idx="753">
                  <c:v>144</c:v>
                </c:pt>
                <c:pt idx="754">
                  <c:v>138.41</c:v>
                </c:pt>
                <c:pt idx="755">
                  <c:v>134.87</c:v>
                </c:pt>
                <c:pt idx="756">
                  <c:v>134.18</c:v>
                </c:pt>
                <c:pt idx="757">
                  <c:v>137.32</c:v>
                </c:pt>
                <c:pt idx="758">
                  <c:v>136.35</c:v>
                </c:pt>
                <c:pt idx="759">
                  <c:v>136.86000000000001</c:v>
                </c:pt>
                <c:pt idx="760">
                  <c:v>137.5</c:v>
                </c:pt>
                <c:pt idx="761">
                  <c:v>139.21</c:v>
                </c:pt>
                <c:pt idx="762">
                  <c:v>140.27000000000001</c:v>
                </c:pt>
                <c:pt idx="763">
                  <c:v>144.72999999999999</c:v>
                </c:pt>
                <c:pt idx="764">
                  <c:v>145.25</c:v>
                </c:pt>
                <c:pt idx="765">
                  <c:v>145.44</c:v>
                </c:pt>
                <c:pt idx="766">
                  <c:v>144.26</c:v>
                </c:pt>
                <c:pt idx="767">
                  <c:v>142.15</c:v>
                </c:pt>
                <c:pt idx="768">
                  <c:v>145.4</c:v>
                </c:pt>
                <c:pt idx="769">
                  <c:v>142.59</c:v>
                </c:pt>
                <c:pt idx="770">
                  <c:v>145.86000000000001</c:v>
                </c:pt>
                <c:pt idx="771">
                  <c:v>145.97999999999999</c:v>
                </c:pt>
                <c:pt idx="772">
                  <c:v>145.62</c:v>
                </c:pt>
                <c:pt idx="773">
                  <c:v>147.46</c:v>
                </c:pt>
                <c:pt idx="774">
                  <c:v>145.57</c:v>
                </c:pt>
                <c:pt idx="775">
                  <c:v>147.61000000000001</c:v>
                </c:pt>
                <c:pt idx="776">
                  <c:v>147.76</c:v>
                </c:pt>
                <c:pt idx="777">
                  <c:v>149.94999999999999</c:v>
                </c:pt>
                <c:pt idx="778">
                  <c:v>141.5</c:v>
                </c:pt>
                <c:pt idx="779">
                  <c:v>140</c:v>
                </c:pt>
                <c:pt idx="780">
                  <c:v>139.11000000000001</c:v>
                </c:pt>
                <c:pt idx="781">
                  <c:v>137.83000000000001</c:v>
                </c:pt>
                <c:pt idx="782">
                  <c:v>133.69999999999999</c:v>
                </c:pt>
                <c:pt idx="783">
                  <c:v>124.52</c:v>
                </c:pt>
                <c:pt idx="784">
                  <c:v>125.57</c:v>
                </c:pt>
                <c:pt idx="785">
                  <c:v>123.9</c:v>
                </c:pt>
                <c:pt idx="786">
                  <c:v>131.68</c:v>
                </c:pt>
                <c:pt idx="787">
                  <c:v>133.72</c:v>
                </c:pt>
                <c:pt idx="788">
                  <c:v>131.49</c:v>
                </c:pt>
                <c:pt idx="789">
                  <c:v>132.05000000000001</c:v>
                </c:pt>
                <c:pt idx="790">
                  <c:v>124.75</c:v>
                </c:pt>
                <c:pt idx="791">
                  <c:v>123.17</c:v>
                </c:pt>
                <c:pt idx="792">
                  <c:v>124.76</c:v>
                </c:pt>
                <c:pt idx="793">
                  <c:v>125.61</c:v>
                </c:pt>
                <c:pt idx="794">
                  <c:v>126.86</c:v>
                </c:pt>
                <c:pt idx="795">
                  <c:v>131.06</c:v>
                </c:pt>
                <c:pt idx="796">
                  <c:v>130.5</c:v>
                </c:pt>
                <c:pt idx="797">
                  <c:v>127.96</c:v>
                </c:pt>
                <c:pt idx="798">
                  <c:v>129.97999999999999</c:v>
                </c:pt>
                <c:pt idx="799">
                  <c:v>131.47999999999999</c:v>
                </c:pt>
                <c:pt idx="800">
                  <c:v>130.91</c:v>
                </c:pt>
                <c:pt idx="801">
                  <c:v>132.05000000000001</c:v>
                </c:pt>
                <c:pt idx="802">
                  <c:v>130.47</c:v>
                </c:pt>
                <c:pt idx="803">
                  <c:v>129.69999999999999</c:v>
                </c:pt>
                <c:pt idx="804">
                  <c:v>132.32</c:v>
                </c:pt>
                <c:pt idx="805">
                  <c:v>129.72999999999999</c:v>
                </c:pt>
                <c:pt idx="806">
                  <c:v>123.7</c:v>
                </c:pt>
                <c:pt idx="807">
                  <c:v>111.88</c:v>
                </c:pt>
                <c:pt idx="808">
                  <c:v>110.01</c:v>
                </c:pt>
                <c:pt idx="809">
                  <c:v>109.72</c:v>
                </c:pt>
                <c:pt idx="810">
                  <c:v>113.1</c:v>
                </c:pt>
                <c:pt idx="811">
                  <c:v>109.59</c:v>
                </c:pt>
                <c:pt idx="812">
                  <c:v>110.65</c:v>
                </c:pt>
                <c:pt idx="813">
                  <c:v>112.32</c:v>
                </c:pt>
                <c:pt idx="814">
                  <c:v>112.55</c:v>
                </c:pt>
                <c:pt idx="815">
                  <c:v>115.11</c:v>
                </c:pt>
                <c:pt idx="816">
                  <c:v>114.22</c:v>
                </c:pt>
                <c:pt idx="817">
                  <c:v>112.93</c:v>
                </c:pt>
                <c:pt idx="818">
                  <c:v>109.11</c:v>
                </c:pt>
                <c:pt idx="819">
                  <c:v>110.43</c:v>
                </c:pt>
                <c:pt idx="820">
                  <c:v>110.9</c:v>
                </c:pt>
                <c:pt idx="821">
                  <c:v>106.56</c:v>
                </c:pt>
                <c:pt idx="822">
                  <c:v>109.96</c:v>
                </c:pt>
                <c:pt idx="823">
                  <c:v>109.73</c:v>
                </c:pt>
                <c:pt idx="824">
                  <c:v>106.61</c:v>
                </c:pt>
                <c:pt idx="825">
                  <c:v>110.5</c:v>
                </c:pt>
                <c:pt idx="826">
                  <c:v>112.08</c:v>
                </c:pt>
                <c:pt idx="827">
                  <c:v>112.91</c:v>
                </c:pt>
                <c:pt idx="828">
                  <c:v>108.4</c:v>
                </c:pt>
                <c:pt idx="829">
                  <c:v>111.03</c:v>
                </c:pt>
                <c:pt idx="830">
                  <c:v>110.29</c:v>
                </c:pt>
                <c:pt idx="831">
                  <c:v>114.34</c:v>
                </c:pt>
                <c:pt idx="832">
                  <c:v>116.59</c:v>
                </c:pt>
                <c:pt idx="833">
                  <c:v>115.21</c:v>
                </c:pt>
                <c:pt idx="834">
                  <c:v>109.8</c:v>
                </c:pt>
                <c:pt idx="835">
                  <c:v>110.05</c:v>
                </c:pt>
                <c:pt idx="836">
                  <c:v>106.35</c:v>
                </c:pt>
                <c:pt idx="837">
                  <c:v>105.54</c:v>
                </c:pt>
                <c:pt idx="838">
                  <c:v>100.65</c:v>
                </c:pt>
                <c:pt idx="839">
                  <c:v>100.5</c:v>
                </c:pt>
                <c:pt idx="840">
                  <c:v>105.63</c:v>
                </c:pt>
                <c:pt idx="841">
                  <c:v>106.98</c:v>
                </c:pt>
                <c:pt idx="842">
                  <c:v>106.4</c:v>
                </c:pt>
                <c:pt idx="843">
                  <c:v>105.1</c:v>
                </c:pt>
                <c:pt idx="844">
                  <c:v>107.7</c:v>
                </c:pt>
                <c:pt idx="845">
                  <c:v>96.56</c:v>
                </c:pt>
                <c:pt idx="846">
                  <c:v>97.06</c:v>
                </c:pt>
                <c:pt idx="847">
                  <c:v>92.01</c:v>
                </c:pt>
                <c:pt idx="848">
                  <c:v>91.33</c:v>
                </c:pt>
                <c:pt idx="849">
                  <c:v>92.27</c:v>
                </c:pt>
                <c:pt idx="850">
                  <c:v>91.06</c:v>
                </c:pt>
                <c:pt idx="851">
                  <c:v>93.23</c:v>
                </c:pt>
                <c:pt idx="852">
                  <c:v>96.17</c:v>
                </c:pt>
                <c:pt idx="853">
                  <c:v>95.09</c:v>
                </c:pt>
                <c:pt idx="854">
                  <c:v>98.34</c:v>
                </c:pt>
                <c:pt idx="855">
                  <c:v>98.11</c:v>
                </c:pt>
                <c:pt idx="856">
                  <c:v>99.54</c:v>
                </c:pt>
                <c:pt idx="857">
                  <c:v>101.66</c:v>
                </c:pt>
                <c:pt idx="858">
                  <c:v>103</c:v>
                </c:pt>
                <c:pt idx="859">
                  <c:v>103.74</c:v>
                </c:pt>
                <c:pt idx="860">
                  <c:v>103.53</c:v>
                </c:pt>
                <c:pt idx="861">
                  <c:v>104.29</c:v>
                </c:pt>
                <c:pt idx="862">
                  <c:v>103.36</c:v>
                </c:pt>
                <c:pt idx="863">
                  <c:v>102.59</c:v>
                </c:pt>
                <c:pt idx="864">
                  <c:v>103</c:v>
                </c:pt>
                <c:pt idx="865">
                  <c:v>103.28</c:v>
                </c:pt>
                <c:pt idx="866">
                  <c:v>97.65</c:v>
                </c:pt>
                <c:pt idx="867">
                  <c:v>99.28</c:v>
                </c:pt>
                <c:pt idx="868">
                  <c:v>98.93</c:v>
                </c:pt>
                <c:pt idx="869">
                  <c:v>97.54</c:v>
                </c:pt>
                <c:pt idx="870">
                  <c:v>98.54</c:v>
                </c:pt>
                <c:pt idx="871">
                  <c:v>98.99</c:v>
                </c:pt>
                <c:pt idx="872">
                  <c:v>97.36</c:v>
                </c:pt>
                <c:pt idx="873">
                  <c:v>96.23</c:v>
                </c:pt>
                <c:pt idx="874">
                  <c:v>96.86</c:v>
                </c:pt>
                <c:pt idx="875">
                  <c:v>97.98</c:v>
                </c:pt>
                <c:pt idx="876">
                  <c:v>98.85</c:v>
                </c:pt>
                <c:pt idx="877">
                  <c:v>97.59</c:v>
                </c:pt>
                <c:pt idx="878">
                  <c:v>98.43</c:v>
                </c:pt>
                <c:pt idx="879">
                  <c:v>99.88</c:v>
                </c:pt>
                <c:pt idx="880">
                  <c:v>100.26</c:v>
                </c:pt>
                <c:pt idx="881">
                  <c:v>100.39</c:v>
                </c:pt>
                <c:pt idx="882">
                  <c:v>100.55</c:v>
                </c:pt>
                <c:pt idx="883">
                  <c:v>102.61</c:v>
                </c:pt>
                <c:pt idx="884">
                  <c:v>100.43</c:v>
                </c:pt>
                <c:pt idx="885">
                  <c:v>97.79</c:v>
                </c:pt>
                <c:pt idx="886">
                  <c:v>98.28</c:v>
                </c:pt>
                <c:pt idx="887">
                  <c:v>103.15</c:v>
                </c:pt>
                <c:pt idx="888">
                  <c:v>103.52</c:v>
                </c:pt>
                <c:pt idx="889">
                  <c:v>107.46</c:v>
                </c:pt>
                <c:pt idx="890">
                  <c:v>108.06</c:v>
                </c:pt>
                <c:pt idx="891">
                  <c:v>109.39</c:v>
                </c:pt>
                <c:pt idx="892">
                  <c:v>113.02</c:v>
                </c:pt>
                <c:pt idx="893">
                  <c:v>115.74</c:v>
                </c:pt>
                <c:pt idx="894">
                  <c:v>120.34</c:v>
                </c:pt>
                <c:pt idx="895">
                  <c:v>119.02</c:v>
                </c:pt>
                <c:pt idx="896">
                  <c:v>119.88</c:v>
                </c:pt>
                <c:pt idx="897">
                  <c:v>119.58</c:v>
                </c:pt>
                <c:pt idx="898">
                  <c:v>119.36</c:v>
                </c:pt>
                <c:pt idx="899">
                  <c:v>119.08</c:v>
                </c:pt>
                <c:pt idx="900">
                  <c:v>119.12</c:v>
                </c:pt>
                <c:pt idx="901">
                  <c:v>120.8</c:v>
                </c:pt>
                <c:pt idx="902">
                  <c:v>121.38</c:v>
                </c:pt>
                <c:pt idx="903">
                  <c:v>120.55</c:v>
                </c:pt>
                <c:pt idx="904">
                  <c:v>122.76</c:v>
                </c:pt>
                <c:pt idx="905">
                  <c:v>123.8</c:v>
                </c:pt>
                <c:pt idx="906">
                  <c:v>124.81</c:v>
                </c:pt>
                <c:pt idx="907">
                  <c:v>124.34</c:v>
                </c:pt>
                <c:pt idx="908">
                  <c:v>128.18</c:v>
                </c:pt>
                <c:pt idx="909">
                  <c:v>131.9</c:v>
                </c:pt>
                <c:pt idx="910">
                  <c:v>127.15</c:v>
                </c:pt>
                <c:pt idx="911">
                  <c:v>117.87</c:v>
                </c:pt>
                <c:pt idx="912">
                  <c:v>122.21</c:v>
                </c:pt>
                <c:pt idx="913">
                  <c:v>125.71</c:v>
                </c:pt>
                <c:pt idx="914">
                  <c:v>125.41</c:v>
                </c:pt>
                <c:pt idx="915">
                  <c:v>125.92</c:v>
                </c:pt>
                <c:pt idx="916">
                  <c:v>128.66999999999999</c:v>
                </c:pt>
                <c:pt idx="917">
                  <c:v>127.74</c:v>
                </c:pt>
                <c:pt idx="918">
                  <c:v>128.13999999999999</c:v>
                </c:pt>
                <c:pt idx="919">
                  <c:v>128.06</c:v>
                </c:pt>
                <c:pt idx="920">
                  <c:v>126.71</c:v>
                </c:pt>
                <c:pt idx="921">
                  <c:v>123.27</c:v>
                </c:pt>
                <c:pt idx="922">
                  <c:v>117.94</c:v>
                </c:pt>
                <c:pt idx="923">
                  <c:v>112.31</c:v>
                </c:pt>
                <c:pt idx="924">
                  <c:v>112.96</c:v>
                </c:pt>
                <c:pt idx="925">
                  <c:v>110.91</c:v>
                </c:pt>
                <c:pt idx="926">
                  <c:v>112.64</c:v>
                </c:pt>
                <c:pt idx="927">
                  <c:v>111.48</c:v>
                </c:pt>
                <c:pt idx="928">
                  <c:v>105.37</c:v>
                </c:pt>
                <c:pt idx="929">
                  <c:v>104.88</c:v>
                </c:pt>
                <c:pt idx="930">
                  <c:v>105.99</c:v>
                </c:pt>
                <c:pt idx="931">
                  <c:v>101.77</c:v>
                </c:pt>
                <c:pt idx="932">
                  <c:v>93.05</c:v>
                </c:pt>
                <c:pt idx="933">
                  <c:v>92.61</c:v>
                </c:pt>
                <c:pt idx="934">
                  <c:v>87.01</c:v>
                </c:pt>
                <c:pt idx="935">
                  <c:v>78.34</c:v>
                </c:pt>
                <c:pt idx="936">
                  <c:v>79.989999999999995</c:v>
                </c:pt>
                <c:pt idx="937">
                  <c:v>71.7</c:v>
                </c:pt>
                <c:pt idx="938">
                  <c:v>77.62</c:v>
                </c:pt>
                <c:pt idx="939">
                  <c:v>74.09</c:v>
                </c:pt>
                <c:pt idx="940">
                  <c:v>82.5</c:v>
                </c:pt>
                <c:pt idx="941">
                  <c:v>84.14</c:v>
                </c:pt>
                <c:pt idx="942">
                  <c:v>89.74</c:v>
                </c:pt>
                <c:pt idx="943">
                  <c:v>97.53</c:v>
                </c:pt>
                <c:pt idx="944">
                  <c:v>96.83</c:v>
                </c:pt>
                <c:pt idx="945">
                  <c:v>100.69</c:v>
                </c:pt>
                <c:pt idx="946">
                  <c:v>96.63</c:v>
                </c:pt>
                <c:pt idx="947">
                  <c:v>97</c:v>
                </c:pt>
                <c:pt idx="948">
                  <c:v>89.49</c:v>
                </c:pt>
                <c:pt idx="949">
                  <c:v>84.93</c:v>
                </c:pt>
                <c:pt idx="950">
                  <c:v>83.32</c:v>
                </c:pt>
                <c:pt idx="951">
                  <c:v>80.69</c:v>
                </c:pt>
                <c:pt idx="952">
                  <c:v>86.66</c:v>
                </c:pt>
                <c:pt idx="953">
                  <c:v>87.22</c:v>
                </c:pt>
                <c:pt idx="954">
                  <c:v>91.73</c:v>
                </c:pt>
                <c:pt idx="955">
                  <c:v>95.34</c:v>
                </c:pt>
                <c:pt idx="956">
                  <c:v>95.89</c:v>
                </c:pt>
                <c:pt idx="957">
                  <c:v>98.79</c:v>
                </c:pt>
                <c:pt idx="958">
                  <c:v>100.82</c:v>
                </c:pt>
                <c:pt idx="959">
                  <c:v>103.63</c:v>
                </c:pt>
                <c:pt idx="960">
                  <c:v>107.88</c:v>
                </c:pt>
                <c:pt idx="961">
                  <c:v>108.37</c:v>
                </c:pt>
                <c:pt idx="962">
                  <c:v>105</c:v>
                </c:pt>
                <c:pt idx="963">
                  <c:v>107.89</c:v>
                </c:pt>
                <c:pt idx="964">
                  <c:v>107.51</c:v>
                </c:pt>
                <c:pt idx="965">
                  <c:v>109.95</c:v>
                </c:pt>
                <c:pt idx="966">
                  <c:v>109.42</c:v>
                </c:pt>
                <c:pt idx="967">
                  <c:v>104.59</c:v>
                </c:pt>
                <c:pt idx="968">
                  <c:v>111.3</c:v>
                </c:pt>
                <c:pt idx="969">
                  <c:v>112.3</c:v>
                </c:pt>
                <c:pt idx="970">
                  <c:v>107.98</c:v>
                </c:pt>
                <c:pt idx="971">
                  <c:v>113.25</c:v>
                </c:pt>
                <c:pt idx="972">
                  <c:v>116.57</c:v>
                </c:pt>
                <c:pt idx="973">
                  <c:v>122.4</c:v>
                </c:pt>
                <c:pt idx="974">
                  <c:v>170.89</c:v>
                </c:pt>
                <c:pt idx="975">
                  <c:v>179.69</c:v>
                </c:pt>
                <c:pt idx="976">
                  <c:v>186.61</c:v>
                </c:pt>
                <c:pt idx="977">
                  <c:v>190.29</c:v>
                </c:pt>
                <c:pt idx="978">
                  <c:v>187.42</c:v>
                </c:pt>
                <c:pt idx="979">
                  <c:v>191.86</c:v>
                </c:pt>
                <c:pt idx="980">
                  <c:v>189.22</c:v>
                </c:pt>
                <c:pt idx="981">
                  <c:v>183.39</c:v>
                </c:pt>
                <c:pt idx="982">
                  <c:v>183.24</c:v>
                </c:pt>
                <c:pt idx="983">
                  <c:v>191.91</c:v>
                </c:pt>
                <c:pt idx="984">
                  <c:v>194</c:v>
                </c:pt>
                <c:pt idx="985">
                  <c:v>208.62</c:v>
                </c:pt>
                <c:pt idx="986">
                  <c:v>196.4</c:v>
                </c:pt>
                <c:pt idx="987">
                  <c:v>192.35</c:v>
                </c:pt>
                <c:pt idx="988">
                  <c:v>191.4</c:v>
                </c:pt>
                <c:pt idx="989">
                  <c:v>197.6</c:v>
                </c:pt>
                <c:pt idx="990">
                  <c:v>199</c:v>
                </c:pt>
                <c:pt idx="991">
                  <c:v>201.67</c:v>
                </c:pt>
                <c:pt idx="992">
                  <c:v>200.8</c:v>
                </c:pt>
                <c:pt idx="993">
                  <c:v>193.05</c:v>
                </c:pt>
                <c:pt idx="994">
                  <c:v>196.71</c:v>
                </c:pt>
                <c:pt idx="995">
                  <c:v>196.73</c:v>
                </c:pt>
                <c:pt idx="996">
                  <c:v>194.27</c:v>
                </c:pt>
                <c:pt idx="997">
                  <c:v>203.08</c:v>
                </c:pt>
                <c:pt idx="998">
                  <c:v>188.42</c:v>
                </c:pt>
                <c:pt idx="999">
                  <c:v>191.89</c:v>
                </c:pt>
                <c:pt idx="1000">
                  <c:v>203.3</c:v>
                </c:pt>
                <c:pt idx="1001">
                  <c:v>209.69</c:v>
                </c:pt>
                <c:pt idx="1002">
                  <c:v>211.28</c:v>
                </c:pt>
                <c:pt idx="1003">
                  <c:v>215.29</c:v>
                </c:pt>
                <c:pt idx="1004">
                  <c:v>210.29</c:v>
                </c:pt>
                <c:pt idx="1005">
                  <c:v>216.25</c:v>
                </c:pt>
                <c:pt idx="1006">
                  <c:v>215.25</c:v>
                </c:pt>
                <c:pt idx="1007">
                  <c:v>212.17</c:v>
                </c:pt>
                <c:pt idx="1008">
                  <c:v>216.52</c:v>
                </c:pt>
                <c:pt idx="1009">
                  <c:v>221.15</c:v>
                </c:pt>
                <c:pt idx="1010">
                  <c:v>210.99</c:v>
                </c:pt>
                <c:pt idx="1011">
                  <c:v>219.42</c:v>
                </c:pt>
                <c:pt idx="1012">
                  <c:v>227.77</c:v>
                </c:pt>
                <c:pt idx="1013">
                  <c:v>232.35</c:v>
                </c:pt>
                <c:pt idx="1014">
                  <c:v>235.44</c:v>
                </c:pt>
                <c:pt idx="1015">
                  <c:v>233.3</c:v>
                </c:pt>
                <c:pt idx="1016">
                  <c:v>243.61</c:v>
                </c:pt>
                <c:pt idx="1017">
                  <c:v>245.3</c:v>
                </c:pt>
                <c:pt idx="1018">
                  <c:v>240.58</c:v>
                </c:pt>
                <c:pt idx="1019">
                  <c:v>224.8</c:v>
                </c:pt>
                <c:pt idx="1020">
                  <c:v>223.82</c:v>
                </c:pt>
                <c:pt idx="1021">
                  <c:v>224.27</c:v>
                </c:pt>
                <c:pt idx="1022">
                  <c:v>222.38</c:v>
                </c:pt>
                <c:pt idx="1023">
                  <c:v>238.57</c:v>
                </c:pt>
                <c:pt idx="1024">
                  <c:v>262.97000000000003</c:v>
                </c:pt>
                <c:pt idx="1025">
                  <c:v>260.51</c:v>
                </c:pt>
                <c:pt idx="1026">
                  <c:v>262.05</c:v>
                </c:pt>
                <c:pt idx="1027">
                  <c:v>254.32</c:v>
                </c:pt>
                <c:pt idx="1028">
                  <c:v>248.29</c:v>
                </c:pt>
                <c:pt idx="1029">
                  <c:v>252.86</c:v>
                </c:pt>
                <c:pt idx="1030">
                  <c:v>249.79</c:v>
                </c:pt>
                <c:pt idx="1031">
                  <c:v>264.62</c:v>
                </c:pt>
                <c:pt idx="1032">
                  <c:v>267.45</c:v>
                </c:pt>
                <c:pt idx="1033">
                  <c:v>277.42</c:v>
                </c:pt>
                <c:pt idx="1034">
                  <c:v>286.33</c:v>
                </c:pt>
                <c:pt idx="1035">
                  <c:v>283.76</c:v>
                </c:pt>
                <c:pt idx="1036">
                  <c:v>278.11</c:v>
                </c:pt>
                <c:pt idx="1037">
                  <c:v>260.49</c:v>
                </c:pt>
                <c:pt idx="1038">
                  <c:v>249</c:v>
                </c:pt>
                <c:pt idx="1039">
                  <c:v>250.05</c:v>
                </c:pt>
                <c:pt idx="1040">
                  <c:v>244.49</c:v>
                </c:pt>
                <c:pt idx="1041">
                  <c:v>240.93</c:v>
                </c:pt>
                <c:pt idx="1042">
                  <c:v>243.99</c:v>
                </c:pt>
                <c:pt idx="1043">
                  <c:v>240.06</c:v>
                </c:pt>
                <c:pt idx="1044">
                  <c:v>247.8</c:v>
                </c:pt>
                <c:pt idx="1045">
                  <c:v>251.94</c:v>
                </c:pt>
                <c:pt idx="1046">
                  <c:v>251</c:v>
                </c:pt>
                <c:pt idx="1047">
                  <c:v>257.64999999999998</c:v>
                </c:pt>
                <c:pt idx="1048">
                  <c:v>251.26</c:v>
                </c:pt>
                <c:pt idx="1049">
                  <c:v>245.47</c:v>
                </c:pt>
                <c:pt idx="1050">
                  <c:v>249.51</c:v>
                </c:pt>
                <c:pt idx="1051">
                  <c:v>265.02</c:v>
                </c:pt>
                <c:pt idx="1052">
                  <c:v>261.52</c:v>
                </c:pt>
                <c:pt idx="1053">
                  <c:v>264.45</c:v>
                </c:pt>
                <c:pt idx="1054">
                  <c:v>269.76</c:v>
                </c:pt>
                <c:pt idx="1055">
                  <c:v>273.24</c:v>
                </c:pt>
                <c:pt idx="1056">
                  <c:v>264.2</c:v>
                </c:pt>
                <c:pt idx="1057">
                  <c:v>248.39</c:v>
                </c:pt>
                <c:pt idx="1058">
                  <c:v>233.5</c:v>
                </c:pt>
                <c:pt idx="1059">
                  <c:v>226.16</c:v>
                </c:pt>
                <c:pt idx="1060">
                  <c:v>233.11</c:v>
                </c:pt>
                <c:pt idx="1061">
                  <c:v>231.17</c:v>
                </c:pt>
                <c:pt idx="1062">
                  <c:v>224.41</c:v>
                </c:pt>
                <c:pt idx="1063">
                  <c:v>225.91</c:v>
                </c:pt>
                <c:pt idx="1064">
                  <c:v>226.33</c:v>
                </c:pt>
                <c:pt idx="1065">
                  <c:v>228.74</c:v>
                </c:pt>
                <c:pt idx="1066">
                  <c:v>221.87</c:v>
                </c:pt>
                <c:pt idx="1067">
                  <c:v>225.4</c:v>
                </c:pt>
                <c:pt idx="1068">
                  <c:v>238.3</c:v>
                </c:pt>
                <c:pt idx="1069">
                  <c:v>237</c:v>
                </c:pt>
                <c:pt idx="1070">
                  <c:v>232</c:v>
                </c:pt>
                <c:pt idx="1071">
                  <c:v>238.4</c:v>
                </c:pt>
                <c:pt idx="1072">
                  <c:v>245.02</c:v>
                </c:pt>
                <c:pt idx="1073">
                  <c:v>244.52</c:v>
                </c:pt>
                <c:pt idx="1074">
                  <c:v>248.8</c:v>
                </c:pt>
                <c:pt idx="1075">
                  <c:v>247.09</c:v>
                </c:pt>
                <c:pt idx="1076">
                  <c:v>256.95999999999998</c:v>
                </c:pt>
                <c:pt idx="1077">
                  <c:v>290.36</c:v>
                </c:pt>
                <c:pt idx="1078">
                  <c:v>283</c:v>
                </c:pt>
                <c:pt idx="1079">
                  <c:v>294.51</c:v>
                </c:pt>
                <c:pt idx="1080">
                  <c:v>298.18</c:v>
                </c:pt>
                <c:pt idx="1081">
                  <c:v>299.10000000000002</c:v>
                </c:pt>
                <c:pt idx="1082">
                  <c:v>306.24</c:v>
                </c:pt>
                <c:pt idx="1083">
                  <c:v>329.72</c:v>
                </c:pt>
                <c:pt idx="1084">
                  <c:v>337.88</c:v>
                </c:pt>
                <c:pt idx="1085">
                  <c:v>323.42</c:v>
                </c:pt>
                <c:pt idx="1086">
                  <c:v>325.89999999999998</c:v>
                </c:pt>
                <c:pt idx="1087">
                  <c:v>326.47000000000003</c:v>
                </c:pt>
                <c:pt idx="1088">
                  <c:v>329.59</c:v>
                </c:pt>
                <c:pt idx="1089">
                  <c:v>309.38</c:v>
                </c:pt>
                <c:pt idx="1090">
                  <c:v>298.7</c:v>
                </c:pt>
                <c:pt idx="1091">
                  <c:v>294.02999999999997</c:v>
                </c:pt>
                <c:pt idx="1092">
                  <c:v>306.10000000000002</c:v>
                </c:pt>
                <c:pt idx="1093">
                  <c:v>300.62</c:v>
                </c:pt>
                <c:pt idx="1094">
                  <c:v>286.29000000000002</c:v>
                </c:pt>
                <c:pt idx="1095">
                  <c:v>296.95999999999998</c:v>
                </c:pt>
                <c:pt idx="1096">
                  <c:v>288.58</c:v>
                </c:pt>
                <c:pt idx="1097">
                  <c:v>278.97000000000003</c:v>
                </c:pt>
                <c:pt idx="1098">
                  <c:v>273.38</c:v>
                </c:pt>
                <c:pt idx="1099">
                  <c:v>280.37</c:v>
                </c:pt>
                <c:pt idx="1100">
                  <c:v>306.19</c:v>
                </c:pt>
                <c:pt idx="1101">
                  <c:v>307.54000000000002</c:v>
                </c:pt>
                <c:pt idx="1102">
                  <c:v>292.13</c:v>
                </c:pt>
                <c:pt idx="1103">
                  <c:v>274</c:v>
                </c:pt>
                <c:pt idx="1104">
                  <c:v>266.26</c:v>
                </c:pt>
                <c:pt idx="1105">
                  <c:v>279.17</c:v>
                </c:pt>
                <c:pt idx="1106">
                  <c:v>285.67</c:v>
                </c:pt>
                <c:pt idx="1107">
                  <c:v>274.43</c:v>
                </c:pt>
                <c:pt idx="1108">
                  <c:v>278.52</c:v>
                </c:pt>
                <c:pt idx="1109">
                  <c:v>287.88</c:v>
                </c:pt>
                <c:pt idx="1110">
                  <c:v>278.93</c:v>
                </c:pt>
                <c:pt idx="1111">
                  <c:v>295.64</c:v>
                </c:pt>
                <c:pt idx="1112">
                  <c:v>298.31</c:v>
                </c:pt>
                <c:pt idx="1113">
                  <c:v>301.72000000000003</c:v>
                </c:pt>
                <c:pt idx="1114">
                  <c:v>292</c:v>
                </c:pt>
                <c:pt idx="1115">
                  <c:v>305.5</c:v>
                </c:pt>
                <c:pt idx="1116">
                  <c:v>319.05</c:v>
                </c:pt>
                <c:pt idx="1117">
                  <c:v>320.08999999999997</c:v>
                </c:pt>
                <c:pt idx="1118">
                  <c:v>313.58</c:v>
                </c:pt>
                <c:pt idx="1119">
                  <c:v>320.33999999999997</c:v>
                </c:pt>
                <c:pt idx="1120">
                  <c:v>319.75</c:v>
                </c:pt>
                <c:pt idx="1121">
                  <c:v>319.49</c:v>
                </c:pt>
                <c:pt idx="1122">
                  <c:v>309.29000000000002</c:v>
                </c:pt>
                <c:pt idx="1123">
                  <c:v>320.8</c:v>
                </c:pt>
                <c:pt idx="1124">
                  <c:v>312.54000000000002</c:v>
                </c:pt>
                <c:pt idx="1125">
                  <c:v>334.51</c:v>
                </c:pt>
                <c:pt idx="1126">
                  <c:v>342.41</c:v>
                </c:pt>
                <c:pt idx="1127">
                  <c:v>350.09</c:v>
                </c:pt>
                <c:pt idx="1128">
                  <c:v>345.1</c:v>
                </c:pt>
                <c:pt idx="1129">
                  <c:v>350.88</c:v>
                </c:pt>
                <c:pt idx="1130">
                  <c:v>361.07</c:v>
                </c:pt>
                <c:pt idx="1131">
                  <c:v>365.03</c:v>
                </c:pt>
                <c:pt idx="1132">
                  <c:v>364.82</c:v>
                </c:pt>
                <c:pt idx="1133">
                  <c:v>370.75</c:v>
                </c:pt>
                <c:pt idx="1134">
                  <c:v>363.28</c:v>
                </c:pt>
                <c:pt idx="1135">
                  <c:v>362.88</c:v>
                </c:pt>
                <c:pt idx="1136">
                  <c:v>355.66</c:v>
                </c:pt>
                <c:pt idx="1137">
                  <c:v>350.5</c:v>
                </c:pt>
                <c:pt idx="1138">
                  <c:v>349.56</c:v>
                </c:pt>
                <c:pt idx="1139">
                  <c:v>338.5</c:v>
                </c:pt>
                <c:pt idx="1140">
                  <c:v>334.59</c:v>
                </c:pt>
                <c:pt idx="1141">
                  <c:v>341.24</c:v>
                </c:pt>
                <c:pt idx="1142">
                  <c:v>329.01</c:v>
                </c:pt>
                <c:pt idx="1143">
                  <c:v>357.15</c:v>
                </c:pt>
                <c:pt idx="1144">
                  <c:v>360.27</c:v>
                </c:pt>
                <c:pt idx="1145">
                  <c:v>362.01</c:v>
                </c:pt>
                <c:pt idx="1146">
                  <c:v>375.15</c:v>
                </c:pt>
                <c:pt idx="1147">
                  <c:v>369</c:v>
                </c:pt>
                <c:pt idx="1148">
                  <c:v>385.1</c:v>
                </c:pt>
                <c:pt idx="1149">
                  <c:v>388.65</c:v>
                </c:pt>
                <c:pt idx="1150">
                  <c:v>382.25</c:v>
                </c:pt>
                <c:pt idx="1151">
                  <c:v>392.97</c:v>
                </c:pt>
                <c:pt idx="1152">
                  <c:v>389</c:v>
                </c:pt>
                <c:pt idx="1153">
                  <c:v>392.01</c:v>
                </c:pt>
                <c:pt idx="1154">
                  <c:v>380</c:v>
                </c:pt>
                <c:pt idx="1155">
                  <c:v>355.15</c:v>
                </c:pt>
                <c:pt idx="1156">
                  <c:v>337.77</c:v>
                </c:pt>
                <c:pt idx="1157">
                  <c:v>360.91</c:v>
                </c:pt>
                <c:pt idx="1158">
                  <c:v>359.43</c:v>
                </c:pt>
                <c:pt idx="1159">
                  <c:v>371.55</c:v>
                </c:pt>
                <c:pt idx="1160">
                  <c:v>387.25</c:v>
                </c:pt>
                <c:pt idx="1161">
                  <c:v>389.5</c:v>
                </c:pt>
                <c:pt idx="1162">
                  <c:v>399.49</c:v>
                </c:pt>
                <c:pt idx="1163">
                  <c:v>400.06</c:v>
                </c:pt>
                <c:pt idx="1164">
                  <c:v>399.51</c:v>
                </c:pt>
                <c:pt idx="1165">
                  <c:v>406.57</c:v>
                </c:pt>
                <c:pt idx="1166">
                  <c:v>433.3</c:v>
                </c:pt>
                <c:pt idx="1167">
                  <c:v>433.19</c:v>
                </c:pt>
                <c:pt idx="1168">
                  <c:v>435.29</c:v>
                </c:pt>
                <c:pt idx="1169">
                  <c:v>421.26</c:v>
                </c:pt>
                <c:pt idx="1170">
                  <c:v>411.65</c:v>
                </c:pt>
                <c:pt idx="1171">
                  <c:v>443.49</c:v>
                </c:pt>
                <c:pt idx="1172">
                  <c:v>425.55</c:v>
                </c:pt>
                <c:pt idx="1173">
                  <c:v>409.21</c:v>
                </c:pt>
                <c:pt idx="1174">
                  <c:v>410.59</c:v>
                </c:pt>
                <c:pt idx="1175">
                  <c:v>408.96</c:v>
                </c:pt>
                <c:pt idx="1176">
                  <c:v>377.59</c:v>
                </c:pt>
                <c:pt idx="1177">
                  <c:v>392.88</c:v>
                </c:pt>
                <c:pt idx="1178">
                  <c:v>415.78</c:v>
                </c:pt>
                <c:pt idx="1179">
                  <c:v>394.62</c:v>
                </c:pt>
                <c:pt idx="1180">
                  <c:v>364.52</c:v>
                </c:pt>
                <c:pt idx="1181">
                  <c:v>346.05</c:v>
                </c:pt>
                <c:pt idx="1182">
                  <c:v>337.28</c:v>
                </c:pt>
                <c:pt idx="1183">
                  <c:v>320.58999999999997</c:v>
                </c:pt>
                <c:pt idx="1184">
                  <c:v>362.36</c:v>
                </c:pt>
                <c:pt idx="1185">
                  <c:v>352.77</c:v>
                </c:pt>
                <c:pt idx="1186">
                  <c:v>374.25</c:v>
                </c:pt>
                <c:pt idx="1187">
                  <c:v>369.03</c:v>
                </c:pt>
                <c:pt idx="1188">
                  <c:v>369.58</c:v>
                </c:pt>
                <c:pt idx="1189">
                  <c:v>373.22</c:v>
                </c:pt>
                <c:pt idx="1190">
                  <c:v>386.27</c:v>
                </c:pt>
                <c:pt idx="1191">
                  <c:v>352.05</c:v>
                </c:pt>
                <c:pt idx="1192">
                  <c:v>355.8</c:v>
                </c:pt>
                <c:pt idx="1193">
                  <c:v>359.8</c:v>
                </c:pt>
                <c:pt idx="1194">
                  <c:v>354.42</c:v>
                </c:pt>
                <c:pt idx="1195">
                  <c:v>326.5</c:v>
                </c:pt>
                <c:pt idx="1196">
                  <c:v>327.61</c:v>
                </c:pt>
                <c:pt idx="1197">
                  <c:v>319.79000000000002</c:v>
                </c:pt>
                <c:pt idx="1198">
                  <c:v>315.08</c:v>
                </c:pt>
                <c:pt idx="1199">
                  <c:v>321.2</c:v>
                </c:pt>
                <c:pt idx="1200">
                  <c:v>340.76</c:v>
                </c:pt>
                <c:pt idx="1201">
                  <c:v>352.04</c:v>
                </c:pt>
                <c:pt idx="1202">
                  <c:v>348.43</c:v>
                </c:pt>
                <c:pt idx="1203">
                  <c:v>357.53</c:v>
                </c:pt>
                <c:pt idx="1204">
                  <c:v>353.11</c:v>
                </c:pt>
                <c:pt idx="1205">
                  <c:v>367.07</c:v>
                </c:pt>
                <c:pt idx="1206">
                  <c:v>368.24</c:v>
                </c:pt>
                <c:pt idx="1207">
                  <c:v>371.06</c:v>
                </c:pt>
                <c:pt idx="1208">
                  <c:v>386.6</c:v>
                </c:pt>
                <c:pt idx="1209">
                  <c:v>372</c:v>
                </c:pt>
                <c:pt idx="1210">
                  <c:v>389.89</c:v>
                </c:pt>
                <c:pt idx="1211">
                  <c:v>385.24</c:v>
                </c:pt>
                <c:pt idx="1212">
                  <c:v>367.46</c:v>
                </c:pt>
                <c:pt idx="1213">
                  <c:v>367.65</c:v>
                </c:pt>
                <c:pt idx="1214">
                  <c:v>370.2</c:v>
                </c:pt>
                <c:pt idx="1215">
                  <c:v>373.77</c:v>
                </c:pt>
                <c:pt idx="1216">
                  <c:v>384.64</c:v>
                </c:pt>
                <c:pt idx="1217">
                  <c:v>400.68</c:v>
                </c:pt>
                <c:pt idx="1218">
                  <c:v>395.89</c:v>
                </c:pt>
                <c:pt idx="1219">
                  <c:v>393.8</c:v>
                </c:pt>
                <c:pt idx="1220">
                  <c:v>375.44</c:v>
                </c:pt>
                <c:pt idx="1221">
                  <c:v>367.8</c:v>
                </c:pt>
                <c:pt idx="1222">
                  <c:v>359.92</c:v>
                </c:pt>
                <c:pt idx="1223">
                  <c:v>342.03</c:v>
                </c:pt>
                <c:pt idx="1224">
                  <c:v>335.72</c:v>
                </c:pt>
                <c:pt idx="1225">
                  <c:v>304.12</c:v>
                </c:pt>
                <c:pt idx="1226">
                  <c:v>307.14999999999998</c:v>
                </c:pt>
                <c:pt idx="1227">
                  <c:v>294.7</c:v>
                </c:pt>
                <c:pt idx="1228">
                  <c:v>306.07</c:v>
                </c:pt>
                <c:pt idx="1229">
                  <c:v>296.32</c:v>
                </c:pt>
                <c:pt idx="1230">
                  <c:v>281.02</c:v>
                </c:pt>
                <c:pt idx="1231">
                  <c:v>299.39999999999998</c:v>
                </c:pt>
                <c:pt idx="1232">
                  <c:v>297.2</c:v>
                </c:pt>
                <c:pt idx="1233">
                  <c:v>299.54000000000002</c:v>
                </c:pt>
                <c:pt idx="1234">
                  <c:v>298.37</c:v>
                </c:pt>
                <c:pt idx="1235">
                  <c:v>316.31</c:v>
                </c:pt>
                <c:pt idx="1236">
                  <c:v>314.64</c:v>
                </c:pt>
                <c:pt idx="1237">
                  <c:v>324.08999999999997</c:v>
                </c:pt>
                <c:pt idx="1238">
                  <c:v>324.20999999999998</c:v>
                </c:pt>
                <c:pt idx="1239">
                  <c:v>332.36</c:v>
                </c:pt>
                <c:pt idx="1240">
                  <c:v>338.69</c:v>
                </c:pt>
                <c:pt idx="1241">
                  <c:v>336</c:v>
                </c:pt>
                <c:pt idx="1242">
                  <c:v>333.68</c:v>
                </c:pt>
                <c:pt idx="1243">
                  <c:v>331.48</c:v>
                </c:pt>
                <c:pt idx="1244">
                  <c:v>309.83</c:v>
                </c:pt>
                <c:pt idx="1245">
                  <c:v>309.91000000000003</c:v>
                </c:pt>
                <c:pt idx="1246">
                  <c:v>314.52</c:v>
                </c:pt>
                <c:pt idx="1247">
                  <c:v>317.2</c:v>
                </c:pt>
                <c:pt idx="1248">
                  <c:v>314.61</c:v>
                </c:pt>
                <c:pt idx="1249">
                  <c:v>324.10000000000002</c:v>
                </c:pt>
                <c:pt idx="1250">
                  <c:v>332.73</c:v>
                </c:pt>
                <c:pt idx="1251">
                  <c:v>343.07</c:v>
                </c:pt>
                <c:pt idx="1252">
                  <c:v>335.5</c:v>
                </c:pt>
                <c:pt idx="1253">
                  <c:v>334.4</c:v>
                </c:pt>
                <c:pt idx="1254">
                  <c:v>360.97</c:v>
                </c:pt>
                <c:pt idx="1255">
                  <c:v>367.61</c:v>
                </c:pt>
                <c:pt idx="1256">
                  <c:v>363.19</c:v>
                </c:pt>
                <c:pt idx="1257">
                  <c:v>377.53</c:v>
                </c:pt>
                <c:pt idx="1258">
                  <c:v>385.41</c:v>
                </c:pt>
                <c:pt idx="1259">
                  <c:v>386.56</c:v>
                </c:pt>
                <c:pt idx="1260">
                  <c:v>383.69</c:v>
                </c:pt>
                <c:pt idx="1261">
                  <c:v>394.12</c:v>
                </c:pt>
                <c:pt idx="1262">
                  <c:v>400.18</c:v>
                </c:pt>
                <c:pt idx="1263">
                  <c:v>394.16</c:v>
                </c:pt>
                <c:pt idx="1264">
                  <c:v>387</c:v>
                </c:pt>
                <c:pt idx="1265">
                  <c:v>388.68</c:v>
                </c:pt>
                <c:pt idx="1266">
                  <c:v>394.39</c:v>
                </c:pt>
                <c:pt idx="1267">
                  <c:v>388.85</c:v>
                </c:pt>
                <c:pt idx="1268">
                  <c:v>384.85</c:v>
                </c:pt>
                <c:pt idx="1269">
                  <c:v>392.27</c:v>
                </c:pt>
                <c:pt idx="1270">
                  <c:v>393.41</c:v>
                </c:pt>
                <c:pt idx="1271">
                  <c:v>389.26</c:v>
                </c:pt>
                <c:pt idx="1272">
                  <c:v>375.35</c:v>
                </c:pt>
                <c:pt idx="1273">
                  <c:v>366.27</c:v>
                </c:pt>
                <c:pt idx="1274">
                  <c:v>374.98</c:v>
                </c:pt>
                <c:pt idx="1275">
                  <c:v>379.06</c:v>
                </c:pt>
                <c:pt idx="1276">
                  <c:v>390.22</c:v>
                </c:pt>
                <c:pt idx="1277">
                  <c:v>393.9</c:v>
                </c:pt>
                <c:pt idx="1278">
                  <c:v>405.51</c:v>
                </c:pt>
                <c:pt idx="1279">
                  <c:v>409.84</c:v>
                </c:pt>
                <c:pt idx="1280">
                  <c:v>398.25</c:v>
                </c:pt>
                <c:pt idx="1281">
                  <c:v>387.48</c:v>
                </c:pt>
                <c:pt idx="1282">
                  <c:v>394</c:v>
                </c:pt>
                <c:pt idx="1283">
                  <c:v>392.2</c:v>
                </c:pt>
                <c:pt idx="1284">
                  <c:v>373.59</c:v>
                </c:pt>
                <c:pt idx="1285">
                  <c:v>379.55</c:v>
                </c:pt>
                <c:pt idx="1286">
                  <c:v>370.26</c:v>
                </c:pt>
                <c:pt idx="1287">
                  <c:v>374.51</c:v>
                </c:pt>
                <c:pt idx="1288">
                  <c:v>377.08</c:v>
                </c:pt>
                <c:pt idx="1289">
                  <c:v>371.9</c:v>
                </c:pt>
                <c:pt idx="1290">
                  <c:v>376.02</c:v>
                </c:pt>
                <c:pt idx="1291">
                  <c:v>366.69</c:v>
                </c:pt>
                <c:pt idx="1292">
                  <c:v>355.96</c:v>
                </c:pt>
                <c:pt idx="1293">
                  <c:v>368.29</c:v>
                </c:pt>
                <c:pt idx="1294">
                  <c:v>364.94</c:v>
                </c:pt>
                <c:pt idx="1295">
                  <c:v>346.61</c:v>
                </c:pt>
                <c:pt idx="1296">
                  <c:v>344.56</c:v>
                </c:pt>
                <c:pt idx="1297">
                  <c:v>338.99</c:v>
                </c:pt>
                <c:pt idx="1298">
                  <c:v>341.27</c:v>
                </c:pt>
                <c:pt idx="1299">
                  <c:v>340.93</c:v>
                </c:pt>
                <c:pt idx="1300">
                  <c:v>349.12</c:v>
                </c:pt>
                <c:pt idx="1301">
                  <c:v>356</c:v>
                </c:pt>
                <c:pt idx="1302">
                  <c:v>355.3</c:v>
                </c:pt>
                <c:pt idx="1303">
                  <c:v>354.13</c:v>
                </c:pt>
                <c:pt idx="1304">
                  <c:v>361.25</c:v>
                </c:pt>
                <c:pt idx="1305">
                  <c:v>366.68</c:v>
                </c:pt>
                <c:pt idx="1306">
                  <c:v>356.96</c:v>
                </c:pt>
                <c:pt idx="1307">
                  <c:v>359.31</c:v>
                </c:pt>
                <c:pt idx="1308">
                  <c:v>358.8</c:v>
                </c:pt>
                <c:pt idx="1309">
                  <c:v>367.23</c:v>
                </c:pt>
                <c:pt idx="1310">
                  <c:v>359.57</c:v>
                </c:pt>
                <c:pt idx="1311">
                  <c:v>352.71</c:v>
                </c:pt>
                <c:pt idx="1312">
                  <c:v>352.63</c:v>
                </c:pt>
                <c:pt idx="1313">
                  <c:v>342.37</c:v>
                </c:pt>
                <c:pt idx="1314">
                  <c:v>336.01</c:v>
                </c:pt>
                <c:pt idx="1315">
                  <c:v>337</c:v>
                </c:pt>
                <c:pt idx="1316">
                  <c:v>342.02</c:v>
                </c:pt>
                <c:pt idx="1317">
                  <c:v>345.8</c:v>
                </c:pt>
                <c:pt idx="1318">
                  <c:v>352.87</c:v>
                </c:pt>
                <c:pt idx="1319">
                  <c:v>337.86</c:v>
                </c:pt>
                <c:pt idx="1320">
                  <c:v>344.1</c:v>
                </c:pt>
                <c:pt idx="1321">
                  <c:v>349</c:v>
                </c:pt>
                <c:pt idx="1322">
                  <c:v>348.99</c:v>
                </c:pt>
                <c:pt idx="1323">
                  <c:v>343.21</c:v>
                </c:pt>
                <c:pt idx="1324">
                  <c:v>345.12</c:v>
                </c:pt>
                <c:pt idx="1325">
                  <c:v>322.14999999999998</c:v>
                </c:pt>
                <c:pt idx="1326">
                  <c:v>312.8</c:v>
                </c:pt>
                <c:pt idx="1327">
                  <c:v>319.05</c:v>
                </c:pt>
                <c:pt idx="1328">
                  <c:v>324.33</c:v>
                </c:pt>
                <c:pt idx="1329">
                  <c:v>313.22000000000003</c:v>
                </c:pt>
                <c:pt idx="1330">
                  <c:v>320.23</c:v>
                </c:pt>
                <c:pt idx="1331">
                  <c:v>316.88</c:v>
                </c:pt>
                <c:pt idx="1332">
                  <c:v>324.17</c:v>
                </c:pt>
                <c:pt idx="1333">
                  <c:v>320.60000000000002</c:v>
                </c:pt>
                <c:pt idx="1334">
                  <c:v>320.72000000000003</c:v>
                </c:pt>
                <c:pt idx="1335">
                  <c:v>326.63</c:v>
                </c:pt>
                <c:pt idx="1336">
                  <c:v>345.76</c:v>
                </c:pt>
                <c:pt idx="1337">
                  <c:v>357.46</c:v>
                </c:pt>
                <c:pt idx="1338">
                  <c:v>353.31</c:v>
                </c:pt>
                <c:pt idx="1339">
                  <c:v>361.27</c:v>
                </c:pt>
                <c:pt idx="1340">
                  <c:v>365.03</c:v>
                </c:pt>
                <c:pt idx="1341">
                  <c:v>366.59</c:v>
                </c:pt>
                <c:pt idx="1342">
                  <c:v>369.23</c:v>
                </c:pt>
                <c:pt idx="1343">
                  <c:v>358.19</c:v>
                </c:pt>
                <c:pt idx="1344">
                  <c:v>358.17</c:v>
                </c:pt>
                <c:pt idx="1345">
                  <c:v>353.92</c:v>
                </c:pt>
                <c:pt idx="1346">
                  <c:v>345.66</c:v>
                </c:pt>
                <c:pt idx="1347">
                  <c:v>284.93</c:v>
                </c:pt>
                <c:pt idx="1348">
                  <c:v>291.36</c:v>
                </c:pt>
                <c:pt idx="1349">
                  <c:v>300.60000000000002</c:v>
                </c:pt>
                <c:pt idx="1350">
                  <c:v>300.07</c:v>
                </c:pt>
                <c:pt idx="1351">
                  <c:v>312.43</c:v>
                </c:pt>
                <c:pt idx="1352">
                  <c:v>313.42</c:v>
                </c:pt>
                <c:pt idx="1353">
                  <c:v>310.60000000000002</c:v>
                </c:pt>
                <c:pt idx="1354">
                  <c:v>313.01</c:v>
                </c:pt>
                <c:pt idx="1355">
                  <c:v>310.60000000000002</c:v>
                </c:pt>
                <c:pt idx="1356">
                  <c:v>297.27999999999997</c:v>
                </c:pt>
                <c:pt idx="1357">
                  <c:v>298</c:v>
                </c:pt>
                <c:pt idx="1358">
                  <c:v>304.16000000000003</c:v>
                </c:pt>
                <c:pt idx="1359">
                  <c:v>304.5</c:v>
                </c:pt>
                <c:pt idx="1360">
                  <c:v>310.75</c:v>
                </c:pt>
                <c:pt idx="1361">
                  <c:v>302.77999999999997</c:v>
                </c:pt>
                <c:pt idx="1362">
                  <c:v>290.99</c:v>
                </c:pt>
                <c:pt idx="1363">
                  <c:v>285</c:v>
                </c:pt>
                <c:pt idx="1364">
                  <c:v>279.61</c:v>
                </c:pt>
                <c:pt idx="1365">
                  <c:v>275.13</c:v>
                </c:pt>
                <c:pt idx="1366">
                  <c:v>283.89</c:v>
                </c:pt>
                <c:pt idx="1367">
                  <c:v>290.25</c:v>
                </c:pt>
                <c:pt idx="1368">
                  <c:v>293.23</c:v>
                </c:pt>
                <c:pt idx="1369">
                  <c:v>286.14999999999998</c:v>
                </c:pt>
                <c:pt idx="1370">
                  <c:v>259.52999999999997</c:v>
                </c:pt>
                <c:pt idx="1371">
                  <c:v>267.17</c:v>
                </c:pt>
                <c:pt idx="1372">
                  <c:v>248.17</c:v>
                </c:pt>
                <c:pt idx="1373">
                  <c:v>251.1</c:v>
                </c:pt>
                <c:pt idx="1374">
                  <c:v>265.31</c:v>
                </c:pt>
                <c:pt idx="1375">
                  <c:v>274.81</c:v>
                </c:pt>
                <c:pt idx="1376">
                  <c:v>268.29000000000002</c:v>
                </c:pt>
                <c:pt idx="1377">
                  <c:v>264.54000000000002</c:v>
                </c:pt>
                <c:pt idx="1378">
                  <c:v>260.23</c:v>
                </c:pt>
                <c:pt idx="1379">
                  <c:v>255.83</c:v>
                </c:pt>
                <c:pt idx="1380">
                  <c:v>261.73</c:v>
                </c:pt>
                <c:pt idx="1381">
                  <c:v>260.89999999999998</c:v>
                </c:pt>
                <c:pt idx="1382">
                  <c:v>273.63</c:v>
                </c:pt>
                <c:pt idx="1383">
                  <c:v>268.55</c:v>
                </c:pt>
                <c:pt idx="1384">
                  <c:v>276.92</c:v>
                </c:pt>
                <c:pt idx="1385">
                  <c:v>268.77</c:v>
                </c:pt>
                <c:pt idx="1386">
                  <c:v>267.17</c:v>
                </c:pt>
                <c:pt idx="1387">
                  <c:v>262.33999999999997</c:v>
                </c:pt>
                <c:pt idx="1388">
                  <c:v>259.08999999999997</c:v>
                </c:pt>
                <c:pt idx="1389">
                  <c:v>257.73</c:v>
                </c:pt>
                <c:pt idx="1390">
                  <c:v>265.35000000000002</c:v>
                </c:pt>
                <c:pt idx="1391">
                  <c:v>263.33999999999997</c:v>
                </c:pt>
                <c:pt idx="1392">
                  <c:v>262.29000000000002</c:v>
                </c:pt>
                <c:pt idx="1393">
                  <c:v>251</c:v>
                </c:pt>
                <c:pt idx="1394">
                  <c:v>235.19</c:v>
                </c:pt>
                <c:pt idx="1395">
                  <c:v>238.65</c:v>
                </c:pt>
                <c:pt idx="1396">
                  <c:v>230.2</c:v>
                </c:pt>
                <c:pt idx="1397">
                  <c:v>227.52</c:v>
                </c:pt>
                <c:pt idx="1398">
                  <c:v>234.18</c:v>
                </c:pt>
                <c:pt idx="1399">
                  <c:v>227.11</c:v>
                </c:pt>
                <c:pt idx="1400">
                  <c:v>217.16</c:v>
                </c:pt>
                <c:pt idx="1401">
                  <c:v>215.16</c:v>
                </c:pt>
                <c:pt idx="1402">
                  <c:v>207.24</c:v>
                </c:pt>
                <c:pt idx="1403">
                  <c:v>203.69</c:v>
                </c:pt>
                <c:pt idx="1404">
                  <c:v>201.49</c:v>
                </c:pt>
                <c:pt idx="1405">
                  <c:v>192.06</c:v>
                </c:pt>
                <c:pt idx="1406">
                  <c:v>197.5</c:v>
                </c:pt>
                <c:pt idx="1407">
                  <c:v>185.84</c:v>
                </c:pt>
                <c:pt idx="1408">
                  <c:v>179.11</c:v>
                </c:pt>
                <c:pt idx="1409">
                  <c:v>176.75</c:v>
                </c:pt>
                <c:pt idx="1410">
                  <c:v>188.23</c:v>
                </c:pt>
                <c:pt idx="1411">
                  <c:v>206.12</c:v>
                </c:pt>
                <c:pt idx="1412">
                  <c:v>210.57</c:v>
                </c:pt>
                <c:pt idx="1413">
                  <c:v>197.4</c:v>
                </c:pt>
                <c:pt idx="1414">
                  <c:v>180.21</c:v>
                </c:pt>
                <c:pt idx="1415">
                  <c:v>192</c:v>
                </c:pt>
                <c:pt idx="1416">
                  <c:v>195.78</c:v>
                </c:pt>
                <c:pt idx="1417">
                  <c:v>198.48</c:v>
                </c:pt>
                <c:pt idx="1418">
                  <c:v>202.01</c:v>
                </c:pt>
                <c:pt idx="1419">
                  <c:v>205.91</c:v>
                </c:pt>
                <c:pt idx="1420">
                  <c:v>190.88</c:v>
                </c:pt>
                <c:pt idx="1421">
                  <c:v>195.71</c:v>
                </c:pt>
                <c:pt idx="1422">
                  <c:v>199.37</c:v>
                </c:pt>
                <c:pt idx="1423">
                  <c:v>186.99</c:v>
                </c:pt>
                <c:pt idx="1424">
                  <c:v>170.13</c:v>
                </c:pt>
                <c:pt idx="1425">
                  <c:v>158.33000000000001</c:v>
                </c:pt>
                <c:pt idx="1426">
                  <c:v>161.22999999999999</c:v>
                </c:pt>
                <c:pt idx="1427">
                  <c:v>157.15</c:v>
                </c:pt>
                <c:pt idx="1428">
                  <c:v>165.02</c:v>
                </c:pt>
                <c:pt idx="1429">
                  <c:v>167.18</c:v>
                </c:pt>
                <c:pt idx="1430">
                  <c:v>174.8</c:v>
                </c:pt>
                <c:pt idx="1431">
                  <c:v>169.72</c:v>
                </c:pt>
                <c:pt idx="1432">
                  <c:v>166.08</c:v>
                </c:pt>
                <c:pt idx="1433">
                  <c:v>156.9</c:v>
                </c:pt>
                <c:pt idx="1434">
                  <c:v>148.82</c:v>
                </c:pt>
                <c:pt idx="1435">
                  <c:v>140</c:v>
                </c:pt>
                <c:pt idx="1436">
                  <c:v>137.16</c:v>
                </c:pt>
                <c:pt idx="1437">
                  <c:v>145.04</c:v>
                </c:pt>
                <c:pt idx="1438">
                  <c:v>140.86000000000001</c:v>
                </c:pt>
                <c:pt idx="1439">
                  <c:v>132.47999999999999</c:v>
                </c:pt>
                <c:pt idx="1440">
                  <c:v>125.17</c:v>
                </c:pt>
                <c:pt idx="1441">
                  <c:v>128.93</c:v>
                </c:pt>
                <c:pt idx="1442">
                  <c:v>144.09</c:v>
                </c:pt>
                <c:pt idx="1443">
                  <c:v>150.28</c:v>
                </c:pt>
                <c:pt idx="1444">
                  <c:v>159.66</c:v>
                </c:pt>
                <c:pt idx="1445">
                  <c:v>157.44</c:v>
                </c:pt>
                <c:pt idx="1446">
                  <c:v>163.13999999999999</c:v>
                </c:pt>
                <c:pt idx="1447">
                  <c:v>161.19999999999999</c:v>
                </c:pt>
                <c:pt idx="1448">
                  <c:v>161.94</c:v>
                </c:pt>
                <c:pt idx="1449">
                  <c:v>154.82</c:v>
                </c:pt>
                <c:pt idx="1450">
                  <c:v>160.74</c:v>
                </c:pt>
                <c:pt idx="1451">
                  <c:v>174.48</c:v>
                </c:pt>
                <c:pt idx="1452">
                  <c:v>168.63</c:v>
                </c:pt>
                <c:pt idx="1453">
                  <c:v>164.81</c:v>
                </c:pt>
                <c:pt idx="1454">
                  <c:v>169.5</c:v>
                </c:pt>
                <c:pt idx="1455">
                  <c:v>174.71</c:v>
                </c:pt>
                <c:pt idx="1456">
                  <c:v>165.67</c:v>
                </c:pt>
                <c:pt idx="1457">
                  <c:v>153.36000000000001</c:v>
                </c:pt>
                <c:pt idx="1458">
                  <c:v>152.58000000000001</c:v>
                </c:pt>
                <c:pt idx="1459">
                  <c:v>146.41999999999999</c:v>
                </c:pt>
                <c:pt idx="1460">
                  <c:v>145.31</c:v>
                </c:pt>
                <c:pt idx="1461">
                  <c:v>144.84</c:v>
                </c:pt>
                <c:pt idx="1462">
                  <c:v>145.96</c:v>
                </c:pt>
                <c:pt idx="1463">
                  <c:v>137.09</c:v>
                </c:pt>
                <c:pt idx="1464">
                  <c:v>131.61000000000001</c:v>
                </c:pt>
                <c:pt idx="1465">
                  <c:v>145.16999999999999</c:v>
                </c:pt>
                <c:pt idx="1466">
                  <c:v>130.36000000000001</c:v>
                </c:pt>
                <c:pt idx="1467">
                  <c:v>124.84</c:v>
                </c:pt>
                <c:pt idx="1468">
                  <c:v>122.78</c:v>
                </c:pt>
                <c:pt idx="1469">
                  <c:v>128.07</c:v>
                </c:pt>
                <c:pt idx="1470">
                  <c:v>120.05</c:v>
                </c:pt>
                <c:pt idx="1471">
                  <c:v>118.38</c:v>
                </c:pt>
                <c:pt idx="1472">
                  <c:v>118.92</c:v>
                </c:pt>
                <c:pt idx="1473">
                  <c:v>111.82</c:v>
                </c:pt>
                <c:pt idx="1474">
                  <c:v>118.03</c:v>
                </c:pt>
                <c:pt idx="1475">
                  <c:v>112.3</c:v>
                </c:pt>
                <c:pt idx="1476">
                  <c:v>118.48</c:v>
                </c:pt>
                <c:pt idx="1477">
                  <c:v>116.73</c:v>
                </c:pt>
                <c:pt idx="1478">
                  <c:v>107.38</c:v>
                </c:pt>
                <c:pt idx="1479">
                  <c:v>100.75</c:v>
                </c:pt>
                <c:pt idx="1480">
                  <c:v>97.77</c:v>
                </c:pt>
                <c:pt idx="1481">
                  <c:v>92.62</c:v>
                </c:pt>
                <c:pt idx="1482">
                  <c:v>99.22</c:v>
                </c:pt>
                <c:pt idx="1483">
                  <c:v>110.79</c:v>
                </c:pt>
                <c:pt idx="1484">
                  <c:v>99.68</c:v>
                </c:pt>
                <c:pt idx="1485">
                  <c:v>101.71</c:v>
                </c:pt>
                <c:pt idx="1486">
                  <c:v>97.61</c:v>
                </c:pt>
                <c:pt idx="1487">
                  <c:v>101.82</c:v>
                </c:pt>
                <c:pt idx="1488">
                  <c:v>103.03</c:v>
                </c:pt>
                <c:pt idx="1489">
                  <c:v>100.16</c:v>
                </c:pt>
                <c:pt idx="1490">
                  <c:v>92.17</c:v>
                </c:pt>
                <c:pt idx="1491">
                  <c:v>96.55</c:v>
                </c:pt>
                <c:pt idx="1492">
                  <c:v>100.82</c:v>
                </c:pt>
                <c:pt idx="1493">
                  <c:v>108.37</c:v>
                </c:pt>
                <c:pt idx="1494">
                  <c:v>105.17</c:v>
                </c:pt>
                <c:pt idx="1495">
                  <c:v>104.27</c:v>
                </c:pt>
                <c:pt idx="1496">
                  <c:v>109.21</c:v>
                </c:pt>
                <c:pt idx="1497">
                  <c:v>101.74</c:v>
                </c:pt>
                <c:pt idx="1498">
                  <c:v>101.34</c:v>
                </c:pt>
                <c:pt idx="1499">
                  <c:v>107.43</c:v>
                </c:pt>
                <c:pt idx="1500">
                  <c:v>108.39</c:v>
                </c:pt>
                <c:pt idx="1501">
                  <c:v>98.49</c:v>
                </c:pt>
                <c:pt idx="1502">
                  <c:v>90.73</c:v>
                </c:pt>
                <c:pt idx="1503">
                  <c:v>83.64</c:v>
                </c:pt>
                <c:pt idx="1504">
                  <c:v>81.86</c:v>
                </c:pt>
                <c:pt idx="1505">
                  <c:v>85.16</c:v>
                </c:pt>
                <c:pt idx="1506">
                  <c:v>78.73</c:v>
                </c:pt>
                <c:pt idx="1507">
                  <c:v>84.02</c:v>
                </c:pt>
                <c:pt idx="1508">
                  <c:v>85.17</c:v>
                </c:pt>
                <c:pt idx="1509">
                  <c:v>88.45</c:v>
                </c:pt>
                <c:pt idx="1510">
                  <c:v>97.41</c:v>
                </c:pt>
                <c:pt idx="1511">
                  <c:v>99.12</c:v>
                </c:pt>
                <c:pt idx="1512">
                  <c:v>97.21</c:v>
                </c:pt>
                <c:pt idx="1513">
                  <c:v>91.61</c:v>
                </c:pt>
                <c:pt idx="1514">
                  <c:v>89.6</c:v>
                </c:pt>
                <c:pt idx="1515">
                  <c:v>83.81</c:v>
                </c:pt>
                <c:pt idx="1516">
                  <c:v>85.17</c:v>
                </c:pt>
                <c:pt idx="1517">
                  <c:v>90.48</c:v>
                </c:pt>
                <c:pt idx="1518">
                  <c:v>88.7</c:v>
                </c:pt>
                <c:pt idx="1519">
                  <c:v>93.58</c:v>
                </c:pt>
                <c:pt idx="1520">
                  <c:v>92.71</c:v>
                </c:pt>
                <c:pt idx="1521">
                  <c:v>85.87</c:v>
                </c:pt>
                <c:pt idx="1522">
                  <c:v>83.51</c:v>
                </c:pt>
                <c:pt idx="1523">
                  <c:v>85.09</c:v>
                </c:pt>
                <c:pt idx="1524">
                  <c:v>81.180000000000007</c:v>
                </c:pt>
                <c:pt idx="1525">
                  <c:v>84.43</c:v>
                </c:pt>
                <c:pt idx="1526">
                  <c:v>85.31</c:v>
                </c:pt>
                <c:pt idx="1527">
                  <c:v>89.1</c:v>
                </c:pt>
                <c:pt idx="1528">
                  <c:v>93.4</c:v>
                </c:pt>
                <c:pt idx="1529">
                  <c:v>92.45</c:v>
                </c:pt>
                <c:pt idx="1530">
                  <c:v>87.33</c:v>
                </c:pt>
                <c:pt idx="1531">
                  <c:v>86.58</c:v>
                </c:pt>
                <c:pt idx="1532">
                  <c:v>78.95</c:v>
                </c:pt>
                <c:pt idx="1533">
                  <c:v>84.38</c:v>
                </c:pt>
                <c:pt idx="1534">
                  <c:v>85.6</c:v>
                </c:pt>
                <c:pt idx="1535">
                  <c:v>84.8</c:v>
                </c:pt>
                <c:pt idx="1536">
                  <c:v>87.37</c:v>
                </c:pt>
                <c:pt idx="1537">
                  <c:v>89.87</c:v>
                </c:pt>
                <c:pt idx="1538">
                  <c:v>97.69</c:v>
                </c:pt>
                <c:pt idx="1539">
                  <c:v>98.19</c:v>
                </c:pt>
                <c:pt idx="1540">
                  <c:v>84.92</c:v>
                </c:pt>
                <c:pt idx="1541">
                  <c:v>86.48</c:v>
                </c:pt>
                <c:pt idx="1542">
                  <c:v>81.260000000000005</c:v>
                </c:pt>
                <c:pt idx="1543">
                  <c:v>86.23</c:v>
                </c:pt>
                <c:pt idx="1544">
                  <c:v>85.58</c:v>
                </c:pt>
                <c:pt idx="1545">
                  <c:v>86.9</c:v>
                </c:pt>
                <c:pt idx="1546">
                  <c:v>87.46</c:v>
                </c:pt>
                <c:pt idx="1547">
                  <c:v>86.76</c:v>
                </c:pt>
                <c:pt idx="1548">
                  <c:v>81.39</c:v>
                </c:pt>
                <c:pt idx="1549">
                  <c:v>80.69</c:v>
                </c:pt>
                <c:pt idx="1550">
                  <c:v>76.040000000000006</c:v>
                </c:pt>
                <c:pt idx="1551">
                  <c:v>73.319999999999993</c:v>
                </c:pt>
                <c:pt idx="1552">
                  <c:v>72.84</c:v>
                </c:pt>
                <c:pt idx="1553">
                  <c:v>72.91</c:v>
                </c:pt>
                <c:pt idx="1554">
                  <c:v>75.73</c:v>
                </c:pt>
                <c:pt idx="1555">
                  <c:v>72.34</c:v>
                </c:pt>
                <c:pt idx="1556">
                  <c:v>71.12</c:v>
                </c:pt>
                <c:pt idx="1557">
                  <c:v>71.22</c:v>
                </c:pt>
                <c:pt idx="1558">
                  <c:v>69.58</c:v>
                </c:pt>
                <c:pt idx="1559">
                  <c:v>67.650000000000006</c:v>
                </c:pt>
                <c:pt idx="1560">
                  <c:v>67.010000000000005</c:v>
                </c:pt>
                <c:pt idx="1561">
                  <c:v>65.94</c:v>
                </c:pt>
                <c:pt idx="1562">
                  <c:v>67.900000000000006</c:v>
                </c:pt>
                <c:pt idx="1563">
                  <c:v>69.42</c:v>
                </c:pt>
                <c:pt idx="1564">
                  <c:v>72.19</c:v>
                </c:pt>
                <c:pt idx="1565">
                  <c:v>75.650000000000006</c:v>
                </c:pt>
                <c:pt idx="1566">
                  <c:v>70.87</c:v>
                </c:pt>
                <c:pt idx="1567">
                  <c:v>77.97</c:v>
                </c:pt>
                <c:pt idx="1568">
                  <c:v>77.69</c:v>
                </c:pt>
                <c:pt idx="1569">
                  <c:v>73.91</c:v>
                </c:pt>
                <c:pt idx="1570">
                  <c:v>76.010000000000005</c:v>
                </c:pt>
                <c:pt idx="1571">
                  <c:v>74.510000000000005</c:v>
                </c:pt>
                <c:pt idx="1572">
                  <c:v>72.8</c:v>
                </c:pt>
                <c:pt idx="1573">
                  <c:v>69.77</c:v>
                </c:pt>
                <c:pt idx="1574">
                  <c:v>68.13</c:v>
                </c:pt>
                <c:pt idx="1575">
                  <c:v>69</c:v>
                </c:pt>
                <c:pt idx="1576">
                  <c:v>70.11</c:v>
                </c:pt>
                <c:pt idx="1577">
                  <c:v>73.290000000000006</c:v>
                </c:pt>
                <c:pt idx="1578">
                  <c:v>70.59</c:v>
                </c:pt>
                <c:pt idx="1579">
                  <c:v>69.14</c:v>
                </c:pt>
                <c:pt idx="1580">
                  <c:v>69.63</c:v>
                </c:pt>
                <c:pt idx="1581">
                  <c:v>77.53</c:v>
                </c:pt>
                <c:pt idx="1582">
                  <c:v>76.25</c:v>
                </c:pt>
                <c:pt idx="1583">
                  <c:v>78.03</c:v>
                </c:pt>
                <c:pt idx="1584">
                  <c:v>76.84</c:v>
                </c:pt>
                <c:pt idx="1585">
                  <c:v>71.989999999999995</c:v>
                </c:pt>
                <c:pt idx="1586">
                  <c:v>67.83</c:v>
                </c:pt>
                <c:pt idx="1587">
                  <c:v>67.23</c:v>
                </c:pt>
                <c:pt idx="1588">
                  <c:v>66.39</c:v>
                </c:pt>
                <c:pt idx="1589">
                  <c:v>63.27</c:v>
                </c:pt>
                <c:pt idx="1590">
                  <c:v>68.39</c:v>
                </c:pt>
                <c:pt idx="1591">
                  <c:v>71.209999999999994</c:v>
                </c:pt>
                <c:pt idx="1592">
                  <c:v>68.760000000000005</c:v>
                </c:pt>
                <c:pt idx="1593">
                  <c:v>70.87</c:v>
                </c:pt>
                <c:pt idx="1594">
                  <c:v>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425-AF43-00D5BE6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27856"/>
        <c:axId val="1131638048"/>
      </c:lineChart>
      <c:catAx>
        <c:axId val="9610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8048"/>
        <c:crosses val="autoZero"/>
        <c:auto val="1"/>
        <c:lblAlgn val="ctr"/>
        <c:lblOffset val="100"/>
        <c:noMultiLvlLbl val="0"/>
      </c:catAx>
      <c:valAx>
        <c:axId val="1131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0</xdr:rowOff>
    </xdr:from>
    <xdr:to>
      <xdr:col>4</xdr:col>
      <xdr:colOff>333375</xdr:colOff>
      <xdr:row>2</xdr:row>
      <xdr:rowOff>132398</xdr:rowOff>
    </xdr:to>
    <xdr:pic>
      <xdr:nvPicPr>
        <xdr:cNvPr id="2" name="Picture 1" descr="Twilio-logo-red.svg">
          <a:extLst>
            <a:ext uri="{FF2B5EF4-FFF2-40B4-BE49-F238E27FC236}">
              <a16:creationId xmlns:a16="http://schemas.microsoft.com/office/drawing/2014/main" id="{02DD2333-5CA7-436D-93B0-1D654772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61925"/>
          <a:ext cx="1076325" cy="32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409574</xdr:colOff>
      <xdr:row>3</xdr:row>
      <xdr:rowOff>161924</xdr:rowOff>
    </xdr:from>
    <xdr:to>
      <xdr:col>28</xdr:col>
      <xdr:colOff>419099</xdr:colOff>
      <xdr:row>28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B9852-4F9B-4C57-9085-6182A72C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28575</xdr:rowOff>
    </xdr:from>
    <xdr:to>
      <xdr:col>21</xdr:col>
      <xdr:colOff>9525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ED336B-143B-490D-898B-F8B180976103}"/>
            </a:ext>
          </a:extLst>
        </xdr:cNvPr>
        <xdr:cNvCxnSpPr/>
      </xdr:nvCxnSpPr>
      <xdr:spPr>
        <a:xfrm>
          <a:off x="13201650" y="28575"/>
          <a:ext cx="0" cy="14154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0</xdr:row>
      <xdr:rowOff>0</xdr:rowOff>
    </xdr:from>
    <xdr:to>
      <xdr:col>28</xdr:col>
      <xdr:colOff>19050</xdr:colOff>
      <xdr:row>87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99DBC6E-145A-400A-87C4-2B34A2A31C5C}"/>
            </a:ext>
          </a:extLst>
        </xdr:cNvPr>
        <xdr:cNvCxnSpPr/>
      </xdr:nvCxnSpPr>
      <xdr:spPr>
        <a:xfrm>
          <a:off x="17535525" y="0"/>
          <a:ext cx="0" cy="13668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twilio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twilio.com/news/news-details/2020/Twilio-Announces-Fourth-Quarter-and-Full-Year-2019-Results/default.aspx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investors.twilio.com/news/news-details/2022/Twilio-Announces-Fourth-Quarter-and-Full-Year-2021-Results/" TargetMode="External"/><Relationship Id="rId7" Type="http://schemas.openxmlformats.org/officeDocument/2006/relationships/hyperlink" Target="https://investors.twilio.com/news/news-details/2019/Twilio-Announces-Fourth-Quarter-and-Full-Year-2018-Results/default.aspx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investors.twilio.com/news/news-details/2022/Twilio-Announces-First-Quarter-2022-Results/" TargetMode="External"/><Relationship Id="rId1" Type="http://schemas.openxmlformats.org/officeDocument/2006/relationships/hyperlink" Target="https://investors.twilio.com/news/news-details/2022/Twilio-Announces-Second-Quarter-2022-Results/default.aspx" TargetMode="External"/><Relationship Id="rId6" Type="http://schemas.openxmlformats.org/officeDocument/2006/relationships/hyperlink" Target="https://investors.twilio.com/news/news-details/2020/Twilio-Announces-Fourth-Quarter-and-Full-Year-2019-Results/default.aspx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investors.twilio.com/news/news-details/2021/Twilio-Announces-Third-Quarter-2021-Results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investors.twilio.com/news/news-details/2022/Twilio-Announces-Fourth-Quarter-and-Full-Year-2021-Results/" TargetMode="External"/><Relationship Id="rId9" Type="http://schemas.openxmlformats.org/officeDocument/2006/relationships/hyperlink" Target="https://investors.twilio.com/news/news-details/2022/Twilio-Announces-Third-Quarter-2022-Result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F688-7B08-4E67-BE87-6887CCA7D948}">
  <dimension ref="B2:R41"/>
  <sheetViews>
    <sheetView tabSelected="1" workbookViewId="0">
      <selection activeCell="C37" sqref="C37:D37"/>
    </sheetView>
  </sheetViews>
  <sheetFormatPr defaultRowHeight="12.75" x14ac:dyDescent="0.2"/>
  <cols>
    <col min="1" max="16384" width="9.140625" style="1"/>
  </cols>
  <sheetData>
    <row r="2" spans="2:18" ht="15" x14ac:dyDescent="0.25">
      <c r="B2" s="3" t="s">
        <v>0</v>
      </c>
      <c r="F2"/>
      <c r="G2" s="95" t="s">
        <v>1716</v>
      </c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</row>
    <row r="3" spans="2:18" x14ac:dyDescent="0.2">
      <c r="B3" s="2" t="s">
        <v>1</v>
      </c>
    </row>
    <row r="5" spans="2:18" x14ac:dyDescent="0.2">
      <c r="B5" s="84" t="s">
        <v>2</v>
      </c>
      <c r="C5" s="85"/>
      <c r="D5" s="86"/>
      <c r="G5" s="84" t="s">
        <v>24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2:18" x14ac:dyDescent="0.2">
      <c r="B6" s="5" t="s">
        <v>3</v>
      </c>
      <c r="C6" s="4">
        <v>49.02</v>
      </c>
      <c r="D6" s="16"/>
      <c r="G6" s="20"/>
      <c r="H6" s="8"/>
      <c r="I6" s="8"/>
      <c r="J6" s="8"/>
      <c r="K6" s="8"/>
      <c r="L6" s="8"/>
      <c r="M6" s="8"/>
      <c r="N6" s="8"/>
      <c r="O6" s="8"/>
      <c r="P6" s="8"/>
      <c r="Q6" s="9"/>
    </row>
    <row r="7" spans="2:18" x14ac:dyDescent="0.2">
      <c r="B7" s="5" t="s">
        <v>4</v>
      </c>
      <c r="C7" s="18">
        <f>'Financial Model'!U19</f>
        <v>183.692564</v>
      </c>
      <c r="D7" s="16" t="str">
        <f>$C$28</f>
        <v>Q322</v>
      </c>
      <c r="G7" s="20"/>
      <c r="H7" s="8"/>
      <c r="I7" s="8"/>
      <c r="J7" s="8"/>
      <c r="K7" s="8"/>
      <c r="L7" s="8"/>
      <c r="M7" s="8"/>
      <c r="N7" s="8"/>
      <c r="O7" s="8"/>
      <c r="P7" s="8"/>
      <c r="Q7" s="9"/>
    </row>
    <row r="8" spans="2:18" x14ac:dyDescent="0.2">
      <c r="B8" s="5" t="s">
        <v>5</v>
      </c>
      <c r="C8" s="18">
        <f>C6*C7</f>
        <v>9004.6094872800004</v>
      </c>
      <c r="D8" s="16"/>
      <c r="G8" s="20"/>
      <c r="H8" s="8"/>
      <c r="I8" s="8"/>
      <c r="J8" s="8"/>
      <c r="K8" s="8"/>
      <c r="L8" s="8"/>
      <c r="M8" s="8"/>
      <c r="N8" s="8"/>
      <c r="O8" s="8"/>
      <c r="P8" s="8"/>
      <c r="Q8" s="9"/>
    </row>
    <row r="9" spans="2:18" x14ac:dyDescent="0.2">
      <c r="B9" s="5" t="s">
        <v>6</v>
      </c>
      <c r="C9" s="18">
        <f>'Financial Model'!U72</f>
        <v>4208.5450000000001</v>
      </c>
      <c r="D9" s="16" t="str">
        <f t="shared" ref="D9:D11" si="0">$C$28</f>
        <v>Q322</v>
      </c>
      <c r="G9" s="20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8" x14ac:dyDescent="0.2">
      <c r="B10" s="5" t="s">
        <v>7</v>
      </c>
      <c r="C10" s="18">
        <f>'Financial Model'!U73</f>
        <v>1011.827</v>
      </c>
      <c r="D10" s="16" t="str">
        <f t="shared" si="0"/>
        <v>Q322</v>
      </c>
      <c r="G10" s="20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2:18" x14ac:dyDescent="0.2">
      <c r="B11" s="5" t="s">
        <v>8</v>
      </c>
      <c r="C11" s="18">
        <f>C9-C10</f>
        <v>3196.7179999999998</v>
      </c>
      <c r="D11" s="16" t="str">
        <f t="shared" si="0"/>
        <v>Q322</v>
      </c>
      <c r="G11" s="20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8" x14ac:dyDescent="0.2">
      <c r="B12" s="6" t="s">
        <v>9</v>
      </c>
      <c r="C12" s="19">
        <f>C8-C11</f>
        <v>5807.8914872800005</v>
      </c>
      <c r="D12" s="17"/>
      <c r="G12" s="20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8" x14ac:dyDescent="0.2">
      <c r="G13" s="20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8" x14ac:dyDescent="0.2">
      <c r="G14" s="20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8" x14ac:dyDescent="0.2">
      <c r="B15" s="84" t="s">
        <v>10</v>
      </c>
      <c r="C15" s="85"/>
      <c r="D15" s="86"/>
      <c r="G15" s="20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8" x14ac:dyDescent="0.2">
      <c r="B16" s="7" t="s">
        <v>11</v>
      </c>
      <c r="C16" s="93" t="s">
        <v>22</v>
      </c>
      <c r="D16" s="94"/>
      <c r="G16" s="20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">
      <c r="B17" s="7" t="s">
        <v>12</v>
      </c>
      <c r="C17" s="96"/>
      <c r="D17" s="97"/>
      <c r="G17" s="20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">
      <c r="B18" s="7" t="s">
        <v>13</v>
      </c>
      <c r="C18" s="93" t="s">
        <v>23</v>
      </c>
      <c r="D18" s="94"/>
      <c r="G18" s="20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">
      <c r="B19" s="10" t="s">
        <v>14</v>
      </c>
      <c r="C19" s="98"/>
      <c r="D19" s="99"/>
      <c r="G19" s="20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">
      <c r="G20" s="20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">
      <c r="G21" s="20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">
      <c r="B22" s="84" t="s">
        <v>15</v>
      </c>
      <c r="C22" s="85"/>
      <c r="D22" s="86"/>
      <c r="G22" s="20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">
      <c r="B23" s="13" t="s">
        <v>16</v>
      </c>
      <c r="C23" s="93" t="s">
        <v>21</v>
      </c>
      <c r="D23" s="94"/>
      <c r="G23" s="20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">
      <c r="B24" s="13" t="s">
        <v>17</v>
      </c>
      <c r="C24" s="93">
        <v>2008</v>
      </c>
      <c r="D24" s="94"/>
      <c r="G24" s="20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">
      <c r="B25" s="13" t="s">
        <v>1722</v>
      </c>
      <c r="C25" s="93">
        <v>2016</v>
      </c>
      <c r="D25" s="94"/>
      <c r="G25" s="20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">
      <c r="B26" s="13"/>
      <c r="C26" s="93"/>
      <c r="D26" s="94"/>
      <c r="G26" s="20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">
      <c r="B27" s="13"/>
      <c r="C27" s="93"/>
      <c r="D27" s="94"/>
      <c r="G27" s="20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">
      <c r="B28" s="13" t="s">
        <v>18</v>
      </c>
      <c r="C28" s="15" t="s">
        <v>43</v>
      </c>
      <c r="D28" s="33">
        <f>'Financial Model'!U3</f>
        <v>37926</v>
      </c>
      <c r="G28" s="20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">
      <c r="B29" s="14" t="s">
        <v>19</v>
      </c>
      <c r="C29" s="91" t="s">
        <v>20</v>
      </c>
      <c r="D29" s="92"/>
      <c r="G29" s="21"/>
      <c r="H29" s="11"/>
      <c r="I29" s="11"/>
      <c r="J29" s="11"/>
      <c r="K29" s="11"/>
      <c r="L29" s="11"/>
      <c r="M29" s="11"/>
      <c r="N29" s="11"/>
      <c r="O29" s="11"/>
      <c r="P29" s="11"/>
      <c r="Q29" s="12"/>
    </row>
    <row r="32" spans="2:17" x14ac:dyDescent="0.2">
      <c r="B32" s="84" t="s">
        <v>106</v>
      </c>
      <c r="C32" s="85"/>
      <c r="D32" s="86"/>
    </row>
    <row r="33" spans="2:4" x14ac:dyDescent="0.2">
      <c r="B33" s="13" t="s">
        <v>1719</v>
      </c>
      <c r="C33" s="87">
        <f>C6/'Financial Model'!U70</f>
        <v>0.85506649460900186</v>
      </c>
      <c r="D33" s="88"/>
    </row>
    <row r="34" spans="2:4" x14ac:dyDescent="0.2">
      <c r="B34" s="13" t="s">
        <v>1720</v>
      </c>
      <c r="C34" s="87">
        <f>C8/SUM('Financial Model'!R4:U4)</f>
        <v>2.4707454311946444</v>
      </c>
      <c r="D34" s="88"/>
    </row>
    <row r="35" spans="2:4" x14ac:dyDescent="0.2">
      <c r="B35" s="13" t="s">
        <v>1732</v>
      </c>
      <c r="C35" s="87">
        <f>C12/SUM('Financial Model'!R4:U4)</f>
        <v>1.5936084043780052</v>
      </c>
      <c r="D35" s="88"/>
    </row>
    <row r="36" spans="2:4" x14ac:dyDescent="0.2">
      <c r="B36" s="13" t="s">
        <v>1721</v>
      </c>
      <c r="C36" s="87">
        <f>C6/SUM('Financial Model'!R18:U18)</f>
        <v>-6.7618910307413636</v>
      </c>
      <c r="D36" s="88"/>
    </row>
    <row r="37" spans="2:4" x14ac:dyDescent="0.2">
      <c r="B37" s="13" t="s">
        <v>1733</v>
      </c>
      <c r="C37" s="87">
        <f>C12/SUM('Financial Model'!R17:U17)</f>
        <v>-4.4061966235825452</v>
      </c>
      <c r="D37" s="88"/>
    </row>
    <row r="38" spans="2:4" x14ac:dyDescent="0.2">
      <c r="B38" s="13"/>
      <c r="C38" s="46"/>
      <c r="D38" s="47"/>
    </row>
    <row r="39" spans="2:4" x14ac:dyDescent="0.2">
      <c r="B39" s="13" t="s">
        <v>103</v>
      </c>
      <c r="C39" s="87">
        <f>'Financial Model'!U80</f>
        <v>1.206024019528078</v>
      </c>
      <c r="D39" s="88"/>
    </row>
    <row r="40" spans="2:4" x14ac:dyDescent="0.2">
      <c r="B40" s="13" t="s">
        <v>105</v>
      </c>
      <c r="C40" s="87">
        <f>'Financial Model'!U81</f>
        <v>3.4848498391023606</v>
      </c>
      <c r="D40" s="88"/>
    </row>
    <row r="41" spans="2:4" x14ac:dyDescent="0.2">
      <c r="B41" s="14" t="s">
        <v>104</v>
      </c>
      <c r="C41" s="89">
        <f>'Financial Model'!U82</f>
        <v>-9.5372734774675205</v>
      </c>
      <c r="D41" s="90"/>
    </row>
  </sheetData>
  <mergeCells count="24">
    <mergeCell ref="G2:R2"/>
    <mergeCell ref="C17:D17"/>
    <mergeCell ref="C18:D18"/>
    <mergeCell ref="C19:D19"/>
    <mergeCell ref="G5:Q5"/>
    <mergeCell ref="B5:D5"/>
    <mergeCell ref="B15:D15"/>
    <mergeCell ref="C16:D16"/>
    <mergeCell ref="B32:D32"/>
    <mergeCell ref="C39:D39"/>
    <mergeCell ref="C40:D40"/>
    <mergeCell ref="C41:D41"/>
    <mergeCell ref="B22:D22"/>
    <mergeCell ref="C29:D29"/>
    <mergeCell ref="C27:D27"/>
    <mergeCell ref="C26:D26"/>
    <mergeCell ref="C25:D25"/>
    <mergeCell ref="C24:D24"/>
    <mergeCell ref="C23:D23"/>
    <mergeCell ref="C33:D33"/>
    <mergeCell ref="C34:D34"/>
    <mergeCell ref="C36:D36"/>
    <mergeCell ref="C35:D35"/>
    <mergeCell ref="C37:D37"/>
  </mergeCells>
  <hyperlinks>
    <hyperlink ref="C29:D29" r:id="rId1" display="Link" xr:uid="{14045B38-8430-46EA-8F9C-1AE5F20888F1}"/>
  </hyperlinks>
  <pageMargins left="0.7" right="0.7" top="0.75" bottom="0.75" header="0.3" footer="0.3"/>
  <pageSetup paperSize="256" orientation="portrait" horizontalDpi="203" verticalDpi="203" r:id="rId2"/>
  <ignoredErrors>
    <ignoredError sqref="C34:C35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CDF-F7C9-4E5D-B993-E2CE69E727D4}">
  <dimension ref="A1:BW82"/>
  <sheetViews>
    <sheetView workbookViewId="0">
      <pane xSplit="2" ySplit="3" topLeftCell="L4" activePane="bottomRight" state="frozen"/>
      <selection pane="topRight" activeCell="C1" sqref="C1"/>
      <selection pane="bottomLeft" activeCell="A4" sqref="A4"/>
      <selection pane="bottomRight" activeCell="AA17" sqref="AA17"/>
    </sheetView>
  </sheetViews>
  <sheetFormatPr defaultRowHeight="12.75" x14ac:dyDescent="0.2"/>
  <cols>
    <col min="1" max="1" width="4.7109375" style="1" customWidth="1"/>
    <col min="2" max="2" width="19.42578125" style="1" bestFit="1" customWidth="1"/>
    <col min="3" max="21" width="9.140625" style="1"/>
    <col min="22" max="22" width="9.140625" style="51"/>
    <col min="23" max="23" width="10" style="1" bestFit="1" customWidth="1"/>
    <col min="24" max="28" width="9.140625" style="1"/>
    <col min="29" max="29" width="9.140625" style="52"/>
    <col min="30" max="39" width="9.140625" style="35"/>
    <col min="40" max="40" width="9.140625" style="1"/>
    <col min="41" max="41" width="17.5703125" style="1" bestFit="1" customWidth="1"/>
    <col min="42" max="42" width="10.7109375" style="1" bestFit="1" customWidth="1"/>
    <col min="43" max="16384" width="9.140625" style="1"/>
  </cols>
  <sheetData>
    <row r="1" spans="1:39" s="22" customFormat="1" x14ac:dyDescent="0.2">
      <c r="C1" s="22" t="s">
        <v>25</v>
      </c>
      <c r="D1" s="22" t="s">
        <v>27</v>
      </c>
      <c r="E1" s="22" t="s">
        <v>28</v>
      </c>
      <c r="F1" s="22" t="s">
        <v>29</v>
      </c>
      <c r="G1" s="22" t="s">
        <v>26</v>
      </c>
      <c r="H1" s="22" t="s">
        <v>30</v>
      </c>
      <c r="I1" s="22" t="s">
        <v>31</v>
      </c>
      <c r="J1" s="27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7" t="s">
        <v>39</v>
      </c>
      <c r="R1" s="27" t="s">
        <v>40</v>
      </c>
      <c r="S1" s="27" t="s">
        <v>41</v>
      </c>
      <c r="T1" s="27" t="s">
        <v>42</v>
      </c>
      <c r="U1" s="27" t="s">
        <v>43</v>
      </c>
      <c r="V1" s="48" t="s">
        <v>44</v>
      </c>
      <c r="Y1" s="27" t="s">
        <v>45</v>
      </c>
      <c r="Z1" s="27" t="s">
        <v>46</v>
      </c>
      <c r="AA1" s="22" t="s">
        <v>47</v>
      </c>
      <c r="AB1" s="27" t="s">
        <v>48</v>
      </c>
      <c r="AC1" s="53" t="s">
        <v>49</v>
      </c>
      <c r="AD1" s="68" t="s">
        <v>50</v>
      </c>
      <c r="AE1" s="68" t="s">
        <v>51</v>
      </c>
      <c r="AF1" s="68" t="s">
        <v>52</v>
      </c>
      <c r="AG1" s="68" t="s">
        <v>53</v>
      </c>
      <c r="AH1" s="68" t="s">
        <v>54</v>
      </c>
      <c r="AI1" s="68" t="s">
        <v>55</v>
      </c>
      <c r="AJ1" s="68" t="s">
        <v>56</v>
      </c>
      <c r="AK1" s="68" t="s">
        <v>57</v>
      </c>
      <c r="AL1" s="68" t="s">
        <v>58</v>
      </c>
      <c r="AM1" s="68" t="s">
        <v>1724</v>
      </c>
    </row>
    <row r="2" spans="1:39" s="24" customFormat="1" x14ac:dyDescent="0.2">
      <c r="A2" s="23"/>
      <c r="F2" s="26">
        <v>43465</v>
      </c>
      <c r="J2" s="26">
        <v>43830</v>
      </c>
      <c r="M2" s="26">
        <v>44104</v>
      </c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U2" s="26">
        <v>44834</v>
      </c>
      <c r="V2" s="49"/>
      <c r="Y2" s="26">
        <v>43465</v>
      </c>
      <c r="Z2" s="26">
        <v>43830</v>
      </c>
      <c r="AA2" s="26">
        <v>44196</v>
      </c>
      <c r="AB2" s="26">
        <v>44561</v>
      </c>
      <c r="AC2" s="54"/>
      <c r="AD2" s="69"/>
      <c r="AE2" s="69"/>
      <c r="AF2" s="69"/>
      <c r="AG2" s="69"/>
      <c r="AH2" s="69"/>
      <c r="AI2" s="69"/>
      <c r="AJ2" s="69"/>
      <c r="AK2" s="69"/>
      <c r="AL2" s="69"/>
      <c r="AM2" s="69"/>
    </row>
    <row r="3" spans="1:39" s="24" customFormat="1" x14ac:dyDescent="0.2">
      <c r="A3" s="23"/>
      <c r="J3" s="25">
        <v>38384</v>
      </c>
      <c r="Q3" s="25">
        <v>46661</v>
      </c>
      <c r="R3" s="25">
        <v>39845</v>
      </c>
      <c r="S3" s="25">
        <v>38108</v>
      </c>
      <c r="T3" s="25">
        <v>38200</v>
      </c>
      <c r="U3" s="25">
        <v>37926</v>
      </c>
      <c r="V3" s="54" t="s">
        <v>1723</v>
      </c>
      <c r="Z3" s="25">
        <v>38384</v>
      </c>
      <c r="AB3" s="25">
        <v>39845</v>
      </c>
      <c r="AC3" s="54" t="s">
        <v>1723</v>
      </c>
      <c r="AD3" s="69"/>
      <c r="AE3" s="69"/>
      <c r="AF3" s="69"/>
      <c r="AG3" s="69"/>
      <c r="AH3" s="69"/>
      <c r="AI3" s="69"/>
      <c r="AJ3" s="69"/>
      <c r="AK3" s="69"/>
      <c r="AL3" s="69"/>
      <c r="AM3" s="69"/>
    </row>
    <row r="4" spans="1:39" s="29" customFormat="1" x14ac:dyDescent="0.2">
      <c r="B4" s="29" t="s">
        <v>59</v>
      </c>
      <c r="F4" s="29">
        <v>204.30199999999999</v>
      </c>
      <c r="J4" s="29">
        <v>331.22399999999999</v>
      </c>
      <c r="M4" s="29">
        <v>447.96899999999999</v>
      </c>
      <c r="N4" s="29">
        <v>548.09</v>
      </c>
      <c r="O4" s="29">
        <v>589.98800000000006</v>
      </c>
      <c r="P4" s="29">
        <v>668.93100000000004</v>
      </c>
      <c r="Q4" s="29">
        <v>740.17600000000004</v>
      </c>
      <c r="R4" s="29">
        <v>842.74400000000003</v>
      </c>
      <c r="S4" s="29">
        <v>875.36300000000006</v>
      </c>
      <c r="T4" s="29">
        <v>943.35400000000004</v>
      </c>
      <c r="U4" s="29">
        <v>983.03</v>
      </c>
      <c r="V4" s="56">
        <f>U4*(1+V22)</f>
        <v>1024.3747107660538</v>
      </c>
      <c r="Y4" s="29">
        <v>650.06700000000001</v>
      </c>
      <c r="Z4" s="29">
        <v>1134.4680000000001</v>
      </c>
      <c r="AA4" s="29">
        <v>1761.7760000000001</v>
      </c>
      <c r="AB4" s="29">
        <v>2841.8389999999999</v>
      </c>
      <c r="AC4" s="59">
        <f>SUM(S4:V4)</f>
        <v>3826.1217107660541</v>
      </c>
      <c r="AD4" s="70">
        <f>AC4*(1+AD21)</f>
        <v>5165.2643095341737</v>
      </c>
      <c r="AE4" s="70">
        <f t="shared" ref="AE4:AM4" si="0">AD4*(1+AE21)</f>
        <v>6714.8436023944259</v>
      </c>
      <c r="AF4" s="70">
        <f t="shared" si="0"/>
        <v>8594.9998110648648</v>
      </c>
      <c r="AG4" s="70">
        <f t="shared" si="0"/>
        <v>10313.999773277837</v>
      </c>
      <c r="AH4" s="70">
        <f t="shared" si="0"/>
        <v>11861.099739269512</v>
      </c>
      <c r="AI4" s="70">
        <f t="shared" si="0"/>
        <v>13640.264700159938</v>
      </c>
      <c r="AJ4" s="70">
        <f t="shared" si="0"/>
        <v>15140.693817177533</v>
      </c>
      <c r="AK4" s="70">
        <f t="shared" si="0"/>
        <v>16200.542384379962</v>
      </c>
      <c r="AL4" s="70">
        <f t="shared" si="0"/>
        <v>17334.58035128656</v>
      </c>
      <c r="AM4" s="70">
        <f t="shared" si="0"/>
        <v>18548.000975876621</v>
      </c>
    </row>
    <row r="5" spans="1:39" x14ac:dyDescent="0.2">
      <c r="B5" s="1" t="s">
        <v>60</v>
      </c>
      <c r="F5" s="30">
        <v>96.287999999999997</v>
      </c>
      <c r="J5" s="30">
        <v>156.53399999999999</v>
      </c>
      <c r="M5" s="30">
        <v>217.095</v>
      </c>
      <c r="N5" s="30">
        <v>265.96899999999999</v>
      </c>
      <c r="O5" s="30">
        <v>291.68400000000003</v>
      </c>
      <c r="P5" s="30">
        <v>337.68400000000003</v>
      </c>
      <c r="Q5" s="30">
        <v>375.56099999999998</v>
      </c>
      <c r="R5" s="30">
        <v>446.197</v>
      </c>
      <c r="S5" s="30">
        <v>450.29199999999997</v>
      </c>
      <c r="T5" s="30">
        <v>498.065</v>
      </c>
      <c r="U5" s="30">
        <v>520.95500000000004</v>
      </c>
      <c r="V5" s="57">
        <f>V4*V24</f>
        <v>481.5091548347703</v>
      </c>
      <c r="W5" s="2"/>
      <c r="Y5" s="30">
        <v>300.84100000000001</v>
      </c>
      <c r="Z5" s="30">
        <v>525.55100000000004</v>
      </c>
      <c r="AA5" s="30">
        <v>846.11500000000001</v>
      </c>
      <c r="AB5" s="30">
        <v>1451.126</v>
      </c>
      <c r="AC5" s="64">
        <f>SUM(S5:V5)</f>
        <v>1950.8211548347701</v>
      </c>
      <c r="AD5" s="36">
        <f>AD4*AD24</f>
        <v>2582.6321547670868</v>
      </c>
      <c r="AE5" s="36">
        <f t="shared" ref="AE5:AM5" si="1">AE4*AE24</f>
        <v>3357.421801197213</v>
      </c>
      <c r="AF5" s="36">
        <f t="shared" si="1"/>
        <v>4555.349899864379</v>
      </c>
      <c r="AG5" s="36">
        <f t="shared" si="1"/>
        <v>5672.6998753028111</v>
      </c>
      <c r="AH5" s="36">
        <f t="shared" si="1"/>
        <v>6523.6048565982319</v>
      </c>
      <c r="AI5" s="36">
        <f t="shared" si="1"/>
        <v>7502.1455850879665</v>
      </c>
      <c r="AJ5" s="36">
        <f t="shared" si="1"/>
        <v>8327.3815994476445</v>
      </c>
      <c r="AK5" s="36">
        <f t="shared" si="1"/>
        <v>8910.2983114089802</v>
      </c>
      <c r="AL5" s="36">
        <f t="shared" si="1"/>
        <v>9534.0191932076086</v>
      </c>
      <c r="AM5" s="36">
        <f t="shared" si="1"/>
        <v>10201.400536732142</v>
      </c>
    </row>
    <row r="6" spans="1:39" s="2" customFormat="1" x14ac:dyDescent="0.2">
      <c r="B6" s="2" t="s">
        <v>61</v>
      </c>
      <c r="F6" s="29">
        <f t="shared" ref="F6" si="2">F4-F5</f>
        <v>108.014</v>
      </c>
      <c r="J6" s="29">
        <f t="shared" ref="J6" si="3">J4-J5</f>
        <v>174.69</v>
      </c>
      <c r="M6" s="29">
        <f t="shared" ref="M6" si="4">M4-M5</f>
        <v>230.874</v>
      </c>
      <c r="N6" s="29">
        <f t="shared" ref="N6:U6" si="5">N4-N5</f>
        <v>282.12100000000004</v>
      </c>
      <c r="O6" s="29">
        <f t="shared" si="5"/>
        <v>298.30400000000003</v>
      </c>
      <c r="P6" s="29">
        <f t="shared" si="5"/>
        <v>331.24700000000001</v>
      </c>
      <c r="Q6" s="29">
        <f t="shared" si="5"/>
        <v>364.61500000000007</v>
      </c>
      <c r="R6" s="29">
        <f t="shared" si="5"/>
        <v>396.54700000000003</v>
      </c>
      <c r="S6" s="29">
        <f t="shared" si="5"/>
        <v>425.07100000000008</v>
      </c>
      <c r="T6" s="29">
        <f t="shared" si="5"/>
        <v>445.28900000000004</v>
      </c>
      <c r="U6" s="29">
        <f t="shared" si="5"/>
        <v>462.07499999999993</v>
      </c>
      <c r="V6" s="56">
        <f>V4-V5</f>
        <v>542.86555593128355</v>
      </c>
      <c r="Y6" s="29">
        <f t="shared" ref="Y6:Z6" si="6">Y4-Y5</f>
        <v>349.226</v>
      </c>
      <c r="Z6" s="29">
        <f t="shared" si="6"/>
        <v>608.91700000000003</v>
      </c>
      <c r="AA6" s="29">
        <f>AA4-AA5</f>
        <v>915.66100000000006</v>
      </c>
      <c r="AB6" s="29">
        <f>AB4-AB5</f>
        <v>1390.713</v>
      </c>
      <c r="AC6" s="59">
        <f>AC4-AC5</f>
        <v>1875.300555931284</v>
      </c>
      <c r="AD6" s="70">
        <f>AD4-AD5</f>
        <v>2582.6321547670868</v>
      </c>
      <c r="AE6" s="70">
        <f t="shared" ref="AE6:AM6" si="7">AE4-AE5</f>
        <v>3357.421801197213</v>
      </c>
      <c r="AF6" s="70">
        <f t="shared" si="7"/>
        <v>4039.6499112004858</v>
      </c>
      <c r="AG6" s="70">
        <f t="shared" si="7"/>
        <v>4641.2998979750264</v>
      </c>
      <c r="AH6" s="70">
        <f t="shared" si="7"/>
        <v>5337.4948826712798</v>
      </c>
      <c r="AI6" s="70">
        <f t="shared" si="7"/>
        <v>6138.1191150719715</v>
      </c>
      <c r="AJ6" s="70">
        <f t="shared" si="7"/>
        <v>6813.3122177298883</v>
      </c>
      <c r="AK6" s="70">
        <f t="shared" si="7"/>
        <v>7290.2440729709815</v>
      </c>
      <c r="AL6" s="70">
        <f t="shared" si="7"/>
        <v>7800.5611580789518</v>
      </c>
      <c r="AM6" s="70">
        <f t="shared" si="7"/>
        <v>8346.6004391444785</v>
      </c>
    </row>
    <row r="7" spans="1:39" x14ac:dyDescent="0.2">
      <c r="B7" s="1" t="s">
        <v>62</v>
      </c>
      <c r="F7" s="30">
        <v>51.631</v>
      </c>
      <c r="J7" s="30">
        <v>110.236</v>
      </c>
      <c r="M7" s="30">
        <v>136.65199999999999</v>
      </c>
      <c r="N7" s="30">
        <v>158.85599999999999</v>
      </c>
      <c r="O7" s="30">
        <v>174.8</v>
      </c>
      <c r="P7" s="30">
        <v>181.28</v>
      </c>
      <c r="Q7" s="30">
        <v>209.89</v>
      </c>
      <c r="R7" s="30">
        <v>223.249</v>
      </c>
      <c r="S7" s="30">
        <v>240.61099999999999</v>
      </c>
      <c r="T7" s="30">
        <v>279.64100000000002</v>
      </c>
      <c r="U7" s="30">
        <v>284.73500000000001</v>
      </c>
      <c r="V7" s="57">
        <f>0.28*V4</f>
        <v>286.82491901449509</v>
      </c>
      <c r="Y7" s="30">
        <v>171.358</v>
      </c>
      <c r="Z7" s="30">
        <v>391.35500000000002</v>
      </c>
      <c r="AA7" s="30">
        <v>530.548</v>
      </c>
      <c r="AB7" s="30">
        <v>789.21900000000005</v>
      </c>
      <c r="AC7" s="64">
        <f t="shared" ref="AC7:AC11" si="8">SUM(S7:V7)</f>
        <v>1091.8119190144951</v>
      </c>
      <c r="AD7" s="36">
        <f>0.28*AD4</f>
        <v>1446.2740066695687</v>
      </c>
      <c r="AE7" s="36">
        <f>0.23*AE4</f>
        <v>1544.4140285507181</v>
      </c>
      <c r="AF7" s="36">
        <f>0.18*AF4</f>
        <v>1547.0999659916756</v>
      </c>
      <c r="AG7" s="36">
        <f>0.13*AG4</f>
        <v>1340.8199705261188</v>
      </c>
      <c r="AH7" s="36">
        <f t="shared" ref="AH7:AI7" si="9">0.13*AH4</f>
        <v>1541.9429661050365</v>
      </c>
      <c r="AI7" s="36">
        <f t="shared" si="9"/>
        <v>1773.2344110207921</v>
      </c>
      <c r="AJ7" s="36">
        <f>0.08*AJ4</f>
        <v>1211.2555053742026</v>
      </c>
      <c r="AK7" s="36">
        <f t="shared" ref="AK7:AM7" si="10">0.08*AK4</f>
        <v>1296.0433907503971</v>
      </c>
      <c r="AL7" s="36">
        <f t="shared" si="10"/>
        <v>1386.7664281029249</v>
      </c>
      <c r="AM7" s="36">
        <f t="shared" si="10"/>
        <v>1483.8400780701297</v>
      </c>
    </row>
    <row r="8" spans="1:39" x14ac:dyDescent="0.2">
      <c r="B8" s="1" t="s">
        <v>63</v>
      </c>
      <c r="F8" s="30">
        <v>59.034999999999997</v>
      </c>
      <c r="J8" s="30">
        <v>106.39400000000001</v>
      </c>
      <c r="M8" s="30">
        <v>140.875</v>
      </c>
      <c r="N8" s="30">
        <v>179.98699999999999</v>
      </c>
      <c r="O8" s="30">
        <v>210.59</v>
      </c>
      <c r="P8" s="30">
        <v>238.05799999999999</v>
      </c>
      <c r="Q8" s="30">
        <v>264.548</v>
      </c>
      <c r="R8" s="30">
        <v>331.42200000000003</v>
      </c>
      <c r="S8" s="30">
        <v>287.90600000000001</v>
      </c>
      <c r="T8" s="30">
        <v>334.95800000000003</v>
      </c>
      <c r="U8" s="30">
        <v>328.83300000000003</v>
      </c>
      <c r="V8" s="57">
        <f>V4*0.33</f>
        <v>338.04365455279776</v>
      </c>
      <c r="Y8" s="30">
        <v>175.55500000000001</v>
      </c>
      <c r="Z8" s="30">
        <v>369.07900000000001</v>
      </c>
      <c r="AA8" s="30">
        <v>567.40700000000004</v>
      </c>
      <c r="AB8" s="30">
        <v>1044.6179999999999</v>
      </c>
      <c r="AC8" s="64">
        <f t="shared" si="8"/>
        <v>1289.7406545527979</v>
      </c>
      <c r="AD8" s="36">
        <f>AD4*0.33</f>
        <v>1704.5372221462774</v>
      </c>
      <c r="AE8" s="36">
        <f t="shared" ref="AE8" si="11">AE4*0.33</f>
        <v>2215.8983887901609</v>
      </c>
      <c r="AF8" s="36">
        <f>AF4*0.25</f>
        <v>2148.7499527662162</v>
      </c>
      <c r="AG8" s="36">
        <f>AG4*0.16</f>
        <v>1650.2399637244541</v>
      </c>
      <c r="AH8" s="36">
        <f t="shared" ref="AH8" si="12">AH4*0.16</f>
        <v>1897.775958283122</v>
      </c>
      <c r="AI8" s="36">
        <f>AI4*0.1</f>
        <v>1364.0264700159939</v>
      </c>
      <c r="AJ8" s="36">
        <f t="shared" ref="AJ8:AM8" si="13">AJ4*0.1</f>
        <v>1514.0693817177535</v>
      </c>
      <c r="AK8" s="36">
        <f t="shared" si="13"/>
        <v>1620.0542384379962</v>
      </c>
      <c r="AL8" s="36">
        <f t="shared" si="13"/>
        <v>1733.4580351286561</v>
      </c>
      <c r="AM8" s="36">
        <f t="shared" si="13"/>
        <v>1854.8000975876621</v>
      </c>
    </row>
    <row r="9" spans="1:39" x14ac:dyDescent="0.2">
      <c r="B9" s="1" t="s">
        <v>64</v>
      </c>
      <c r="F9" s="30">
        <v>41.335000000000001</v>
      </c>
      <c r="J9" s="30">
        <v>51.859000000000002</v>
      </c>
      <c r="M9" s="30">
        <v>65.617000000000004</v>
      </c>
      <c r="N9" s="30">
        <v>128.56899999999999</v>
      </c>
      <c r="O9" s="30">
        <v>110.253</v>
      </c>
      <c r="P9" s="30">
        <v>114.18300000000001</v>
      </c>
      <c r="Q9" s="30">
        <v>122.52200000000001</v>
      </c>
      <c r="R9" s="30">
        <v>125.502</v>
      </c>
      <c r="S9" s="30">
        <v>114.36199999999999</v>
      </c>
      <c r="T9" s="30">
        <v>142.626</v>
      </c>
      <c r="U9" s="30">
        <v>135.33099999999999</v>
      </c>
      <c r="V9" s="57">
        <f>V4*0.135</f>
        <v>138.29058595341726</v>
      </c>
      <c r="Y9" s="30">
        <v>117.548</v>
      </c>
      <c r="Z9" s="30">
        <v>218.268</v>
      </c>
      <c r="AA9" s="30">
        <v>310.60700000000003</v>
      </c>
      <c r="AB9" s="30">
        <v>472.46</v>
      </c>
      <c r="AC9" s="64">
        <f t="shared" si="8"/>
        <v>530.6095859534172</v>
      </c>
      <c r="AD9" s="36">
        <f>AD4*0.135</f>
        <v>697.31068178711348</v>
      </c>
      <c r="AE9" s="36">
        <f t="shared" ref="AE9:AM9" si="14">AE4*0.135</f>
        <v>906.50388632324757</v>
      </c>
      <c r="AF9" s="36">
        <f t="shared" si="14"/>
        <v>1160.3249744937568</v>
      </c>
      <c r="AG9" s="36">
        <f t="shared" si="14"/>
        <v>1392.3899693925082</v>
      </c>
      <c r="AH9" s="36">
        <f t="shared" si="14"/>
        <v>1601.2484648013842</v>
      </c>
      <c r="AI9" s="36">
        <f t="shared" si="14"/>
        <v>1841.4357345215917</v>
      </c>
      <c r="AJ9" s="36">
        <f t="shared" si="14"/>
        <v>2043.993665318967</v>
      </c>
      <c r="AK9" s="36">
        <f t="shared" si="14"/>
        <v>2187.0732218912949</v>
      </c>
      <c r="AL9" s="36">
        <f t="shared" si="14"/>
        <v>2340.1683474236856</v>
      </c>
      <c r="AM9" s="36">
        <f t="shared" si="14"/>
        <v>2503.9801317433439</v>
      </c>
    </row>
    <row r="10" spans="1:39" x14ac:dyDescent="0.2">
      <c r="B10" s="1" t="s">
        <v>1717</v>
      </c>
      <c r="F10" s="30">
        <v>0</v>
      </c>
      <c r="J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72.450999999999993</v>
      </c>
      <c r="V10" s="57">
        <f>U10*0.25</f>
        <v>18.112749999999998</v>
      </c>
      <c r="Y10" s="30">
        <v>0</v>
      </c>
      <c r="Z10" s="30">
        <v>0</v>
      </c>
      <c r="AA10" s="30">
        <v>0</v>
      </c>
      <c r="AB10" s="30">
        <v>0</v>
      </c>
      <c r="AC10" s="64">
        <f t="shared" si="8"/>
        <v>90.563749999999999</v>
      </c>
      <c r="AD10" s="36">
        <f>AC10*0.05</f>
        <v>4.5281875000000005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</row>
    <row r="11" spans="1:39" x14ac:dyDescent="0.2">
      <c r="B11" s="1" t="s">
        <v>1718</v>
      </c>
      <c r="F11" s="30">
        <v>0</v>
      </c>
      <c r="J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97.721999999999994</v>
      </c>
      <c r="V11" s="57">
        <f>U11*0.25</f>
        <v>24.430499999999999</v>
      </c>
      <c r="Y11" s="30">
        <v>0</v>
      </c>
      <c r="Z11" s="30">
        <v>0</v>
      </c>
      <c r="AA11" s="30">
        <v>0</v>
      </c>
      <c r="AB11" s="30">
        <v>0</v>
      </c>
      <c r="AC11" s="64">
        <f t="shared" si="8"/>
        <v>122.15249999999999</v>
      </c>
      <c r="AD11" s="36">
        <f t="shared" ref="AD11" si="15">AC11*0.05</f>
        <v>6.1076249999999996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</row>
    <row r="12" spans="1:39" x14ac:dyDescent="0.2">
      <c r="B12" s="1" t="s">
        <v>65</v>
      </c>
      <c r="F12" s="30">
        <f t="shared" ref="F12" si="16">SUM(F7:F11)</f>
        <v>152.001</v>
      </c>
      <c r="J12" s="30">
        <f>SUM(J7:J11)</f>
        <v>268.48899999999998</v>
      </c>
      <c r="M12" s="30">
        <f t="shared" ref="M12:U12" si="17">SUM(M7:M11)</f>
        <v>343.14400000000001</v>
      </c>
      <c r="N12" s="30">
        <f t="shared" si="17"/>
        <v>467.41199999999992</v>
      </c>
      <c r="O12" s="30">
        <f t="shared" si="17"/>
        <v>495.64299999999997</v>
      </c>
      <c r="P12" s="30">
        <f t="shared" si="17"/>
        <v>533.52099999999996</v>
      </c>
      <c r="Q12" s="30">
        <f t="shared" si="17"/>
        <v>596.96</v>
      </c>
      <c r="R12" s="30">
        <f t="shared" si="17"/>
        <v>680.173</v>
      </c>
      <c r="S12" s="30">
        <f t="shared" si="17"/>
        <v>642.87900000000002</v>
      </c>
      <c r="T12" s="30">
        <f t="shared" si="17"/>
        <v>757.22500000000002</v>
      </c>
      <c r="U12" s="30">
        <f t="shared" si="17"/>
        <v>919.072</v>
      </c>
      <c r="V12" s="57">
        <f>SUM(V7:V11)</f>
        <v>805.70240952071015</v>
      </c>
      <c r="Y12" s="30">
        <f t="shared" ref="Y12" si="18">SUM(Y7:Y11)</f>
        <v>464.46100000000001</v>
      </c>
      <c r="Z12" s="30">
        <f t="shared" ref="Z12" si="19">SUM(Z7:Z11)</f>
        <v>978.702</v>
      </c>
      <c r="AA12" s="30">
        <f t="shared" ref="AA12" si="20">SUM(AA7:AA11)</f>
        <v>1408.5619999999999</v>
      </c>
      <c r="AB12" s="30">
        <f t="shared" ref="AB12:AM12" si="21">SUM(AB7:AB11)</f>
        <v>2306.297</v>
      </c>
      <c r="AC12" s="64">
        <f>SUM(AC7:AC11)</f>
        <v>3124.8784095207097</v>
      </c>
      <c r="AD12" s="30">
        <f t="shared" si="21"/>
        <v>3858.75772310296</v>
      </c>
      <c r="AE12" s="30">
        <f t="shared" si="21"/>
        <v>4666.8163036641263</v>
      </c>
      <c r="AF12" s="30">
        <f t="shared" si="21"/>
        <v>4856.1748932516484</v>
      </c>
      <c r="AG12" s="30">
        <f t="shared" si="21"/>
        <v>4383.4499036430807</v>
      </c>
      <c r="AH12" s="30">
        <f t="shared" si="21"/>
        <v>5040.9673891895427</v>
      </c>
      <c r="AI12" s="30">
        <f t="shared" si="21"/>
        <v>4978.6966155583777</v>
      </c>
      <c r="AJ12" s="30">
        <f t="shared" si="21"/>
        <v>4769.3185524109231</v>
      </c>
      <c r="AK12" s="30">
        <f t="shared" si="21"/>
        <v>5103.1708510796889</v>
      </c>
      <c r="AL12" s="30">
        <f t="shared" si="21"/>
        <v>5460.3928106552667</v>
      </c>
      <c r="AM12" s="30">
        <f t="shared" si="21"/>
        <v>5842.6203074011355</v>
      </c>
    </row>
    <row r="13" spans="1:39" s="2" customFormat="1" x14ac:dyDescent="0.2">
      <c r="B13" s="2" t="s">
        <v>66</v>
      </c>
      <c r="F13" s="29">
        <f>F6-F12</f>
        <v>-43.987000000000009</v>
      </c>
      <c r="J13" s="29">
        <f>J6-J12</f>
        <v>-93.798999999999978</v>
      </c>
      <c r="M13" s="29">
        <f t="shared" ref="M13:V13" si="22">M6-M12</f>
        <v>-112.27000000000001</v>
      </c>
      <c r="N13" s="29">
        <f t="shared" si="22"/>
        <v>-185.29099999999988</v>
      </c>
      <c r="O13" s="29">
        <f t="shared" si="22"/>
        <v>-197.33899999999994</v>
      </c>
      <c r="P13" s="29">
        <f t="shared" si="22"/>
        <v>-202.27399999999994</v>
      </c>
      <c r="Q13" s="29">
        <f t="shared" si="22"/>
        <v>-232.34499999999997</v>
      </c>
      <c r="R13" s="29">
        <f t="shared" si="22"/>
        <v>-283.62599999999998</v>
      </c>
      <c r="S13" s="29">
        <f t="shared" si="22"/>
        <v>-217.80799999999994</v>
      </c>
      <c r="T13" s="29">
        <f t="shared" si="22"/>
        <v>-311.93599999999998</v>
      </c>
      <c r="U13" s="29">
        <f t="shared" si="22"/>
        <v>-456.99700000000007</v>
      </c>
      <c r="V13" s="56">
        <f t="shared" si="22"/>
        <v>-262.8368535894266</v>
      </c>
      <c r="Y13" s="29">
        <f>Y6-Y12</f>
        <v>-115.23500000000001</v>
      </c>
      <c r="Z13" s="29">
        <f>Z6-Z12</f>
        <v>-369.78499999999997</v>
      </c>
      <c r="AA13" s="29">
        <f>AA6-AA12</f>
        <v>-492.90099999999984</v>
      </c>
      <c r="AB13" s="29">
        <f>AB6-AB12</f>
        <v>-915.58400000000006</v>
      </c>
      <c r="AC13" s="56">
        <f t="shared" ref="AC13:AM13" si="23">AC6-AC12</f>
        <v>-1249.5778535894258</v>
      </c>
      <c r="AD13" s="70">
        <f t="shared" si="23"/>
        <v>-1276.1255683358731</v>
      </c>
      <c r="AE13" s="70">
        <f t="shared" si="23"/>
        <v>-1309.3945024669133</v>
      </c>
      <c r="AF13" s="70">
        <f t="shared" si="23"/>
        <v>-816.52498205116262</v>
      </c>
      <c r="AG13" s="70">
        <f t="shared" si="23"/>
        <v>257.84999433194571</v>
      </c>
      <c r="AH13" s="70">
        <f t="shared" si="23"/>
        <v>296.52749348173711</v>
      </c>
      <c r="AI13" s="70">
        <f t="shared" si="23"/>
        <v>1159.4224995135937</v>
      </c>
      <c r="AJ13" s="70">
        <f t="shared" si="23"/>
        <v>2043.9936653189652</v>
      </c>
      <c r="AK13" s="70">
        <f t="shared" si="23"/>
        <v>2187.0732218912926</v>
      </c>
      <c r="AL13" s="70">
        <f t="shared" si="23"/>
        <v>2340.1683474236852</v>
      </c>
      <c r="AM13" s="70">
        <f t="shared" si="23"/>
        <v>2503.980131743343</v>
      </c>
    </row>
    <row r="14" spans="1:39" x14ac:dyDescent="0.2">
      <c r="B14" s="1" t="s">
        <v>67</v>
      </c>
      <c r="F14" s="30">
        <v>2.7509999999999999</v>
      </c>
      <c r="J14" s="30">
        <v>-4.7080000000000002</v>
      </c>
      <c r="M14" s="30">
        <v>3.996</v>
      </c>
      <c r="N14" s="30">
        <v>9.4260000000000002</v>
      </c>
      <c r="O14" s="30">
        <v>8.3130000000000006</v>
      </c>
      <c r="P14" s="30">
        <v>24.292999999999999</v>
      </c>
      <c r="Q14" s="30">
        <v>6.6130000000000004</v>
      </c>
      <c r="R14" s="30">
        <v>6.1260000000000003</v>
      </c>
      <c r="S14" s="30">
        <v>6.6769999999999996</v>
      </c>
      <c r="T14" s="30">
        <v>8.2390000000000008</v>
      </c>
      <c r="U14" s="30">
        <v>21.75</v>
      </c>
      <c r="V14" s="57">
        <f>AVERAGE(R14:U14)</f>
        <v>10.698</v>
      </c>
      <c r="Y14" s="30">
        <v>5.923</v>
      </c>
      <c r="Z14" s="30">
        <v>-7.569</v>
      </c>
      <c r="AA14" s="30">
        <v>11.525</v>
      </c>
      <c r="AB14" s="30">
        <v>45.344999999999999</v>
      </c>
      <c r="AC14" s="64">
        <f>SUM(S14:V14)</f>
        <v>47.363999999999997</v>
      </c>
      <c r="AD14" s="36">
        <f>AVERAGE(Y14:AC14)</f>
        <v>20.517599999999998</v>
      </c>
      <c r="AE14" s="36">
        <f>AD14*0.15</f>
        <v>3.0776399999999997</v>
      </c>
      <c r="AF14" s="36">
        <f t="shared" ref="AF14" si="24">AE14*0.15</f>
        <v>0.46164599999999995</v>
      </c>
      <c r="AG14" s="36">
        <v>0</v>
      </c>
      <c r="AH14" s="36">
        <v>0</v>
      </c>
      <c r="AI14" s="36">
        <v>0</v>
      </c>
      <c r="AJ14" s="36">
        <v>0</v>
      </c>
      <c r="AK14" s="36">
        <v>0</v>
      </c>
      <c r="AL14" s="36">
        <v>0</v>
      </c>
      <c r="AM14" s="36">
        <v>0</v>
      </c>
    </row>
    <row r="15" spans="1:39" x14ac:dyDescent="0.2">
      <c r="B15" s="1" t="s">
        <v>76</v>
      </c>
      <c r="F15" s="30">
        <f t="shared" ref="F15" si="25">F13-F14</f>
        <v>-46.738000000000007</v>
      </c>
      <c r="J15" s="30">
        <f t="shared" ref="J15" si="26">J13-J14</f>
        <v>-89.09099999999998</v>
      </c>
      <c r="M15" s="30">
        <f t="shared" ref="M15" si="27">M13-M14</f>
        <v>-116.26600000000001</v>
      </c>
      <c r="N15" s="30">
        <f t="shared" ref="N15" si="28">N13-N14</f>
        <v>-194.71699999999987</v>
      </c>
      <c r="O15" s="30">
        <f t="shared" ref="O15:V15" si="29">O13-O14</f>
        <v>-205.65199999999993</v>
      </c>
      <c r="P15" s="30">
        <f t="shared" si="29"/>
        <v>-226.56699999999995</v>
      </c>
      <c r="Q15" s="30">
        <f t="shared" si="29"/>
        <v>-238.95799999999997</v>
      </c>
      <c r="R15" s="30">
        <f t="shared" si="29"/>
        <v>-289.75199999999995</v>
      </c>
      <c r="S15" s="30">
        <f t="shared" si="29"/>
        <v>-224.48499999999993</v>
      </c>
      <c r="T15" s="30">
        <f t="shared" si="29"/>
        <v>-320.17499999999995</v>
      </c>
      <c r="U15" s="30">
        <f t="shared" si="29"/>
        <v>-478.74700000000007</v>
      </c>
      <c r="V15" s="51">
        <f t="shared" si="29"/>
        <v>-273.53485358942658</v>
      </c>
      <c r="Y15" s="30">
        <f t="shared" ref="Y15:Z15" si="30">Y13-Y14</f>
        <v>-121.15800000000002</v>
      </c>
      <c r="Z15" s="30">
        <f t="shared" si="30"/>
        <v>-362.21599999999995</v>
      </c>
      <c r="AA15" s="30">
        <f>AA13-AA14</f>
        <v>-504.42599999999982</v>
      </c>
      <c r="AB15" s="30">
        <f>AB13-AB14</f>
        <v>-960.92900000000009</v>
      </c>
      <c r="AC15" s="64">
        <f>AC13-AC14</f>
        <v>-1296.9418535894258</v>
      </c>
      <c r="AD15" s="30">
        <f t="shared" ref="AD15:AM15" si="31">AD13-AD14</f>
        <v>-1296.643168335873</v>
      </c>
      <c r="AE15" s="30">
        <f t="shared" si="31"/>
        <v>-1312.4721424669133</v>
      </c>
      <c r="AF15" s="30">
        <f t="shared" si="31"/>
        <v>-816.9866280511626</v>
      </c>
      <c r="AG15" s="30">
        <f t="shared" si="31"/>
        <v>257.84999433194571</v>
      </c>
      <c r="AH15" s="30">
        <f t="shared" si="31"/>
        <v>296.52749348173711</v>
      </c>
      <c r="AI15" s="30">
        <f t="shared" si="31"/>
        <v>1159.4224995135937</v>
      </c>
      <c r="AJ15" s="30">
        <f t="shared" si="31"/>
        <v>2043.9936653189652</v>
      </c>
      <c r="AK15" s="30">
        <f t="shared" si="31"/>
        <v>2187.0732218912926</v>
      </c>
      <c r="AL15" s="30">
        <f t="shared" si="31"/>
        <v>2340.1683474236852</v>
      </c>
      <c r="AM15" s="30">
        <f t="shared" si="31"/>
        <v>2503.980131743343</v>
      </c>
    </row>
    <row r="16" spans="1:39" x14ac:dyDescent="0.2">
      <c r="B16" s="1" t="s">
        <v>68</v>
      </c>
      <c r="F16" s="30">
        <v>0.42</v>
      </c>
      <c r="J16" s="30">
        <v>1.1559999999999999</v>
      </c>
      <c r="M16" s="30">
        <v>0.64800000000000002</v>
      </c>
      <c r="N16" s="30">
        <v>-15.366</v>
      </c>
      <c r="O16" s="30">
        <v>0.89</v>
      </c>
      <c r="P16" s="30">
        <v>1.286</v>
      </c>
      <c r="Q16" s="30">
        <v>-14.849</v>
      </c>
      <c r="R16" s="30">
        <v>1.6439999999999999</v>
      </c>
      <c r="S16" s="30">
        <v>-2.8580000000000001</v>
      </c>
      <c r="T16" s="30">
        <v>2.5939999999999999</v>
      </c>
      <c r="U16" s="30">
        <v>3.58</v>
      </c>
      <c r="V16" s="57">
        <f>V15*V27</f>
        <v>2.735348535894266</v>
      </c>
      <c r="Y16" s="30">
        <v>0.79100000000000004</v>
      </c>
      <c r="Z16" s="30">
        <v>-55.152999999999999</v>
      </c>
      <c r="AA16" s="30">
        <v>-13.446999999999999</v>
      </c>
      <c r="AB16" s="30">
        <v>-11.029</v>
      </c>
      <c r="AC16" s="64">
        <f>SUM(S16:V16)</f>
        <v>6.0513485358942658</v>
      </c>
      <c r="AD16" s="36">
        <f>AD15*AD27</f>
        <v>-19.449647525038095</v>
      </c>
      <c r="AE16" s="36">
        <f t="shared" ref="AE16:AM16" si="32">AE15*AE27</f>
        <v>-19.687082137003699</v>
      </c>
      <c r="AF16" s="36">
        <f t="shared" si="32"/>
        <v>-12.254799420767439</v>
      </c>
      <c r="AG16" s="36">
        <f t="shared" si="32"/>
        <v>7.7354998299583713</v>
      </c>
      <c r="AH16" s="36">
        <f t="shared" si="32"/>
        <v>14.826374674086857</v>
      </c>
      <c r="AI16" s="36">
        <f t="shared" si="32"/>
        <v>57.971124975679686</v>
      </c>
      <c r="AJ16" s="36">
        <f t="shared" si="32"/>
        <v>102.19968326594827</v>
      </c>
      <c r="AK16" s="36">
        <f t="shared" si="32"/>
        <v>109.35366109456464</v>
      </c>
      <c r="AL16" s="36">
        <f t="shared" si="32"/>
        <v>117.00841737118427</v>
      </c>
      <c r="AM16" s="36">
        <f t="shared" si="32"/>
        <v>125.19900658716716</v>
      </c>
    </row>
    <row r="17" spans="2:75" s="2" customFormat="1" x14ac:dyDescent="0.2">
      <c r="B17" s="2" t="s">
        <v>70</v>
      </c>
      <c r="F17" s="29">
        <f t="shared" ref="F17" si="33">F15-F16</f>
        <v>-47.158000000000008</v>
      </c>
      <c r="J17" s="29">
        <f t="shared" ref="J17" si="34">J15-J16</f>
        <v>-90.246999999999986</v>
      </c>
      <c r="M17" s="29">
        <f t="shared" ref="M17" si="35">M15-M16</f>
        <v>-116.914</v>
      </c>
      <c r="N17" s="29">
        <f t="shared" ref="N17" si="36">N15-N16</f>
        <v>-179.35099999999989</v>
      </c>
      <c r="O17" s="29">
        <f>O15-O16</f>
        <v>-206.54199999999992</v>
      </c>
      <c r="P17" s="29">
        <f>P15-P16</f>
        <v>-227.85299999999995</v>
      </c>
      <c r="Q17" s="29">
        <f t="shared" ref="Q17" si="37">Q15-Q16</f>
        <v>-224.10899999999998</v>
      </c>
      <c r="R17" s="29">
        <f>R15-R16</f>
        <v>-291.39599999999996</v>
      </c>
      <c r="S17" s="29">
        <f>S15-S16</f>
        <v>-221.62699999999992</v>
      </c>
      <c r="T17" s="29">
        <f>T15-T16</f>
        <v>-322.76899999999995</v>
      </c>
      <c r="U17" s="29">
        <f>U15-U16</f>
        <v>-482.32700000000006</v>
      </c>
      <c r="V17" s="50">
        <f>V15-V16</f>
        <v>-276.27020212532085</v>
      </c>
      <c r="Y17" s="29">
        <f t="shared" ref="Y17:Z17" si="38">Y15-Y16</f>
        <v>-121.94900000000001</v>
      </c>
      <c r="Z17" s="29">
        <f t="shared" si="38"/>
        <v>-307.06299999999993</v>
      </c>
      <c r="AA17" s="29">
        <f>AA15-AA16</f>
        <v>-490.97899999999981</v>
      </c>
      <c r="AB17" s="29">
        <f>AB15-AB16</f>
        <v>-949.90000000000009</v>
      </c>
      <c r="AC17" s="59">
        <f>AC15-AC16</f>
        <v>-1302.9932021253201</v>
      </c>
      <c r="AD17" s="29">
        <f t="shared" ref="AD17:AM17" si="39">AD15-AD16</f>
        <v>-1277.193520810835</v>
      </c>
      <c r="AE17" s="29">
        <f t="shared" si="39"/>
        <v>-1292.7850603299096</v>
      </c>
      <c r="AF17" s="29">
        <f t="shared" si="39"/>
        <v>-804.73182863039517</v>
      </c>
      <c r="AG17" s="29">
        <f t="shared" si="39"/>
        <v>250.11449450198734</v>
      </c>
      <c r="AH17" s="29">
        <f t="shared" si="39"/>
        <v>281.70111880765023</v>
      </c>
      <c r="AI17" s="29">
        <f t="shared" si="39"/>
        <v>1101.451374537914</v>
      </c>
      <c r="AJ17" s="29">
        <f t="shared" si="39"/>
        <v>1941.7939820530169</v>
      </c>
      <c r="AK17" s="29">
        <f t="shared" si="39"/>
        <v>2077.7195607967278</v>
      </c>
      <c r="AL17" s="29">
        <f t="shared" si="39"/>
        <v>2223.1599300525008</v>
      </c>
      <c r="AM17" s="29">
        <f t="shared" si="39"/>
        <v>2378.7811251561757</v>
      </c>
      <c r="AN17" s="30">
        <f>AM17*(1+$AP$24)</f>
        <v>2331.205502653052</v>
      </c>
      <c r="AO17" s="30">
        <f t="shared" ref="AO17:BW17" si="40">AN17*(1+$AP$24)</f>
        <v>2284.581392599991</v>
      </c>
      <c r="AP17" s="30">
        <f t="shared" si="40"/>
        <v>2238.8897647479912</v>
      </c>
      <c r="AQ17" s="30">
        <f t="shared" si="40"/>
        <v>2194.1119694530312</v>
      </c>
      <c r="AR17" s="30">
        <f t="shared" si="40"/>
        <v>2150.2297300639707</v>
      </c>
      <c r="AS17" s="30">
        <f t="shared" si="40"/>
        <v>2107.225135462691</v>
      </c>
      <c r="AT17" s="30">
        <f t="shared" si="40"/>
        <v>2065.0806327534369</v>
      </c>
      <c r="AU17" s="30">
        <f t="shared" si="40"/>
        <v>2023.7790200983682</v>
      </c>
      <c r="AV17" s="30">
        <f t="shared" si="40"/>
        <v>1983.3034396964008</v>
      </c>
      <c r="AW17" s="30">
        <f t="shared" si="40"/>
        <v>1943.6373709024726</v>
      </c>
      <c r="AX17" s="30">
        <f t="shared" si="40"/>
        <v>1904.7646234844231</v>
      </c>
      <c r="AY17" s="30">
        <f t="shared" si="40"/>
        <v>1866.6693310147346</v>
      </c>
      <c r="AZ17" s="30">
        <f t="shared" si="40"/>
        <v>1829.3359443944398</v>
      </c>
      <c r="BA17" s="30">
        <f t="shared" si="40"/>
        <v>1792.7492255065511</v>
      </c>
      <c r="BB17" s="30">
        <f t="shared" si="40"/>
        <v>1756.89424099642</v>
      </c>
      <c r="BC17" s="30">
        <f t="shared" si="40"/>
        <v>1721.7563561764916</v>
      </c>
      <c r="BD17" s="30">
        <f t="shared" si="40"/>
        <v>1687.3212290529618</v>
      </c>
      <c r="BE17" s="30">
        <f t="shared" si="40"/>
        <v>1653.5748044719026</v>
      </c>
      <c r="BF17" s="30">
        <f t="shared" si="40"/>
        <v>1620.5033083824644</v>
      </c>
      <c r="BG17" s="30">
        <f t="shared" si="40"/>
        <v>1588.0932422148151</v>
      </c>
      <c r="BH17" s="30">
        <f t="shared" si="40"/>
        <v>1556.3313773705188</v>
      </c>
      <c r="BI17" s="30">
        <f t="shared" si="40"/>
        <v>1525.2047498231084</v>
      </c>
      <c r="BJ17" s="30">
        <f t="shared" si="40"/>
        <v>1494.7006548266461</v>
      </c>
      <c r="BK17" s="30">
        <f t="shared" si="40"/>
        <v>1464.8066417301131</v>
      </c>
      <c r="BL17" s="30">
        <f t="shared" si="40"/>
        <v>1435.5105088955108</v>
      </c>
      <c r="BM17" s="30">
        <f t="shared" si="40"/>
        <v>1406.8002987176005</v>
      </c>
      <c r="BN17" s="30">
        <f t="shared" si="40"/>
        <v>1378.6642927432486</v>
      </c>
      <c r="BO17" s="30">
        <f t="shared" si="40"/>
        <v>1351.0910068883836</v>
      </c>
      <c r="BP17" s="30">
        <f t="shared" si="40"/>
        <v>1324.0691867506159</v>
      </c>
      <c r="BQ17" s="30">
        <f t="shared" si="40"/>
        <v>1297.5878030156036</v>
      </c>
      <c r="BR17" s="30">
        <f t="shared" si="40"/>
        <v>1271.6360469552915</v>
      </c>
      <c r="BS17" s="30">
        <f t="shared" si="40"/>
        <v>1246.2033260161857</v>
      </c>
      <c r="BT17" s="30">
        <f t="shared" si="40"/>
        <v>1221.2792594958619</v>
      </c>
      <c r="BU17" s="30">
        <f t="shared" si="40"/>
        <v>1196.8536743059447</v>
      </c>
      <c r="BV17" s="30">
        <f t="shared" si="40"/>
        <v>1172.9166008198258</v>
      </c>
      <c r="BW17" s="30">
        <f t="shared" si="40"/>
        <v>1149.4582688034293</v>
      </c>
    </row>
    <row r="18" spans="2:75" x14ac:dyDescent="0.2">
      <c r="B18" s="1" t="s">
        <v>69</v>
      </c>
      <c r="F18" s="28">
        <f t="shared" ref="F18" si="41">F17/F19</f>
        <v>-0.47434110160515558</v>
      </c>
      <c r="J18" s="28">
        <f t="shared" ref="J18" si="42">J17/J19</f>
        <v>-0.65525253589708876</v>
      </c>
      <c r="M18" s="28">
        <f t="shared" ref="M18:U18" si="43">M17/M19</f>
        <v>-0.79263151132966325</v>
      </c>
      <c r="N18" s="28">
        <f t="shared" si="43"/>
        <v>-1.1323903265248076</v>
      </c>
      <c r="O18" s="28">
        <f t="shared" si="43"/>
        <v>-1.2355912544819656</v>
      </c>
      <c r="P18" s="28">
        <f t="shared" si="43"/>
        <v>-1.3139765974420505</v>
      </c>
      <c r="Q18" s="28">
        <f t="shared" si="43"/>
        <v>-1.2645002263567628</v>
      </c>
      <c r="R18" s="28">
        <f t="shared" si="43"/>
        <v>-1.628504773126946</v>
      </c>
      <c r="S18" s="28">
        <f t="shared" si="43"/>
        <v>-1.2251441501410789</v>
      </c>
      <c r="T18" s="28">
        <f t="shared" si="43"/>
        <v>-1.7700728317826633</v>
      </c>
      <c r="U18" s="28">
        <f t="shared" si="43"/>
        <v>-2.6257295858747991</v>
      </c>
      <c r="V18" s="62">
        <f>V17/V19</f>
        <v>-1.5039814138873953</v>
      </c>
      <c r="Y18" s="44">
        <f t="shared" ref="Y18:Z18" si="44">Y17/Y19</f>
        <v>-1.2555191431999431</v>
      </c>
      <c r="Z18" s="44">
        <f t="shared" si="44"/>
        <v>-2.3605151435337697</v>
      </c>
      <c r="AA18" s="44">
        <f>AA17/AA19</f>
        <v>-3.3466258226346173</v>
      </c>
      <c r="AB18" s="44">
        <f>AB17/AB19</f>
        <v>-5.4535392358724044</v>
      </c>
      <c r="AC18" s="65">
        <f>AC17/AC19</f>
        <v>-7.0933366803313822</v>
      </c>
      <c r="AD18" s="44">
        <f t="shared" ref="AD18:AM18" si="45">AD17/AD19</f>
        <v>-6.9528863498842286</v>
      </c>
      <c r="AE18" s="44">
        <f t="shared" si="45"/>
        <v>-7.037764796673585</v>
      </c>
      <c r="AF18" s="44">
        <f t="shared" si="45"/>
        <v>-4.3808623011565953</v>
      </c>
      <c r="AG18" s="44">
        <f t="shared" si="45"/>
        <v>1.3615929194716196</v>
      </c>
      <c r="AH18" s="44">
        <f t="shared" si="45"/>
        <v>1.5335466644564351</v>
      </c>
      <c r="AI18" s="44">
        <f t="shared" si="45"/>
        <v>5.9961674580246704</v>
      </c>
      <c r="AJ18" s="44">
        <f t="shared" si="45"/>
        <v>10.570890512764668</v>
      </c>
      <c r="AK18" s="44">
        <f t="shared" si="45"/>
        <v>11.310852848658195</v>
      </c>
      <c r="AL18" s="44">
        <f t="shared" si="45"/>
        <v>12.102612548064279</v>
      </c>
      <c r="AM18" s="44">
        <f t="shared" si="45"/>
        <v>12.949795426428778</v>
      </c>
    </row>
    <row r="19" spans="2:75" x14ac:dyDescent="0.2">
      <c r="B19" s="1" t="s">
        <v>4</v>
      </c>
      <c r="F19" s="44">
        <v>99.417907999999997</v>
      </c>
      <c r="G19" s="44"/>
      <c r="H19" s="44"/>
      <c r="I19" s="44"/>
      <c r="J19" s="44">
        <v>137.728578</v>
      </c>
      <c r="M19" s="44">
        <v>147.50107499999999</v>
      </c>
      <c r="N19" s="44">
        <v>158.382667</v>
      </c>
      <c r="O19" s="28">
        <v>167.16045800000001</v>
      </c>
      <c r="P19" s="28">
        <v>173.40719799999999</v>
      </c>
      <c r="Q19" s="44">
        <v>177.23128500000001</v>
      </c>
      <c r="R19" s="28">
        <v>178.93469200000001</v>
      </c>
      <c r="S19" s="28">
        <v>180.89871299999999</v>
      </c>
      <c r="T19" s="28">
        <v>182.34786399999999</v>
      </c>
      <c r="U19" s="28">
        <v>183.692564</v>
      </c>
      <c r="V19" s="61">
        <f>U19</f>
        <v>183.692564</v>
      </c>
      <c r="Y19" s="44">
        <v>97.130339000000006</v>
      </c>
      <c r="Z19" s="44">
        <v>130.083046</v>
      </c>
      <c r="AA19" s="44">
        <v>146.708663</v>
      </c>
      <c r="AB19" s="44">
        <v>174.180465</v>
      </c>
      <c r="AC19" s="64">
        <f>V19</f>
        <v>183.692564</v>
      </c>
      <c r="AD19" s="36">
        <f>AC19</f>
        <v>183.692564</v>
      </c>
      <c r="AE19" s="36">
        <f t="shared" ref="AE19:AM19" si="46">AD19</f>
        <v>183.692564</v>
      </c>
      <c r="AF19" s="36">
        <f t="shared" si="46"/>
        <v>183.692564</v>
      </c>
      <c r="AG19" s="36">
        <f t="shared" si="46"/>
        <v>183.692564</v>
      </c>
      <c r="AH19" s="36">
        <f t="shared" si="46"/>
        <v>183.692564</v>
      </c>
      <c r="AI19" s="36">
        <f t="shared" si="46"/>
        <v>183.692564</v>
      </c>
      <c r="AJ19" s="36">
        <f t="shared" si="46"/>
        <v>183.692564</v>
      </c>
      <c r="AK19" s="36">
        <f t="shared" si="46"/>
        <v>183.692564</v>
      </c>
      <c r="AL19" s="36">
        <f t="shared" si="46"/>
        <v>183.692564</v>
      </c>
      <c r="AM19" s="36">
        <f t="shared" si="46"/>
        <v>183.692564</v>
      </c>
    </row>
    <row r="21" spans="2:75" s="2" customFormat="1" x14ac:dyDescent="0.2">
      <c r="B21" s="2" t="s">
        <v>71</v>
      </c>
      <c r="J21" s="32">
        <f>J4/F4-1</f>
        <v>0.62124697751368063</v>
      </c>
      <c r="N21" s="32">
        <f>N4/J4-1</f>
        <v>0.65474120232833388</v>
      </c>
      <c r="Q21" s="32">
        <f>Q4/M4-1</f>
        <v>0.65229290419649577</v>
      </c>
      <c r="R21" s="32">
        <f>R4/N4-1</f>
        <v>0.53760148880658276</v>
      </c>
      <c r="S21" s="32">
        <f>S4/O4-1</f>
        <v>0.4836962785683776</v>
      </c>
      <c r="T21" s="32">
        <f>T4/P4-1</f>
        <v>0.41024111604933844</v>
      </c>
      <c r="U21" s="32">
        <f t="shared" ref="U21" si="47">U4/Q4-1</f>
        <v>0.32810304576208882</v>
      </c>
      <c r="V21" s="50"/>
      <c r="Z21" s="32">
        <f>Z4/Y4-1</f>
        <v>0.74515549935622039</v>
      </c>
      <c r="AA21" s="32">
        <f>AA4/Z4-1</f>
        <v>0.55295345483521796</v>
      </c>
      <c r="AB21" s="32">
        <f>AB4/AA4-1</f>
        <v>0.613053532344634</v>
      </c>
      <c r="AC21" s="60">
        <f>AC4/AB4-1</f>
        <v>0.34635414278080301</v>
      </c>
      <c r="AD21" s="72">
        <v>0.35</v>
      </c>
      <c r="AE21" s="72">
        <v>0.3</v>
      </c>
      <c r="AF21" s="72">
        <v>0.28000000000000003</v>
      </c>
      <c r="AG21" s="72">
        <v>0.2</v>
      </c>
      <c r="AH21" s="72">
        <v>0.15</v>
      </c>
      <c r="AI21" s="72">
        <v>0.15</v>
      </c>
      <c r="AJ21" s="72">
        <v>0.11</v>
      </c>
      <c r="AK21" s="72">
        <v>7.0000000000000007E-2</v>
      </c>
      <c r="AL21" s="72">
        <v>7.0000000000000007E-2</v>
      </c>
      <c r="AM21" s="72">
        <v>7.0000000000000007E-2</v>
      </c>
    </row>
    <row r="22" spans="2:75" x14ac:dyDescent="0.2">
      <c r="B22" s="1" t="s">
        <v>72</v>
      </c>
      <c r="N22" s="31">
        <f t="shared" ref="N22:T22" si="48">N4/M4-1</f>
        <v>0.22349984039074133</v>
      </c>
      <c r="O22" s="31">
        <f t="shared" si="48"/>
        <v>7.6443649765549404E-2</v>
      </c>
      <c r="P22" s="31">
        <f t="shared" si="48"/>
        <v>0.13380441636101059</v>
      </c>
      <c r="Q22" s="31">
        <f t="shared" si="48"/>
        <v>0.10650575320922484</v>
      </c>
      <c r="R22" s="31">
        <f t="shared" si="48"/>
        <v>0.13857244763407617</v>
      </c>
      <c r="S22" s="31">
        <f t="shared" si="48"/>
        <v>3.8705704223346515E-2</v>
      </c>
      <c r="T22" s="31">
        <f t="shared" si="48"/>
        <v>7.7671777308385259E-2</v>
      </c>
      <c r="U22" s="31">
        <f t="shared" ref="U22" si="49">U4/T4-1</f>
        <v>4.2058442535887863E-2</v>
      </c>
      <c r="V22" s="58">
        <f>U22</f>
        <v>4.2058442535887863E-2</v>
      </c>
      <c r="Y22" s="45" t="s">
        <v>1715</v>
      </c>
      <c r="Z22" s="45" t="s">
        <v>1715</v>
      </c>
      <c r="AA22" s="45" t="s">
        <v>1715</v>
      </c>
      <c r="AB22" s="45" t="s">
        <v>1715</v>
      </c>
      <c r="AC22" s="67" t="s">
        <v>1715</v>
      </c>
      <c r="AD22" s="73" t="s">
        <v>1715</v>
      </c>
      <c r="AE22" s="73" t="s">
        <v>1715</v>
      </c>
      <c r="AF22" s="73" t="s">
        <v>1715</v>
      </c>
      <c r="AG22" s="73" t="s">
        <v>1715</v>
      </c>
      <c r="AH22" s="73" t="s">
        <v>1715</v>
      </c>
      <c r="AI22" s="73" t="s">
        <v>1715</v>
      </c>
      <c r="AJ22" s="73" t="s">
        <v>1715</v>
      </c>
      <c r="AK22" s="73" t="s">
        <v>1715</v>
      </c>
      <c r="AL22" s="73" t="s">
        <v>1715</v>
      </c>
      <c r="AM22" s="73" t="s">
        <v>1715</v>
      </c>
    </row>
    <row r="24" spans="2:75" x14ac:dyDescent="0.2">
      <c r="B24" s="1" t="s">
        <v>73</v>
      </c>
      <c r="F24" s="31">
        <f>F6/F4</f>
        <v>0.52869771221035522</v>
      </c>
      <c r="J24" s="31">
        <f>J6/J4</f>
        <v>0.52740743424389536</v>
      </c>
      <c r="M24" s="31">
        <f t="shared" ref="M24:T24" si="50">M6/M4</f>
        <v>0.51537941241469831</v>
      </c>
      <c r="N24" s="31">
        <f t="shared" si="50"/>
        <v>0.51473480632742796</v>
      </c>
      <c r="O24" s="31">
        <f t="shared" si="50"/>
        <v>0.50561028359898841</v>
      </c>
      <c r="P24" s="31">
        <f t="shared" si="50"/>
        <v>0.49518859194745046</v>
      </c>
      <c r="Q24" s="31">
        <f t="shared" si="50"/>
        <v>0.49260581267158088</v>
      </c>
      <c r="R24" s="31">
        <f t="shared" si="50"/>
        <v>0.47054265589550326</v>
      </c>
      <c r="S24" s="31">
        <f t="shared" si="50"/>
        <v>0.48559397644177338</v>
      </c>
      <c r="T24" s="31">
        <f t="shared" si="50"/>
        <v>0.47202746794946543</v>
      </c>
      <c r="U24" s="31">
        <f t="shared" ref="U24" si="51">U6/U4</f>
        <v>0.47005177868427206</v>
      </c>
      <c r="V24" s="58">
        <f>U24</f>
        <v>0.47005177868427206</v>
      </c>
      <c r="Y24" s="31">
        <f>Y6/Y4</f>
        <v>0.53721539472085189</v>
      </c>
      <c r="Z24" s="31">
        <f>Z6/Z4</f>
        <v>0.53674233208869704</v>
      </c>
      <c r="AA24" s="31">
        <f>AA6/AA4</f>
        <v>0.51973746946263322</v>
      </c>
      <c r="AB24" s="31">
        <f>AB6/AB4</f>
        <v>0.48937079123764576</v>
      </c>
      <c r="AC24" s="63">
        <f>AC6/AC4</f>
        <v>0.49013092047085383</v>
      </c>
      <c r="AD24" s="42">
        <v>0.5</v>
      </c>
      <c r="AE24" s="42">
        <v>0.5</v>
      </c>
      <c r="AF24" s="42">
        <v>0.53</v>
      </c>
      <c r="AG24" s="42">
        <v>0.55000000000000004</v>
      </c>
      <c r="AH24" s="42">
        <v>0.55000000000000004</v>
      </c>
      <c r="AI24" s="42">
        <v>0.55000000000000004</v>
      </c>
      <c r="AJ24" s="42">
        <v>0.55000000000000004</v>
      </c>
      <c r="AK24" s="42">
        <v>0.55000000000000004</v>
      </c>
      <c r="AL24" s="42">
        <v>0.55000000000000004</v>
      </c>
      <c r="AM24" s="42">
        <v>0.55000000000000004</v>
      </c>
      <c r="AO24" s="74" t="s">
        <v>1725</v>
      </c>
      <c r="AP24" s="75">
        <v>-0.02</v>
      </c>
    </row>
    <row r="25" spans="2:75" x14ac:dyDescent="0.2">
      <c r="B25" s="1" t="s">
        <v>74</v>
      </c>
      <c r="F25" s="31">
        <f>F13/F4</f>
        <v>-0.21530381494062717</v>
      </c>
      <c r="J25" s="31">
        <f>J13/J4</f>
        <v>-0.28318902011931496</v>
      </c>
      <c r="M25" s="31">
        <f t="shared" ref="M25:T25" si="52">M13/M4</f>
        <v>-0.25062002058178134</v>
      </c>
      <c r="N25" s="31">
        <f t="shared" si="52"/>
        <v>-0.33806674086372651</v>
      </c>
      <c r="O25" s="31">
        <f t="shared" si="52"/>
        <v>-0.33447968433256259</v>
      </c>
      <c r="P25" s="31">
        <f t="shared" si="52"/>
        <v>-0.30238395290396158</v>
      </c>
      <c r="Q25" s="31">
        <f t="shared" si="52"/>
        <v>-0.3139050712263029</v>
      </c>
      <c r="R25" s="31">
        <f t="shared" si="52"/>
        <v>-0.33655060136886167</v>
      </c>
      <c r="S25" s="31">
        <f t="shared" si="52"/>
        <v>-0.24882020373262284</v>
      </c>
      <c r="T25" s="31">
        <f t="shared" si="52"/>
        <v>-0.33066696065315881</v>
      </c>
      <c r="U25" s="31">
        <f t="shared" ref="U25:V25" si="53">U13/U4</f>
        <v>-0.46488611741249003</v>
      </c>
      <c r="V25" s="58">
        <f t="shared" si="53"/>
        <v>-0.25658272390663611</v>
      </c>
      <c r="Y25" s="31">
        <f>Y13/Y4</f>
        <v>-0.17726634331538135</v>
      </c>
      <c r="Z25" s="31">
        <f>Z13/Z4</f>
        <v>-0.32595454433267396</v>
      </c>
      <c r="AA25" s="31">
        <f>AA13/AA4</f>
        <v>-0.27977506788604217</v>
      </c>
      <c r="AB25" s="31">
        <f>AB13/AB4</f>
        <v>-0.32218010942914083</v>
      </c>
      <c r="AC25" s="63">
        <f>AC13/AC4</f>
        <v>-0.32659124514343774</v>
      </c>
      <c r="AD25" s="31">
        <f t="shared" ref="AD25:AM25" si="54">AD13/AD4</f>
        <v>-0.24705910324479791</v>
      </c>
      <c r="AE25" s="31">
        <f t="shared" si="54"/>
        <v>-0.19500000000000003</v>
      </c>
      <c r="AF25" s="31">
        <f t="shared" si="54"/>
        <v>-9.5000000000000057E-2</v>
      </c>
      <c r="AG25" s="31">
        <f t="shared" si="54"/>
        <v>2.4999999999999977E-2</v>
      </c>
      <c r="AH25" s="31">
        <f t="shared" si="54"/>
        <v>2.4999999999999942E-2</v>
      </c>
      <c r="AI25" s="31">
        <f t="shared" si="54"/>
        <v>8.4999999999999923E-2</v>
      </c>
      <c r="AJ25" s="31">
        <f t="shared" si="54"/>
        <v>0.1349999999999999</v>
      </c>
      <c r="AK25" s="31">
        <f t="shared" si="54"/>
        <v>0.13499999999999987</v>
      </c>
      <c r="AL25" s="31">
        <f t="shared" si="54"/>
        <v>0.13499999999999998</v>
      </c>
      <c r="AM25" s="31">
        <f t="shared" si="54"/>
        <v>0.13499999999999995</v>
      </c>
      <c r="AO25" s="76" t="s">
        <v>1726</v>
      </c>
      <c r="AP25" s="77">
        <v>0.08</v>
      </c>
    </row>
    <row r="26" spans="2:75" x14ac:dyDescent="0.2">
      <c r="B26" s="1" t="s">
        <v>75</v>
      </c>
      <c r="F26" s="31">
        <f>F17/F4</f>
        <v>-0.23082495521336066</v>
      </c>
      <c r="J26" s="31">
        <f>J17/J4</f>
        <v>-0.27246515952950268</v>
      </c>
      <c r="M26" s="31">
        <f t="shared" ref="M26:T26" si="55">M17/M4</f>
        <v>-0.26098680935511165</v>
      </c>
      <c r="N26" s="31">
        <f t="shared" si="55"/>
        <v>-0.3272291047090804</v>
      </c>
      <c r="O26" s="31">
        <f t="shared" si="55"/>
        <v>-0.35007830667742379</v>
      </c>
      <c r="P26" s="31">
        <f t="shared" si="55"/>
        <v>-0.34062257542257712</v>
      </c>
      <c r="Q26" s="31">
        <f t="shared" si="55"/>
        <v>-0.30277798793800387</v>
      </c>
      <c r="R26" s="31">
        <f t="shared" si="55"/>
        <v>-0.34577048308857727</v>
      </c>
      <c r="S26" s="31">
        <f t="shared" si="55"/>
        <v>-0.25318296523842099</v>
      </c>
      <c r="T26" s="31">
        <f t="shared" si="55"/>
        <v>-0.34215045465435023</v>
      </c>
      <c r="U26" s="31">
        <f t="shared" ref="U26:V26" si="56">U17/U4</f>
        <v>-0.49065338799426272</v>
      </c>
      <c r="V26" s="58">
        <f t="shared" si="56"/>
        <v>-0.26969642965777518</v>
      </c>
      <c r="Y26" s="31">
        <f>Y17/Y4</f>
        <v>-0.18759450948902193</v>
      </c>
      <c r="Z26" s="31">
        <f>Z17/Z4</f>
        <v>-0.27066695578896882</v>
      </c>
      <c r="AA26" s="31">
        <f>AA17/AA4</f>
        <v>-0.27868412329376707</v>
      </c>
      <c r="AB26" s="31">
        <f>AB17/AB4</f>
        <v>-0.33425538885207784</v>
      </c>
      <c r="AC26" s="63">
        <f>AC17/AC4</f>
        <v>-0.34055194806242556</v>
      </c>
      <c r="AD26" s="31">
        <f t="shared" ref="AD26:AM26" si="57">AD17/AD4</f>
        <v>-0.24726585984251753</v>
      </c>
      <c r="AE26" s="31">
        <f t="shared" si="57"/>
        <v>-0.19252645882458369</v>
      </c>
      <c r="AF26" s="31">
        <f t="shared" si="57"/>
        <v>-9.3627905331005942E-2</v>
      </c>
      <c r="AG26" s="31">
        <f t="shared" si="57"/>
        <v>2.424999999999998E-2</v>
      </c>
      <c r="AH26" s="31">
        <f t="shared" si="57"/>
        <v>2.3749999999999945E-2</v>
      </c>
      <c r="AI26" s="31">
        <f t="shared" si="57"/>
        <v>8.0749999999999933E-2</v>
      </c>
      <c r="AJ26" s="31">
        <f t="shared" si="57"/>
        <v>0.12824999999999989</v>
      </c>
      <c r="AK26" s="31">
        <f t="shared" si="57"/>
        <v>0.12824999999999986</v>
      </c>
      <c r="AL26" s="31">
        <f t="shared" si="57"/>
        <v>0.12824999999999998</v>
      </c>
      <c r="AM26" s="31">
        <f t="shared" si="57"/>
        <v>0.12824999999999995</v>
      </c>
      <c r="AO26" s="76" t="s">
        <v>1727</v>
      </c>
      <c r="AP26" s="78">
        <f>NPV(AP25,Y17:BW17)</f>
        <v>6551.54204468635</v>
      </c>
    </row>
    <row r="27" spans="2:75" x14ac:dyDescent="0.2">
      <c r="B27" s="1" t="s">
        <v>68</v>
      </c>
      <c r="F27" s="31">
        <f t="shared" ref="F27" si="58">F16/F15</f>
        <v>-8.9862638538234403E-3</v>
      </c>
      <c r="J27" s="31">
        <f t="shared" ref="J27" si="59">J16/J15</f>
        <v>-1.297549696377861E-2</v>
      </c>
      <c r="M27" s="31">
        <f t="shared" ref="M27" si="60">M16/M15</f>
        <v>-5.5734264531333323E-3</v>
      </c>
      <c r="N27" s="31">
        <f t="shared" ref="N27:O27" si="61">N16/N15</f>
        <v>7.891452723696446E-2</v>
      </c>
      <c r="O27" s="31">
        <f t="shared" si="61"/>
        <v>-4.3276992200416255E-3</v>
      </c>
      <c r="P27" s="31">
        <f>P16/P15</f>
        <v>-5.6760251934306425E-3</v>
      </c>
      <c r="Q27" s="31">
        <f t="shared" ref="Q27" si="62">Q16/Q15</f>
        <v>6.2140627223194043E-2</v>
      </c>
      <c r="R27" s="31">
        <f t="shared" ref="R27:S27" si="63">R16/R15</f>
        <v>-5.6738176095419536E-3</v>
      </c>
      <c r="S27" s="31">
        <f t="shared" si="63"/>
        <v>1.2731362897298265E-2</v>
      </c>
      <c r="T27" s="31">
        <f>T16/T15</f>
        <v>-8.1018193175607101E-3</v>
      </c>
      <c r="U27" s="31">
        <f t="shared" ref="U27" si="64">U16/U15</f>
        <v>-7.4778536471246807E-3</v>
      </c>
      <c r="V27" s="58">
        <v>-0.01</v>
      </c>
      <c r="Y27" s="31">
        <f t="shared" ref="Y27:AA27" si="65">Y16/Y15</f>
        <v>-6.5286650489443532E-3</v>
      </c>
      <c r="Z27" s="31">
        <f t="shared" si="65"/>
        <v>0.15226549903924733</v>
      </c>
      <c r="AA27" s="31">
        <f t="shared" si="65"/>
        <v>2.6658023178821082E-2</v>
      </c>
      <c r="AB27" s="31">
        <f>AB16/AB15</f>
        <v>1.1477434857309956E-2</v>
      </c>
      <c r="AC27" s="63">
        <f>AC16/AC15</f>
        <v>-4.6658595519502351E-3</v>
      </c>
      <c r="AD27" s="42">
        <v>1.4999999999999999E-2</v>
      </c>
      <c r="AE27" s="42">
        <v>1.4999999999999999E-2</v>
      </c>
      <c r="AF27" s="42">
        <v>1.4999999999999999E-2</v>
      </c>
      <c r="AG27" s="42">
        <v>0.03</v>
      </c>
      <c r="AH27" s="42">
        <v>0.05</v>
      </c>
      <c r="AI27" s="42">
        <v>0.05</v>
      </c>
      <c r="AJ27" s="42">
        <v>0.05</v>
      </c>
      <c r="AK27" s="42">
        <v>0.05</v>
      </c>
      <c r="AL27" s="42">
        <v>0.05</v>
      </c>
      <c r="AM27" s="42">
        <v>0.05</v>
      </c>
      <c r="AO27" s="76" t="s">
        <v>8</v>
      </c>
      <c r="AP27" s="78">
        <f>Main!C11</f>
        <v>3196.7179999999998</v>
      </c>
    </row>
    <row r="28" spans="2:75" x14ac:dyDescent="0.2">
      <c r="AC28" s="63"/>
      <c r="AO28" s="76" t="s">
        <v>1728</v>
      </c>
      <c r="AP28" s="78">
        <f>AP26+AP27</f>
        <v>9748.2600446863507</v>
      </c>
    </row>
    <row r="29" spans="2:75" x14ac:dyDescent="0.2">
      <c r="B29" s="1" t="s">
        <v>77</v>
      </c>
      <c r="J29" s="31">
        <f>J7/F7-1</f>
        <v>1.1350738897174177</v>
      </c>
      <c r="N29" s="31">
        <f>N7/J7-1</f>
        <v>0.44105373925033553</v>
      </c>
      <c r="Q29" s="31">
        <f>Q7/M7-1</f>
        <v>0.5359453209612739</v>
      </c>
      <c r="R29" s="31">
        <f>R7/N7-1</f>
        <v>0.40535453492471163</v>
      </c>
      <c r="S29" s="31">
        <f>S7/O7-1</f>
        <v>0.37649313501144155</v>
      </c>
      <c r="T29" s="31">
        <f>T7/P7-1</f>
        <v>0.54259157105030908</v>
      </c>
      <c r="U29" s="31">
        <f t="shared" ref="U29:V29" si="66">U7/Q7-1</f>
        <v>0.35659154795369008</v>
      </c>
      <c r="V29" s="58">
        <f t="shared" si="66"/>
        <v>0.28477582884803554</v>
      </c>
      <c r="Y29" s="45" t="s">
        <v>1715</v>
      </c>
      <c r="Z29" s="31">
        <f>Z7/Y7-1</f>
        <v>1.283844349257111</v>
      </c>
      <c r="AA29" s="31">
        <f>AA7/Z7-1</f>
        <v>0.35566940501590616</v>
      </c>
      <c r="AB29" s="31">
        <f>AB7/AA7-1</f>
        <v>0.48755437773773536</v>
      </c>
      <c r="AC29" s="63">
        <f>AC7/AB7-1</f>
        <v>0.38340805152244806</v>
      </c>
      <c r="AD29" s="42">
        <f t="shared" ref="AD29:AM29" si="67">AD7/AC7-1</f>
        <v>0.32465489841420925</v>
      </c>
      <c r="AE29" s="42">
        <f t="shared" si="67"/>
        <v>6.7857142857142838E-2</v>
      </c>
      <c r="AF29" s="42">
        <f t="shared" si="67"/>
        <v>1.7391304347824654E-3</v>
      </c>
      <c r="AG29" s="42">
        <f t="shared" si="67"/>
        <v>-0.13333333333333341</v>
      </c>
      <c r="AH29" s="42">
        <f t="shared" si="67"/>
        <v>0.14999999999999991</v>
      </c>
      <c r="AI29" s="42">
        <f t="shared" si="67"/>
        <v>0.15000000000000013</v>
      </c>
      <c r="AJ29" s="42">
        <f t="shared" si="67"/>
        <v>-0.31692307692307697</v>
      </c>
      <c r="AK29" s="42">
        <f t="shared" si="67"/>
        <v>7.0000000000000284E-2</v>
      </c>
      <c r="AL29" s="42">
        <f t="shared" si="67"/>
        <v>7.0000000000000062E-2</v>
      </c>
      <c r="AM29" s="42">
        <f t="shared" si="67"/>
        <v>7.0000000000000062E-2</v>
      </c>
      <c r="AO29" s="79" t="s">
        <v>1729</v>
      </c>
      <c r="AP29" s="82">
        <f>AP28/Main!C7</f>
        <v>53.068343281910693</v>
      </c>
      <c r="AQ29" s="30">
        <f>AP29*Main!C7</f>
        <v>9748.2600446863507</v>
      </c>
    </row>
    <row r="30" spans="2:75" s="35" customFormat="1" x14ac:dyDescent="0.2">
      <c r="B30" s="35" t="s">
        <v>78</v>
      </c>
      <c r="N30" s="42">
        <f t="shared" ref="N30:T30" si="68">N7/M7-1</f>
        <v>0.16248573017592149</v>
      </c>
      <c r="O30" s="42">
        <f t="shared" si="68"/>
        <v>0.10036762854409043</v>
      </c>
      <c r="P30" s="42">
        <f t="shared" si="68"/>
        <v>3.7070938215102878E-2</v>
      </c>
      <c r="Q30" s="42">
        <f t="shared" si="68"/>
        <v>0.15782215357458074</v>
      </c>
      <c r="R30" s="42">
        <f t="shared" si="68"/>
        <v>6.3647624946400638E-2</v>
      </c>
      <c r="S30" s="42">
        <f t="shared" si="68"/>
        <v>7.7769665261658405E-2</v>
      </c>
      <c r="T30" s="42">
        <f t="shared" si="68"/>
        <v>0.16221203519373617</v>
      </c>
      <c r="U30" s="42">
        <f t="shared" ref="U30:V30" si="69">U7/T7-1</f>
        <v>1.8216212930149744E-2</v>
      </c>
      <c r="V30" s="63">
        <f t="shared" si="69"/>
        <v>7.3398739687606795E-3</v>
      </c>
      <c r="Y30" s="45" t="s">
        <v>1715</v>
      </c>
      <c r="Z30" s="45" t="s">
        <v>1715</v>
      </c>
      <c r="AA30" s="45" t="s">
        <v>1715</v>
      </c>
      <c r="AB30" s="45" t="s">
        <v>1715</v>
      </c>
      <c r="AC30" s="66" t="s">
        <v>1715</v>
      </c>
      <c r="AO30" s="76" t="s">
        <v>1730</v>
      </c>
      <c r="AP30" s="80">
        <f>Main!C6</f>
        <v>49.02</v>
      </c>
    </row>
    <row r="31" spans="2:75" x14ac:dyDescent="0.2">
      <c r="AO31" s="81" t="s">
        <v>1731</v>
      </c>
      <c r="AP31" s="83">
        <f>AP29/AP30-1</f>
        <v>8.2585542266639944E-2</v>
      </c>
    </row>
    <row r="32" spans="2:75" x14ac:dyDescent="0.2">
      <c r="B32" s="34" t="s">
        <v>1709</v>
      </c>
    </row>
    <row r="33" spans="2:39" x14ac:dyDescent="0.2">
      <c r="B33" s="1" t="s">
        <v>1710</v>
      </c>
      <c r="F33" s="40">
        <v>64286</v>
      </c>
      <c r="J33" s="40">
        <v>179000</v>
      </c>
      <c r="M33" s="40">
        <v>208000</v>
      </c>
      <c r="N33" s="40">
        <v>221000</v>
      </c>
      <c r="O33" s="40">
        <v>235000</v>
      </c>
      <c r="P33" s="40">
        <v>240000</v>
      </c>
      <c r="Q33" s="40">
        <v>250000</v>
      </c>
      <c r="R33" s="40">
        <v>256000</v>
      </c>
      <c r="S33" s="40">
        <v>268000</v>
      </c>
      <c r="T33" s="40">
        <v>275000</v>
      </c>
      <c r="U33" s="40">
        <v>280000</v>
      </c>
      <c r="Y33" s="40">
        <f>F33</f>
        <v>64286</v>
      </c>
      <c r="Z33" s="40">
        <f>J33</f>
        <v>179000</v>
      </c>
      <c r="AA33" s="40">
        <f>N33</f>
        <v>221000</v>
      </c>
      <c r="AB33" s="40">
        <f>R33</f>
        <v>256000</v>
      </c>
    </row>
    <row r="34" spans="2:39" s="35" customFormat="1" x14ac:dyDescent="0.2">
      <c r="B34" s="39" t="s">
        <v>1714</v>
      </c>
      <c r="J34" s="42">
        <f t="shared" ref="J34" si="70">J33/F33-1</f>
        <v>1.7844320691908035</v>
      </c>
      <c r="N34" s="42">
        <f t="shared" ref="N34" si="71">N33/J33-1</f>
        <v>0.23463687150837997</v>
      </c>
      <c r="P34" s="41"/>
      <c r="Q34" s="42">
        <f t="shared" ref="Q34" si="72">Q33/M33-1</f>
        <v>0.20192307692307687</v>
      </c>
      <c r="R34" s="42">
        <f>R33/N33-1</f>
        <v>0.158371040723982</v>
      </c>
      <c r="S34" s="42">
        <f>S33/O33-1</f>
        <v>0.14042553191489371</v>
      </c>
      <c r="T34" s="42">
        <f>T33/P33-1</f>
        <v>0.14583333333333326</v>
      </c>
      <c r="U34" s="42">
        <f t="shared" ref="U34" si="73">U33/Q33-1</f>
        <v>0.12000000000000011</v>
      </c>
      <c r="V34" s="52"/>
      <c r="Z34" s="42">
        <f t="shared" ref="Z34:AA34" si="74">Z33/Y33-1</f>
        <v>1.7844320691908035</v>
      </c>
      <c r="AA34" s="42">
        <f t="shared" si="74"/>
        <v>0.23463687150837997</v>
      </c>
      <c r="AB34" s="42">
        <f>AB33/AA33-1</f>
        <v>0.158371040723982</v>
      </c>
      <c r="AC34" s="52"/>
    </row>
    <row r="35" spans="2:39" s="35" customFormat="1" x14ac:dyDescent="0.2">
      <c r="B35" s="39" t="s">
        <v>1713</v>
      </c>
      <c r="N35" s="42">
        <f t="shared" ref="N35:Q35" si="75">N33/M33-1</f>
        <v>6.25E-2</v>
      </c>
      <c r="O35" s="42">
        <f t="shared" si="75"/>
        <v>6.3348416289592757E-2</v>
      </c>
      <c r="P35" s="42">
        <f t="shared" si="75"/>
        <v>2.1276595744680771E-2</v>
      </c>
      <c r="Q35" s="42">
        <f t="shared" si="75"/>
        <v>4.1666666666666741E-2</v>
      </c>
      <c r="R35" s="42">
        <f t="shared" ref="R35:S35" si="76">R33/Q33-1</f>
        <v>2.4000000000000021E-2</v>
      </c>
      <c r="S35" s="42">
        <f t="shared" si="76"/>
        <v>4.6875E-2</v>
      </c>
      <c r="T35" s="42">
        <f>T33/S33-1</f>
        <v>2.6119402985074647E-2</v>
      </c>
      <c r="U35" s="42">
        <f t="shared" ref="U35" si="77">U33/T33-1</f>
        <v>1.8181818181818077E-2</v>
      </c>
      <c r="V35" s="52"/>
      <c r="Y35" s="45" t="s">
        <v>1715</v>
      </c>
      <c r="Z35" s="45" t="s">
        <v>1715</v>
      </c>
      <c r="AA35" s="45" t="s">
        <v>1715</v>
      </c>
      <c r="AB35" s="45" t="s">
        <v>1715</v>
      </c>
      <c r="AC35" s="52"/>
    </row>
    <row r="36" spans="2:39" x14ac:dyDescent="0.2">
      <c r="B36" s="1" t="s">
        <v>1711</v>
      </c>
      <c r="F36" s="40">
        <v>1440</v>
      </c>
      <c r="G36" s="40"/>
      <c r="H36" s="40"/>
      <c r="I36" s="40"/>
      <c r="J36" s="40">
        <v>2905</v>
      </c>
      <c r="N36" s="40">
        <v>4629</v>
      </c>
      <c r="Q36" s="40">
        <v>7381</v>
      </c>
      <c r="R36" s="40">
        <v>7867</v>
      </c>
      <c r="S36" s="40">
        <v>8199</v>
      </c>
      <c r="T36" s="40">
        <v>8510</v>
      </c>
      <c r="U36" s="40">
        <v>8992</v>
      </c>
      <c r="V36" s="57"/>
      <c r="Y36" s="40">
        <v>1440</v>
      </c>
      <c r="Z36" s="40">
        <v>2905</v>
      </c>
      <c r="AA36" s="40">
        <v>4629</v>
      </c>
      <c r="AB36" s="40">
        <f>R36</f>
        <v>7867</v>
      </c>
    </row>
    <row r="37" spans="2:39" s="35" customFormat="1" x14ac:dyDescent="0.2">
      <c r="B37" s="39" t="s">
        <v>1712</v>
      </c>
      <c r="F37" s="43">
        <f>F4/F36</f>
        <v>0.14187638888888887</v>
      </c>
      <c r="J37" s="43">
        <f>J4/J36</f>
        <v>0.11401858864027538</v>
      </c>
      <c r="N37" s="43">
        <f>N4/N36</f>
        <v>0.11840354288183194</v>
      </c>
      <c r="P37" s="43"/>
      <c r="Q37" s="43">
        <f>Q4/Q36</f>
        <v>0.10028126270153097</v>
      </c>
      <c r="R37" s="43">
        <f>R4/R36</f>
        <v>0.10712393542646498</v>
      </c>
      <c r="S37" s="43">
        <f>S4/S36</f>
        <v>0.10676460543968777</v>
      </c>
      <c r="T37" s="43">
        <f>T4/T36</f>
        <v>0.1108524089306698</v>
      </c>
      <c r="U37" s="43">
        <f>U4/U36</f>
        <v>0.10932273131672597</v>
      </c>
      <c r="V37" s="52"/>
      <c r="Y37" s="43">
        <f>Y4/Y36</f>
        <v>0.45143541666666664</v>
      </c>
      <c r="Z37" s="43">
        <f>Z4/Z36</f>
        <v>0.39052254733218589</v>
      </c>
      <c r="AA37" s="43">
        <f>AA4/AA36</f>
        <v>0.38059537697126811</v>
      </c>
      <c r="AB37" s="43">
        <f>AB4/AB36</f>
        <v>0.36123541375365448</v>
      </c>
      <c r="AC37" s="52"/>
    </row>
    <row r="41" spans="2:39" x14ac:dyDescent="0.2">
      <c r="B41" s="34" t="s">
        <v>79</v>
      </c>
    </row>
    <row r="42" spans="2:39" s="2" customFormat="1" x14ac:dyDescent="0.2">
      <c r="B42" s="2" t="s">
        <v>6</v>
      </c>
      <c r="F42" s="29">
        <v>487.21499999999997</v>
      </c>
      <c r="G42" s="29"/>
      <c r="H42" s="29"/>
      <c r="I42" s="29"/>
      <c r="J42" s="29">
        <v>253.66</v>
      </c>
      <c r="N42" s="29">
        <v>933.88499999999999</v>
      </c>
      <c r="Q42" s="29">
        <v>1497.498</v>
      </c>
      <c r="R42" s="29">
        <v>1479.452</v>
      </c>
      <c r="S42" s="29">
        <v>1617.0219999999999</v>
      </c>
      <c r="T42" s="29">
        <v>798.625</v>
      </c>
      <c r="U42" s="29">
        <v>632.79399999999998</v>
      </c>
      <c r="V42" s="50"/>
      <c r="Y42" s="29">
        <f>F42</f>
        <v>487.21499999999997</v>
      </c>
      <c r="Z42" s="29">
        <f>J42</f>
        <v>253.66</v>
      </c>
      <c r="AA42" s="29">
        <f>N42</f>
        <v>933.88499999999999</v>
      </c>
      <c r="AB42" s="29">
        <f>R42</f>
        <v>1479.452</v>
      </c>
      <c r="AC42" s="55"/>
      <c r="AD42" s="71"/>
      <c r="AE42" s="71"/>
      <c r="AF42" s="71"/>
      <c r="AG42" s="71"/>
      <c r="AH42" s="71"/>
      <c r="AI42" s="71"/>
      <c r="AJ42" s="71"/>
      <c r="AK42" s="71"/>
      <c r="AL42" s="71"/>
      <c r="AM42" s="71"/>
    </row>
    <row r="43" spans="2:39" s="2" customFormat="1" x14ac:dyDescent="0.2">
      <c r="B43" s="2" t="s">
        <v>80</v>
      </c>
      <c r="F43" s="29">
        <v>261.12799999999999</v>
      </c>
      <c r="G43" s="29"/>
      <c r="H43" s="29"/>
      <c r="I43" s="29"/>
      <c r="J43" s="29">
        <v>1559.0329999999999</v>
      </c>
      <c r="N43" s="29">
        <v>2105.9059999999999</v>
      </c>
      <c r="Q43" s="29">
        <v>3896.7539999999999</v>
      </c>
      <c r="R43" s="29">
        <v>3878.43</v>
      </c>
      <c r="S43" s="29">
        <v>3606.29</v>
      </c>
      <c r="T43" s="29">
        <v>3593.6590000000001</v>
      </c>
      <c r="U43" s="29">
        <v>3575.7510000000002</v>
      </c>
      <c r="V43" s="50"/>
      <c r="Y43" s="29">
        <f t="shared" ref="Y43" si="78">F43</f>
        <v>261.12799999999999</v>
      </c>
      <c r="Z43" s="29">
        <f t="shared" ref="Z43" si="79">J43</f>
        <v>1559.0329999999999</v>
      </c>
      <c r="AA43" s="29">
        <f t="shared" ref="AA43" si="80">N43</f>
        <v>2105.9059999999999</v>
      </c>
      <c r="AB43" s="29">
        <f>R43</f>
        <v>3878.43</v>
      </c>
      <c r="AC43" s="55"/>
      <c r="AD43" s="71"/>
      <c r="AE43" s="71"/>
      <c r="AF43" s="71"/>
      <c r="AG43" s="71"/>
      <c r="AH43" s="71"/>
      <c r="AI43" s="71"/>
      <c r="AJ43" s="71"/>
      <c r="AK43" s="71"/>
      <c r="AL43" s="71"/>
      <c r="AM43" s="71"/>
    </row>
    <row r="44" spans="2:39" x14ac:dyDescent="0.2">
      <c r="B44" s="1" t="s">
        <v>81</v>
      </c>
      <c r="F44" s="30">
        <v>97.712000000000003</v>
      </c>
      <c r="G44" s="30"/>
      <c r="H44" s="30"/>
      <c r="I44" s="30"/>
      <c r="J44" s="30">
        <v>154.06700000000001</v>
      </c>
      <c r="N44" s="30">
        <v>251.167</v>
      </c>
      <c r="Q44" s="30">
        <v>345.79300000000001</v>
      </c>
      <c r="R44" s="30">
        <v>388.21499999999997</v>
      </c>
      <c r="S44" s="30">
        <v>406.73599999999999</v>
      </c>
      <c r="T44" s="30">
        <v>471.91500000000002</v>
      </c>
      <c r="U44" s="30">
        <v>487.75</v>
      </c>
      <c r="Y44" s="30">
        <f>F44</f>
        <v>97.712000000000003</v>
      </c>
      <c r="Z44" s="30">
        <f>J44</f>
        <v>154.06700000000001</v>
      </c>
      <c r="AA44" s="30">
        <f>N44</f>
        <v>251.167</v>
      </c>
      <c r="AB44" s="30">
        <f>R44</f>
        <v>388.21499999999997</v>
      </c>
    </row>
    <row r="45" spans="2:39" x14ac:dyDescent="0.2">
      <c r="B45" s="1" t="s">
        <v>82</v>
      </c>
      <c r="F45" s="30">
        <v>26.893000000000001</v>
      </c>
      <c r="G45" s="30"/>
      <c r="H45" s="30"/>
      <c r="I45" s="30"/>
      <c r="J45" s="30">
        <v>54.570999999999998</v>
      </c>
      <c r="N45" s="30">
        <v>81.376999999999995</v>
      </c>
      <c r="Q45" s="30">
        <v>165.76</v>
      </c>
      <c r="R45" s="30">
        <v>186.131</v>
      </c>
      <c r="S45" s="30">
        <v>201.142</v>
      </c>
      <c r="T45" s="30">
        <v>240.19200000000001</v>
      </c>
      <c r="U45" s="30">
        <v>265.97699999999998</v>
      </c>
      <c r="Y45" s="30">
        <f t="shared" ref="Y45" si="81">F45</f>
        <v>26.893000000000001</v>
      </c>
      <c r="Z45" s="30">
        <f t="shared" ref="Z45" si="82">J45</f>
        <v>54.570999999999998</v>
      </c>
      <c r="AA45" s="30">
        <f t="shared" ref="AA45" si="83">N45</f>
        <v>81.376999999999995</v>
      </c>
      <c r="AB45" s="30">
        <f t="shared" ref="AB45" si="84">R45</f>
        <v>186.131</v>
      </c>
    </row>
    <row r="46" spans="2:39" x14ac:dyDescent="0.2">
      <c r="B46" s="1" t="s">
        <v>83</v>
      </c>
      <c r="F46" s="30">
        <f>SUM(F42:F45)</f>
        <v>872.94799999999998</v>
      </c>
      <c r="G46" s="30"/>
      <c r="H46" s="30"/>
      <c r="I46" s="30"/>
      <c r="J46" s="30">
        <f>SUM(J42:J45)</f>
        <v>2021.3309999999999</v>
      </c>
      <c r="N46" s="30">
        <f>SUM(N42:N45)</f>
        <v>3372.335</v>
      </c>
      <c r="Q46" s="30">
        <f>SUM(Q42:Q45)</f>
        <v>5905.8050000000003</v>
      </c>
      <c r="R46" s="30">
        <f>SUM(R42:R45)</f>
        <v>5932.2280000000001</v>
      </c>
      <c r="S46" s="30">
        <f>SUM(S42:S45)</f>
        <v>5831.19</v>
      </c>
      <c r="T46" s="30">
        <f>SUM(T42:T45)</f>
        <v>5104.3909999999996</v>
      </c>
      <c r="U46" s="30">
        <f>SUM(U42:U45)</f>
        <v>4962.2719999999999</v>
      </c>
      <c r="Y46" s="30">
        <f t="shared" ref="Y46:AB46" si="85">SUM(Y42:Y45)</f>
        <v>872.94799999999998</v>
      </c>
      <c r="Z46" s="30">
        <f t="shared" si="85"/>
        <v>2021.3309999999999</v>
      </c>
      <c r="AA46" s="30">
        <f t="shared" si="85"/>
        <v>3372.335</v>
      </c>
      <c r="AB46" s="30">
        <f t="shared" si="85"/>
        <v>5932.2280000000001</v>
      </c>
    </row>
    <row r="47" spans="2:39" x14ac:dyDescent="0.2">
      <c r="B47" s="1" t="s">
        <v>84</v>
      </c>
      <c r="F47" s="30">
        <v>63.533999999999999</v>
      </c>
      <c r="G47" s="30"/>
      <c r="H47" s="30"/>
      <c r="I47" s="30"/>
      <c r="J47" s="30">
        <v>141.256</v>
      </c>
      <c r="N47" s="30">
        <v>183.239</v>
      </c>
      <c r="Q47" s="30">
        <v>237.24100000000001</v>
      </c>
      <c r="R47" s="30">
        <v>255.316</v>
      </c>
      <c r="S47" s="30">
        <v>259.00299999999999</v>
      </c>
      <c r="T47" s="30">
        <v>264.767</v>
      </c>
      <c r="U47" s="30">
        <v>263.86200000000002</v>
      </c>
      <c r="Y47" s="30">
        <f t="shared" ref="Y47:Y51" si="86">F47</f>
        <v>63.533999999999999</v>
      </c>
      <c r="Z47" s="30">
        <f>J47</f>
        <v>141.256</v>
      </c>
      <c r="AA47" s="30">
        <f t="shared" ref="AA47:AA51" si="87">N47</f>
        <v>183.239</v>
      </c>
      <c r="AB47" s="30">
        <f t="shared" ref="AB47:AB51" si="88">R47</f>
        <v>255.316</v>
      </c>
    </row>
    <row r="48" spans="2:39" x14ac:dyDescent="0.2">
      <c r="B48" s="1" t="s">
        <v>85</v>
      </c>
      <c r="F48" s="30">
        <v>0</v>
      </c>
      <c r="G48" s="30"/>
      <c r="H48" s="30"/>
      <c r="I48" s="30"/>
      <c r="J48" s="30">
        <v>156.74100000000001</v>
      </c>
      <c r="N48" s="30">
        <v>258.61</v>
      </c>
      <c r="Q48" s="30">
        <v>248.58199999999999</v>
      </c>
      <c r="R48" s="30">
        <v>234.584</v>
      </c>
      <c r="S48" s="30">
        <v>225.95099999999999</v>
      </c>
      <c r="T48" s="30">
        <v>213.464</v>
      </c>
      <c r="U48" s="30">
        <v>127.56699999999999</v>
      </c>
      <c r="Y48" s="30">
        <f t="shared" si="86"/>
        <v>0</v>
      </c>
      <c r="Z48" s="30">
        <f>J47</f>
        <v>141.256</v>
      </c>
      <c r="AA48" s="30">
        <f t="shared" si="87"/>
        <v>258.61</v>
      </c>
      <c r="AB48" s="30">
        <f t="shared" si="88"/>
        <v>234.584</v>
      </c>
    </row>
    <row r="49" spans="2:39" x14ac:dyDescent="0.2">
      <c r="B49" s="1" t="s">
        <v>86</v>
      </c>
      <c r="F49" s="30">
        <v>18.119</v>
      </c>
      <c r="G49" s="30"/>
      <c r="H49" s="30"/>
      <c r="I49" s="30"/>
      <c r="J49" s="30">
        <v>7.4999999999999997E-2</v>
      </c>
      <c r="N49" s="30">
        <v>0</v>
      </c>
      <c r="Q49" s="30">
        <v>0</v>
      </c>
      <c r="R49" s="30">
        <v>0</v>
      </c>
      <c r="S49" s="30">
        <v>0</v>
      </c>
      <c r="T49" s="30">
        <v>750</v>
      </c>
      <c r="U49" s="30">
        <v>732.49</v>
      </c>
      <c r="Y49" s="30">
        <f t="shared" si="86"/>
        <v>18.119</v>
      </c>
      <c r="Z49" s="30">
        <f>J49</f>
        <v>7.4999999999999997E-2</v>
      </c>
      <c r="AA49" s="30">
        <f t="shared" si="87"/>
        <v>0</v>
      </c>
      <c r="AB49" s="30">
        <f t="shared" si="88"/>
        <v>0</v>
      </c>
    </row>
    <row r="50" spans="2:39" x14ac:dyDescent="0.2">
      <c r="B50" s="1" t="s">
        <v>87</v>
      </c>
      <c r="F50" s="30">
        <f>27.558+38.165</f>
        <v>65.722999999999999</v>
      </c>
      <c r="G50" s="30"/>
      <c r="H50" s="30"/>
      <c r="I50" s="30"/>
      <c r="J50" s="30">
        <f>480.849+2296.784</f>
        <v>2777.6330000000003</v>
      </c>
      <c r="N50" s="30">
        <f>966.573+4595.394</f>
        <v>5561.9670000000006</v>
      </c>
      <c r="Q50" s="30">
        <f>1102.599+5263.051</f>
        <v>6365.6500000000005</v>
      </c>
      <c r="R50" s="30">
        <f>1050.012+5263.166</f>
        <v>6313.1779999999999</v>
      </c>
      <c r="S50" s="30">
        <f>1006.692+5286.683</f>
        <v>6293.375</v>
      </c>
      <c r="T50" s="30">
        <f>953.522+5285.563</f>
        <v>6239.085</v>
      </c>
      <c r="U50" s="30">
        <f>901.155+5284.616</f>
        <v>6185.7709999999997</v>
      </c>
      <c r="Y50" s="30">
        <f t="shared" si="86"/>
        <v>65.722999999999999</v>
      </c>
      <c r="Z50" s="30">
        <f t="shared" ref="Z50:Z51" si="89">J50</f>
        <v>2777.6330000000003</v>
      </c>
      <c r="AA50" s="30">
        <f t="shared" si="87"/>
        <v>5561.9670000000006</v>
      </c>
      <c r="AB50" s="30">
        <f t="shared" si="88"/>
        <v>6313.1779999999999</v>
      </c>
    </row>
    <row r="51" spans="2:39" x14ac:dyDescent="0.2">
      <c r="B51" s="1" t="s">
        <v>88</v>
      </c>
      <c r="F51" s="30">
        <v>8.3859999999999992</v>
      </c>
      <c r="G51" s="30"/>
      <c r="H51" s="30"/>
      <c r="I51" s="30"/>
      <c r="J51" s="30">
        <v>33.479999999999997</v>
      </c>
      <c r="N51" s="30">
        <v>111.282</v>
      </c>
      <c r="Q51" s="30">
        <v>219.56899999999999</v>
      </c>
      <c r="R51" s="30">
        <v>263.29199999999997</v>
      </c>
      <c r="S51" s="30">
        <v>281.28300000000002</v>
      </c>
      <c r="T51" s="30">
        <v>297.52199999999999</v>
      </c>
      <c r="U51" s="30">
        <v>340.69400000000002</v>
      </c>
      <c r="Y51" s="30">
        <f t="shared" si="86"/>
        <v>8.3859999999999992</v>
      </c>
      <c r="Z51" s="30">
        <f t="shared" si="89"/>
        <v>33.479999999999997</v>
      </c>
      <c r="AA51" s="30">
        <f t="shared" si="87"/>
        <v>111.282</v>
      </c>
      <c r="AB51" s="30">
        <f t="shared" si="88"/>
        <v>263.29199999999997</v>
      </c>
    </row>
    <row r="52" spans="2:39" x14ac:dyDescent="0.2">
      <c r="B52" s="1" t="s">
        <v>89</v>
      </c>
      <c r="F52" s="30">
        <f>F46+SUM(F47:F51)</f>
        <v>1028.71</v>
      </c>
      <c r="G52" s="30"/>
      <c r="H52" s="30"/>
      <c r="I52" s="30"/>
      <c r="J52" s="30">
        <f>J46+SUM(J47:J51)</f>
        <v>5130.5160000000005</v>
      </c>
      <c r="N52" s="30">
        <f>N46+SUM(N47:N51)</f>
        <v>9487.4330000000009</v>
      </c>
      <c r="Q52" s="30">
        <f>Q46+SUM(Q47:Q51)</f>
        <v>12976.847000000002</v>
      </c>
      <c r="R52" s="30">
        <f>R46+SUM(R47:R51)</f>
        <v>12998.598</v>
      </c>
      <c r="S52" s="30">
        <f>S46+SUM(S47:S51)</f>
        <v>12890.802</v>
      </c>
      <c r="T52" s="30">
        <f>T46+SUM(T47:T51)</f>
        <v>12869.228999999999</v>
      </c>
      <c r="U52" s="30">
        <f>U46+SUM(U47:U51)</f>
        <v>12612.655999999999</v>
      </c>
      <c r="Y52" s="30">
        <f t="shared" ref="Y52:AB52" si="90">Y46+SUM(Y47:Y51)</f>
        <v>1028.71</v>
      </c>
      <c r="Z52" s="30">
        <f t="shared" si="90"/>
        <v>5115.0309999999999</v>
      </c>
      <c r="AA52" s="30">
        <f t="shared" si="90"/>
        <v>9487.4330000000009</v>
      </c>
      <c r="AB52" s="30">
        <f t="shared" si="90"/>
        <v>12998.598</v>
      </c>
    </row>
    <row r="53" spans="2:39" x14ac:dyDescent="0.2">
      <c r="N53" s="30"/>
      <c r="Q53" s="30"/>
      <c r="S53" s="30"/>
      <c r="T53" s="30"/>
      <c r="U53" s="30"/>
      <c r="Y53" s="30"/>
      <c r="Z53" s="30"/>
    </row>
    <row r="54" spans="2:39" x14ac:dyDescent="0.2">
      <c r="B54" s="1" t="s">
        <v>90</v>
      </c>
      <c r="F54" s="30">
        <v>18.495000000000001</v>
      </c>
      <c r="J54" s="30">
        <v>39.098999999999997</v>
      </c>
      <c r="N54" s="30">
        <v>60.042000000000002</v>
      </c>
      <c r="Q54" s="30">
        <v>76.293000000000006</v>
      </c>
      <c r="R54" s="30">
        <v>93.332999999999998</v>
      </c>
      <c r="S54" s="30">
        <v>93.388999999999996</v>
      </c>
      <c r="T54" s="30">
        <v>102.039</v>
      </c>
      <c r="U54" s="30">
        <v>103.23399999999999</v>
      </c>
      <c r="Y54" s="30">
        <f t="shared" ref="Y54:Y57" si="91">F54</f>
        <v>18.495000000000001</v>
      </c>
      <c r="Z54" s="30">
        <f t="shared" ref="Z54:Z57" si="92">J54</f>
        <v>39.098999999999997</v>
      </c>
      <c r="AA54" s="30">
        <f t="shared" ref="AA54:AA60" si="93">N54</f>
        <v>60.042000000000002</v>
      </c>
      <c r="AB54" s="30">
        <f t="shared" ref="AB54:AB57" si="94">R54</f>
        <v>93.332999999999998</v>
      </c>
    </row>
    <row r="55" spans="2:39" x14ac:dyDescent="0.2">
      <c r="B55" s="1" t="s">
        <v>91</v>
      </c>
      <c r="F55" s="30">
        <v>96.343000000000004</v>
      </c>
      <c r="J55" s="30">
        <v>147.68100000000001</v>
      </c>
      <c r="N55" s="30">
        <v>252.89500000000001</v>
      </c>
      <c r="Q55" s="30">
        <v>368.863</v>
      </c>
      <c r="R55" s="30">
        <v>417.50299999999999</v>
      </c>
      <c r="S55" s="30">
        <v>433.66800000000001</v>
      </c>
      <c r="T55" s="30">
        <v>504.81</v>
      </c>
      <c r="U55" s="30">
        <v>572.87599999999998</v>
      </c>
      <c r="Y55" s="30">
        <f t="shared" si="91"/>
        <v>96.343000000000004</v>
      </c>
      <c r="Z55" s="30">
        <f t="shared" si="92"/>
        <v>147.68100000000001</v>
      </c>
      <c r="AA55" s="30">
        <f t="shared" si="93"/>
        <v>252.89500000000001</v>
      </c>
      <c r="AB55" s="30">
        <f t="shared" si="94"/>
        <v>417.50299999999999</v>
      </c>
    </row>
    <row r="56" spans="2:39" x14ac:dyDescent="0.2">
      <c r="B56" s="1" t="s">
        <v>92</v>
      </c>
      <c r="F56" s="30">
        <v>22.972000000000001</v>
      </c>
      <c r="J56" s="30">
        <v>26.361999999999998</v>
      </c>
      <c r="N56" s="30">
        <v>87.031000000000006</v>
      </c>
      <c r="Q56" s="30">
        <v>121.337</v>
      </c>
      <c r="R56" s="30">
        <v>140.38900000000001</v>
      </c>
      <c r="S56" s="30">
        <v>139.67099999999999</v>
      </c>
      <c r="T56" s="30">
        <v>137.72800000000001</v>
      </c>
      <c r="U56" s="30">
        <v>135.61000000000001</v>
      </c>
      <c r="Y56" s="30">
        <f t="shared" si="91"/>
        <v>22.972000000000001</v>
      </c>
      <c r="Z56" s="30">
        <f t="shared" si="92"/>
        <v>26.361999999999998</v>
      </c>
      <c r="AA56" s="30">
        <f t="shared" si="93"/>
        <v>87.031000000000006</v>
      </c>
      <c r="AB56" s="30">
        <f t="shared" si="94"/>
        <v>140.38900000000001</v>
      </c>
    </row>
    <row r="57" spans="2:39" x14ac:dyDescent="0.2">
      <c r="B57" s="1" t="s">
        <v>93</v>
      </c>
      <c r="F57" s="30">
        <v>0</v>
      </c>
      <c r="J57" s="30">
        <v>27.155999999999999</v>
      </c>
      <c r="N57" s="30">
        <v>48.338000000000001</v>
      </c>
      <c r="Q57" s="30">
        <v>50.76</v>
      </c>
      <c r="R57" s="30">
        <v>52.325000000000003</v>
      </c>
      <c r="S57" s="30">
        <v>53.094000000000001</v>
      </c>
      <c r="T57" s="30">
        <v>50.743000000000002</v>
      </c>
      <c r="U57" s="30">
        <v>52.453000000000003</v>
      </c>
      <c r="Y57" s="30">
        <f t="shared" si="91"/>
        <v>0</v>
      </c>
      <c r="Z57" s="30">
        <f t="shared" si="92"/>
        <v>27.155999999999999</v>
      </c>
      <c r="AA57" s="30">
        <f t="shared" si="93"/>
        <v>48.338000000000001</v>
      </c>
      <c r="AB57" s="30">
        <f t="shared" si="94"/>
        <v>52.325000000000003</v>
      </c>
    </row>
    <row r="58" spans="2:39" x14ac:dyDescent="0.2">
      <c r="B58" s="1" t="s">
        <v>95</v>
      </c>
      <c r="F58" s="30">
        <v>0</v>
      </c>
      <c r="J58" s="30">
        <v>6.9240000000000004</v>
      </c>
      <c r="N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Y58" s="30">
        <f>F58</f>
        <v>0</v>
      </c>
      <c r="Z58" s="30">
        <f>J58</f>
        <v>6.9240000000000004</v>
      </c>
      <c r="AA58" s="30">
        <f t="shared" si="93"/>
        <v>0</v>
      </c>
      <c r="AB58" s="30">
        <f>R58</f>
        <v>0</v>
      </c>
    </row>
    <row r="59" spans="2:39" x14ac:dyDescent="0.2">
      <c r="B59" s="1" t="s">
        <v>94</v>
      </c>
      <c r="F59" s="30">
        <f>SUM(F54:F58)</f>
        <v>137.81</v>
      </c>
      <c r="J59" s="30">
        <f>SUM(J54:J58)</f>
        <v>247.22200000000001</v>
      </c>
      <c r="N59" s="30">
        <f>SUM(N54:N58)</f>
        <v>448.30600000000004</v>
      </c>
      <c r="Q59" s="30">
        <f t="shared" ref="Q59:S59" si="95">SUM(Q54:Q58)</f>
        <v>617.25300000000004</v>
      </c>
      <c r="R59" s="30">
        <f t="shared" si="95"/>
        <v>703.55000000000007</v>
      </c>
      <c r="S59" s="30">
        <f t="shared" si="95"/>
        <v>719.82200000000012</v>
      </c>
      <c r="T59" s="30">
        <f>SUM(T54:T58)</f>
        <v>795.32</v>
      </c>
      <c r="U59" s="30">
        <f>SUM(U54:U58)</f>
        <v>864.173</v>
      </c>
      <c r="Y59" s="30">
        <f>SUM(Y54:Y58)</f>
        <v>137.81</v>
      </c>
      <c r="Z59" s="30">
        <f>SUM(Z54:Z58)</f>
        <v>247.22200000000001</v>
      </c>
      <c r="AA59" s="30">
        <f>SUM(AA54:AA58)</f>
        <v>448.30600000000004</v>
      </c>
      <c r="AB59" s="30">
        <f>SUM(AB54:AB58)</f>
        <v>703.55000000000007</v>
      </c>
    </row>
    <row r="60" spans="2:39" x14ac:dyDescent="0.2">
      <c r="B60" s="1" t="s">
        <v>93</v>
      </c>
      <c r="F60" s="30">
        <v>0</v>
      </c>
      <c r="J60" s="30">
        <v>139.19999999999999</v>
      </c>
      <c r="N60" s="30">
        <v>229.905</v>
      </c>
      <c r="Q60" s="30">
        <v>223.03299999999999</v>
      </c>
      <c r="R60" s="30">
        <v>211.25299999999999</v>
      </c>
      <c r="S60" s="30">
        <v>201.35400000000001</v>
      </c>
      <c r="T60" s="30">
        <v>189.06800000000001</v>
      </c>
      <c r="U60" s="30">
        <v>176.33600000000001</v>
      </c>
      <c r="Y60" s="30">
        <f t="shared" ref="Y60:Y63" si="96">F60</f>
        <v>0</v>
      </c>
      <c r="Z60" s="30">
        <f t="shared" ref="Z60:Z63" si="97">J60</f>
        <v>139.19999999999999</v>
      </c>
      <c r="AA60" s="30">
        <f t="shared" si="93"/>
        <v>229.905</v>
      </c>
      <c r="AB60" s="30">
        <f t="shared" ref="AB60" si="98">R60</f>
        <v>211.25299999999999</v>
      </c>
    </row>
    <row r="61" spans="2:39" s="2" customFormat="1" x14ac:dyDescent="0.2">
      <c r="B61" s="2" t="s">
        <v>95</v>
      </c>
      <c r="F61" s="29">
        <v>0</v>
      </c>
      <c r="J61" s="29">
        <v>8.7460000000000004</v>
      </c>
      <c r="N61" s="29">
        <v>17.856000000000002</v>
      </c>
      <c r="Q61" s="29">
        <v>20.254000000000001</v>
      </c>
      <c r="R61" s="29">
        <v>25.132000000000001</v>
      </c>
      <c r="S61" s="29">
        <v>22.053000000000001</v>
      </c>
      <c r="T61" s="29">
        <v>18.934999999999999</v>
      </c>
      <c r="U61" s="29">
        <v>24.841999999999999</v>
      </c>
      <c r="V61" s="50"/>
      <c r="Y61" s="29">
        <f t="shared" si="96"/>
        <v>0</v>
      </c>
      <c r="Z61" s="29">
        <f t="shared" si="97"/>
        <v>8.7460000000000004</v>
      </c>
      <c r="AA61" s="29">
        <f t="shared" ref="AA61" si="99">N61</f>
        <v>17.856000000000002</v>
      </c>
      <c r="AB61" s="29">
        <f>R61</f>
        <v>25.132000000000001</v>
      </c>
      <c r="AC61" s="55"/>
      <c r="AD61" s="71"/>
      <c r="AE61" s="71"/>
      <c r="AF61" s="71"/>
      <c r="AG61" s="71"/>
      <c r="AH61" s="71"/>
      <c r="AI61" s="71"/>
      <c r="AJ61" s="71"/>
      <c r="AK61" s="71"/>
      <c r="AL61" s="71"/>
      <c r="AM61" s="71"/>
    </row>
    <row r="62" spans="2:39" s="2" customFormat="1" x14ac:dyDescent="0.2">
      <c r="B62" s="2" t="s">
        <v>96</v>
      </c>
      <c r="F62" s="29">
        <v>434.49599999999998</v>
      </c>
      <c r="J62" s="29">
        <v>458.19</v>
      </c>
      <c r="N62" s="29">
        <v>302.06799999999998</v>
      </c>
      <c r="Q62" s="29">
        <v>985.54700000000003</v>
      </c>
      <c r="R62" s="29">
        <v>985.90700000000004</v>
      </c>
      <c r="S62" s="29">
        <v>986.24300000000005</v>
      </c>
      <c r="T62" s="29">
        <v>986.61900000000003</v>
      </c>
      <c r="U62" s="29">
        <v>986.98500000000001</v>
      </c>
      <c r="V62" s="50"/>
      <c r="Y62" s="29">
        <f t="shared" si="96"/>
        <v>434.49599999999998</v>
      </c>
      <c r="Z62" s="29">
        <f t="shared" si="97"/>
        <v>458.19</v>
      </c>
      <c r="AA62" s="29">
        <f t="shared" ref="AA62:AA63" si="100">N62</f>
        <v>302.06799999999998</v>
      </c>
      <c r="AB62" s="29">
        <f t="shared" ref="AB62:AB63" si="101">R62</f>
        <v>985.90700000000004</v>
      </c>
      <c r="AC62" s="55"/>
      <c r="AD62" s="71"/>
      <c r="AE62" s="71"/>
      <c r="AF62" s="71"/>
      <c r="AG62" s="71"/>
      <c r="AH62" s="71"/>
      <c r="AI62" s="71"/>
      <c r="AJ62" s="71"/>
      <c r="AK62" s="71"/>
      <c r="AL62" s="71"/>
      <c r="AM62" s="71"/>
    </row>
    <row r="63" spans="2:39" x14ac:dyDescent="0.2">
      <c r="B63" s="1" t="s">
        <v>97</v>
      </c>
      <c r="F63" s="30">
        <v>18.169</v>
      </c>
      <c r="J63" s="30">
        <v>17.747</v>
      </c>
      <c r="N63" s="30">
        <v>36.633000000000003</v>
      </c>
      <c r="Q63" s="30">
        <v>49.191000000000003</v>
      </c>
      <c r="R63" s="30">
        <v>41.29</v>
      </c>
      <c r="S63" s="30">
        <v>43.896999999999998</v>
      </c>
      <c r="T63" s="30">
        <v>37.292000000000002</v>
      </c>
      <c r="U63" s="30">
        <v>29.431999999999999</v>
      </c>
      <c r="Y63" s="30">
        <f t="shared" si="96"/>
        <v>18.169</v>
      </c>
      <c r="Z63" s="30">
        <f t="shared" si="97"/>
        <v>17.747</v>
      </c>
      <c r="AA63" s="30">
        <f t="shared" si="100"/>
        <v>36.633000000000003</v>
      </c>
      <c r="AB63" s="30">
        <f t="shared" si="101"/>
        <v>41.29</v>
      </c>
    </row>
    <row r="64" spans="2:39" x14ac:dyDescent="0.2">
      <c r="B64" s="1" t="s">
        <v>98</v>
      </c>
      <c r="F64" s="30">
        <f>SUM(F60:F63)+F59</f>
        <v>590.47499999999991</v>
      </c>
      <c r="J64" s="30">
        <f>SUM(J60:J63)+J59</f>
        <v>871.1049999999999</v>
      </c>
      <c r="N64" s="30">
        <f>SUM(N60:N63)+N59</f>
        <v>1034.768</v>
      </c>
      <c r="Q64" s="30">
        <f>SUM(Q60:Q63)+Q59</f>
        <v>1895.2780000000002</v>
      </c>
      <c r="R64" s="30">
        <f>SUM(R60:R63)+R59</f>
        <v>1967.1320000000001</v>
      </c>
      <c r="S64" s="30">
        <f>SUM(S60:S63)+S59</f>
        <v>1973.3690000000001</v>
      </c>
      <c r="T64" s="30">
        <f>SUM(T60:T63)+T59</f>
        <v>2027.2339999999999</v>
      </c>
      <c r="U64" s="30">
        <f>SUM(U60:U63)+U59</f>
        <v>2081.768</v>
      </c>
      <c r="Y64" s="30">
        <f t="shared" ref="Y64:Z64" si="102">SUM(Y60:Y63)+Y59</f>
        <v>590.47499999999991</v>
      </c>
      <c r="Z64" s="30">
        <f t="shared" si="102"/>
        <v>871.1049999999999</v>
      </c>
      <c r="AA64" s="30">
        <f>SUM(AA60:AA63)+AA59</f>
        <v>1034.768</v>
      </c>
      <c r="AB64" s="30">
        <f>SUM(AB60:AB63)+AB59</f>
        <v>1967.1320000000001</v>
      </c>
    </row>
    <row r="65" spans="2:29" x14ac:dyDescent="0.2">
      <c r="T65" s="30"/>
      <c r="Y65" s="30"/>
      <c r="Z65" s="30"/>
    </row>
    <row r="66" spans="2:29" x14ac:dyDescent="0.2">
      <c r="B66" s="1" t="s">
        <v>99</v>
      </c>
      <c r="F66" s="30">
        <v>438.23500000000001</v>
      </c>
      <c r="J66" s="30">
        <v>4279.4110000000001</v>
      </c>
      <c r="N66" s="30">
        <v>8452.6650000000009</v>
      </c>
      <c r="Q66" s="30">
        <v>11081.749</v>
      </c>
      <c r="R66" s="30">
        <v>11031.466</v>
      </c>
      <c r="S66" s="30">
        <v>10917.433000000001</v>
      </c>
      <c r="T66" s="30">
        <v>10841.995000000001</v>
      </c>
      <c r="U66" s="30">
        <v>10530.888000000001</v>
      </c>
      <c r="Y66" s="30">
        <f>F66</f>
        <v>438.23500000000001</v>
      </c>
      <c r="Z66" s="30">
        <f>J66</f>
        <v>4279.4110000000001</v>
      </c>
      <c r="AA66" s="30">
        <f>N66</f>
        <v>8452.6650000000009</v>
      </c>
      <c r="AB66" s="30">
        <f>R66</f>
        <v>11031.466</v>
      </c>
    </row>
    <row r="67" spans="2:29" x14ac:dyDescent="0.2">
      <c r="B67" s="1" t="s">
        <v>100</v>
      </c>
      <c r="F67" s="30">
        <f>F66+F64</f>
        <v>1028.71</v>
      </c>
      <c r="J67" s="30">
        <f>J66+J64</f>
        <v>5150.5159999999996</v>
      </c>
      <c r="N67" s="30">
        <f>N66+N64</f>
        <v>9487.4330000000009</v>
      </c>
      <c r="Q67" s="30">
        <f>Q66+Q64</f>
        <v>12977.027</v>
      </c>
      <c r="R67" s="30">
        <f>R66+R64</f>
        <v>12998.598</v>
      </c>
      <c r="S67" s="30">
        <f>S66+S64</f>
        <v>12890.802000000001</v>
      </c>
      <c r="T67" s="30">
        <f>T66+T64</f>
        <v>12869.229000000001</v>
      </c>
      <c r="U67" s="30">
        <f>U66+U64</f>
        <v>12612.656000000001</v>
      </c>
      <c r="Y67" s="30">
        <f>Y66+Y64</f>
        <v>1028.71</v>
      </c>
      <c r="Z67" s="30">
        <f>Z66+Z64</f>
        <v>5150.5159999999996</v>
      </c>
      <c r="AA67" s="30">
        <f>AA66+AA64</f>
        <v>9487.4330000000009</v>
      </c>
      <c r="AB67" s="30">
        <f>AB66+AB64</f>
        <v>12998.598</v>
      </c>
    </row>
    <row r="68" spans="2:29" x14ac:dyDescent="0.2">
      <c r="Y68" s="30"/>
      <c r="Z68" s="30"/>
    </row>
    <row r="69" spans="2:29" x14ac:dyDescent="0.2">
      <c r="B69" s="1" t="s">
        <v>101</v>
      </c>
      <c r="F69" s="30">
        <f t="shared" ref="F69" si="103">F52-F64</f>
        <v>438.23500000000013</v>
      </c>
      <c r="J69" s="30">
        <f t="shared" ref="J69" si="104">J52-J64</f>
        <v>4259.411000000001</v>
      </c>
      <c r="N69" s="30">
        <f t="shared" ref="N69" si="105">N52-N64</f>
        <v>8452.6650000000009</v>
      </c>
      <c r="Q69" s="30">
        <f t="shared" ref="Q69:R69" si="106">Q52-Q64</f>
        <v>11081.569000000001</v>
      </c>
      <c r="R69" s="30">
        <f t="shared" si="106"/>
        <v>11031.466</v>
      </c>
      <c r="S69" s="30">
        <f t="shared" ref="S69" si="107">S52-S64</f>
        <v>10917.432999999999</v>
      </c>
      <c r="T69" s="30">
        <f>T52-T64</f>
        <v>10841.994999999999</v>
      </c>
      <c r="U69" s="30">
        <f t="shared" ref="U69" si="108">U52-U64</f>
        <v>10530.887999999999</v>
      </c>
      <c r="Y69" s="30">
        <f>Y52-Y64</f>
        <v>438.23500000000013</v>
      </c>
      <c r="Z69" s="30">
        <f>Z52-Z64</f>
        <v>4243.9260000000004</v>
      </c>
      <c r="AA69" s="30">
        <f>AA52-AA64</f>
        <v>8452.6650000000009</v>
      </c>
      <c r="AB69" s="30">
        <f>AB52-AB64</f>
        <v>11031.466</v>
      </c>
    </row>
    <row r="70" spans="2:29" x14ac:dyDescent="0.2">
      <c r="B70" s="1" t="s">
        <v>102</v>
      </c>
      <c r="F70" s="1">
        <f t="shared" ref="F70" si="109">F69/F19</f>
        <v>4.4080086658029467</v>
      </c>
      <c r="J70" s="1">
        <f t="shared" ref="J70" si="110">J69/J19</f>
        <v>30.926123407736053</v>
      </c>
      <c r="N70" s="1">
        <f t="shared" ref="N70" si="111">N69/N19</f>
        <v>53.368623979541908</v>
      </c>
      <c r="Q70" s="1">
        <f t="shared" ref="Q70" si="112">Q69/Q19</f>
        <v>62.526032015171587</v>
      </c>
      <c r="R70" s="1">
        <f t="shared" ref="R70" si="113">R69/R19</f>
        <v>61.650794916840383</v>
      </c>
      <c r="S70" s="1">
        <f t="shared" ref="S70" si="114">S69/S19</f>
        <v>60.351081657501894</v>
      </c>
      <c r="T70" s="1">
        <f>T69/T19</f>
        <v>59.457757070299436</v>
      </c>
      <c r="U70" s="1">
        <f t="shared" ref="U70" si="115">U69/U19</f>
        <v>57.328874782323787</v>
      </c>
      <c r="Y70" s="1">
        <f>Y69/Y19</f>
        <v>4.511824055303669</v>
      </c>
      <c r="Z70" s="1">
        <f>Z69/Z19</f>
        <v>32.624743427364088</v>
      </c>
      <c r="AA70" s="1">
        <f>AA69/AA19</f>
        <v>57.615309329074869</v>
      </c>
      <c r="AB70" s="1">
        <f>AB69/AB19</f>
        <v>63.333543173168131</v>
      </c>
    </row>
    <row r="71" spans="2:29" x14ac:dyDescent="0.2">
      <c r="Y71" s="30"/>
      <c r="Z71" s="30"/>
    </row>
    <row r="72" spans="2:29" s="35" customFormat="1" x14ac:dyDescent="0.2">
      <c r="B72" s="35" t="s">
        <v>6</v>
      </c>
      <c r="F72" s="36">
        <f>F42+F43</f>
        <v>748.34299999999996</v>
      </c>
      <c r="J72" s="36">
        <f>J42+J43</f>
        <v>1812.693</v>
      </c>
      <c r="N72" s="36">
        <f>N42+N43</f>
        <v>3039.7910000000002</v>
      </c>
      <c r="Q72" s="36">
        <f t="shared" ref="Q72" si="116">Q42+Q43</f>
        <v>5394.2520000000004</v>
      </c>
      <c r="R72" s="36">
        <f>R42+R43</f>
        <v>5357.8819999999996</v>
      </c>
      <c r="S72" s="36">
        <f>S42+S43</f>
        <v>5223.3119999999999</v>
      </c>
      <c r="T72" s="36">
        <f>T42+T43</f>
        <v>4392.2839999999997</v>
      </c>
      <c r="U72" s="36">
        <f t="shared" ref="U72" si="117">U42+U43</f>
        <v>4208.5450000000001</v>
      </c>
      <c r="V72" s="52"/>
      <c r="Y72" s="36">
        <f>F72</f>
        <v>748.34299999999996</v>
      </c>
      <c r="Z72" s="36">
        <f>J72</f>
        <v>1812.693</v>
      </c>
      <c r="AA72" s="36">
        <f>N72</f>
        <v>3039.7910000000002</v>
      </c>
      <c r="AB72" s="36">
        <f>R72</f>
        <v>5357.8819999999996</v>
      </c>
      <c r="AC72" s="52"/>
    </row>
    <row r="73" spans="2:29" s="35" customFormat="1" x14ac:dyDescent="0.2">
      <c r="B73" s="35" t="s">
        <v>7</v>
      </c>
      <c r="F73" s="36">
        <f>F61+F62+F58</f>
        <v>434.49599999999998</v>
      </c>
      <c r="J73" s="36">
        <f>J61+J62+J58</f>
        <v>473.85999999999996</v>
      </c>
      <c r="N73" s="36">
        <f>N61+N62+N58</f>
        <v>319.92399999999998</v>
      </c>
      <c r="Q73" s="36">
        <f>Q61+Q62+Q58</f>
        <v>1005.801</v>
      </c>
      <c r="R73" s="36">
        <f>R61+R62+R58</f>
        <v>1011.039</v>
      </c>
      <c r="S73" s="36">
        <f>S61+S62+S58</f>
        <v>1008.296</v>
      </c>
      <c r="T73" s="36">
        <f>T61+T62+T58</f>
        <v>1005.554</v>
      </c>
      <c r="U73" s="36">
        <f t="shared" ref="U73" si="118">U61+U62+U58</f>
        <v>1011.827</v>
      </c>
      <c r="V73" s="52"/>
      <c r="Y73" s="36">
        <f>F73</f>
        <v>434.49599999999998</v>
      </c>
      <c r="Z73" s="36">
        <f>J73</f>
        <v>473.85999999999996</v>
      </c>
      <c r="AA73" s="36">
        <f>N73</f>
        <v>319.92399999999998</v>
      </c>
      <c r="AB73" s="36">
        <f>R73</f>
        <v>1011.039</v>
      </c>
      <c r="AC73" s="52"/>
    </row>
    <row r="74" spans="2:29" x14ac:dyDescent="0.2">
      <c r="B74" s="1" t="s">
        <v>8</v>
      </c>
      <c r="F74" s="30">
        <f t="shared" ref="F74" si="119">F72-F73</f>
        <v>313.84699999999998</v>
      </c>
      <c r="J74" s="30">
        <f t="shared" ref="J74" si="120">J72-J73</f>
        <v>1338.8330000000001</v>
      </c>
      <c r="N74" s="30">
        <f t="shared" ref="N74" si="121">N72-N73</f>
        <v>2719.8670000000002</v>
      </c>
      <c r="Q74" s="30">
        <f t="shared" ref="Q74" si="122">Q72-Q73</f>
        <v>4388.451</v>
      </c>
      <c r="R74" s="30">
        <f t="shared" ref="R74" si="123">R72-R73</f>
        <v>4346.8429999999998</v>
      </c>
      <c r="S74" s="30">
        <f t="shared" ref="S74" si="124">S72-S73</f>
        <v>4215.0159999999996</v>
      </c>
      <c r="T74" s="30">
        <f>T72-T73</f>
        <v>3386.7299999999996</v>
      </c>
      <c r="U74" s="30">
        <f t="shared" ref="U74" si="125">U72-U73</f>
        <v>3196.7179999999998</v>
      </c>
      <c r="Y74" s="30">
        <f>Y72-Y73</f>
        <v>313.84699999999998</v>
      </c>
      <c r="Z74" s="30">
        <f>Z72-Z73</f>
        <v>1338.8330000000001</v>
      </c>
      <c r="AA74" s="30">
        <f>AA72-AA73</f>
        <v>2719.8670000000002</v>
      </c>
      <c r="AB74" s="30">
        <f>AB72-AB73</f>
        <v>4346.8429999999998</v>
      </c>
    </row>
    <row r="76" spans="2:29" x14ac:dyDescent="0.2">
      <c r="B76" s="1" t="s">
        <v>3</v>
      </c>
      <c r="F76" s="44">
        <v>89.3</v>
      </c>
      <c r="J76" s="44">
        <v>98.28</v>
      </c>
      <c r="M76" s="1">
        <v>247.09</v>
      </c>
      <c r="N76" s="44">
        <v>338.5</v>
      </c>
      <c r="O76" s="1">
        <v>340.76</v>
      </c>
      <c r="P76" s="1">
        <v>394.16</v>
      </c>
      <c r="Q76" s="1">
        <v>319.05</v>
      </c>
      <c r="R76" s="1">
        <v>263.33999999999997</v>
      </c>
      <c r="S76" s="1">
        <v>164.81</v>
      </c>
      <c r="T76" s="1">
        <v>83.81</v>
      </c>
      <c r="U76" s="1">
        <v>69.14</v>
      </c>
      <c r="Y76" s="44">
        <v>98.28</v>
      </c>
      <c r="Z76" s="44">
        <v>98.28</v>
      </c>
      <c r="AA76" s="44">
        <f>N76</f>
        <v>338.5</v>
      </c>
      <c r="AB76" s="1">
        <f>R76</f>
        <v>263.33999999999997</v>
      </c>
    </row>
    <row r="77" spans="2:29" x14ac:dyDescent="0.2">
      <c r="B77" s="1" t="s">
        <v>5</v>
      </c>
      <c r="F77" s="30">
        <f t="shared" ref="F77" si="126">F76*F19</f>
        <v>8878.0191844000001</v>
      </c>
      <c r="J77" s="30">
        <f t="shared" ref="J77" si="127">J76*J19</f>
        <v>13535.96464584</v>
      </c>
      <c r="M77" s="30">
        <f t="shared" ref="M77:T77" si="128">M76*M19</f>
        <v>36446.040621749999</v>
      </c>
      <c r="N77" s="30">
        <f t="shared" si="128"/>
        <v>53612.532779499998</v>
      </c>
      <c r="O77" s="30">
        <f t="shared" si="128"/>
        <v>56961.597668080001</v>
      </c>
      <c r="P77" s="30">
        <f t="shared" si="128"/>
        <v>68350.181163679998</v>
      </c>
      <c r="Q77" s="30">
        <f t="shared" si="128"/>
        <v>56545.641479250007</v>
      </c>
      <c r="R77" s="30">
        <f t="shared" si="128"/>
        <v>47120.661791279999</v>
      </c>
      <c r="S77" s="30">
        <f t="shared" si="128"/>
        <v>29813.916889529999</v>
      </c>
      <c r="T77" s="30">
        <f t="shared" si="128"/>
        <v>15282.57448184</v>
      </c>
      <c r="U77" s="30">
        <f t="shared" ref="U77" si="129">U76*U19</f>
        <v>12700.503874960001</v>
      </c>
      <c r="Y77" s="30">
        <f t="shared" ref="Y77" si="130">Y76*Y19</f>
        <v>9545.9697169200008</v>
      </c>
      <c r="Z77" s="30">
        <f>Z76*Z19</f>
        <v>12784.56176088</v>
      </c>
      <c r="AA77" s="30">
        <f>AA76*AA19</f>
        <v>49660.8824255</v>
      </c>
      <c r="AB77" s="30">
        <f>AB76*AB19</f>
        <v>45868.683653099994</v>
      </c>
    </row>
    <row r="78" spans="2:29" x14ac:dyDescent="0.2">
      <c r="B78" s="1" t="s">
        <v>9</v>
      </c>
      <c r="F78" s="30">
        <f t="shared" ref="F78" si="131">F77-F74</f>
        <v>8564.1721844000003</v>
      </c>
      <c r="J78" s="30">
        <f t="shared" ref="J78" si="132">J77-J74</f>
        <v>12197.13164584</v>
      </c>
      <c r="N78" s="30">
        <f t="shared" ref="N78" si="133">N77-N74</f>
        <v>50892.665779499999</v>
      </c>
      <c r="P78" s="30"/>
      <c r="Q78" s="30">
        <f t="shared" ref="Q78:R78" si="134">Q77-Q74</f>
        <v>52157.190479250006</v>
      </c>
      <c r="R78" s="30">
        <f t="shared" si="134"/>
        <v>42773.818791279999</v>
      </c>
      <c r="S78" s="30">
        <f t="shared" ref="S78" si="135">S77-S74</f>
        <v>25598.900889529999</v>
      </c>
      <c r="T78" s="30">
        <f>T77-T74</f>
        <v>11895.84448184</v>
      </c>
      <c r="U78" s="30">
        <f t="shared" ref="U78" si="136">U77-U74</f>
        <v>9503.7858749600018</v>
      </c>
      <c r="Y78" s="30">
        <f t="shared" ref="Y78" si="137">Y77-Y74</f>
        <v>9232.122716920001</v>
      </c>
      <c r="Z78" s="30">
        <f t="shared" ref="Z78:AA78" si="138">Z77-Z74</f>
        <v>11445.72876088</v>
      </c>
      <c r="AA78" s="30">
        <f t="shared" si="138"/>
        <v>46941.015425500002</v>
      </c>
      <c r="AB78" s="30">
        <f t="shared" ref="AB78" si="139">AB77-AB74</f>
        <v>41521.840653099993</v>
      </c>
    </row>
    <row r="80" spans="2:29" x14ac:dyDescent="0.2">
      <c r="B80" s="1" t="s">
        <v>103</v>
      </c>
      <c r="F80" s="37">
        <f>F76/F70</f>
        <v>20.258580862779098</v>
      </c>
      <c r="J80" s="37">
        <f>J76/J70</f>
        <v>3.1778958747676609</v>
      </c>
      <c r="N80" s="37">
        <f>N76/N70</f>
        <v>6.3426780523657325</v>
      </c>
      <c r="Q80" s="37">
        <f t="shared" ref="Q80" si="140">Q76/Q70</f>
        <v>5.1026746735277291</v>
      </c>
      <c r="R80" s="37">
        <f>R76/R70</f>
        <v>4.2714777701603754</v>
      </c>
      <c r="S80" s="37">
        <f>S76/S70</f>
        <v>2.730854120151688</v>
      </c>
      <c r="T80" s="37">
        <f>T76/T70</f>
        <v>1.4095721757702342</v>
      </c>
      <c r="U80" s="37">
        <f t="shared" ref="U80" si="141">U76/U70</f>
        <v>1.206024019528078</v>
      </c>
      <c r="Y80" s="37">
        <f t="shared" ref="Y80" si="142">Y76/Y70</f>
        <v>21.782764308921006</v>
      </c>
      <c r="Z80" s="37">
        <f t="shared" ref="Z80" si="143">Z76/Z70</f>
        <v>3.0124374838015551</v>
      </c>
      <c r="AA80" s="37">
        <f>AA76/AA70</f>
        <v>5.8751745663054189</v>
      </c>
      <c r="AB80" s="37">
        <f>AB76/AB70</f>
        <v>4.1579862235082805</v>
      </c>
    </row>
    <row r="81" spans="2:28" x14ac:dyDescent="0.2">
      <c r="B81" s="1" t="s">
        <v>105</v>
      </c>
      <c r="N81" s="37">
        <f>N77/SUM(K4:N4)</f>
        <v>53.82465574780209</v>
      </c>
      <c r="Q81" s="37">
        <f>Q77/SUM(N4:Q4)</f>
        <v>22.199267614739412</v>
      </c>
      <c r="R81" s="37">
        <f>R77/SUM(O4:R4)</f>
        <v>16.581045510065838</v>
      </c>
      <c r="S81" s="37">
        <f>S77/SUM(P4:S4)</f>
        <v>9.5336989696036145</v>
      </c>
      <c r="T81" s="37">
        <f>T77/SUM(Q4:T4)</f>
        <v>4.4927117390362339</v>
      </c>
      <c r="U81" s="37">
        <f t="shared" ref="U81" si="144">U77/SUM(R4:U4)</f>
        <v>3.4848498391023606</v>
      </c>
      <c r="Y81" s="37">
        <f>Y77/Y4</f>
        <v>14.684593614073627</v>
      </c>
      <c r="Z81" s="37">
        <f>Z77/Z4</f>
        <v>11.269213200266556</v>
      </c>
      <c r="AA81" s="37">
        <f>AA77/AA4</f>
        <v>28.187966248546921</v>
      </c>
      <c r="AB81" s="37">
        <f>AB77/AB4</f>
        <v>16.140493410464138</v>
      </c>
    </row>
    <row r="82" spans="2:28" x14ac:dyDescent="0.2">
      <c r="B82" s="1" t="s">
        <v>104</v>
      </c>
      <c r="N82" s="37">
        <f t="shared" ref="N82" si="145">N76/SUM(K18:N18)</f>
        <v>-175.84216103089744</v>
      </c>
      <c r="Q82" s="37">
        <f t="shared" ref="Q82" si="146">Q76/SUM(N18:Q18)</f>
        <v>-64.500694009685063</v>
      </c>
      <c r="R82" s="37">
        <f t="shared" ref="R82:S82" si="147">R76/SUM(O18:R18)</f>
        <v>-48.385204422553002</v>
      </c>
      <c r="S82" s="37">
        <f t="shared" si="147"/>
        <v>-30.339872026893296</v>
      </c>
      <c r="T82" s="37">
        <f>T76/SUM(Q18:T18)</f>
        <v>-14.233498713981406</v>
      </c>
      <c r="U82" s="37">
        <f t="shared" ref="U82" si="148">U76/SUM(R18:U18)</f>
        <v>-9.5372734774675205</v>
      </c>
      <c r="Y82" s="37">
        <f t="shared" ref="Y82:Z82" si="149">Y76/Y18</f>
        <v>-78.278376345193479</v>
      </c>
      <c r="Z82" s="37">
        <f t="shared" si="149"/>
        <v>-41.634979665019884</v>
      </c>
      <c r="AA82" s="37">
        <f>AA76/AA18</f>
        <v>-101.14665276009771</v>
      </c>
      <c r="AB82" s="37">
        <f>AB76/AB18</f>
        <v>-48.287907835666907</v>
      </c>
    </row>
  </sheetData>
  <hyperlinks>
    <hyperlink ref="T1" r:id="rId1" xr:uid="{A7A5BBDF-38B5-4BC3-94A5-ED2C969CF757}"/>
    <hyperlink ref="S1" r:id="rId2" xr:uid="{A6D6F957-F960-45B2-92A0-A41F2E0A1924}"/>
    <hyperlink ref="R1" r:id="rId3" xr:uid="{A293EABB-9A75-4B29-8553-BB352A36DBB6}"/>
    <hyperlink ref="AB1" r:id="rId4" xr:uid="{442A1034-B338-4801-AF1E-61BA7E0E77AC}"/>
    <hyperlink ref="Q1" r:id="rId5" xr:uid="{BA74861F-598C-41FE-BE22-C6AA1B8966A6}"/>
    <hyperlink ref="Z1" r:id="rId6" xr:uid="{4D41E43B-78DD-4BC7-9AA5-4C75C95D3E6E}"/>
    <hyperlink ref="Y1" r:id="rId7" xr:uid="{620C08C8-E4C1-490D-823F-7D8C45A07CBD}"/>
    <hyperlink ref="J1" r:id="rId8" xr:uid="{A20F0590-51BB-47FE-A2F0-ABB514CD183A}"/>
    <hyperlink ref="U1" r:id="rId9" xr:uid="{AFB77E95-5EDC-441A-8256-717B30720354}"/>
  </hyperlinks>
  <pageMargins left="0.7" right="0.7" top="0.75" bottom="0.75" header="0.3" footer="0.3"/>
  <pageSetup paperSize="256" orientation="portrait" horizontalDpi="203" verticalDpi="203" r:id="rId10"/>
  <ignoredErrors>
    <ignoredError sqref="Y46:AB46 Y60:AB64 Y52 AA52:AB52 Y50:AB51 Y49 AA49:AB49 Y48:AB48 Y47 AA47:AB47 Y53:AB57 V59:X59 Y59:AB59 V16 AC6:AC16 AD16:AM16" formula="1"/>
    <ignoredError sqref="N81:P81 S81 Q81:R81 T81:U81 V14" formulaRange="1"/>
  </ignoredErrors>
  <drawing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8468-B575-4B07-B1E2-1E3BE5EA25D5}">
  <dimension ref="A1:G1596"/>
  <sheetViews>
    <sheetView topLeftCell="A1564" workbookViewId="0">
      <selection activeCell="J1590" sqref="J1590"/>
    </sheetView>
  </sheetViews>
  <sheetFormatPr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2">
      <c r="A2" s="38" t="s">
        <v>114</v>
      </c>
      <c r="B2" s="1">
        <v>23.99</v>
      </c>
      <c r="C2" s="1">
        <v>29.61</v>
      </c>
      <c r="D2" s="1">
        <v>23.66</v>
      </c>
      <c r="E2" s="1">
        <v>28.79</v>
      </c>
      <c r="F2" s="1">
        <v>28.79</v>
      </c>
      <c r="G2" s="1">
        <v>21272000</v>
      </c>
    </row>
    <row r="3" spans="1:7" x14ac:dyDescent="0.2">
      <c r="A3" s="38" t="s">
        <v>115</v>
      </c>
      <c r="B3" s="1">
        <v>27.54</v>
      </c>
      <c r="C3" s="1">
        <v>28.74</v>
      </c>
      <c r="D3" s="1">
        <v>26.05</v>
      </c>
      <c r="E3" s="1">
        <v>26.3</v>
      </c>
      <c r="F3" s="1">
        <v>26.3</v>
      </c>
      <c r="G3" s="1">
        <v>4667800</v>
      </c>
    </row>
    <row r="4" spans="1:7" x14ac:dyDescent="0.2">
      <c r="A4" s="38" t="s">
        <v>116</v>
      </c>
      <c r="B4" s="1">
        <v>27.35</v>
      </c>
      <c r="C4" s="1">
        <v>28.19</v>
      </c>
      <c r="D4" s="1">
        <v>26.3</v>
      </c>
      <c r="E4" s="1">
        <v>27.25</v>
      </c>
      <c r="F4" s="1">
        <v>27.25</v>
      </c>
      <c r="G4" s="1">
        <v>3907500</v>
      </c>
    </row>
    <row r="5" spans="1:7" x14ac:dyDescent="0.2">
      <c r="A5" s="38" t="s">
        <v>117</v>
      </c>
      <c r="B5" s="1">
        <v>30.4</v>
      </c>
      <c r="C5" s="1">
        <v>33.409999999999997</v>
      </c>
      <c r="D5" s="1">
        <v>29.57</v>
      </c>
      <c r="E5" s="1">
        <v>29.92</v>
      </c>
      <c r="F5" s="1">
        <v>29.92</v>
      </c>
      <c r="G5" s="1">
        <v>10608500</v>
      </c>
    </row>
    <row r="6" spans="1:7" x14ac:dyDescent="0.2">
      <c r="A6" s="38" t="s">
        <v>118</v>
      </c>
      <c r="B6" s="1">
        <v>31.98</v>
      </c>
      <c r="C6" s="1">
        <v>37.19</v>
      </c>
      <c r="D6" s="1">
        <v>31.75</v>
      </c>
      <c r="E6" s="1">
        <v>37.08</v>
      </c>
      <c r="F6" s="1">
        <v>37.08</v>
      </c>
      <c r="G6" s="1">
        <v>13783000</v>
      </c>
    </row>
    <row r="7" spans="1:7" x14ac:dyDescent="0.2">
      <c r="A7" s="38" t="s">
        <v>119</v>
      </c>
      <c r="B7" s="1">
        <v>39.68</v>
      </c>
      <c r="C7" s="1">
        <v>41.89</v>
      </c>
      <c r="D7" s="1">
        <v>34.799999999999997</v>
      </c>
      <c r="E7" s="1">
        <v>36.5</v>
      </c>
      <c r="F7" s="1">
        <v>36.5</v>
      </c>
      <c r="G7" s="1">
        <v>18512600</v>
      </c>
    </row>
    <row r="8" spans="1:7" x14ac:dyDescent="0.2">
      <c r="A8" s="38" t="s">
        <v>120</v>
      </c>
      <c r="B8" s="1">
        <v>36.97</v>
      </c>
      <c r="C8" s="1">
        <v>37.340000000000003</v>
      </c>
      <c r="D8" s="1">
        <v>33.65</v>
      </c>
      <c r="E8" s="1">
        <v>34.03</v>
      </c>
      <c r="F8" s="1">
        <v>34.03</v>
      </c>
      <c r="G8" s="1">
        <v>7005300</v>
      </c>
    </row>
    <row r="9" spans="1:7" x14ac:dyDescent="0.2">
      <c r="A9" s="38" t="s">
        <v>121</v>
      </c>
      <c r="B9" s="1">
        <v>34.869999999999997</v>
      </c>
      <c r="C9" s="1">
        <v>35.43</v>
      </c>
      <c r="D9" s="1">
        <v>33.07</v>
      </c>
      <c r="E9" s="1">
        <v>34.04</v>
      </c>
      <c r="F9" s="1">
        <v>34.04</v>
      </c>
      <c r="G9" s="1">
        <v>3998700</v>
      </c>
    </row>
    <row r="10" spans="1:7" x14ac:dyDescent="0.2">
      <c r="A10" s="38" t="s">
        <v>122</v>
      </c>
      <c r="B10" s="1">
        <v>33.409999999999997</v>
      </c>
      <c r="C10" s="1">
        <v>37.93</v>
      </c>
      <c r="D10" s="1">
        <v>33.270000000000003</v>
      </c>
      <c r="E10" s="1">
        <v>37.93</v>
      </c>
      <c r="F10" s="1">
        <v>37.93</v>
      </c>
      <c r="G10" s="1">
        <v>5074100</v>
      </c>
    </row>
    <row r="11" spans="1:7" x14ac:dyDescent="0.2">
      <c r="A11" s="38" t="s">
        <v>123</v>
      </c>
      <c r="B11" s="1">
        <v>38.409999999999997</v>
      </c>
      <c r="C11" s="1">
        <v>38.619999999999997</v>
      </c>
      <c r="D11" s="1">
        <v>36</v>
      </c>
      <c r="E11" s="1">
        <v>36.51</v>
      </c>
      <c r="F11" s="1">
        <v>36.51</v>
      </c>
      <c r="G11" s="1">
        <v>4066600</v>
      </c>
    </row>
    <row r="12" spans="1:7" x14ac:dyDescent="0.2">
      <c r="A12" s="38" t="s">
        <v>124</v>
      </c>
      <c r="B12" s="1">
        <v>37.25</v>
      </c>
      <c r="C12" s="1">
        <v>37.4</v>
      </c>
      <c r="D12" s="1">
        <v>35.25</v>
      </c>
      <c r="E12" s="1">
        <v>35.54</v>
      </c>
      <c r="F12" s="1">
        <v>35.54</v>
      </c>
      <c r="G12" s="1">
        <v>3250100</v>
      </c>
    </row>
    <row r="13" spans="1:7" x14ac:dyDescent="0.2">
      <c r="A13" s="38" t="s">
        <v>125</v>
      </c>
      <c r="B13" s="1">
        <v>36.299999999999997</v>
      </c>
      <c r="C13" s="1">
        <v>38.299999999999997</v>
      </c>
      <c r="D13" s="1">
        <v>35.79</v>
      </c>
      <c r="E13" s="1">
        <v>37.299999999999997</v>
      </c>
      <c r="F13" s="1">
        <v>37.299999999999997</v>
      </c>
      <c r="G13" s="1">
        <v>5734700</v>
      </c>
    </row>
    <row r="14" spans="1:7" x14ac:dyDescent="0.2">
      <c r="A14" s="38" t="s">
        <v>126</v>
      </c>
      <c r="B14" s="1">
        <v>37.99</v>
      </c>
      <c r="C14" s="1">
        <v>38.94</v>
      </c>
      <c r="D14" s="1">
        <v>36.81</v>
      </c>
      <c r="E14" s="1">
        <v>38.299999999999997</v>
      </c>
      <c r="F14" s="1">
        <v>38.299999999999997</v>
      </c>
      <c r="G14" s="1">
        <v>4178900</v>
      </c>
    </row>
    <row r="15" spans="1:7" x14ac:dyDescent="0.2">
      <c r="A15" s="38" t="s">
        <v>127</v>
      </c>
      <c r="B15" s="1">
        <v>41.29</v>
      </c>
      <c r="C15" s="1">
        <v>42.75</v>
      </c>
      <c r="D15" s="1">
        <v>40.21</v>
      </c>
      <c r="E15" s="1">
        <v>42.25</v>
      </c>
      <c r="F15" s="1">
        <v>42.25</v>
      </c>
      <c r="G15" s="1">
        <v>8547900</v>
      </c>
    </row>
    <row r="16" spans="1:7" x14ac:dyDescent="0.2">
      <c r="A16" s="38" t="s">
        <v>128</v>
      </c>
      <c r="B16" s="1">
        <v>43.4</v>
      </c>
      <c r="C16" s="1">
        <v>44.8</v>
      </c>
      <c r="D16" s="1">
        <v>40.799999999999997</v>
      </c>
      <c r="E16" s="1">
        <v>41.75</v>
      </c>
      <c r="F16" s="1">
        <v>41.75</v>
      </c>
      <c r="G16" s="1">
        <v>7230800</v>
      </c>
    </row>
    <row r="17" spans="1:7" x14ac:dyDescent="0.2">
      <c r="A17" s="38" t="s">
        <v>129</v>
      </c>
      <c r="B17" s="1">
        <v>42.74</v>
      </c>
      <c r="C17" s="1">
        <v>43.75</v>
      </c>
      <c r="D17" s="1">
        <v>41.2</v>
      </c>
      <c r="E17" s="1">
        <v>43</v>
      </c>
      <c r="F17" s="1">
        <v>43</v>
      </c>
      <c r="G17" s="1">
        <v>2921400</v>
      </c>
    </row>
    <row r="18" spans="1:7" x14ac:dyDescent="0.2">
      <c r="A18" s="38" t="s">
        <v>130</v>
      </c>
      <c r="B18" s="1">
        <v>41.25</v>
      </c>
      <c r="C18" s="1">
        <v>42.48</v>
      </c>
      <c r="D18" s="1">
        <v>40.15</v>
      </c>
      <c r="E18" s="1">
        <v>41.03</v>
      </c>
      <c r="F18" s="1">
        <v>41.03</v>
      </c>
      <c r="G18" s="1">
        <v>3758300</v>
      </c>
    </row>
    <row r="19" spans="1:7" x14ac:dyDescent="0.2">
      <c r="A19" s="38" t="s">
        <v>131</v>
      </c>
      <c r="B19" s="1">
        <v>40.53</v>
      </c>
      <c r="C19" s="1">
        <v>41</v>
      </c>
      <c r="D19" s="1">
        <v>39.04</v>
      </c>
      <c r="E19" s="1">
        <v>39.07</v>
      </c>
      <c r="F19" s="1">
        <v>39.07</v>
      </c>
      <c r="G19" s="1">
        <v>2223600</v>
      </c>
    </row>
    <row r="20" spans="1:7" x14ac:dyDescent="0.2">
      <c r="A20" s="38" t="s">
        <v>132</v>
      </c>
      <c r="B20" s="1">
        <v>39.5</v>
      </c>
      <c r="C20" s="1">
        <v>42.57</v>
      </c>
      <c r="D20" s="1">
        <v>38.51</v>
      </c>
      <c r="E20" s="1">
        <v>41.73</v>
      </c>
      <c r="F20" s="1">
        <v>41.73</v>
      </c>
      <c r="G20" s="1">
        <v>4511900</v>
      </c>
    </row>
    <row r="21" spans="1:7" x14ac:dyDescent="0.2">
      <c r="A21" s="38" t="s">
        <v>133</v>
      </c>
      <c r="B21" s="1">
        <v>41.71</v>
      </c>
      <c r="C21" s="1">
        <v>42.55</v>
      </c>
      <c r="D21" s="1">
        <v>39.83</v>
      </c>
      <c r="E21" s="1">
        <v>40.119999999999997</v>
      </c>
      <c r="F21" s="1">
        <v>40.119999999999997</v>
      </c>
      <c r="G21" s="1">
        <v>2634100</v>
      </c>
    </row>
    <row r="22" spans="1:7" x14ac:dyDescent="0.2">
      <c r="A22" s="38" t="s">
        <v>134</v>
      </c>
      <c r="B22" s="1">
        <v>40.32</v>
      </c>
      <c r="C22" s="1">
        <v>41.76</v>
      </c>
      <c r="D22" s="1">
        <v>40.1</v>
      </c>
      <c r="E22" s="1">
        <v>40.81</v>
      </c>
      <c r="F22" s="1">
        <v>40.81</v>
      </c>
      <c r="G22" s="1">
        <v>1938000</v>
      </c>
    </row>
    <row r="23" spans="1:7" x14ac:dyDescent="0.2">
      <c r="A23" s="38" t="s">
        <v>135</v>
      </c>
      <c r="B23" s="1">
        <v>40.700000000000003</v>
      </c>
      <c r="C23" s="1">
        <v>41.49</v>
      </c>
      <c r="D23" s="1">
        <v>39.57</v>
      </c>
      <c r="E23" s="1">
        <v>40.75</v>
      </c>
      <c r="F23" s="1">
        <v>40.75</v>
      </c>
      <c r="G23" s="1">
        <v>2240800</v>
      </c>
    </row>
    <row r="24" spans="1:7" x14ac:dyDescent="0.2">
      <c r="A24" s="38" t="s">
        <v>136</v>
      </c>
      <c r="B24" s="1">
        <v>40.549999999999997</v>
      </c>
      <c r="C24" s="1">
        <v>41.78</v>
      </c>
      <c r="D24" s="1">
        <v>39.75</v>
      </c>
      <c r="E24" s="1">
        <v>40.39</v>
      </c>
      <c r="F24" s="1">
        <v>40.39</v>
      </c>
      <c r="G24" s="1">
        <v>2247900</v>
      </c>
    </row>
    <row r="25" spans="1:7" x14ac:dyDescent="0.2">
      <c r="A25" s="38" t="s">
        <v>137</v>
      </c>
      <c r="B25" s="1">
        <v>40.92</v>
      </c>
      <c r="C25" s="1">
        <v>43.25</v>
      </c>
      <c r="D25" s="1">
        <v>40.770000000000003</v>
      </c>
      <c r="E25" s="1">
        <v>42.54</v>
      </c>
      <c r="F25" s="1">
        <v>42.54</v>
      </c>
      <c r="G25" s="1">
        <v>4813900</v>
      </c>
    </row>
    <row r="26" spans="1:7" x14ac:dyDescent="0.2">
      <c r="A26" s="38" t="s">
        <v>138</v>
      </c>
      <c r="B26" s="1">
        <v>42.96</v>
      </c>
      <c r="C26" s="1">
        <v>43.7</v>
      </c>
      <c r="D26" s="1">
        <v>41.02</v>
      </c>
      <c r="E26" s="1">
        <v>42.17</v>
      </c>
      <c r="F26" s="1">
        <v>42.17</v>
      </c>
      <c r="G26" s="1">
        <v>4156600</v>
      </c>
    </row>
    <row r="27" spans="1:7" x14ac:dyDescent="0.2">
      <c r="A27" s="38" t="s">
        <v>139</v>
      </c>
      <c r="B27" s="1">
        <v>42.75</v>
      </c>
      <c r="C27" s="1">
        <v>42.88</v>
      </c>
      <c r="D27" s="1">
        <v>40.549999999999997</v>
      </c>
      <c r="E27" s="1">
        <v>40.630000000000003</v>
      </c>
      <c r="F27" s="1">
        <v>40.630000000000003</v>
      </c>
      <c r="G27" s="1">
        <v>4887700</v>
      </c>
    </row>
    <row r="28" spans="1:7" x14ac:dyDescent="0.2">
      <c r="A28" s="38" t="s">
        <v>140</v>
      </c>
      <c r="B28" s="1">
        <v>40.630000000000003</v>
      </c>
      <c r="C28" s="1">
        <v>41.64</v>
      </c>
      <c r="D28" s="1">
        <v>39.11</v>
      </c>
      <c r="E28" s="1">
        <v>39.33</v>
      </c>
      <c r="F28" s="1">
        <v>39.33</v>
      </c>
      <c r="G28" s="1">
        <v>2661800</v>
      </c>
    </row>
    <row r="29" spans="1:7" x14ac:dyDescent="0.2">
      <c r="A29" s="38" t="s">
        <v>141</v>
      </c>
      <c r="B29" s="1">
        <v>39.1</v>
      </c>
      <c r="C29" s="1">
        <v>40.25</v>
      </c>
      <c r="D29" s="1">
        <v>37.5</v>
      </c>
      <c r="E29" s="1">
        <v>37.93</v>
      </c>
      <c r="F29" s="1">
        <v>37.93</v>
      </c>
      <c r="G29" s="1">
        <v>2648000</v>
      </c>
    </row>
    <row r="30" spans="1:7" x14ac:dyDescent="0.2">
      <c r="A30" s="38" t="s">
        <v>142</v>
      </c>
      <c r="B30" s="1">
        <v>38.1</v>
      </c>
      <c r="C30" s="1">
        <v>39</v>
      </c>
      <c r="D30" s="1">
        <v>37.200000000000003</v>
      </c>
      <c r="E30" s="1">
        <v>38.549999999999997</v>
      </c>
      <c r="F30" s="1">
        <v>38.549999999999997</v>
      </c>
      <c r="G30" s="1">
        <v>1382800</v>
      </c>
    </row>
    <row r="31" spans="1:7" x14ac:dyDescent="0.2">
      <c r="A31" s="38" t="s">
        <v>143</v>
      </c>
      <c r="B31" s="1">
        <v>38.9</v>
      </c>
      <c r="C31" s="1">
        <v>41.07</v>
      </c>
      <c r="D31" s="1">
        <v>38.9</v>
      </c>
      <c r="E31" s="1">
        <v>40.590000000000003</v>
      </c>
      <c r="F31" s="1">
        <v>40.590000000000003</v>
      </c>
      <c r="G31" s="1">
        <v>1659600</v>
      </c>
    </row>
    <row r="32" spans="1:7" x14ac:dyDescent="0.2">
      <c r="A32" s="38" t="s">
        <v>144</v>
      </c>
      <c r="B32" s="1">
        <v>40.97</v>
      </c>
      <c r="C32" s="1">
        <v>41.72</v>
      </c>
      <c r="D32" s="1">
        <v>40.75</v>
      </c>
      <c r="E32" s="1">
        <v>41.49</v>
      </c>
      <c r="F32" s="1">
        <v>41.49</v>
      </c>
      <c r="G32" s="1">
        <v>1442500</v>
      </c>
    </row>
    <row r="33" spans="1:7" x14ac:dyDescent="0.2">
      <c r="A33" s="38" t="s">
        <v>145</v>
      </c>
      <c r="B33" s="1">
        <v>42.7</v>
      </c>
      <c r="C33" s="1">
        <v>42.92</v>
      </c>
      <c r="D33" s="1">
        <v>40.58</v>
      </c>
      <c r="E33" s="1">
        <v>42.5</v>
      </c>
      <c r="F33" s="1">
        <v>42.5</v>
      </c>
      <c r="G33" s="1">
        <v>3250000</v>
      </c>
    </row>
    <row r="34" spans="1:7" x14ac:dyDescent="0.2">
      <c r="A34" s="38" t="s">
        <v>146</v>
      </c>
      <c r="B34" s="1">
        <v>44.32</v>
      </c>
      <c r="C34" s="1">
        <v>45.69</v>
      </c>
      <c r="D34" s="1">
        <v>41.35</v>
      </c>
      <c r="E34" s="1">
        <v>43.01</v>
      </c>
      <c r="F34" s="1">
        <v>43.01</v>
      </c>
      <c r="G34" s="1">
        <v>7377900</v>
      </c>
    </row>
    <row r="35" spans="1:7" x14ac:dyDescent="0.2">
      <c r="A35" s="38" t="s">
        <v>147</v>
      </c>
      <c r="B35" s="1">
        <v>43.22</v>
      </c>
      <c r="C35" s="1">
        <v>43.95</v>
      </c>
      <c r="D35" s="1">
        <v>41.9</v>
      </c>
      <c r="E35" s="1">
        <v>43.63</v>
      </c>
      <c r="F35" s="1">
        <v>43.63</v>
      </c>
      <c r="G35" s="1">
        <v>2493600</v>
      </c>
    </row>
    <row r="36" spans="1:7" x14ac:dyDescent="0.2">
      <c r="A36" s="38" t="s">
        <v>148</v>
      </c>
      <c r="B36" s="1">
        <v>43.45</v>
      </c>
      <c r="C36" s="1">
        <v>49</v>
      </c>
      <c r="D36" s="1">
        <v>43.45</v>
      </c>
      <c r="E36" s="1">
        <v>48.71</v>
      </c>
      <c r="F36" s="1">
        <v>48.71</v>
      </c>
      <c r="G36" s="1">
        <v>8139400</v>
      </c>
    </row>
    <row r="37" spans="1:7" x14ac:dyDescent="0.2">
      <c r="A37" s="38" t="s">
        <v>149</v>
      </c>
      <c r="B37" s="1">
        <v>49.05</v>
      </c>
      <c r="C37" s="1">
        <v>53.37</v>
      </c>
      <c r="D37" s="1">
        <v>48.6</v>
      </c>
      <c r="E37" s="1">
        <v>53.29</v>
      </c>
      <c r="F37" s="1">
        <v>53.29</v>
      </c>
      <c r="G37" s="1">
        <v>9286000</v>
      </c>
    </row>
    <row r="38" spans="1:7" x14ac:dyDescent="0.2">
      <c r="A38" s="38" t="s">
        <v>150</v>
      </c>
      <c r="B38" s="1">
        <v>56.75</v>
      </c>
      <c r="C38" s="1">
        <v>66.400000000000006</v>
      </c>
      <c r="D38" s="1">
        <v>55.13</v>
      </c>
      <c r="E38" s="1">
        <v>58.47</v>
      </c>
      <c r="F38" s="1">
        <v>58.47</v>
      </c>
      <c r="G38" s="1">
        <v>22052400</v>
      </c>
    </row>
    <row r="39" spans="1:7" x14ac:dyDescent="0.2">
      <c r="A39" s="38" t="s">
        <v>151</v>
      </c>
      <c r="B39" s="1">
        <v>60.57</v>
      </c>
      <c r="C39" s="1">
        <v>64.16</v>
      </c>
      <c r="D39" s="1">
        <v>59.06</v>
      </c>
      <c r="E39" s="1">
        <v>59.34</v>
      </c>
      <c r="F39" s="1">
        <v>59.34</v>
      </c>
      <c r="G39" s="1">
        <v>12272200</v>
      </c>
    </row>
    <row r="40" spans="1:7" x14ac:dyDescent="0.2">
      <c r="A40" s="38" t="s">
        <v>152</v>
      </c>
      <c r="B40" s="1">
        <v>60.9</v>
      </c>
      <c r="C40" s="1">
        <v>61.5</v>
      </c>
      <c r="D40" s="1">
        <v>57.05</v>
      </c>
      <c r="E40" s="1">
        <v>58.86</v>
      </c>
      <c r="F40" s="1">
        <v>58.86</v>
      </c>
      <c r="G40" s="1">
        <v>6795900</v>
      </c>
    </row>
    <row r="41" spans="1:7" x14ac:dyDescent="0.2">
      <c r="A41" s="38" t="s">
        <v>153</v>
      </c>
      <c r="B41" s="1">
        <v>59.14</v>
      </c>
      <c r="C41" s="1">
        <v>59.36</v>
      </c>
      <c r="D41" s="1">
        <v>54.15</v>
      </c>
      <c r="E41" s="1">
        <v>54.4</v>
      </c>
      <c r="F41" s="1">
        <v>54.4</v>
      </c>
      <c r="G41" s="1">
        <v>7445200</v>
      </c>
    </row>
    <row r="42" spans="1:7" x14ac:dyDescent="0.2">
      <c r="A42" s="38" t="s">
        <v>154</v>
      </c>
      <c r="B42" s="1">
        <v>52.32</v>
      </c>
      <c r="C42" s="1">
        <v>56.47</v>
      </c>
      <c r="D42" s="1">
        <v>51.85</v>
      </c>
      <c r="E42" s="1">
        <v>54.88</v>
      </c>
      <c r="F42" s="1">
        <v>54.88</v>
      </c>
      <c r="G42" s="1">
        <v>6905500</v>
      </c>
    </row>
    <row r="43" spans="1:7" x14ac:dyDescent="0.2">
      <c r="A43" s="38" t="s">
        <v>155</v>
      </c>
      <c r="B43" s="1">
        <v>56.23</v>
      </c>
      <c r="C43" s="1">
        <v>59.75</v>
      </c>
      <c r="D43" s="1">
        <v>55.34</v>
      </c>
      <c r="E43" s="1">
        <v>58.65</v>
      </c>
      <c r="F43" s="1">
        <v>58.65</v>
      </c>
      <c r="G43" s="1">
        <v>7201500</v>
      </c>
    </row>
    <row r="44" spans="1:7" x14ac:dyDescent="0.2">
      <c r="A44" s="38" t="s">
        <v>156</v>
      </c>
      <c r="B44" s="1">
        <v>60.15</v>
      </c>
      <c r="C44" s="1">
        <v>61.35</v>
      </c>
      <c r="D44" s="1">
        <v>55.71</v>
      </c>
      <c r="E44" s="1">
        <v>56.08</v>
      </c>
      <c r="F44" s="1">
        <v>56.08</v>
      </c>
      <c r="G44" s="1">
        <v>7620800</v>
      </c>
    </row>
    <row r="45" spans="1:7" x14ac:dyDescent="0.2">
      <c r="A45" s="38" t="s">
        <v>157</v>
      </c>
      <c r="B45" s="1">
        <v>56.08</v>
      </c>
      <c r="C45" s="1">
        <v>58.07</v>
      </c>
      <c r="D45" s="1">
        <v>53.35</v>
      </c>
      <c r="E45" s="1">
        <v>53.6</v>
      </c>
      <c r="F45" s="1">
        <v>53.6</v>
      </c>
      <c r="G45" s="1">
        <v>7644700</v>
      </c>
    </row>
    <row r="46" spans="1:7" x14ac:dyDescent="0.2">
      <c r="A46" s="38" t="s">
        <v>158</v>
      </c>
      <c r="B46" s="1">
        <v>54.25</v>
      </c>
      <c r="C46" s="1">
        <v>55.1</v>
      </c>
      <c r="D46" s="1">
        <v>51.26</v>
      </c>
      <c r="E46" s="1">
        <v>51.93</v>
      </c>
      <c r="F46" s="1">
        <v>51.93</v>
      </c>
      <c r="G46" s="1">
        <v>5511100</v>
      </c>
    </row>
    <row r="47" spans="1:7" x14ac:dyDescent="0.2">
      <c r="A47" s="38" t="s">
        <v>159</v>
      </c>
      <c r="B47" s="1">
        <v>51.93</v>
      </c>
      <c r="C47" s="1">
        <v>54.33</v>
      </c>
      <c r="D47" s="1">
        <v>49.61</v>
      </c>
      <c r="E47" s="1">
        <v>54.25</v>
      </c>
      <c r="F47" s="1">
        <v>54.25</v>
      </c>
      <c r="G47" s="1">
        <v>7093700</v>
      </c>
    </row>
    <row r="48" spans="1:7" x14ac:dyDescent="0.2">
      <c r="A48" s="38" t="s">
        <v>160</v>
      </c>
      <c r="B48" s="1">
        <v>54.55</v>
      </c>
      <c r="C48" s="1">
        <v>56</v>
      </c>
      <c r="D48" s="1">
        <v>53.2</v>
      </c>
      <c r="E48" s="1">
        <v>53.82</v>
      </c>
      <c r="F48" s="1">
        <v>53.82</v>
      </c>
      <c r="G48" s="1">
        <v>4455700</v>
      </c>
    </row>
    <row r="49" spans="1:7" x14ac:dyDescent="0.2">
      <c r="A49" s="38" t="s">
        <v>161</v>
      </c>
      <c r="B49" s="1">
        <v>53.85</v>
      </c>
      <c r="C49" s="1">
        <v>54.93</v>
      </c>
      <c r="D49" s="1">
        <v>53.51</v>
      </c>
      <c r="E49" s="1">
        <v>53.8</v>
      </c>
      <c r="F49" s="1">
        <v>53.8</v>
      </c>
      <c r="G49" s="1">
        <v>3393300</v>
      </c>
    </row>
    <row r="50" spans="1:7" x14ac:dyDescent="0.2">
      <c r="A50" s="38" t="s">
        <v>162</v>
      </c>
      <c r="B50" s="1">
        <v>53.99</v>
      </c>
      <c r="C50" s="1">
        <v>54.59</v>
      </c>
      <c r="D50" s="1">
        <v>52.14</v>
      </c>
      <c r="E50" s="1">
        <v>53.62</v>
      </c>
      <c r="F50" s="1">
        <v>53.62</v>
      </c>
      <c r="G50" s="1">
        <v>2177900</v>
      </c>
    </row>
    <row r="51" spans="1:7" x14ac:dyDescent="0.2">
      <c r="A51" s="38" t="s">
        <v>163</v>
      </c>
      <c r="B51" s="1">
        <v>53.61</v>
      </c>
      <c r="C51" s="1">
        <v>56.74</v>
      </c>
      <c r="D51" s="1">
        <v>53.6</v>
      </c>
      <c r="E51" s="1">
        <v>54.38</v>
      </c>
      <c r="F51" s="1">
        <v>54.38</v>
      </c>
      <c r="G51" s="1">
        <v>5952900</v>
      </c>
    </row>
    <row r="52" spans="1:7" x14ac:dyDescent="0.2">
      <c r="A52" s="38" t="s">
        <v>164</v>
      </c>
      <c r="B52" s="1">
        <v>54.93</v>
      </c>
      <c r="C52" s="1">
        <v>57.74</v>
      </c>
      <c r="D52" s="1">
        <v>54.93</v>
      </c>
      <c r="E52" s="1">
        <v>57.62</v>
      </c>
      <c r="F52" s="1">
        <v>57.62</v>
      </c>
      <c r="G52" s="1">
        <v>3741000</v>
      </c>
    </row>
    <row r="53" spans="1:7" x14ac:dyDescent="0.2">
      <c r="A53" s="38" t="s">
        <v>165</v>
      </c>
      <c r="B53" s="1">
        <v>58.24</v>
      </c>
      <c r="C53" s="1">
        <v>60.69</v>
      </c>
      <c r="D53" s="1">
        <v>57.79</v>
      </c>
      <c r="E53" s="1">
        <v>59.18</v>
      </c>
      <c r="F53" s="1">
        <v>59.18</v>
      </c>
      <c r="G53" s="1">
        <v>7321400</v>
      </c>
    </row>
    <row r="54" spans="1:7" x14ac:dyDescent="0.2">
      <c r="A54" s="38" t="s">
        <v>166</v>
      </c>
      <c r="B54" s="1">
        <v>60.2</v>
      </c>
      <c r="C54" s="1">
        <v>60.4</v>
      </c>
      <c r="D54" s="1">
        <v>56.31</v>
      </c>
      <c r="E54" s="1">
        <v>56.63</v>
      </c>
      <c r="F54" s="1">
        <v>56.63</v>
      </c>
      <c r="G54" s="1">
        <v>5303600</v>
      </c>
    </row>
    <row r="55" spans="1:7" x14ac:dyDescent="0.2">
      <c r="A55" s="38" t="s">
        <v>167</v>
      </c>
      <c r="B55" s="1">
        <v>57.4</v>
      </c>
      <c r="C55" s="1">
        <v>58.45</v>
      </c>
      <c r="D55" s="1">
        <v>56.51</v>
      </c>
      <c r="E55" s="1">
        <v>57.45</v>
      </c>
      <c r="F55" s="1">
        <v>57.45</v>
      </c>
      <c r="G55" s="1">
        <v>3661100</v>
      </c>
    </row>
    <row r="56" spans="1:7" x14ac:dyDescent="0.2">
      <c r="A56" s="38" t="s">
        <v>168</v>
      </c>
      <c r="B56" s="1">
        <v>57</v>
      </c>
      <c r="C56" s="1">
        <v>58</v>
      </c>
      <c r="D56" s="1">
        <v>55.02</v>
      </c>
      <c r="E56" s="1">
        <v>56</v>
      </c>
      <c r="F56" s="1">
        <v>56</v>
      </c>
      <c r="G56" s="1">
        <v>4478700</v>
      </c>
    </row>
    <row r="57" spans="1:7" x14ac:dyDescent="0.2">
      <c r="A57" s="38" t="s">
        <v>169</v>
      </c>
      <c r="B57" s="1">
        <v>55.08</v>
      </c>
      <c r="C57" s="1">
        <v>57.88</v>
      </c>
      <c r="D57" s="1">
        <v>54.58</v>
      </c>
      <c r="E57" s="1">
        <v>56.7</v>
      </c>
      <c r="F57" s="1">
        <v>56.7</v>
      </c>
      <c r="G57" s="1">
        <v>3497400</v>
      </c>
    </row>
    <row r="58" spans="1:7" x14ac:dyDescent="0.2">
      <c r="A58" s="38" t="s">
        <v>170</v>
      </c>
      <c r="B58" s="1">
        <v>55.78</v>
      </c>
      <c r="C58" s="1">
        <v>56.75</v>
      </c>
      <c r="D58" s="1">
        <v>53.6</v>
      </c>
      <c r="E58" s="1">
        <v>53.97</v>
      </c>
      <c r="F58" s="1">
        <v>53.97</v>
      </c>
      <c r="G58" s="1">
        <v>4026100</v>
      </c>
    </row>
    <row r="59" spans="1:7" x14ac:dyDescent="0.2">
      <c r="A59" s="38" t="s">
        <v>171</v>
      </c>
      <c r="B59" s="1">
        <v>54.97</v>
      </c>
      <c r="C59" s="1">
        <v>55</v>
      </c>
      <c r="D59" s="1">
        <v>52.77</v>
      </c>
      <c r="E59" s="1">
        <v>53.12</v>
      </c>
      <c r="F59" s="1">
        <v>53.12</v>
      </c>
      <c r="G59" s="1">
        <v>2714100</v>
      </c>
    </row>
    <row r="60" spans="1:7" x14ac:dyDescent="0.2">
      <c r="A60" s="38" t="s">
        <v>172</v>
      </c>
      <c r="B60" s="1">
        <v>53.88</v>
      </c>
      <c r="C60" s="1">
        <v>54.85</v>
      </c>
      <c r="D60" s="1">
        <v>53.26</v>
      </c>
      <c r="E60" s="1">
        <v>54</v>
      </c>
      <c r="F60" s="1">
        <v>54</v>
      </c>
      <c r="G60" s="1">
        <v>2284200</v>
      </c>
    </row>
    <row r="61" spans="1:7" x14ac:dyDescent="0.2">
      <c r="A61" s="38" t="s">
        <v>173</v>
      </c>
      <c r="B61" s="1">
        <v>54.3</v>
      </c>
      <c r="C61" s="1">
        <v>56.99</v>
      </c>
      <c r="D61" s="1">
        <v>53.66</v>
      </c>
      <c r="E61" s="1">
        <v>56.75</v>
      </c>
      <c r="F61" s="1">
        <v>56.75</v>
      </c>
      <c r="G61" s="1">
        <v>4355300</v>
      </c>
    </row>
    <row r="62" spans="1:7" x14ac:dyDescent="0.2">
      <c r="A62" s="38" t="s">
        <v>174</v>
      </c>
      <c r="B62" s="1">
        <v>57.54</v>
      </c>
      <c r="C62" s="1">
        <v>59.4</v>
      </c>
      <c r="D62" s="1">
        <v>56.9</v>
      </c>
      <c r="E62" s="1">
        <v>57.28</v>
      </c>
      <c r="F62" s="1">
        <v>57.28</v>
      </c>
      <c r="G62" s="1">
        <v>4253400</v>
      </c>
    </row>
    <row r="63" spans="1:7" x14ac:dyDescent="0.2">
      <c r="A63" s="38" t="s">
        <v>175</v>
      </c>
      <c r="B63" s="1">
        <v>57.87</v>
      </c>
      <c r="C63" s="1">
        <v>58.99</v>
      </c>
      <c r="D63" s="1">
        <v>56.6</v>
      </c>
      <c r="E63" s="1">
        <v>56.76</v>
      </c>
      <c r="F63" s="1">
        <v>56.76</v>
      </c>
      <c r="G63" s="1">
        <v>2233000</v>
      </c>
    </row>
    <row r="64" spans="1:7" x14ac:dyDescent="0.2">
      <c r="A64" s="38" t="s">
        <v>176</v>
      </c>
      <c r="B64" s="1">
        <v>57.5</v>
      </c>
      <c r="C64" s="1">
        <v>61.85</v>
      </c>
      <c r="D64" s="1">
        <v>56.85</v>
      </c>
      <c r="E64" s="1">
        <v>61.7</v>
      </c>
      <c r="F64" s="1">
        <v>61.7</v>
      </c>
      <c r="G64" s="1">
        <v>5058300</v>
      </c>
    </row>
    <row r="65" spans="1:7" x14ac:dyDescent="0.2">
      <c r="A65" s="38" t="s">
        <v>177</v>
      </c>
      <c r="B65" s="1">
        <v>62.45</v>
      </c>
      <c r="C65" s="1">
        <v>66.48</v>
      </c>
      <c r="D65" s="1">
        <v>62.03</v>
      </c>
      <c r="E65" s="1">
        <v>64.92</v>
      </c>
      <c r="F65" s="1">
        <v>64.92</v>
      </c>
      <c r="G65" s="1">
        <v>8998300</v>
      </c>
    </row>
    <row r="66" spans="1:7" x14ac:dyDescent="0.2">
      <c r="A66" s="38" t="s">
        <v>178</v>
      </c>
      <c r="B66" s="1">
        <v>64.45</v>
      </c>
      <c r="C66" s="1">
        <v>68.400000000000006</v>
      </c>
      <c r="D66" s="1">
        <v>63.8</v>
      </c>
      <c r="E66" s="1">
        <v>64.069999999999993</v>
      </c>
      <c r="F66" s="1">
        <v>64.069999999999993</v>
      </c>
      <c r="G66" s="1">
        <v>7570100</v>
      </c>
    </row>
    <row r="67" spans="1:7" x14ac:dyDescent="0.2">
      <c r="A67" s="38" t="s">
        <v>179</v>
      </c>
      <c r="B67" s="1">
        <v>63</v>
      </c>
      <c r="C67" s="1">
        <v>65.680000000000007</v>
      </c>
      <c r="D67" s="1">
        <v>62.38</v>
      </c>
      <c r="E67" s="1">
        <v>64.239999999999995</v>
      </c>
      <c r="F67" s="1">
        <v>64.239999999999995</v>
      </c>
      <c r="G67" s="1">
        <v>3880300</v>
      </c>
    </row>
    <row r="68" spans="1:7" x14ac:dyDescent="0.2">
      <c r="A68" s="38" t="s">
        <v>180</v>
      </c>
      <c r="B68" s="1">
        <v>66</v>
      </c>
      <c r="C68" s="1">
        <v>68.989999999999995</v>
      </c>
      <c r="D68" s="1">
        <v>65.56</v>
      </c>
      <c r="E68" s="1">
        <v>68.22</v>
      </c>
      <c r="F68" s="1">
        <v>68.22</v>
      </c>
      <c r="G68" s="1">
        <v>7971000</v>
      </c>
    </row>
    <row r="69" spans="1:7" x14ac:dyDescent="0.2">
      <c r="A69" s="38" t="s">
        <v>181</v>
      </c>
      <c r="B69" s="1">
        <v>70.489999999999995</v>
      </c>
      <c r="C69" s="1">
        <v>70.959999999999994</v>
      </c>
      <c r="D69" s="1">
        <v>67.44</v>
      </c>
      <c r="E69" s="1">
        <v>68.97</v>
      </c>
      <c r="F69" s="1">
        <v>68.97</v>
      </c>
      <c r="G69" s="1">
        <v>6732500</v>
      </c>
    </row>
    <row r="70" spans="1:7" x14ac:dyDescent="0.2">
      <c r="A70" s="38" t="s">
        <v>182</v>
      </c>
      <c r="B70" s="1">
        <v>69.13</v>
      </c>
      <c r="C70" s="1">
        <v>69.900000000000006</v>
      </c>
      <c r="D70" s="1">
        <v>68.2</v>
      </c>
      <c r="E70" s="1">
        <v>68.72</v>
      </c>
      <c r="F70" s="1">
        <v>68.72</v>
      </c>
      <c r="G70" s="1">
        <v>3269900</v>
      </c>
    </row>
    <row r="71" spans="1:7" x14ac:dyDescent="0.2">
      <c r="A71" s="38" t="s">
        <v>183</v>
      </c>
      <c r="B71" s="1">
        <v>69.5</v>
      </c>
      <c r="C71" s="1">
        <v>69.61</v>
      </c>
      <c r="D71" s="1">
        <v>63.01</v>
      </c>
      <c r="E71" s="1">
        <v>64.36</v>
      </c>
      <c r="F71" s="1">
        <v>64.36</v>
      </c>
      <c r="G71" s="1">
        <v>7818000</v>
      </c>
    </row>
    <row r="72" spans="1:7" x14ac:dyDescent="0.2">
      <c r="A72" s="38" t="s">
        <v>184</v>
      </c>
      <c r="B72" s="1">
        <v>62.5</v>
      </c>
      <c r="C72" s="1">
        <v>66.64</v>
      </c>
      <c r="D72" s="1">
        <v>62.43</v>
      </c>
      <c r="E72" s="1">
        <v>65.02</v>
      </c>
      <c r="F72" s="1">
        <v>65.02</v>
      </c>
      <c r="G72" s="1">
        <v>3766900</v>
      </c>
    </row>
    <row r="73" spans="1:7" x14ac:dyDescent="0.2">
      <c r="A73" s="38" t="s">
        <v>185</v>
      </c>
      <c r="B73" s="1">
        <v>65.260000000000005</v>
      </c>
      <c r="C73" s="1">
        <v>65.73</v>
      </c>
      <c r="D73" s="1">
        <v>60.26</v>
      </c>
      <c r="E73" s="1">
        <v>60.94</v>
      </c>
      <c r="F73" s="1">
        <v>60.94</v>
      </c>
      <c r="G73" s="1">
        <v>4149400</v>
      </c>
    </row>
    <row r="74" spans="1:7" x14ac:dyDescent="0.2">
      <c r="A74" s="38" t="s">
        <v>186</v>
      </c>
      <c r="B74" s="1">
        <v>62.09</v>
      </c>
      <c r="C74" s="1">
        <v>63.14</v>
      </c>
      <c r="D74" s="1">
        <v>61.05</v>
      </c>
      <c r="E74" s="1">
        <v>61.47</v>
      </c>
      <c r="F74" s="1">
        <v>61.47</v>
      </c>
      <c r="G74" s="1">
        <v>2417300</v>
      </c>
    </row>
    <row r="75" spans="1:7" x14ac:dyDescent="0.2">
      <c r="A75" s="38" t="s">
        <v>187</v>
      </c>
      <c r="B75" s="1">
        <v>60.72</v>
      </c>
      <c r="C75" s="1">
        <v>62.77</v>
      </c>
      <c r="D75" s="1">
        <v>60.07</v>
      </c>
      <c r="E75" s="1">
        <v>60.69</v>
      </c>
      <c r="F75" s="1">
        <v>60.69</v>
      </c>
      <c r="G75" s="1">
        <v>1921800</v>
      </c>
    </row>
    <row r="76" spans="1:7" x14ac:dyDescent="0.2">
      <c r="A76" s="38" t="s">
        <v>188</v>
      </c>
      <c r="B76" s="1">
        <v>61.33</v>
      </c>
      <c r="C76" s="1">
        <v>61.98</v>
      </c>
      <c r="D76" s="1">
        <v>59.27</v>
      </c>
      <c r="E76" s="1">
        <v>60.58</v>
      </c>
      <c r="F76" s="1">
        <v>60.58</v>
      </c>
      <c r="G76" s="1">
        <v>1737300</v>
      </c>
    </row>
    <row r="77" spans="1:7" x14ac:dyDescent="0.2">
      <c r="A77" s="38" t="s">
        <v>189</v>
      </c>
      <c r="B77" s="1">
        <v>57.63</v>
      </c>
      <c r="C77" s="1">
        <v>58.91</v>
      </c>
      <c r="D77" s="1">
        <v>51.39</v>
      </c>
      <c r="E77" s="1">
        <v>52.02</v>
      </c>
      <c r="F77" s="1">
        <v>52.02</v>
      </c>
      <c r="G77" s="1">
        <v>8667900</v>
      </c>
    </row>
    <row r="78" spans="1:7" x14ac:dyDescent="0.2">
      <c r="A78" s="38" t="s">
        <v>190</v>
      </c>
      <c r="B78" s="1">
        <v>54.43</v>
      </c>
      <c r="C78" s="1">
        <v>54.6</v>
      </c>
      <c r="D78" s="1">
        <v>51.34</v>
      </c>
      <c r="E78" s="1">
        <v>52.44</v>
      </c>
      <c r="F78" s="1">
        <v>52.44</v>
      </c>
      <c r="G78" s="1">
        <v>5416000</v>
      </c>
    </row>
    <row r="79" spans="1:7" x14ac:dyDescent="0.2">
      <c r="A79" s="38" t="s">
        <v>191</v>
      </c>
      <c r="B79" s="1">
        <v>53.46</v>
      </c>
      <c r="C79" s="1">
        <v>53.59</v>
      </c>
      <c r="D79" s="1">
        <v>50.04</v>
      </c>
      <c r="E79" s="1">
        <v>50.8</v>
      </c>
      <c r="F79" s="1">
        <v>50.8</v>
      </c>
      <c r="G79" s="1">
        <v>2594600</v>
      </c>
    </row>
    <row r="80" spans="1:7" x14ac:dyDescent="0.2">
      <c r="A80" s="38" t="s">
        <v>192</v>
      </c>
      <c r="B80" s="1">
        <v>49.87</v>
      </c>
      <c r="C80" s="1">
        <v>49.95</v>
      </c>
      <c r="D80" s="1">
        <v>47.05</v>
      </c>
      <c r="E80" s="1">
        <v>47.24</v>
      </c>
      <c r="F80" s="1">
        <v>47.24</v>
      </c>
      <c r="G80" s="1">
        <v>9154400</v>
      </c>
    </row>
    <row r="81" spans="1:7" x14ac:dyDescent="0.2">
      <c r="A81" s="38" t="s">
        <v>193</v>
      </c>
      <c r="B81" s="1">
        <v>47.8</v>
      </c>
      <c r="C81" s="1">
        <v>49.59</v>
      </c>
      <c r="D81" s="1">
        <v>45.68</v>
      </c>
      <c r="E81" s="1">
        <v>46.11</v>
      </c>
      <c r="F81" s="1">
        <v>46.11</v>
      </c>
      <c r="G81" s="1">
        <v>6714100</v>
      </c>
    </row>
    <row r="82" spans="1:7" x14ac:dyDescent="0.2">
      <c r="A82" s="38" t="s">
        <v>194</v>
      </c>
      <c r="B82" s="1">
        <v>45.39</v>
      </c>
      <c r="C82" s="1">
        <v>47.22</v>
      </c>
      <c r="D82" s="1">
        <v>44.31</v>
      </c>
      <c r="E82" s="1">
        <v>44.45</v>
      </c>
      <c r="F82" s="1">
        <v>44.45</v>
      </c>
      <c r="G82" s="1">
        <v>5101600</v>
      </c>
    </row>
    <row r="83" spans="1:7" x14ac:dyDescent="0.2">
      <c r="A83" s="38" t="s">
        <v>195</v>
      </c>
      <c r="B83" s="1">
        <v>45.89</v>
      </c>
      <c r="C83" s="1">
        <v>48.94</v>
      </c>
      <c r="D83" s="1">
        <v>44.41</v>
      </c>
      <c r="E83" s="1">
        <v>47.77</v>
      </c>
      <c r="F83" s="1">
        <v>47.77</v>
      </c>
      <c r="G83" s="1">
        <v>6565000</v>
      </c>
    </row>
    <row r="84" spans="1:7" x14ac:dyDescent="0.2">
      <c r="A84" s="38" t="s">
        <v>196</v>
      </c>
      <c r="B84" s="1">
        <v>48.1</v>
      </c>
      <c r="C84" s="1">
        <v>48.18</v>
      </c>
      <c r="D84" s="1">
        <v>45.5</v>
      </c>
      <c r="E84" s="1">
        <v>46.51</v>
      </c>
      <c r="F84" s="1">
        <v>46.51</v>
      </c>
      <c r="G84" s="1">
        <v>2969900</v>
      </c>
    </row>
    <row r="85" spans="1:7" x14ac:dyDescent="0.2">
      <c r="A85" s="38" t="s">
        <v>197</v>
      </c>
      <c r="B85" s="1">
        <v>45.8</v>
      </c>
      <c r="C85" s="1">
        <v>46.95</v>
      </c>
      <c r="D85" s="1">
        <v>43.54</v>
      </c>
      <c r="E85" s="1">
        <v>44.14</v>
      </c>
      <c r="F85" s="1">
        <v>44.14</v>
      </c>
      <c r="G85" s="1">
        <v>4040700</v>
      </c>
    </row>
    <row r="86" spans="1:7" x14ac:dyDescent="0.2">
      <c r="A86" s="38" t="s">
        <v>198</v>
      </c>
      <c r="B86" s="1">
        <v>41</v>
      </c>
      <c r="C86" s="1">
        <v>43.1</v>
      </c>
      <c r="D86" s="1">
        <v>40.19</v>
      </c>
      <c r="E86" s="1">
        <v>41.06</v>
      </c>
      <c r="F86" s="1">
        <v>41.06</v>
      </c>
      <c r="G86" s="1">
        <v>18570100</v>
      </c>
    </row>
    <row r="87" spans="1:7" x14ac:dyDescent="0.2">
      <c r="A87" s="38" t="s">
        <v>199</v>
      </c>
      <c r="B87" s="1">
        <v>42.2</v>
      </c>
      <c r="C87" s="1">
        <v>42.8</v>
      </c>
      <c r="D87" s="1">
        <v>40.64</v>
      </c>
      <c r="E87" s="1">
        <v>40.729999999999997</v>
      </c>
      <c r="F87" s="1">
        <v>40.729999999999997</v>
      </c>
      <c r="G87" s="1">
        <v>7135300</v>
      </c>
    </row>
    <row r="88" spans="1:7" x14ac:dyDescent="0.2">
      <c r="A88" s="38" t="s">
        <v>200</v>
      </c>
      <c r="B88" s="1">
        <v>40.729999999999997</v>
      </c>
      <c r="C88" s="1">
        <v>41.63</v>
      </c>
      <c r="D88" s="1">
        <v>38.549999999999997</v>
      </c>
      <c r="E88" s="1">
        <v>38.6</v>
      </c>
      <c r="F88" s="1">
        <v>38.6</v>
      </c>
      <c r="G88" s="1">
        <v>7002500</v>
      </c>
    </row>
    <row r="89" spans="1:7" x14ac:dyDescent="0.2">
      <c r="A89" s="38" t="s">
        <v>201</v>
      </c>
      <c r="B89" s="1">
        <v>38.42</v>
      </c>
      <c r="C89" s="1">
        <v>40.43</v>
      </c>
      <c r="D89" s="1">
        <v>38.25</v>
      </c>
      <c r="E89" s="1">
        <v>39.24</v>
      </c>
      <c r="F89" s="1">
        <v>39.24</v>
      </c>
      <c r="G89" s="1">
        <v>5316400</v>
      </c>
    </row>
    <row r="90" spans="1:7" x14ac:dyDescent="0.2">
      <c r="A90" s="38" t="s">
        <v>202</v>
      </c>
      <c r="B90" s="1">
        <v>39.520000000000003</v>
      </c>
      <c r="C90" s="1">
        <v>39.75</v>
      </c>
      <c r="D90" s="1">
        <v>36.72</v>
      </c>
      <c r="E90" s="1">
        <v>37.26</v>
      </c>
      <c r="F90" s="1">
        <v>37.26</v>
      </c>
      <c r="G90" s="1">
        <v>7109700</v>
      </c>
    </row>
    <row r="91" spans="1:7" x14ac:dyDescent="0.2">
      <c r="A91" s="38" t="s">
        <v>203</v>
      </c>
      <c r="B91" s="1">
        <v>36.79</v>
      </c>
      <c r="C91" s="1">
        <v>37.700000000000003</v>
      </c>
      <c r="D91" s="1">
        <v>34.74</v>
      </c>
      <c r="E91" s="1">
        <v>35.42</v>
      </c>
      <c r="F91" s="1">
        <v>35.42</v>
      </c>
      <c r="G91" s="1">
        <v>7189300</v>
      </c>
    </row>
    <row r="92" spans="1:7" x14ac:dyDescent="0.2">
      <c r="A92" s="38" t="s">
        <v>204</v>
      </c>
      <c r="B92" s="1">
        <v>35.409999999999997</v>
      </c>
      <c r="C92" s="1">
        <v>36.25</v>
      </c>
      <c r="D92" s="1">
        <v>33.75</v>
      </c>
      <c r="E92" s="1">
        <v>34.119999999999997</v>
      </c>
      <c r="F92" s="1">
        <v>34.119999999999997</v>
      </c>
      <c r="G92" s="1">
        <v>8314200</v>
      </c>
    </row>
    <row r="93" spans="1:7" x14ac:dyDescent="0.2">
      <c r="A93" s="38" t="s">
        <v>205</v>
      </c>
      <c r="B93" s="1">
        <v>35.4</v>
      </c>
      <c r="C93" s="1">
        <v>36.79</v>
      </c>
      <c r="D93" s="1">
        <v>34.71</v>
      </c>
      <c r="E93" s="1">
        <v>35.880000000000003</v>
      </c>
      <c r="F93" s="1">
        <v>35.880000000000003</v>
      </c>
      <c r="G93" s="1">
        <v>9924500</v>
      </c>
    </row>
    <row r="94" spans="1:7" x14ac:dyDescent="0.2">
      <c r="A94" s="38" t="s">
        <v>206</v>
      </c>
      <c r="B94" s="1">
        <v>35.729999999999997</v>
      </c>
      <c r="C94" s="1">
        <v>36.369999999999997</v>
      </c>
      <c r="D94" s="1">
        <v>33.450000000000003</v>
      </c>
      <c r="E94" s="1">
        <v>34.15</v>
      </c>
      <c r="F94" s="1">
        <v>34.15</v>
      </c>
      <c r="G94" s="1">
        <v>5118300</v>
      </c>
    </row>
    <row r="95" spans="1:7" x14ac:dyDescent="0.2">
      <c r="A95" s="38" t="s">
        <v>207</v>
      </c>
      <c r="B95" s="1">
        <v>33.869999999999997</v>
      </c>
      <c r="C95" s="1">
        <v>34.549999999999997</v>
      </c>
      <c r="D95" s="1">
        <v>32.409999999999997</v>
      </c>
      <c r="E95" s="1">
        <v>32.6</v>
      </c>
      <c r="F95" s="1">
        <v>32.6</v>
      </c>
      <c r="G95" s="1">
        <v>7687200</v>
      </c>
    </row>
    <row r="96" spans="1:7" x14ac:dyDescent="0.2">
      <c r="A96" s="38" t="s">
        <v>208</v>
      </c>
      <c r="B96" s="1">
        <v>34.159999999999997</v>
      </c>
      <c r="C96" s="1">
        <v>35.200000000000003</v>
      </c>
      <c r="D96" s="1">
        <v>31.5</v>
      </c>
      <c r="E96" s="1">
        <v>31.57</v>
      </c>
      <c r="F96" s="1">
        <v>31.57</v>
      </c>
      <c r="G96" s="1">
        <v>10045300</v>
      </c>
    </row>
    <row r="97" spans="1:7" x14ac:dyDescent="0.2">
      <c r="A97" s="38" t="s">
        <v>209</v>
      </c>
      <c r="B97" s="1">
        <v>32.97</v>
      </c>
      <c r="C97" s="1">
        <v>33.1</v>
      </c>
      <c r="D97" s="1">
        <v>30.43</v>
      </c>
      <c r="E97" s="1">
        <v>30.52</v>
      </c>
      <c r="F97" s="1">
        <v>30.52</v>
      </c>
      <c r="G97" s="1">
        <v>7362300</v>
      </c>
    </row>
    <row r="98" spans="1:7" x14ac:dyDescent="0.2">
      <c r="A98" s="38" t="s">
        <v>210</v>
      </c>
      <c r="B98" s="1">
        <v>30.6</v>
      </c>
      <c r="C98" s="1">
        <v>31.88</v>
      </c>
      <c r="D98" s="1">
        <v>29.92</v>
      </c>
      <c r="E98" s="1">
        <v>31.41</v>
      </c>
      <c r="F98" s="1">
        <v>31.41</v>
      </c>
      <c r="G98" s="1">
        <v>6308200</v>
      </c>
    </row>
    <row r="99" spans="1:7" x14ac:dyDescent="0.2">
      <c r="A99" s="38" t="s">
        <v>211</v>
      </c>
      <c r="B99" s="1">
        <v>30.36</v>
      </c>
      <c r="C99" s="1">
        <v>33.700000000000003</v>
      </c>
      <c r="D99" s="1">
        <v>30.3</v>
      </c>
      <c r="E99" s="1">
        <v>31.81</v>
      </c>
      <c r="F99" s="1">
        <v>31.81</v>
      </c>
      <c r="G99" s="1">
        <v>6409200</v>
      </c>
    </row>
    <row r="100" spans="1:7" x14ac:dyDescent="0.2">
      <c r="A100" s="38" t="s">
        <v>212</v>
      </c>
      <c r="B100" s="1">
        <v>33.14</v>
      </c>
      <c r="C100" s="1">
        <v>34</v>
      </c>
      <c r="D100" s="1">
        <v>30.72</v>
      </c>
      <c r="E100" s="1">
        <v>31.5</v>
      </c>
      <c r="F100" s="1">
        <v>31.5</v>
      </c>
      <c r="G100" s="1">
        <v>5155100</v>
      </c>
    </row>
    <row r="101" spans="1:7" x14ac:dyDescent="0.2">
      <c r="A101" s="38" t="s">
        <v>213</v>
      </c>
      <c r="B101" s="1">
        <v>31.08</v>
      </c>
      <c r="C101" s="1">
        <v>32.28</v>
      </c>
      <c r="D101" s="1">
        <v>31.03</v>
      </c>
      <c r="E101" s="1">
        <v>31.56</v>
      </c>
      <c r="F101" s="1">
        <v>31.56</v>
      </c>
      <c r="G101" s="1">
        <v>2274900</v>
      </c>
    </row>
    <row r="102" spans="1:7" x14ac:dyDescent="0.2">
      <c r="A102" s="38" t="s">
        <v>214</v>
      </c>
      <c r="B102" s="1">
        <v>31.71</v>
      </c>
      <c r="C102" s="1">
        <v>32.97</v>
      </c>
      <c r="D102" s="1">
        <v>31.21</v>
      </c>
      <c r="E102" s="1">
        <v>31.39</v>
      </c>
      <c r="F102" s="1">
        <v>31.39</v>
      </c>
      <c r="G102" s="1">
        <v>4079200</v>
      </c>
    </row>
    <row r="103" spans="1:7" x14ac:dyDescent="0.2">
      <c r="A103" s="38" t="s">
        <v>215</v>
      </c>
      <c r="B103" s="1">
        <v>31.7</v>
      </c>
      <c r="C103" s="1">
        <v>34.85</v>
      </c>
      <c r="D103" s="1">
        <v>31.39</v>
      </c>
      <c r="E103" s="1">
        <v>34.729999999999997</v>
      </c>
      <c r="F103" s="1">
        <v>34.729999999999997</v>
      </c>
      <c r="G103" s="1">
        <v>6075200</v>
      </c>
    </row>
    <row r="104" spans="1:7" x14ac:dyDescent="0.2">
      <c r="A104" s="38" t="s">
        <v>216</v>
      </c>
      <c r="B104" s="1">
        <v>35.39</v>
      </c>
      <c r="C104" s="1">
        <v>37.840000000000003</v>
      </c>
      <c r="D104" s="1">
        <v>35</v>
      </c>
      <c r="E104" s="1">
        <v>37.049999999999997</v>
      </c>
      <c r="F104" s="1">
        <v>37.049999999999997</v>
      </c>
      <c r="G104" s="1">
        <v>10980200</v>
      </c>
    </row>
    <row r="105" spans="1:7" x14ac:dyDescent="0.2">
      <c r="A105" s="38" t="s">
        <v>217</v>
      </c>
      <c r="B105" s="1">
        <v>37.42</v>
      </c>
      <c r="C105" s="1">
        <v>37.44</v>
      </c>
      <c r="D105" s="1">
        <v>34.75</v>
      </c>
      <c r="E105" s="1">
        <v>35.21</v>
      </c>
      <c r="F105" s="1">
        <v>35.21</v>
      </c>
      <c r="G105" s="1">
        <v>5879600</v>
      </c>
    </row>
    <row r="106" spans="1:7" x14ac:dyDescent="0.2">
      <c r="A106" s="38" t="s">
        <v>218</v>
      </c>
      <c r="B106" s="1">
        <v>35.409999999999997</v>
      </c>
      <c r="C106" s="1">
        <v>36.880000000000003</v>
      </c>
      <c r="D106" s="1">
        <v>34.549999999999997</v>
      </c>
      <c r="E106" s="1">
        <v>36.880000000000003</v>
      </c>
      <c r="F106" s="1">
        <v>36.880000000000003</v>
      </c>
      <c r="G106" s="1">
        <v>4349000</v>
      </c>
    </row>
    <row r="107" spans="1:7" x14ac:dyDescent="0.2">
      <c r="A107" s="38" t="s">
        <v>219</v>
      </c>
      <c r="B107" s="1">
        <v>37.51</v>
      </c>
      <c r="C107" s="1">
        <v>38.880000000000003</v>
      </c>
      <c r="D107" s="1">
        <v>36.51</v>
      </c>
      <c r="E107" s="1">
        <v>36.799999999999997</v>
      </c>
      <c r="F107" s="1">
        <v>36.799999999999997</v>
      </c>
      <c r="G107" s="1">
        <v>7352400</v>
      </c>
    </row>
    <row r="108" spans="1:7" x14ac:dyDescent="0.2">
      <c r="A108" s="38" t="s">
        <v>220</v>
      </c>
      <c r="B108" s="1">
        <v>37.6</v>
      </c>
      <c r="C108" s="1">
        <v>38.200000000000003</v>
      </c>
      <c r="D108" s="1">
        <v>36.799999999999997</v>
      </c>
      <c r="E108" s="1">
        <v>37.39</v>
      </c>
      <c r="F108" s="1">
        <v>37.39</v>
      </c>
      <c r="G108" s="1">
        <v>3628600</v>
      </c>
    </row>
    <row r="109" spans="1:7" x14ac:dyDescent="0.2">
      <c r="A109" s="38" t="s">
        <v>221</v>
      </c>
      <c r="B109" s="1">
        <v>37.090000000000003</v>
      </c>
      <c r="C109" s="1">
        <v>37.85</v>
      </c>
      <c r="D109" s="1">
        <v>35.53</v>
      </c>
      <c r="E109" s="1">
        <v>35.68</v>
      </c>
      <c r="F109" s="1">
        <v>35.68</v>
      </c>
      <c r="G109" s="1">
        <v>5314400</v>
      </c>
    </row>
    <row r="110" spans="1:7" x14ac:dyDescent="0.2">
      <c r="A110" s="38" t="s">
        <v>222</v>
      </c>
      <c r="B110" s="1">
        <v>35.68</v>
      </c>
      <c r="C110" s="1">
        <v>35.840000000000003</v>
      </c>
      <c r="D110" s="1">
        <v>34.85</v>
      </c>
      <c r="E110" s="1">
        <v>35.07</v>
      </c>
      <c r="F110" s="1">
        <v>35.07</v>
      </c>
      <c r="G110" s="1">
        <v>1543300</v>
      </c>
    </row>
    <row r="111" spans="1:7" x14ac:dyDescent="0.2">
      <c r="A111" s="38" t="s">
        <v>223</v>
      </c>
      <c r="B111" s="1">
        <v>34.81</v>
      </c>
      <c r="C111" s="1">
        <v>35.49</v>
      </c>
      <c r="D111" s="1">
        <v>33.72</v>
      </c>
      <c r="E111" s="1">
        <v>33.85</v>
      </c>
      <c r="F111" s="1">
        <v>33.85</v>
      </c>
      <c r="G111" s="1">
        <v>3233500</v>
      </c>
    </row>
    <row r="112" spans="1:7" x14ac:dyDescent="0.2">
      <c r="A112" s="38" t="s">
        <v>224</v>
      </c>
      <c r="B112" s="1">
        <v>33.99</v>
      </c>
      <c r="C112" s="1">
        <v>34.29</v>
      </c>
      <c r="D112" s="1">
        <v>32.659999999999997</v>
      </c>
      <c r="E112" s="1">
        <v>33.61</v>
      </c>
      <c r="F112" s="1">
        <v>33.61</v>
      </c>
      <c r="G112" s="1">
        <v>3402500</v>
      </c>
    </row>
    <row r="113" spans="1:7" x14ac:dyDescent="0.2">
      <c r="A113" s="38" t="s">
        <v>225</v>
      </c>
      <c r="B113" s="1">
        <v>33</v>
      </c>
      <c r="C113" s="1">
        <v>35.24</v>
      </c>
      <c r="D113" s="1">
        <v>33</v>
      </c>
      <c r="E113" s="1">
        <v>33.92</v>
      </c>
      <c r="F113" s="1">
        <v>33.92</v>
      </c>
      <c r="G113" s="1">
        <v>3302600</v>
      </c>
    </row>
    <row r="114" spans="1:7" x14ac:dyDescent="0.2">
      <c r="A114" s="38" t="s">
        <v>226</v>
      </c>
      <c r="B114" s="1">
        <v>33.659999999999997</v>
      </c>
      <c r="C114" s="1">
        <v>33.799999999999997</v>
      </c>
      <c r="D114" s="1">
        <v>31.54</v>
      </c>
      <c r="E114" s="1">
        <v>31.87</v>
      </c>
      <c r="F114" s="1">
        <v>31.87</v>
      </c>
      <c r="G114" s="1">
        <v>3880700</v>
      </c>
    </row>
    <row r="115" spans="1:7" x14ac:dyDescent="0.2">
      <c r="A115" s="38" t="s">
        <v>227</v>
      </c>
      <c r="B115" s="1">
        <v>31.55</v>
      </c>
      <c r="C115" s="1">
        <v>31.74</v>
      </c>
      <c r="D115" s="1">
        <v>30.31</v>
      </c>
      <c r="E115" s="1">
        <v>30.38</v>
      </c>
      <c r="F115" s="1">
        <v>30.38</v>
      </c>
      <c r="G115" s="1">
        <v>3552000</v>
      </c>
    </row>
    <row r="116" spans="1:7" x14ac:dyDescent="0.2">
      <c r="A116" s="38" t="s">
        <v>228</v>
      </c>
      <c r="B116" s="1">
        <v>30.89</v>
      </c>
      <c r="C116" s="1">
        <v>31.67</v>
      </c>
      <c r="D116" s="1">
        <v>30.35</v>
      </c>
      <c r="E116" s="1">
        <v>30.73</v>
      </c>
      <c r="F116" s="1">
        <v>30.73</v>
      </c>
      <c r="G116" s="1">
        <v>3773100</v>
      </c>
    </row>
    <row r="117" spans="1:7" x14ac:dyDescent="0.2">
      <c r="A117" s="38" t="s">
        <v>229</v>
      </c>
      <c r="B117" s="1">
        <v>30.81</v>
      </c>
      <c r="C117" s="1">
        <v>32.49</v>
      </c>
      <c r="D117" s="1">
        <v>30.81</v>
      </c>
      <c r="E117" s="1">
        <v>32.14</v>
      </c>
      <c r="F117" s="1">
        <v>32.14</v>
      </c>
      <c r="G117" s="1">
        <v>3771500</v>
      </c>
    </row>
    <row r="118" spans="1:7" x14ac:dyDescent="0.2">
      <c r="A118" s="38" t="s">
        <v>230</v>
      </c>
      <c r="B118" s="1">
        <v>32</v>
      </c>
      <c r="C118" s="1">
        <v>32.869999999999997</v>
      </c>
      <c r="D118" s="1">
        <v>30.98</v>
      </c>
      <c r="E118" s="1">
        <v>31.02</v>
      </c>
      <c r="F118" s="1">
        <v>31.02</v>
      </c>
      <c r="G118" s="1">
        <v>3027000</v>
      </c>
    </row>
    <row r="119" spans="1:7" x14ac:dyDescent="0.2">
      <c r="A119" s="38" t="s">
        <v>231</v>
      </c>
      <c r="B119" s="1">
        <v>31.05</v>
      </c>
      <c r="C119" s="1">
        <v>31.78</v>
      </c>
      <c r="D119" s="1">
        <v>30.34</v>
      </c>
      <c r="E119" s="1">
        <v>30.6</v>
      </c>
      <c r="F119" s="1">
        <v>30.6</v>
      </c>
      <c r="G119" s="1">
        <v>4905500</v>
      </c>
    </row>
    <row r="120" spans="1:7" x14ac:dyDescent="0.2">
      <c r="A120" s="38" t="s">
        <v>232</v>
      </c>
      <c r="B120" s="1">
        <v>30.6</v>
      </c>
      <c r="C120" s="1">
        <v>30.95</v>
      </c>
      <c r="D120" s="1">
        <v>29.14</v>
      </c>
      <c r="E120" s="1">
        <v>29.34</v>
      </c>
      <c r="F120" s="1">
        <v>29.34</v>
      </c>
      <c r="G120" s="1">
        <v>5737700</v>
      </c>
    </row>
    <row r="121" spans="1:7" x14ac:dyDescent="0.2">
      <c r="A121" s="38" t="s">
        <v>233</v>
      </c>
      <c r="B121" s="1">
        <v>29.04</v>
      </c>
      <c r="C121" s="1">
        <v>29.5</v>
      </c>
      <c r="D121" s="1">
        <v>28.37</v>
      </c>
      <c r="E121" s="1">
        <v>29.23</v>
      </c>
      <c r="F121" s="1">
        <v>29.23</v>
      </c>
      <c r="G121" s="1">
        <v>3897300</v>
      </c>
    </row>
    <row r="122" spans="1:7" x14ac:dyDescent="0.2">
      <c r="A122" s="38" t="s">
        <v>234</v>
      </c>
      <c r="B122" s="1">
        <v>29</v>
      </c>
      <c r="C122" s="1">
        <v>30.37</v>
      </c>
      <c r="D122" s="1">
        <v>29</v>
      </c>
      <c r="E122" s="1">
        <v>29.27</v>
      </c>
      <c r="F122" s="1">
        <v>29.27</v>
      </c>
      <c r="G122" s="1">
        <v>2623800</v>
      </c>
    </row>
    <row r="123" spans="1:7" x14ac:dyDescent="0.2">
      <c r="A123" s="38" t="s">
        <v>235</v>
      </c>
      <c r="B123" s="1">
        <v>29.23</v>
      </c>
      <c r="C123" s="1">
        <v>29.94</v>
      </c>
      <c r="D123" s="1">
        <v>29</v>
      </c>
      <c r="E123" s="1">
        <v>29.51</v>
      </c>
      <c r="F123" s="1">
        <v>29.51</v>
      </c>
      <c r="G123" s="1">
        <v>2254400</v>
      </c>
    </row>
    <row r="124" spans="1:7" x14ac:dyDescent="0.2">
      <c r="A124" s="38" t="s">
        <v>236</v>
      </c>
      <c r="B124" s="1">
        <v>29.61</v>
      </c>
      <c r="C124" s="1">
        <v>30.21</v>
      </c>
      <c r="D124" s="1">
        <v>29.25</v>
      </c>
      <c r="E124" s="1">
        <v>29.65</v>
      </c>
      <c r="F124" s="1">
        <v>29.65</v>
      </c>
      <c r="G124" s="1">
        <v>2588800</v>
      </c>
    </row>
    <row r="125" spans="1:7" x14ac:dyDescent="0.2">
      <c r="A125" s="38" t="s">
        <v>237</v>
      </c>
      <c r="B125" s="1">
        <v>29.9</v>
      </c>
      <c r="C125" s="1">
        <v>30.53</v>
      </c>
      <c r="D125" s="1">
        <v>28.71</v>
      </c>
      <c r="E125" s="1">
        <v>29.25</v>
      </c>
      <c r="F125" s="1">
        <v>29.25</v>
      </c>
      <c r="G125" s="1">
        <v>3338600</v>
      </c>
    </row>
    <row r="126" spans="1:7" x14ac:dyDescent="0.2">
      <c r="A126" s="38" t="s">
        <v>238</v>
      </c>
      <c r="B126" s="1">
        <v>29.2</v>
      </c>
      <c r="C126" s="1">
        <v>29.5</v>
      </c>
      <c r="D126" s="1">
        <v>28.71</v>
      </c>
      <c r="E126" s="1">
        <v>29.15</v>
      </c>
      <c r="F126" s="1">
        <v>29.15</v>
      </c>
      <c r="G126" s="1">
        <v>2935000</v>
      </c>
    </row>
    <row r="127" spans="1:7" x14ac:dyDescent="0.2">
      <c r="A127" s="38" t="s">
        <v>239</v>
      </c>
      <c r="B127" s="1">
        <v>29.61</v>
      </c>
      <c r="C127" s="1">
        <v>31.49</v>
      </c>
      <c r="D127" s="1">
        <v>28.61</v>
      </c>
      <c r="E127" s="1">
        <v>29.92</v>
      </c>
      <c r="F127" s="1">
        <v>29.92</v>
      </c>
      <c r="G127" s="1">
        <v>10098400</v>
      </c>
    </row>
    <row r="128" spans="1:7" x14ac:dyDescent="0.2">
      <c r="A128" s="38" t="s">
        <v>240</v>
      </c>
      <c r="B128" s="1">
        <v>30.5</v>
      </c>
      <c r="C128" s="1">
        <v>34.68</v>
      </c>
      <c r="D128" s="1">
        <v>30.2</v>
      </c>
      <c r="E128" s="1">
        <v>34.590000000000003</v>
      </c>
      <c r="F128" s="1">
        <v>34.590000000000003</v>
      </c>
      <c r="G128" s="1">
        <v>11589500</v>
      </c>
    </row>
    <row r="129" spans="1:7" x14ac:dyDescent="0.2">
      <c r="A129" s="38" t="s">
        <v>241</v>
      </c>
      <c r="B129" s="1">
        <v>35.07</v>
      </c>
      <c r="C129" s="1">
        <v>35.15</v>
      </c>
      <c r="D129" s="1">
        <v>31.52</v>
      </c>
      <c r="E129" s="1">
        <v>31.71</v>
      </c>
      <c r="F129" s="1">
        <v>31.71</v>
      </c>
      <c r="G129" s="1">
        <v>11640200</v>
      </c>
    </row>
    <row r="130" spans="1:7" x14ac:dyDescent="0.2">
      <c r="A130" s="38" t="s">
        <v>242</v>
      </c>
      <c r="B130" s="1">
        <v>32.119999999999997</v>
      </c>
      <c r="C130" s="1">
        <v>32.6</v>
      </c>
      <c r="D130" s="1">
        <v>31.53</v>
      </c>
      <c r="E130" s="1">
        <v>32.22</v>
      </c>
      <c r="F130" s="1">
        <v>32.22</v>
      </c>
      <c r="G130" s="1">
        <v>3237100</v>
      </c>
    </row>
    <row r="131" spans="1:7" x14ac:dyDescent="0.2">
      <c r="A131" s="38" t="s">
        <v>243</v>
      </c>
      <c r="B131" s="1">
        <v>32.700000000000003</v>
      </c>
      <c r="C131" s="1">
        <v>33.049999999999997</v>
      </c>
      <c r="D131" s="1">
        <v>32.049999999999997</v>
      </c>
      <c r="E131" s="1">
        <v>32.61</v>
      </c>
      <c r="F131" s="1">
        <v>32.61</v>
      </c>
      <c r="G131" s="1">
        <v>2792600</v>
      </c>
    </row>
    <row r="132" spans="1:7" x14ac:dyDescent="0.2">
      <c r="A132" s="38" t="s">
        <v>244</v>
      </c>
      <c r="B132" s="1">
        <v>32.450000000000003</v>
      </c>
      <c r="C132" s="1">
        <v>32.75</v>
      </c>
      <c r="D132" s="1">
        <v>30.03</v>
      </c>
      <c r="E132" s="1">
        <v>30.21</v>
      </c>
      <c r="F132" s="1">
        <v>30.21</v>
      </c>
      <c r="G132" s="1">
        <v>4165600</v>
      </c>
    </row>
    <row r="133" spans="1:7" x14ac:dyDescent="0.2">
      <c r="A133" s="38" t="s">
        <v>245</v>
      </c>
      <c r="B133" s="1">
        <v>30.02</v>
      </c>
      <c r="C133" s="1">
        <v>30.24</v>
      </c>
      <c r="D133" s="1">
        <v>28.85</v>
      </c>
      <c r="E133" s="1">
        <v>29.27</v>
      </c>
      <c r="F133" s="1">
        <v>29.27</v>
      </c>
      <c r="G133" s="1">
        <v>3420000</v>
      </c>
    </row>
    <row r="134" spans="1:7" x14ac:dyDescent="0.2">
      <c r="A134" s="38" t="s">
        <v>246</v>
      </c>
      <c r="B134" s="1">
        <v>29.42</v>
      </c>
      <c r="C134" s="1">
        <v>29.99</v>
      </c>
      <c r="D134" s="1">
        <v>28.65</v>
      </c>
      <c r="E134" s="1">
        <v>28.85</v>
      </c>
      <c r="F134" s="1">
        <v>28.85</v>
      </c>
      <c r="G134" s="1">
        <v>3014600</v>
      </c>
    </row>
    <row r="135" spans="1:7" x14ac:dyDescent="0.2">
      <c r="A135" s="38" t="s">
        <v>247</v>
      </c>
      <c r="B135" s="1">
        <v>29.25</v>
      </c>
      <c r="C135" s="1">
        <v>29.45</v>
      </c>
      <c r="D135" s="1">
        <v>25.98</v>
      </c>
      <c r="E135" s="1">
        <v>26.5</v>
      </c>
      <c r="F135" s="1">
        <v>26.5</v>
      </c>
      <c r="G135" s="1">
        <v>11108400</v>
      </c>
    </row>
    <row r="136" spans="1:7" x14ac:dyDescent="0.2">
      <c r="A136" s="38" t="s">
        <v>248</v>
      </c>
      <c r="B136" s="1">
        <v>26.55</v>
      </c>
      <c r="C136" s="1">
        <v>27.75</v>
      </c>
      <c r="D136" s="1">
        <v>26.21</v>
      </c>
      <c r="E136" s="1">
        <v>27.51</v>
      </c>
      <c r="F136" s="1">
        <v>27.51</v>
      </c>
      <c r="G136" s="1">
        <v>6047400</v>
      </c>
    </row>
    <row r="137" spans="1:7" x14ac:dyDescent="0.2">
      <c r="A137" s="38" t="s">
        <v>249</v>
      </c>
      <c r="B137" s="1">
        <v>28.6</v>
      </c>
      <c r="C137" s="1">
        <v>28.75</v>
      </c>
      <c r="D137" s="1">
        <v>27.41</v>
      </c>
      <c r="E137" s="1">
        <v>28.1</v>
      </c>
      <c r="F137" s="1">
        <v>28.1</v>
      </c>
      <c r="G137" s="1">
        <v>4683500</v>
      </c>
    </row>
    <row r="138" spans="1:7" x14ac:dyDescent="0.2">
      <c r="A138" s="38" t="s">
        <v>250</v>
      </c>
      <c r="B138" s="1">
        <v>28.06</v>
      </c>
      <c r="C138" s="1">
        <v>28.73</v>
      </c>
      <c r="D138" s="1">
        <v>27.56</v>
      </c>
      <c r="E138" s="1">
        <v>27.63</v>
      </c>
      <c r="F138" s="1">
        <v>27.63</v>
      </c>
      <c r="G138" s="1">
        <v>3790400</v>
      </c>
    </row>
    <row r="139" spans="1:7" x14ac:dyDescent="0.2">
      <c r="A139" s="38" t="s">
        <v>251</v>
      </c>
      <c r="B139" s="1">
        <v>27.77</v>
      </c>
      <c r="C139" s="1">
        <v>28.35</v>
      </c>
      <c r="D139" s="1">
        <v>27.24</v>
      </c>
      <c r="E139" s="1">
        <v>28.1</v>
      </c>
      <c r="F139" s="1">
        <v>28.1</v>
      </c>
      <c r="G139" s="1">
        <v>2619900</v>
      </c>
    </row>
    <row r="140" spans="1:7" x14ac:dyDescent="0.2">
      <c r="A140" s="38" t="s">
        <v>252</v>
      </c>
      <c r="B140" s="1">
        <v>29.25</v>
      </c>
      <c r="C140" s="1">
        <v>29.7</v>
      </c>
      <c r="D140" s="1">
        <v>27.72</v>
      </c>
      <c r="E140" s="1">
        <v>27.79</v>
      </c>
      <c r="F140" s="1">
        <v>27.79</v>
      </c>
      <c r="G140" s="1">
        <v>4675800</v>
      </c>
    </row>
    <row r="141" spans="1:7" x14ac:dyDescent="0.2">
      <c r="A141" s="38" t="s">
        <v>253</v>
      </c>
      <c r="B141" s="1">
        <v>27.45</v>
      </c>
      <c r="C141" s="1">
        <v>28</v>
      </c>
      <c r="D141" s="1">
        <v>27.33</v>
      </c>
      <c r="E141" s="1">
        <v>27.94</v>
      </c>
      <c r="F141" s="1">
        <v>27.94</v>
      </c>
      <c r="G141" s="1">
        <v>2394400</v>
      </c>
    </row>
    <row r="142" spans="1:7" x14ac:dyDescent="0.2">
      <c r="A142" s="38" t="s">
        <v>254</v>
      </c>
      <c r="B142" s="1">
        <v>28.46</v>
      </c>
      <c r="C142" s="1">
        <v>28.72</v>
      </c>
      <c r="D142" s="1">
        <v>27.56</v>
      </c>
      <c r="E142" s="1">
        <v>27.88</v>
      </c>
      <c r="F142" s="1">
        <v>27.88</v>
      </c>
      <c r="G142" s="1">
        <v>2792900</v>
      </c>
    </row>
    <row r="143" spans="1:7" x14ac:dyDescent="0.2">
      <c r="A143" s="38" t="s">
        <v>255</v>
      </c>
      <c r="B143" s="1">
        <v>27.85</v>
      </c>
      <c r="C143" s="1">
        <v>28.11</v>
      </c>
      <c r="D143" s="1">
        <v>27.41</v>
      </c>
      <c r="E143" s="1">
        <v>27.96</v>
      </c>
      <c r="F143" s="1">
        <v>27.96</v>
      </c>
      <c r="G143" s="1">
        <v>2694700</v>
      </c>
    </row>
    <row r="144" spans="1:7" x14ac:dyDescent="0.2">
      <c r="A144" s="38" t="s">
        <v>256</v>
      </c>
      <c r="B144" s="1">
        <v>27.9</v>
      </c>
      <c r="C144" s="1">
        <v>28.06</v>
      </c>
      <c r="D144" s="1">
        <v>27.75</v>
      </c>
      <c r="E144" s="1">
        <v>27.85</v>
      </c>
      <c r="F144" s="1">
        <v>27.85</v>
      </c>
      <c r="G144" s="1">
        <v>2669100</v>
      </c>
    </row>
    <row r="145" spans="1:7" x14ac:dyDescent="0.2">
      <c r="A145" s="38" t="s">
        <v>257</v>
      </c>
      <c r="B145" s="1">
        <v>27.77</v>
      </c>
      <c r="C145" s="1">
        <v>27.83</v>
      </c>
      <c r="D145" s="1">
        <v>27.03</v>
      </c>
      <c r="E145" s="1">
        <v>27.59</v>
      </c>
      <c r="F145" s="1">
        <v>27.59</v>
      </c>
      <c r="G145" s="1">
        <v>3581000</v>
      </c>
    </row>
    <row r="146" spans="1:7" x14ac:dyDescent="0.2">
      <c r="A146" s="38" t="s">
        <v>258</v>
      </c>
      <c r="B146" s="1">
        <v>27.73</v>
      </c>
      <c r="C146" s="1">
        <v>28.68</v>
      </c>
      <c r="D146" s="1">
        <v>27.42</v>
      </c>
      <c r="E146" s="1">
        <v>28.56</v>
      </c>
      <c r="F146" s="1">
        <v>28.56</v>
      </c>
      <c r="G146" s="1">
        <v>4984000</v>
      </c>
    </row>
    <row r="147" spans="1:7" x14ac:dyDescent="0.2">
      <c r="A147" s="38" t="s">
        <v>259</v>
      </c>
      <c r="B147" s="1">
        <v>28.55</v>
      </c>
      <c r="C147" s="1">
        <v>29</v>
      </c>
      <c r="D147" s="1">
        <v>28.02</v>
      </c>
      <c r="E147" s="1">
        <v>28.38</v>
      </c>
      <c r="F147" s="1">
        <v>28.38</v>
      </c>
      <c r="G147" s="1">
        <v>3877400</v>
      </c>
    </row>
    <row r="148" spans="1:7" x14ac:dyDescent="0.2">
      <c r="A148" s="38" t="s">
        <v>260</v>
      </c>
      <c r="B148" s="1">
        <v>28.38</v>
      </c>
      <c r="C148" s="1">
        <v>28.8</v>
      </c>
      <c r="D148" s="1">
        <v>28.15</v>
      </c>
      <c r="E148" s="1">
        <v>28.5</v>
      </c>
      <c r="F148" s="1">
        <v>28.5</v>
      </c>
      <c r="G148" s="1">
        <v>2907300</v>
      </c>
    </row>
    <row r="149" spans="1:7" x14ac:dyDescent="0.2">
      <c r="A149" s="38" t="s">
        <v>261</v>
      </c>
      <c r="B149" s="1">
        <v>28.47</v>
      </c>
      <c r="C149" s="1">
        <v>29.44</v>
      </c>
      <c r="D149" s="1">
        <v>28.22</v>
      </c>
      <c r="E149" s="1">
        <v>28.73</v>
      </c>
      <c r="F149" s="1">
        <v>28.73</v>
      </c>
      <c r="G149" s="1">
        <v>4087100</v>
      </c>
    </row>
    <row r="150" spans="1:7" x14ac:dyDescent="0.2">
      <c r="A150" s="38" t="s">
        <v>262</v>
      </c>
      <c r="B150" s="1">
        <v>29.19</v>
      </c>
      <c r="C150" s="1">
        <v>30.47</v>
      </c>
      <c r="D150" s="1">
        <v>28.83</v>
      </c>
      <c r="E150" s="1">
        <v>29.05</v>
      </c>
      <c r="F150" s="1">
        <v>29.05</v>
      </c>
      <c r="G150" s="1">
        <v>5137200</v>
      </c>
    </row>
    <row r="151" spans="1:7" x14ac:dyDescent="0.2">
      <c r="A151" s="38" t="s">
        <v>263</v>
      </c>
      <c r="B151" s="1">
        <v>30.15</v>
      </c>
      <c r="C151" s="1">
        <v>30.5</v>
      </c>
      <c r="D151" s="1">
        <v>29.35</v>
      </c>
      <c r="E151" s="1">
        <v>29.85</v>
      </c>
      <c r="F151" s="1">
        <v>29.85</v>
      </c>
      <c r="G151" s="1">
        <v>3812700</v>
      </c>
    </row>
    <row r="152" spans="1:7" x14ac:dyDescent="0.2">
      <c r="A152" s="38" t="s">
        <v>264</v>
      </c>
      <c r="B152" s="1">
        <v>29.92</v>
      </c>
      <c r="C152" s="1">
        <v>29.99</v>
      </c>
      <c r="D152" s="1">
        <v>28.85</v>
      </c>
      <c r="E152" s="1">
        <v>29.44</v>
      </c>
      <c r="F152" s="1">
        <v>29.44</v>
      </c>
      <c r="G152" s="1">
        <v>2786600</v>
      </c>
    </row>
    <row r="153" spans="1:7" x14ac:dyDescent="0.2">
      <c r="A153" s="38" t="s">
        <v>265</v>
      </c>
      <c r="B153" s="1">
        <v>29.41</v>
      </c>
      <c r="C153" s="1">
        <v>29.41</v>
      </c>
      <c r="D153" s="1">
        <v>28.28</v>
      </c>
      <c r="E153" s="1">
        <v>29.01</v>
      </c>
      <c r="F153" s="1">
        <v>29.01</v>
      </c>
      <c r="G153" s="1">
        <v>3392300</v>
      </c>
    </row>
    <row r="154" spans="1:7" x14ac:dyDescent="0.2">
      <c r="A154" s="38" t="s">
        <v>266</v>
      </c>
      <c r="B154" s="1">
        <v>28.7</v>
      </c>
      <c r="C154" s="1">
        <v>28.94</v>
      </c>
      <c r="D154" s="1">
        <v>28.43</v>
      </c>
      <c r="E154" s="1">
        <v>28.83</v>
      </c>
      <c r="F154" s="1">
        <v>28.83</v>
      </c>
      <c r="G154" s="1">
        <v>2072800</v>
      </c>
    </row>
    <row r="155" spans="1:7" x14ac:dyDescent="0.2">
      <c r="A155" s="38" t="s">
        <v>267</v>
      </c>
      <c r="B155" s="1">
        <v>29.74</v>
      </c>
      <c r="C155" s="1">
        <v>30.37</v>
      </c>
      <c r="D155" s="1">
        <v>29.36</v>
      </c>
      <c r="E155" s="1">
        <v>30.05</v>
      </c>
      <c r="F155" s="1">
        <v>30.05</v>
      </c>
      <c r="G155" s="1">
        <v>3697500</v>
      </c>
    </row>
    <row r="156" spans="1:7" x14ac:dyDescent="0.2">
      <c r="A156" s="38" t="s">
        <v>268</v>
      </c>
      <c r="B156" s="1">
        <v>29.87</v>
      </c>
      <c r="C156" s="1">
        <v>30.84</v>
      </c>
      <c r="D156" s="1">
        <v>29.62</v>
      </c>
      <c r="E156" s="1">
        <v>30.1</v>
      </c>
      <c r="F156" s="1">
        <v>30.1</v>
      </c>
      <c r="G156" s="1">
        <v>4029600</v>
      </c>
    </row>
    <row r="157" spans="1:7" x14ac:dyDescent="0.2">
      <c r="A157" s="38" t="s">
        <v>269</v>
      </c>
      <c r="B157" s="1">
        <v>30.1</v>
      </c>
      <c r="C157" s="1">
        <v>31.6</v>
      </c>
      <c r="D157" s="1">
        <v>30.07</v>
      </c>
      <c r="E157" s="1">
        <v>31.37</v>
      </c>
      <c r="F157" s="1">
        <v>31.37</v>
      </c>
      <c r="G157" s="1">
        <v>4119600</v>
      </c>
    </row>
    <row r="158" spans="1:7" x14ac:dyDescent="0.2">
      <c r="A158" s="38" t="s">
        <v>270</v>
      </c>
      <c r="B158" s="1">
        <v>31.5</v>
      </c>
      <c r="C158" s="1">
        <v>32.42</v>
      </c>
      <c r="D158" s="1">
        <v>31.3</v>
      </c>
      <c r="E158" s="1">
        <v>31.82</v>
      </c>
      <c r="F158" s="1">
        <v>31.82</v>
      </c>
      <c r="G158" s="1">
        <v>6083300</v>
      </c>
    </row>
    <row r="159" spans="1:7" x14ac:dyDescent="0.2">
      <c r="A159" s="38" t="s">
        <v>271</v>
      </c>
      <c r="B159" s="1">
        <v>32.299999999999997</v>
      </c>
      <c r="C159" s="1">
        <v>32.31</v>
      </c>
      <c r="D159" s="1">
        <v>30.83</v>
      </c>
      <c r="E159" s="1">
        <v>30.96</v>
      </c>
      <c r="F159" s="1">
        <v>30.96</v>
      </c>
      <c r="G159" s="1">
        <v>7408500</v>
      </c>
    </row>
    <row r="160" spans="1:7" x14ac:dyDescent="0.2">
      <c r="A160" s="38" t="s">
        <v>272</v>
      </c>
      <c r="B160" s="1">
        <v>31.71</v>
      </c>
      <c r="C160" s="1">
        <v>32.69</v>
      </c>
      <c r="D160" s="1">
        <v>29.75</v>
      </c>
      <c r="E160" s="1">
        <v>31.44</v>
      </c>
      <c r="F160" s="1">
        <v>31.44</v>
      </c>
      <c r="G160" s="1">
        <v>9781000</v>
      </c>
    </row>
    <row r="161" spans="1:7" x14ac:dyDescent="0.2">
      <c r="A161" s="38" t="s">
        <v>273</v>
      </c>
      <c r="B161" s="1">
        <v>31.44</v>
      </c>
      <c r="C161" s="1">
        <v>34.24</v>
      </c>
      <c r="D161" s="1">
        <v>30.75</v>
      </c>
      <c r="E161" s="1">
        <v>32.81</v>
      </c>
      <c r="F161" s="1">
        <v>32.81</v>
      </c>
      <c r="G161" s="1">
        <v>9960600</v>
      </c>
    </row>
    <row r="162" spans="1:7" x14ac:dyDescent="0.2">
      <c r="A162" s="38" t="s">
        <v>274</v>
      </c>
      <c r="B162" s="1">
        <v>31.77</v>
      </c>
      <c r="C162" s="1">
        <v>33.39</v>
      </c>
      <c r="D162" s="1">
        <v>31.58</v>
      </c>
      <c r="E162" s="1">
        <v>31.96</v>
      </c>
      <c r="F162" s="1">
        <v>31.96</v>
      </c>
      <c r="G162" s="1">
        <v>9469200</v>
      </c>
    </row>
    <row r="163" spans="1:7" x14ac:dyDescent="0.2">
      <c r="A163" s="38" t="s">
        <v>275</v>
      </c>
      <c r="B163" s="1">
        <v>32.06</v>
      </c>
      <c r="C163" s="1">
        <v>34.950000000000003</v>
      </c>
      <c r="D163" s="1">
        <v>32.06</v>
      </c>
      <c r="E163" s="1">
        <v>34.9</v>
      </c>
      <c r="F163" s="1">
        <v>34.9</v>
      </c>
      <c r="G163" s="1">
        <v>8648300</v>
      </c>
    </row>
    <row r="164" spans="1:7" x14ac:dyDescent="0.2">
      <c r="A164" s="38" t="s">
        <v>276</v>
      </c>
      <c r="B164" s="1">
        <v>33.86</v>
      </c>
      <c r="C164" s="1">
        <v>34.44</v>
      </c>
      <c r="D164" s="1">
        <v>32.880000000000003</v>
      </c>
      <c r="E164" s="1">
        <v>33.65</v>
      </c>
      <c r="F164" s="1">
        <v>33.65</v>
      </c>
      <c r="G164" s="1">
        <v>7476600</v>
      </c>
    </row>
    <row r="165" spans="1:7" x14ac:dyDescent="0.2">
      <c r="A165" s="38" t="s">
        <v>277</v>
      </c>
      <c r="B165" s="1">
        <v>33.4</v>
      </c>
      <c r="C165" s="1">
        <v>33.86</v>
      </c>
      <c r="D165" s="1">
        <v>33.11</v>
      </c>
      <c r="E165" s="1">
        <v>33.42</v>
      </c>
      <c r="F165" s="1">
        <v>33.42</v>
      </c>
      <c r="G165" s="1">
        <v>3408200</v>
      </c>
    </row>
    <row r="166" spans="1:7" x14ac:dyDescent="0.2">
      <c r="A166" s="38" t="s">
        <v>278</v>
      </c>
      <c r="B166" s="1">
        <v>33.65</v>
      </c>
      <c r="C166" s="1">
        <v>34.28</v>
      </c>
      <c r="D166" s="1">
        <v>32.76</v>
      </c>
      <c r="E166" s="1">
        <v>33.17</v>
      </c>
      <c r="F166" s="1">
        <v>33.17</v>
      </c>
      <c r="G166" s="1">
        <v>5113000</v>
      </c>
    </row>
    <row r="167" spans="1:7" x14ac:dyDescent="0.2">
      <c r="A167" s="38" t="s">
        <v>279</v>
      </c>
      <c r="B167" s="1">
        <v>33.17</v>
      </c>
      <c r="C167" s="1">
        <v>33.36</v>
      </c>
      <c r="D167" s="1">
        <v>32.200000000000003</v>
      </c>
      <c r="E167" s="1">
        <v>32.35</v>
      </c>
      <c r="F167" s="1">
        <v>32.35</v>
      </c>
      <c r="G167" s="1">
        <v>4026800</v>
      </c>
    </row>
    <row r="168" spans="1:7" x14ac:dyDescent="0.2">
      <c r="A168" s="38" t="s">
        <v>280</v>
      </c>
      <c r="B168" s="1">
        <v>32.47</v>
      </c>
      <c r="C168" s="1">
        <v>32.630000000000003</v>
      </c>
      <c r="D168" s="1">
        <v>31.4</v>
      </c>
      <c r="E168" s="1">
        <v>31.96</v>
      </c>
      <c r="F168" s="1">
        <v>31.96</v>
      </c>
      <c r="G168" s="1">
        <v>4402700</v>
      </c>
    </row>
    <row r="169" spans="1:7" x14ac:dyDescent="0.2">
      <c r="A169" s="38" t="s">
        <v>281</v>
      </c>
      <c r="B169" s="1">
        <v>31.91</v>
      </c>
      <c r="C169" s="1">
        <v>32.450000000000003</v>
      </c>
      <c r="D169" s="1">
        <v>31.74</v>
      </c>
      <c r="E169" s="1">
        <v>32.159999999999997</v>
      </c>
      <c r="F169" s="1">
        <v>32.159999999999997</v>
      </c>
      <c r="G169" s="1">
        <v>3897900</v>
      </c>
    </row>
    <row r="170" spans="1:7" x14ac:dyDescent="0.2">
      <c r="A170" s="38" t="s">
        <v>282</v>
      </c>
      <c r="B170" s="1">
        <v>32.31</v>
      </c>
      <c r="C170" s="1">
        <v>32.49</v>
      </c>
      <c r="D170" s="1">
        <v>31.4</v>
      </c>
      <c r="E170" s="1">
        <v>31.67</v>
      </c>
      <c r="F170" s="1">
        <v>31.67</v>
      </c>
      <c r="G170" s="1">
        <v>2801700</v>
      </c>
    </row>
    <row r="171" spans="1:7" x14ac:dyDescent="0.2">
      <c r="A171" s="38" t="s">
        <v>283</v>
      </c>
      <c r="B171" s="1">
        <v>31.28</v>
      </c>
      <c r="C171" s="1">
        <v>32.28</v>
      </c>
      <c r="D171" s="1">
        <v>31.01</v>
      </c>
      <c r="E171" s="1">
        <v>32.26</v>
      </c>
      <c r="F171" s="1">
        <v>32.26</v>
      </c>
      <c r="G171" s="1">
        <v>2329700</v>
      </c>
    </row>
    <row r="172" spans="1:7" x14ac:dyDescent="0.2">
      <c r="A172" s="38" t="s">
        <v>284</v>
      </c>
      <c r="B172" s="1">
        <v>32.08</v>
      </c>
      <c r="C172" s="1">
        <v>33.33</v>
      </c>
      <c r="D172" s="1">
        <v>31.86</v>
      </c>
      <c r="E172" s="1">
        <v>32.64</v>
      </c>
      <c r="F172" s="1">
        <v>32.64</v>
      </c>
      <c r="G172" s="1">
        <v>3320100</v>
      </c>
    </row>
    <row r="173" spans="1:7" x14ac:dyDescent="0.2">
      <c r="A173" s="38" t="s">
        <v>285</v>
      </c>
      <c r="B173" s="1">
        <v>32.159999999999997</v>
      </c>
      <c r="C173" s="1">
        <v>32.24</v>
      </c>
      <c r="D173" s="1">
        <v>31.33</v>
      </c>
      <c r="E173" s="1">
        <v>31.72</v>
      </c>
      <c r="F173" s="1">
        <v>31.72</v>
      </c>
      <c r="G173" s="1">
        <v>4446200</v>
      </c>
    </row>
    <row r="174" spans="1:7" x14ac:dyDescent="0.2">
      <c r="A174" s="38" t="s">
        <v>286</v>
      </c>
      <c r="B174" s="1">
        <v>32</v>
      </c>
      <c r="C174" s="1">
        <v>32.409999999999997</v>
      </c>
      <c r="D174" s="1">
        <v>31.67</v>
      </c>
      <c r="E174" s="1">
        <v>32.32</v>
      </c>
      <c r="F174" s="1">
        <v>32.32</v>
      </c>
      <c r="G174" s="1">
        <v>3378500</v>
      </c>
    </row>
    <row r="175" spans="1:7" x14ac:dyDescent="0.2">
      <c r="A175" s="38" t="s">
        <v>287</v>
      </c>
      <c r="B175" s="1">
        <v>32.04</v>
      </c>
      <c r="C175" s="1">
        <v>32.659999999999997</v>
      </c>
      <c r="D175" s="1">
        <v>30.79</v>
      </c>
      <c r="E175" s="1">
        <v>31.03</v>
      </c>
      <c r="F175" s="1">
        <v>31.03</v>
      </c>
      <c r="G175" s="1">
        <v>4202100</v>
      </c>
    </row>
    <row r="176" spans="1:7" x14ac:dyDescent="0.2">
      <c r="A176" s="38" t="s">
        <v>288</v>
      </c>
      <c r="B176" s="1">
        <v>30.74</v>
      </c>
      <c r="C176" s="1">
        <v>30.89</v>
      </c>
      <c r="D176" s="1">
        <v>29.35</v>
      </c>
      <c r="E176" s="1">
        <v>29.81</v>
      </c>
      <c r="F176" s="1">
        <v>29.81</v>
      </c>
      <c r="G176" s="1">
        <v>4749500</v>
      </c>
    </row>
    <row r="177" spans="1:7" x14ac:dyDescent="0.2">
      <c r="A177" s="38" t="s">
        <v>289</v>
      </c>
      <c r="B177" s="1">
        <v>30.4</v>
      </c>
      <c r="C177" s="1">
        <v>31.03</v>
      </c>
      <c r="D177" s="1">
        <v>29.83</v>
      </c>
      <c r="E177" s="1">
        <v>30.89</v>
      </c>
      <c r="F177" s="1">
        <v>30.89</v>
      </c>
      <c r="G177" s="1">
        <v>3488200</v>
      </c>
    </row>
    <row r="178" spans="1:7" x14ac:dyDescent="0.2">
      <c r="A178" s="38" t="s">
        <v>290</v>
      </c>
      <c r="B178" s="1">
        <v>30.65</v>
      </c>
      <c r="C178" s="1">
        <v>31.33</v>
      </c>
      <c r="D178" s="1">
        <v>30.49</v>
      </c>
      <c r="E178" s="1">
        <v>30.74</v>
      </c>
      <c r="F178" s="1">
        <v>30.74</v>
      </c>
      <c r="G178" s="1">
        <v>1969700</v>
      </c>
    </row>
    <row r="179" spans="1:7" x14ac:dyDescent="0.2">
      <c r="A179" s="38" t="s">
        <v>291</v>
      </c>
      <c r="B179" s="1">
        <v>30.81</v>
      </c>
      <c r="C179" s="1">
        <v>31.16</v>
      </c>
      <c r="D179" s="1">
        <v>30.59</v>
      </c>
      <c r="E179" s="1">
        <v>31.08</v>
      </c>
      <c r="F179" s="1">
        <v>31.08</v>
      </c>
      <c r="G179" s="1">
        <v>1551900</v>
      </c>
    </row>
    <row r="180" spans="1:7" x14ac:dyDescent="0.2">
      <c r="A180" s="38" t="s">
        <v>292</v>
      </c>
      <c r="B180" s="1">
        <v>31.1</v>
      </c>
      <c r="C180" s="1">
        <v>31.84</v>
      </c>
      <c r="D180" s="1">
        <v>30.85</v>
      </c>
      <c r="E180" s="1">
        <v>31.32</v>
      </c>
      <c r="F180" s="1">
        <v>31.32</v>
      </c>
      <c r="G180" s="1">
        <v>2345700</v>
      </c>
    </row>
    <row r="181" spans="1:7" x14ac:dyDescent="0.2">
      <c r="A181" s="38" t="s">
        <v>293</v>
      </c>
      <c r="B181" s="1">
        <v>31.42</v>
      </c>
      <c r="C181" s="1">
        <v>31.71</v>
      </c>
      <c r="D181" s="1">
        <v>31.03</v>
      </c>
      <c r="E181" s="1">
        <v>31.23</v>
      </c>
      <c r="F181" s="1">
        <v>31.23</v>
      </c>
      <c r="G181" s="1">
        <v>1597700</v>
      </c>
    </row>
    <row r="182" spans="1:7" x14ac:dyDescent="0.2">
      <c r="A182" s="38" t="s">
        <v>294</v>
      </c>
      <c r="B182" s="1">
        <v>31.15</v>
      </c>
      <c r="C182" s="1">
        <v>32.67</v>
      </c>
      <c r="D182" s="1">
        <v>31.1</v>
      </c>
      <c r="E182" s="1">
        <v>32.07</v>
      </c>
      <c r="F182" s="1">
        <v>32.07</v>
      </c>
      <c r="G182" s="1">
        <v>2404100</v>
      </c>
    </row>
    <row r="183" spans="1:7" x14ac:dyDescent="0.2">
      <c r="A183" s="38" t="s">
        <v>295</v>
      </c>
      <c r="B183" s="1">
        <v>31.91</v>
      </c>
      <c r="C183" s="1">
        <v>31.95</v>
      </c>
      <c r="D183" s="1">
        <v>30.79</v>
      </c>
      <c r="E183" s="1">
        <v>31.07</v>
      </c>
      <c r="F183" s="1">
        <v>31.07</v>
      </c>
      <c r="G183" s="1">
        <v>1664700</v>
      </c>
    </row>
    <row r="184" spans="1:7" x14ac:dyDescent="0.2">
      <c r="A184" s="38" t="s">
        <v>296</v>
      </c>
      <c r="B184" s="1">
        <v>31.21</v>
      </c>
      <c r="C184" s="1">
        <v>31.39</v>
      </c>
      <c r="D184" s="1">
        <v>30.34</v>
      </c>
      <c r="E184" s="1">
        <v>31.3</v>
      </c>
      <c r="F184" s="1">
        <v>31.3</v>
      </c>
      <c r="G184" s="1">
        <v>1886700</v>
      </c>
    </row>
    <row r="185" spans="1:7" x14ac:dyDescent="0.2">
      <c r="A185" s="38" t="s">
        <v>297</v>
      </c>
      <c r="B185" s="1">
        <v>31.39</v>
      </c>
      <c r="C185" s="1">
        <v>32.619999999999997</v>
      </c>
      <c r="D185" s="1">
        <v>31.26</v>
      </c>
      <c r="E185" s="1">
        <v>31.41</v>
      </c>
      <c r="F185" s="1">
        <v>31.41</v>
      </c>
      <c r="G185" s="1">
        <v>2907900</v>
      </c>
    </row>
    <row r="186" spans="1:7" x14ac:dyDescent="0.2">
      <c r="A186" s="38" t="s">
        <v>298</v>
      </c>
      <c r="B186" s="1">
        <v>31.09</v>
      </c>
      <c r="C186" s="1">
        <v>31.79</v>
      </c>
      <c r="D186" s="1">
        <v>30.51</v>
      </c>
      <c r="E186" s="1">
        <v>31.03</v>
      </c>
      <c r="F186" s="1">
        <v>31.03</v>
      </c>
      <c r="G186" s="1">
        <v>4484700</v>
      </c>
    </row>
    <row r="187" spans="1:7" x14ac:dyDescent="0.2">
      <c r="A187" s="38" t="s">
        <v>299</v>
      </c>
      <c r="B187" s="1">
        <v>31.06</v>
      </c>
      <c r="C187" s="1">
        <v>31.49</v>
      </c>
      <c r="D187" s="1">
        <v>30.76</v>
      </c>
      <c r="E187" s="1">
        <v>31.2</v>
      </c>
      <c r="F187" s="1">
        <v>31.2</v>
      </c>
      <c r="G187" s="1">
        <v>1639000</v>
      </c>
    </row>
    <row r="188" spans="1:7" x14ac:dyDescent="0.2">
      <c r="A188" s="38" t="s">
        <v>300</v>
      </c>
      <c r="B188" s="1">
        <v>31.12</v>
      </c>
      <c r="C188" s="1">
        <v>31.33</v>
      </c>
      <c r="D188" s="1">
        <v>29.23</v>
      </c>
      <c r="E188" s="1">
        <v>29.6</v>
      </c>
      <c r="F188" s="1">
        <v>29.6</v>
      </c>
      <c r="G188" s="1">
        <v>3951400</v>
      </c>
    </row>
    <row r="189" spans="1:7" x14ac:dyDescent="0.2">
      <c r="A189" s="38" t="s">
        <v>301</v>
      </c>
      <c r="B189" s="1">
        <v>29.64</v>
      </c>
      <c r="C189" s="1">
        <v>29.89</v>
      </c>
      <c r="D189" s="1">
        <v>28.97</v>
      </c>
      <c r="E189" s="1">
        <v>29.17</v>
      </c>
      <c r="F189" s="1">
        <v>29.17</v>
      </c>
      <c r="G189" s="1">
        <v>2343400</v>
      </c>
    </row>
    <row r="190" spans="1:7" x14ac:dyDescent="0.2">
      <c r="A190" s="38" t="s">
        <v>302</v>
      </c>
      <c r="B190" s="1">
        <v>29.24</v>
      </c>
      <c r="C190" s="1">
        <v>29.5</v>
      </c>
      <c r="D190" s="1">
        <v>28.95</v>
      </c>
      <c r="E190" s="1">
        <v>29.05</v>
      </c>
      <c r="F190" s="1">
        <v>29.05</v>
      </c>
      <c r="G190" s="1">
        <v>1481300</v>
      </c>
    </row>
    <row r="191" spans="1:7" x14ac:dyDescent="0.2">
      <c r="A191" s="38" t="s">
        <v>303</v>
      </c>
      <c r="B191" s="1">
        <v>29.1</v>
      </c>
      <c r="C191" s="1">
        <v>29.5</v>
      </c>
      <c r="D191" s="1">
        <v>28.82</v>
      </c>
      <c r="E191" s="1">
        <v>29.19</v>
      </c>
      <c r="F191" s="1">
        <v>29.19</v>
      </c>
      <c r="G191" s="1">
        <v>1291500</v>
      </c>
    </row>
    <row r="192" spans="1:7" x14ac:dyDescent="0.2">
      <c r="A192" s="38" t="s">
        <v>304</v>
      </c>
      <c r="B192" s="1">
        <v>28.8</v>
      </c>
      <c r="C192" s="1">
        <v>29.82</v>
      </c>
      <c r="D192" s="1">
        <v>28.36</v>
      </c>
      <c r="E192" s="1">
        <v>29.63</v>
      </c>
      <c r="F192" s="1">
        <v>29.63</v>
      </c>
      <c r="G192" s="1">
        <v>1597200</v>
      </c>
    </row>
    <row r="193" spans="1:7" x14ac:dyDescent="0.2">
      <c r="A193" s="38" t="s">
        <v>305</v>
      </c>
      <c r="B193" s="1">
        <v>29.53</v>
      </c>
      <c r="C193" s="1">
        <v>30.06</v>
      </c>
      <c r="D193" s="1">
        <v>29.21</v>
      </c>
      <c r="E193" s="1">
        <v>29.27</v>
      </c>
      <c r="F193" s="1">
        <v>29.27</v>
      </c>
      <c r="G193" s="1">
        <v>1657500</v>
      </c>
    </row>
    <row r="194" spans="1:7" x14ac:dyDescent="0.2">
      <c r="A194" s="38" t="s">
        <v>306</v>
      </c>
      <c r="B194" s="1">
        <v>29.25</v>
      </c>
      <c r="C194" s="1">
        <v>29.25</v>
      </c>
      <c r="D194" s="1">
        <v>28.75</v>
      </c>
      <c r="E194" s="1">
        <v>28.78</v>
      </c>
      <c r="F194" s="1">
        <v>28.78</v>
      </c>
      <c r="G194" s="1">
        <v>2200200</v>
      </c>
    </row>
    <row r="195" spans="1:7" x14ac:dyDescent="0.2">
      <c r="A195" s="38" t="s">
        <v>307</v>
      </c>
      <c r="B195" s="1">
        <v>28.67</v>
      </c>
      <c r="C195" s="1">
        <v>28.89</v>
      </c>
      <c r="D195" s="1">
        <v>28.12</v>
      </c>
      <c r="E195" s="1">
        <v>28.62</v>
      </c>
      <c r="F195" s="1">
        <v>28.62</v>
      </c>
      <c r="G195" s="1">
        <v>2244100</v>
      </c>
    </row>
    <row r="196" spans="1:7" x14ac:dyDescent="0.2">
      <c r="A196" s="38" t="s">
        <v>308</v>
      </c>
      <c r="B196" s="1">
        <v>28.47</v>
      </c>
      <c r="C196" s="1">
        <v>29.26</v>
      </c>
      <c r="D196" s="1">
        <v>28.26</v>
      </c>
      <c r="E196" s="1">
        <v>28.87</v>
      </c>
      <c r="F196" s="1">
        <v>28.87</v>
      </c>
      <c r="G196" s="1">
        <v>1694600</v>
      </c>
    </row>
    <row r="197" spans="1:7" x14ac:dyDescent="0.2">
      <c r="A197" s="38" t="s">
        <v>309</v>
      </c>
      <c r="B197" s="1">
        <v>28.76</v>
      </c>
      <c r="C197" s="1">
        <v>28.89</v>
      </c>
      <c r="D197" s="1">
        <v>28.19</v>
      </c>
      <c r="E197" s="1">
        <v>28.69</v>
      </c>
      <c r="F197" s="1">
        <v>28.69</v>
      </c>
      <c r="G197" s="1">
        <v>1751300</v>
      </c>
    </row>
    <row r="198" spans="1:7" x14ac:dyDescent="0.2">
      <c r="A198" s="38" t="s">
        <v>310</v>
      </c>
      <c r="B198" s="1">
        <v>28.51</v>
      </c>
      <c r="C198" s="1">
        <v>28.85</v>
      </c>
      <c r="D198" s="1">
        <v>26.95</v>
      </c>
      <c r="E198" s="1">
        <v>27.27</v>
      </c>
      <c r="F198" s="1">
        <v>27.27</v>
      </c>
      <c r="G198" s="1">
        <v>3758900</v>
      </c>
    </row>
    <row r="199" spans="1:7" x14ac:dyDescent="0.2">
      <c r="A199" s="38" t="s">
        <v>311</v>
      </c>
      <c r="B199" s="1">
        <v>27.27</v>
      </c>
      <c r="C199" s="1">
        <v>27.72</v>
      </c>
      <c r="D199" s="1">
        <v>26.82</v>
      </c>
      <c r="E199" s="1">
        <v>26.93</v>
      </c>
      <c r="F199" s="1">
        <v>26.93</v>
      </c>
      <c r="G199" s="1">
        <v>3005000</v>
      </c>
    </row>
    <row r="200" spans="1:7" x14ac:dyDescent="0.2">
      <c r="A200" s="38" t="s">
        <v>312</v>
      </c>
      <c r="B200" s="1">
        <v>26.94</v>
      </c>
      <c r="C200" s="1">
        <v>27.14</v>
      </c>
      <c r="D200" s="1">
        <v>26.76</v>
      </c>
      <c r="E200" s="1">
        <v>26.93</v>
      </c>
      <c r="F200" s="1">
        <v>26.93</v>
      </c>
      <c r="G200" s="1">
        <v>1626400</v>
      </c>
    </row>
    <row r="201" spans="1:7" x14ac:dyDescent="0.2">
      <c r="A201" s="38" t="s">
        <v>313</v>
      </c>
      <c r="B201" s="1">
        <v>28.5</v>
      </c>
      <c r="C201" s="1">
        <v>28.55</v>
      </c>
      <c r="D201" s="1">
        <v>27.71</v>
      </c>
      <c r="E201" s="1">
        <v>28.17</v>
      </c>
      <c r="F201" s="1">
        <v>28.17</v>
      </c>
      <c r="G201" s="1">
        <v>5277900</v>
      </c>
    </row>
    <row r="202" spans="1:7" x14ac:dyDescent="0.2">
      <c r="A202" s="38" t="s">
        <v>314</v>
      </c>
      <c r="B202" s="1">
        <v>28.31</v>
      </c>
      <c r="C202" s="1">
        <v>28.87</v>
      </c>
      <c r="D202" s="1">
        <v>27.65</v>
      </c>
      <c r="E202" s="1">
        <v>28.47</v>
      </c>
      <c r="F202" s="1">
        <v>28.47</v>
      </c>
      <c r="G202" s="1">
        <v>3891400</v>
      </c>
    </row>
    <row r="203" spans="1:7" x14ac:dyDescent="0.2">
      <c r="A203" s="38" t="s">
        <v>315</v>
      </c>
      <c r="B203" s="1">
        <v>28.42</v>
      </c>
      <c r="C203" s="1">
        <v>29.63</v>
      </c>
      <c r="D203" s="1">
        <v>28.1</v>
      </c>
      <c r="E203" s="1">
        <v>29.35</v>
      </c>
      <c r="F203" s="1">
        <v>29.35</v>
      </c>
      <c r="G203" s="1">
        <v>3087800</v>
      </c>
    </row>
    <row r="204" spans="1:7" x14ac:dyDescent="0.2">
      <c r="A204" s="38" t="s">
        <v>316</v>
      </c>
      <c r="B204" s="1">
        <v>29.67</v>
      </c>
      <c r="C204" s="1">
        <v>30.19</v>
      </c>
      <c r="D204" s="1">
        <v>29.2</v>
      </c>
      <c r="E204" s="1">
        <v>29.56</v>
      </c>
      <c r="F204" s="1">
        <v>29.56</v>
      </c>
      <c r="G204" s="1">
        <v>3010000</v>
      </c>
    </row>
    <row r="205" spans="1:7" x14ac:dyDescent="0.2">
      <c r="A205" s="38" t="s">
        <v>317</v>
      </c>
      <c r="B205" s="1">
        <v>29.43</v>
      </c>
      <c r="C205" s="1">
        <v>30.64</v>
      </c>
      <c r="D205" s="1">
        <v>29.4</v>
      </c>
      <c r="E205" s="1">
        <v>30.29</v>
      </c>
      <c r="F205" s="1">
        <v>30.29</v>
      </c>
      <c r="G205" s="1">
        <v>2483600</v>
      </c>
    </row>
    <row r="206" spans="1:7" x14ac:dyDescent="0.2">
      <c r="A206" s="38" t="s">
        <v>318</v>
      </c>
      <c r="B206" s="1">
        <v>30.33</v>
      </c>
      <c r="C206" s="1">
        <v>30.85</v>
      </c>
      <c r="D206" s="1">
        <v>29.84</v>
      </c>
      <c r="E206" s="1">
        <v>30.8</v>
      </c>
      <c r="F206" s="1">
        <v>30.8</v>
      </c>
      <c r="G206" s="1">
        <v>1541500</v>
      </c>
    </row>
    <row r="207" spans="1:7" x14ac:dyDescent="0.2">
      <c r="A207" s="38" t="s">
        <v>319</v>
      </c>
      <c r="B207" s="1">
        <v>30.57</v>
      </c>
      <c r="C207" s="1">
        <v>31.21</v>
      </c>
      <c r="D207" s="1">
        <v>30.23</v>
      </c>
      <c r="E207" s="1">
        <v>30.8</v>
      </c>
      <c r="F207" s="1">
        <v>30.8</v>
      </c>
      <c r="G207" s="1">
        <v>1565300</v>
      </c>
    </row>
    <row r="208" spans="1:7" x14ac:dyDescent="0.2">
      <c r="A208" s="38" t="s">
        <v>320</v>
      </c>
      <c r="B208" s="1">
        <v>31.09</v>
      </c>
      <c r="C208" s="1">
        <v>32.25</v>
      </c>
      <c r="D208" s="1">
        <v>31.09</v>
      </c>
      <c r="E208" s="1">
        <v>31.76</v>
      </c>
      <c r="F208" s="1">
        <v>31.76</v>
      </c>
      <c r="G208" s="1">
        <v>2724800</v>
      </c>
    </row>
    <row r="209" spans="1:7" x14ac:dyDescent="0.2">
      <c r="A209" s="38" t="s">
        <v>321</v>
      </c>
      <c r="B209" s="1">
        <v>31.72</v>
      </c>
      <c r="C209" s="1">
        <v>32.380000000000003</v>
      </c>
      <c r="D209" s="1">
        <v>31.46</v>
      </c>
      <c r="E209" s="1">
        <v>31.63</v>
      </c>
      <c r="F209" s="1">
        <v>31.63</v>
      </c>
      <c r="G209" s="1">
        <v>2178700</v>
      </c>
    </row>
    <row r="210" spans="1:7" x14ac:dyDescent="0.2">
      <c r="A210" s="38" t="s">
        <v>322</v>
      </c>
      <c r="B210" s="1">
        <v>31.44</v>
      </c>
      <c r="C210" s="1">
        <v>31.63</v>
      </c>
      <c r="D210" s="1">
        <v>30.4</v>
      </c>
      <c r="E210" s="1">
        <v>30.82</v>
      </c>
      <c r="F210" s="1">
        <v>30.82</v>
      </c>
      <c r="G210" s="1">
        <v>1298900</v>
      </c>
    </row>
    <row r="211" spans="1:7" x14ac:dyDescent="0.2">
      <c r="A211" s="38" t="s">
        <v>323</v>
      </c>
      <c r="B211" s="1">
        <v>31.25</v>
      </c>
      <c r="C211" s="1">
        <v>31.25</v>
      </c>
      <c r="D211" s="1">
        <v>30.21</v>
      </c>
      <c r="E211" s="1">
        <v>30.93</v>
      </c>
      <c r="F211" s="1">
        <v>30.93</v>
      </c>
      <c r="G211" s="1">
        <v>1670000</v>
      </c>
    </row>
    <row r="212" spans="1:7" x14ac:dyDescent="0.2">
      <c r="A212" s="38" t="s">
        <v>324</v>
      </c>
      <c r="B212" s="1">
        <v>30.87</v>
      </c>
      <c r="C212" s="1">
        <v>32.130000000000003</v>
      </c>
      <c r="D212" s="1">
        <v>30.79</v>
      </c>
      <c r="E212" s="1">
        <v>31.93</v>
      </c>
      <c r="F212" s="1">
        <v>31.93</v>
      </c>
      <c r="G212" s="1">
        <v>2052500</v>
      </c>
    </row>
    <row r="213" spans="1:7" x14ac:dyDescent="0.2">
      <c r="A213" s="38" t="s">
        <v>325</v>
      </c>
      <c r="B213" s="1">
        <v>31.76</v>
      </c>
      <c r="C213" s="1">
        <v>32.56</v>
      </c>
      <c r="D213" s="1">
        <v>31.65</v>
      </c>
      <c r="E213" s="1">
        <v>32.24</v>
      </c>
      <c r="F213" s="1">
        <v>32.24</v>
      </c>
      <c r="G213" s="1">
        <v>2597000</v>
      </c>
    </row>
    <row r="214" spans="1:7" x14ac:dyDescent="0.2">
      <c r="A214" s="38" t="s">
        <v>326</v>
      </c>
      <c r="B214" s="1">
        <v>32.26</v>
      </c>
      <c r="C214" s="1">
        <v>33.29</v>
      </c>
      <c r="D214" s="1">
        <v>32.25</v>
      </c>
      <c r="E214" s="1">
        <v>32.840000000000003</v>
      </c>
      <c r="F214" s="1">
        <v>32.840000000000003</v>
      </c>
      <c r="G214" s="1">
        <v>2306000</v>
      </c>
    </row>
    <row r="215" spans="1:7" x14ac:dyDescent="0.2">
      <c r="A215" s="38" t="s">
        <v>327</v>
      </c>
      <c r="B215" s="1">
        <v>32.799999999999997</v>
      </c>
      <c r="C215" s="1">
        <v>33.36</v>
      </c>
      <c r="D215" s="1">
        <v>32.700000000000003</v>
      </c>
      <c r="E215" s="1">
        <v>33.049999999999997</v>
      </c>
      <c r="F215" s="1">
        <v>33.049999999999997</v>
      </c>
      <c r="G215" s="1">
        <v>2280700</v>
      </c>
    </row>
    <row r="216" spans="1:7" x14ac:dyDescent="0.2">
      <c r="A216" s="38" t="s">
        <v>328</v>
      </c>
      <c r="B216" s="1">
        <v>33.1</v>
      </c>
      <c r="C216" s="1">
        <v>34.450000000000003</v>
      </c>
      <c r="D216" s="1">
        <v>33.03</v>
      </c>
      <c r="E216" s="1">
        <v>34.39</v>
      </c>
      <c r="F216" s="1">
        <v>34.39</v>
      </c>
      <c r="G216" s="1">
        <v>3836000</v>
      </c>
    </row>
    <row r="217" spans="1:7" x14ac:dyDescent="0.2">
      <c r="A217" s="38" t="s">
        <v>329</v>
      </c>
      <c r="B217" s="1">
        <v>34.229999999999997</v>
      </c>
      <c r="C217" s="1">
        <v>34.450000000000003</v>
      </c>
      <c r="D217" s="1">
        <v>32.75</v>
      </c>
      <c r="E217" s="1">
        <v>33.94</v>
      </c>
      <c r="F217" s="1">
        <v>33.94</v>
      </c>
      <c r="G217" s="1">
        <v>9901600</v>
      </c>
    </row>
    <row r="218" spans="1:7" x14ac:dyDescent="0.2">
      <c r="A218" s="38" t="s">
        <v>330</v>
      </c>
      <c r="B218" s="1">
        <v>24.6</v>
      </c>
      <c r="C218" s="1">
        <v>26.44</v>
      </c>
      <c r="D218" s="1">
        <v>24.15</v>
      </c>
      <c r="E218" s="1">
        <v>25.01</v>
      </c>
      <c r="F218" s="1">
        <v>25.01</v>
      </c>
      <c r="G218" s="1">
        <v>23789100</v>
      </c>
    </row>
    <row r="219" spans="1:7" x14ac:dyDescent="0.2">
      <c r="A219" s="38" t="s">
        <v>331</v>
      </c>
      <c r="B219" s="1">
        <v>25.51</v>
      </c>
      <c r="C219" s="1">
        <v>26.02</v>
      </c>
      <c r="D219" s="1">
        <v>24.89</v>
      </c>
      <c r="E219" s="1">
        <v>24.96</v>
      </c>
      <c r="F219" s="1">
        <v>24.96</v>
      </c>
      <c r="G219" s="1">
        <v>6116600</v>
      </c>
    </row>
    <row r="220" spans="1:7" x14ac:dyDescent="0.2">
      <c r="A220" s="38" t="s">
        <v>332</v>
      </c>
      <c r="B220" s="1">
        <v>25.01</v>
      </c>
      <c r="C220" s="1">
        <v>25.29</v>
      </c>
      <c r="D220" s="1">
        <v>23.88</v>
      </c>
      <c r="E220" s="1">
        <v>23.97</v>
      </c>
      <c r="F220" s="1">
        <v>23.97</v>
      </c>
      <c r="G220" s="1">
        <v>7065300</v>
      </c>
    </row>
    <row r="221" spans="1:7" x14ac:dyDescent="0.2">
      <c r="A221" s="38" t="s">
        <v>333</v>
      </c>
      <c r="B221" s="1">
        <v>23.75</v>
      </c>
      <c r="C221" s="1">
        <v>24.16</v>
      </c>
      <c r="D221" s="1">
        <v>22.8</v>
      </c>
      <c r="E221" s="1">
        <v>23.84</v>
      </c>
      <c r="F221" s="1">
        <v>23.84</v>
      </c>
      <c r="G221" s="1">
        <v>7401000</v>
      </c>
    </row>
    <row r="222" spans="1:7" x14ac:dyDescent="0.2">
      <c r="A222" s="38" t="s">
        <v>334</v>
      </c>
      <c r="B222" s="1">
        <v>23.73</v>
      </c>
      <c r="C222" s="1">
        <v>23.84</v>
      </c>
      <c r="D222" s="1">
        <v>23.1</v>
      </c>
      <c r="E222" s="1">
        <v>23.17</v>
      </c>
      <c r="F222" s="1">
        <v>23.17</v>
      </c>
      <c r="G222" s="1">
        <v>3415400</v>
      </c>
    </row>
    <row r="223" spans="1:7" x14ac:dyDescent="0.2">
      <c r="A223" s="38" t="s">
        <v>335</v>
      </c>
      <c r="B223" s="1">
        <v>23.18</v>
      </c>
      <c r="C223" s="1">
        <v>23.76</v>
      </c>
      <c r="D223" s="1">
        <v>22.9</v>
      </c>
      <c r="E223" s="1">
        <v>23.45</v>
      </c>
      <c r="F223" s="1">
        <v>23.45</v>
      </c>
      <c r="G223" s="1">
        <v>2967200</v>
      </c>
    </row>
    <row r="224" spans="1:7" x14ac:dyDescent="0.2">
      <c r="A224" s="38" t="s">
        <v>336</v>
      </c>
      <c r="B224" s="1">
        <v>23.16</v>
      </c>
      <c r="C224" s="1">
        <v>23.33</v>
      </c>
      <c r="D224" s="1">
        <v>23</v>
      </c>
      <c r="E224" s="1">
        <v>23.3</v>
      </c>
      <c r="F224" s="1">
        <v>23.3</v>
      </c>
      <c r="G224" s="1">
        <v>2125500</v>
      </c>
    </row>
    <row r="225" spans="1:7" x14ac:dyDescent="0.2">
      <c r="A225" s="38" t="s">
        <v>337</v>
      </c>
      <c r="B225" s="1">
        <v>24.2</v>
      </c>
      <c r="C225" s="1">
        <v>24.69</v>
      </c>
      <c r="D225" s="1">
        <v>23.45</v>
      </c>
      <c r="E225" s="1">
        <v>24</v>
      </c>
      <c r="F225" s="1">
        <v>24</v>
      </c>
      <c r="G225" s="1">
        <v>4427500</v>
      </c>
    </row>
    <row r="226" spans="1:7" x14ac:dyDescent="0.2">
      <c r="A226" s="38" t="s">
        <v>338</v>
      </c>
      <c r="B226" s="1">
        <v>24.26</v>
      </c>
      <c r="C226" s="1">
        <v>24.35</v>
      </c>
      <c r="D226" s="1">
        <v>23.68</v>
      </c>
      <c r="E226" s="1">
        <v>24.3</v>
      </c>
      <c r="F226" s="1">
        <v>24.3</v>
      </c>
      <c r="G226" s="1">
        <v>2216800</v>
      </c>
    </row>
    <row r="227" spans="1:7" x14ac:dyDescent="0.2">
      <c r="A227" s="38" t="s">
        <v>339</v>
      </c>
      <c r="B227" s="1">
        <v>24.5</v>
      </c>
      <c r="C227" s="1">
        <v>25.32</v>
      </c>
      <c r="D227" s="1">
        <v>24.46</v>
      </c>
      <c r="E227" s="1">
        <v>24.88</v>
      </c>
      <c r="F227" s="1">
        <v>24.88</v>
      </c>
      <c r="G227" s="1">
        <v>3596400</v>
      </c>
    </row>
    <row r="228" spans="1:7" x14ac:dyDescent="0.2">
      <c r="A228" s="38" t="s">
        <v>340</v>
      </c>
      <c r="B228" s="1">
        <v>24.67</v>
      </c>
      <c r="C228" s="1">
        <v>25.16</v>
      </c>
      <c r="D228" s="1">
        <v>24.62</v>
      </c>
      <c r="E228" s="1">
        <v>24.81</v>
      </c>
      <c r="F228" s="1">
        <v>24.81</v>
      </c>
      <c r="G228" s="1">
        <v>3831300</v>
      </c>
    </row>
    <row r="229" spans="1:7" x14ac:dyDescent="0.2">
      <c r="A229" s="38" t="s">
        <v>341</v>
      </c>
      <c r="B229" s="1">
        <v>24.75</v>
      </c>
      <c r="C229" s="1">
        <v>25.14</v>
      </c>
      <c r="D229" s="1">
        <v>24.09</v>
      </c>
      <c r="E229" s="1">
        <v>24.37</v>
      </c>
      <c r="F229" s="1">
        <v>24.37</v>
      </c>
      <c r="G229" s="1">
        <v>2684500</v>
      </c>
    </row>
    <row r="230" spans="1:7" x14ac:dyDescent="0.2">
      <c r="A230" s="38" t="s">
        <v>342</v>
      </c>
      <c r="B230" s="1">
        <v>24.36</v>
      </c>
      <c r="C230" s="1">
        <v>25.42</v>
      </c>
      <c r="D230" s="1">
        <v>24.15</v>
      </c>
      <c r="E230" s="1">
        <v>25.16</v>
      </c>
      <c r="F230" s="1">
        <v>25.16</v>
      </c>
      <c r="G230" s="1">
        <v>2900200</v>
      </c>
    </row>
    <row r="231" spans="1:7" x14ac:dyDescent="0.2">
      <c r="A231" s="38" t="s">
        <v>343</v>
      </c>
      <c r="B231" s="1">
        <v>25.01</v>
      </c>
      <c r="C231" s="1">
        <v>25.5</v>
      </c>
      <c r="D231" s="1">
        <v>24.84</v>
      </c>
      <c r="E231" s="1">
        <v>24.96</v>
      </c>
      <c r="F231" s="1">
        <v>24.96</v>
      </c>
      <c r="G231" s="1">
        <v>2369400</v>
      </c>
    </row>
    <row r="232" spans="1:7" x14ac:dyDescent="0.2">
      <c r="A232" s="38" t="s">
        <v>344</v>
      </c>
      <c r="B232" s="1">
        <v>25.17</v>
      </c>
      <c r="C232" s="1">
        <v>25.6</v>
      </c>
      <c r="D232" s="1">
        <v>24.91</v>
      </c>
      <c r="E232" s="1">
        <v>25.56</v>
      </c>
      <c r="F232" s="1">
        <v>25.56</v>
      </c>
      <c r="G232" s="1">
        <v>2778600</v>
      </c>
    </row>
    <row r="233" spans="1:7" x14ac:dyDescent="0.2">
      <c r="A233" s="38" t="s">
        <v>345</v>
      </c>
      <c r="B233" s="1">
        <v>25.44</v>
      </c>
      <c r="C233" s="1">
        <v>26.66</v>
      </c>
      <c r="D233" s="1">
        <v>25.42</v>
      </c>
      <c r="E233" s="1">
        <v>26.05</v>
      </c>
      <c r="F233" s="1">
        <v>26.05</v>
      </c>
      <c r="G233" s="1">
        <v>3228900</v>
      </c>
    </row>
    <row r="234" spans="1:7" x14ac:dyDescent="0.2">
      <c r="A234" s="38" t="s">
        <v>346</v>
      </c>
      <c r="B234" s="1">
        <v>25.67</v>
      </c>
      <c r="C234" s="1">
        <v>25.9</v>
      </c>
      <c r="D234" s="1">
        <v>24.79</v>
      </c>
      <c r="E234" s="1">
        <v>25</v>
      </c>
      <c r="F234" s="1">
        <v>25</v>
      </c>
      <c r="G234" s="1">
        <v>3753700</v>
      </c>
    </row>
    <row r="235" spans="1:7" x14ac:dyDescent="0.2">
      <c r="A235" s="38" t="s">
        <v>347</v>
      </c>
      <c r="B235" s="1">
        <v>25.06</v>
      </c>
      <c r="C235" s="1">
        <v>25.45</v>
      </c>
      <c r="D235" s="1">
        <v>24.94</v>
      </c>
      <c r="E235" s="1">
        <v>25.01</v>
      </c>
      <c r="F235" s="1">
        <v>25.01</v>
      </c>
      <c r="G235" s="1">
        <v>2183500</v>
      </c>
    </row>
    <row r="236" spans="1:7" x14ac:dyDescent="0.2">
      <c r="A236" s="38" t="s">
        <v>348</v>
      </c>
      <c r="B236" s="1">
        <v>24.95</v>
      </c>
      <c r="C236" s="1">
        <v>25</v>
      </c>
      <c r="D236" s="1">
        <v>24.37</v>
      </c>
      <c r="E236" s="1">
        <v>24.5</v>
      </c>
      <c r="F236" s="1">
        <v>24.5</v>
      </c>
      <c r="G236" s="1">
        <v>1694400</v>
      </c>
    </row>
    <row r="237" spans="1:7" x14ac:dyDescent="0.2">
      <c r="A237" s="38" t="s">
        <v>349</v>
      </c>
      <c r="B237" s="1">
        <v>24.46</v>
      </c>
      <c r="C237" s="1">
        <v>24.5</v>
      </c>
      <c r="D237" s="1">
        <v>23.62</v>
      </c>
      <c r="E237" s="1">
        <v>24.31</v>
      </c>
      <c r="F237" s="1">
        <v>24.31</v>
      </c>
      <c r="G237" s="1">
        <v>2635900</v>
      </c>
    </row>
    <row r="238" spans="1:7" x14ac:dyDescent="0.2">
      <c r="A238" s="38" t="s">
        <v>350</v>
      </c>
      <c r="B238" s="1">
        <v>24.39</v>
      </c>
      <c r="C238" s="1">
        <v>24.47</v>
      </c>
      <c r="D238" s="1">
        <v>23.83</v>
      </c>
      <c r="E238" s="1">
        <v>24.15</v>
      </c>
      <c r="F238" s="1">
        <v>24.15</v>
      </c>
      <c r="G238" s="1">
        <v>2116900</v>
      </c>
    </row>
    <row r="239" spans="1:7" x14ac:dyDescent="0.2">
      <c r="A239" s="38" t="s">
        <v>351</v>
      </c>
      <c r="B239" s="1">
        <v>24.14</v>
      </c>
      <c r="C239" s="1">
        <v>25.01</v>
      </c>
      <c r="D239" s="1">
        <v>24.1</v>
      </c>
      <c r="E239" s="1">
        <v>24.85</v>
      </c>
      <c r="F239" s="1">
        <v>24.85</v>
      </c>
      <c r="G239" s="1">
        <v>2031100</v>
      </c>
    </row>
    <row r="240" spans="1:7" x14ac:dyDescent="0.2">
      <c r="A240" s="38" t="s">
        <v>352</v>
      </c>
      <c r="B240" s="1">
        <v>24.81</v>
      </c>
      <c r="C240" s="1">
        <v>25.49</v>
      </c>
      <c r="D240" s="1">
        <v>24.56</v>
      </c>
      <c r="E240" s="1">
        <v>24.95</v>
      </c>
      <c r="F240" s="1">
        <v>24.95</v>
      </c>
      <c r="G240" s="1">
        <v>2032300</v>
      </c>
    </row>
    <row r="241" spans="1:7" x14ac:dyDescent="0.2">
      <c r="A241" s="38" t="s">
        <v>353</v>
      </c>
      <c r="B241" s="1">
        <v>24.94</v>
      </c>
      <c r="C241" s="1">
        <v>25.92</v>
      </c>
      <c r="D241" s="1">
        <v>24.6</v>
      </c>
      <c r="E241" s="1">
        <v>25.54</v>
      </c>
      <c r="F241" s="1">
        <v>25.54</v>
      </c>
      <c r="G241" s="1">
        <v>2319900</v>
      </c>
    </row>
    <row r="242" spans="1:7" x14ac:dyDescent="0.2">
      <c r="A242" s="38" t="s">
        <v>354</v>
      </c>
      <c r="B242" s="1">
        <v>25.46</v>
      </c>
      <c r="C242" s="1">
        <v>25.97</v>
      </c>
      <c r="D242" s="1">
        <v>25.16</v>
      </c>
      <c r="E242" s="1">
        <v>25.25</v>
      </c>
      <c r="F242" s="1">
        <v>25.25</v>
      </c>
      <c r="G242" s="1">
        <v>1633700</v>
      </c>
    </row>
    <row r="243" spans="1:7" x14ac:dyDescent="0.2">
      <c r="A243" s="38" t="s">
        <v>355</v>
      </c>
      <c r="B243" s="1">
        <v>25.06</v>
      </c>
      <c r="C243" s="1">
        <v>25.54</v>
      </c>
      <c r="D243" s="1">
        <v>24.92</v>
      </c>
      <c r="E243" s="1">
        <v>25.49</v>
      </c>
      <c r="F243" s="1">
        <v>25.49</v>
      </c>
      <c r="G243" s="1">
        <v>1464100</v>
      </c>
    </row>
    <row r="244" spans="1:7" x14ac:dyDescent="0.2">
      <c r="A244" s="38" t="s">
        <v>356</v>
      </c>
      <c r="B244" s="1">
        <v>25.41</v>
      </c>
      <c r="C244" s="1">
        <v>25.87</v>
      </c>
      <c r="D244" s="1">
        <v>24.37</v>
      </c>
      <c r="E244" s="1">
        <v>24.64</v>
      </c>
      <c r="F244" s="1">
        <v>24.64</v>
      </c>
      <c r="G244" s="1">
        <v>2782000</v>
      </c>
    </row>
    <row r="245" spans="1:7" x14ac:dyDescent="0.2">
      <c r="A245" s="38" t="s">
        <v>357</v>
      </c>
      <c r="B245" s="1">
        <v>24.29</v>
      </c>
      <c r="C245" s="1">
        <v>24.77</v>
      </c>
      <c r="D245" s="1">
        <v>23.95</v>
      </c>
      <c r="E245" s="1">
        <v>24.77</v>
      </c>
      <c r="F245" s="1">
        <v>24.77</v>
      </c>
      <c r="G245" s="1">
        <v>1889300</v>
      </c>
    </row>
    <row r="246" spans="1:7" x14ac:dyDescent="0.2">
      <c r="A246" s="38" t="s">
        <v>358</v>
      </c>
      <c r="B246" s="1">
        <v>24.81</v>
      </c>
      <c r="C246" s="1">
        <v>25.88</v>
      </c>
      <c r="D246" s="1">
        <v>24.81</v>
      </c>
      <c r="E246" s="1">
        <v>25.49</v>
      </c>
      <c r="F246" s="1">
        <v>25.49</v>
      </c>
      <c r="G246" s="1">
        <v>2084400</v>
      </c>
    </row>
    <row r="247" spans="1:7" x14ac:dyDescent="0.2">
      <c r="A247" s="38" t="s">
        <v>359</v>
      </c>
      <c r="B247" s="1">
        <v>25.4</v>
      </c>
      <c r="C247" s="1">
        <v>26.18</v>
      </c>
      <c r="D247" s="1">
        <v>25.27</v>
      </c>
      <c r="E247" s="1">
        <v>25.71</v>
      </c>
      <c r="F247" s="1">
        <v>25.71</v>
      </c>
      <c r="G247" s="1">
        <v>2442300</v>
      </c>
    </row>
    <row r="248" spans="1:7" x14ac:dyDescent="0.2">
      <c r="A248" s="38" t="s">
        <v>360</v>
      </c>
      <c r="B248" s="1">
        <v>25.44</v>
      </c>
      <c r="C248" s="1">
        <v>26.21</v>
      </c>
      <c r="D248" s="1">
        <v>25.33</v>
      </c>
      <c r="E248" s="1">
        <v>25.85</v>
      </c>
      <c r="F248" s="1">
        <v>25.85</v>
      </c>
      <c r="G248" s="1">
        <v>1549000</v>
      </c>
    </row>
    <row r="249" spans="1:7" x14ac:dyDescent="0.2">
      <c r="A249" s="38" t="s">
        <v>361</v>
      </c>
      <c r="B249" s="1">
        <v>25.85</v>
      </c>
      <c r="C249" s="1">
        <v>27</v>
      </c>
      <c r="D249" s="1">
        <v>25.85</v>
      </c>
      <c r="E249" s="1">
        <v>26.87</v>
      </c>
      <c r="F249" s="1">
        <v>26.87</v>
      </c>
      <c r="G249" s="1">
        <v>2908900</v>
      </c>
    </row>
    <row r="250" spans="1:7" x14ac:dyDescent="0.2">
      <c r="A250" s="38" t="s">
        <v>362</v>
      </c>
      <c r="B250" s="1">
        <v>27.47</v>
      </c>
      <c r="C250" s="1">
        <v>28.75</v>
      </c>
      <c r="D250" s="1">
        <v>27.47</v>
      </c>
      <c r="E250" s="1">
        <v>28.37</v>
      </c>
      <c r="F250" s="1">
        <v>28.37</v>
      </c>
      <c r="G250" s="1">
        <v>3273600</v>
      </c>
    </row>
    <row r="251" spans="1:7" x14ac:dyDescent="0.2">
      <c r="A251" s="38" t="s">
        <v>363</v>
      </c>
      <c r="B251" s="1">
        <v>28.5</v>
      </c>
      <c r="C251" s="1">
        <v>28.98</v>
      </c>
      <c r="D251" s="1">
        <v>27.11</v>
      </c>
      <c r="E251" s="1">
        <v>27.69</v>
      </c>
      <c r="F251" s="1">
        <v>27.69</v>
      </c>
      <c r="G251" s="1">
        <v>2950700</v>
      </c>
    </row>
    <row r="252" spans="1:7" x14ac:dyDescent="0.2">
      <c r="A252" s="38" t="s">
        <v>364</v>
      </c>
      <c r="B252" s="1">
        <v>27.83</v>
      </c>
      <c r="C252" s="1">
        <v>28.37</v>
      </c>
      <c r="D252" s="1">
        <v>27.8</v>
      </c>
      <c r="E252" s="1">
        <v>28.32</v>
      </c>
      <c r="F252" s="1">
        <v>28.32</v>
      </c>
      <c r="G252" s="1">
        <v>1636100</v>
      </c>
    </row>
    <row r="253" spans="1:7" x14ac:dyDescent="0.2">
      <c r="A253" s="38" t="s">
        <v>365</v>
      </c>
      <c r="B253" s="1">
        <v>28.18</v>
      </c>
      <c r="C253" s="1">
        <v>29.38</v>
      </c>
      <c r="D253" s="1">
        <v>28.13</v>
      </c>
      <c r="E253" s="1">
        <v>28.75</v>
      </c>
      <c r="F253" s="1">
        <v>28.75</v>
      </c>
      <c r="G253" s="1">
        <v>2902000</v>
      </c>
    </row>
    <row r="254" spans="1:7" x14ac:dyDescent="0.2">
      <c r="A254" s="38" t="s">
        <v>366</v>
      </c>
      <c r="B254" s="1">
        <v>28.81</v>
      </c>
      <c r="C254" s="1">
        <v>29.9</v>
      </c>
      <c r="D254" s="1">
        <v>28.81</v>
      </c>
      <c r="E254" s="1">
        <v>29.71</v>
      </c>
      <c r="F254" s="1">
        <v>29.71</v>
      </c>
      <c r="G254" s="1">
        <v>8606400</v>
      </c>
    </row>
    <row r="255" spans="1:7" x14ac:dyDescent="0.2">
      <c r="A255" s="38" t="s">
        <v>367</v>
      </c>
      <c r="B255" s="1">
        <v>29.8</v>
      </c>
      <c r="C255" s="1">
        <v>29.89</v>
      </c>
      <c r="D255" s="1">
        <v>28.43</v>
      </c>
      <c r="E255" s="1">
        <v>28.94</v>
      </c>
      <c r="F255" s="1">
        <v>28.94</v>
      </c>
      <c r="G255" s="1">
        <v>2641700</v>
      </c>
    </row>
    <row r="256" spans="1:7" x14ac:dyDescent="0.2">
      <c r="A256" s="38" t="s">
        <v>368</v>
      </c>
      <c r="B256" s="1">
        <v>29.15</v>
      </c>
      <c r="C256" s="1">
        <v>29.8</v>
      </c>
      <c r="D256" s="1">
        <v>28.41</v>
      </c>
      <c r="E256" s="1">
        <v>28.6</v>
      </c>
      <c r="F256" s="1">
        <v>28.6</v>
      </c>
      <c r="G256" s="1">
        <v>2089800</v>
      </c>
    </row>
    <row r="257" spans="1:7" x14ac:dyDescent="0.2">
      <c r="A257" s="38" t="s">
        <v>369</v>
      </c>
      <c r="B257" s="1">
        <v>28.96</v>
      </c>
      <c r="C257" s="1">
        <v>29.77</v>
      </c>
      <c r="D257" s="1">
        <v>28.74</v>
      </c>
      <c r="E257" s="1">
        <v>29.5</v>
      </c>
      <c r="F257" s="1">
        <v>29.5</v>
      </c>
      <c r="G257" s="1">
        <v>2911700</v>
      </c>
    </row>
    <row r="258" spans="1:7" x14ac:dyDescent="0.2">
      <c r="A258" s="38" t="s">
        <v>370</v>
      </c>
      <c r="B258" s="1">
        <v>29.11</v>
      </c>
      <c r="C258" s="1">
        <v>29.66</v>
      </c>
      <c r="D258" s="1">
        <v>28.25</v>
      </c>
      <c r="E258" s="1">
        <v>29</v>
      </c>
      <c r="F258" s="1">
        <v>29</v>
      </c>
      <c r="G258" s="1">
        <v>1658600</v>
      </c>
    </row>
    <row r="259" spans="1:7" x14ac:dyDescent="0.2">
      <c r="A259" s="38" t="s">
        <v>371</v>
      </c>
      <c r="B259" s="1">
        <v>29</v>
      </c>
      <c r="C259" s="1">
        <v>29.65</v>
      </c>
      <c r="D259" s="1">
        <v>28.78</v>
      </c>
      <c r="E259" s="1">
        <v>29.11</v>
      </c>
      <c r="F259" s="1">
        <v>29.11</v>
      </c>
      <c r="G259" s="1">
        <v>1966000</v>
      </c>
    </row>
    <row r="260" spans="1:7" x14ac:dyDescent="0.2">
      <c r="A260" s="38" t="s">
        <v>372</v>
      </c>
      <c r="B260" s="1">
        <v>29.1</v>
      </c>
      <c r="C260" s="1">
        <v>29.25</v>
      </c>
      <c r="D260" s="1">
        <v>28.68</v>
      </c>
      <c r="E260" s="1">
        <v>28.97</v>
      </c>
      <c r="F260" s="1">
        <v>28.97</v>
      </c>
      <c r="G260" s="1">
        <v>652100</v>
      </c>
    </row>
    <row r="261" spans="1:7" x14ac:dyDescent="0.2">
      <c r="A261" s="38" t="s">
        <v>373</v>
      </c>
      <c r="B261" s="1">
        <v>28.95</v>
      </c>
      <c r="C261" s="1">
        <v>29.24</v>
      </c>
      <c r="D261" s="1">
        <v>28.31</v>
      </c>
      <c r="E261" s="1">
        <v>29.07</v>
      </c>
      <c r="F261" s="1">
        <v>29.07</v>
      </c>
      <c r="G261" s="1">
        <v>1540100</v>
      </c>
    </row>
    <row r="262" spans="1:7" x14ac:dyDescent="0.2">
      <c r="A262" s="38" t="s">
        <v>374</v>
      </c>
      <c r="B262" s="1">
        <v>28.67</v>
      </c>
      <c r="C262" s="1">
        <v>28.87</v>
      </c>
      <c r="D262" s="1">
        <v>28.09</v>
      </c>
      <c r="E262" s="1">
        <v>28.31</v>
      </c>
      <c r="F262" s="1">
        <v>28.31</v>
      </c>
      <c r="G262" s="1">
        <v>1111600</v>
      </c>
    </row>
    <row r="263" spans="1:7" x14ac:dyDescent="0.2">
      <c r="A263" s="38" t="s">
        <v>375</v>
      </c>
      <c r="B263" s="1">
        <v>28.43</v>
      </c>
      <c r="C263" s="1">
        <v>28.82</v>
      </c>
      <c r="D263" s="1">
        <v>28.18</v>
      </c>
      <c r="E263" s="1">
        <v>28.43</v>
      </c>
      <c r="F263" s="1">
        <v>28.43</v>
      </c>
      <c r="G263" s="1">
        <v>1106200</v>
      </c>
    </row>
    <row r="264" spans="1:7" x14ac:dyDescent="0.2">
      <c r="A264" s="38" t="s">
        <v>376</v>
      </c>
      <c r="B264" s="1">
        <v>28.35</v>
      </c>
      <c r="C264" s="1">
        <v>29.05</v>
      </c>
      <c r="D264" s="1">
        <v>28.29</v>
      </c>
      <c r="E264" s="1">
        <v>28.75</v>
      </c>
      <c r="F264" s="1">
        <v>28.75</v>
      </c>
      <c r="G264" s="1">
        <v>785700</v>
      </c>
    </row>
    <row r="265" spans="1:7" x14ac:dyDescent="0.2">
      <c r="A265" s="38" t="s">
        <v>377</v>
      </c>
      <c r="B265" s="1">
        <v>29.27</v>
      </c>
      <c r="C265" s="1">
        <v>29.63</v>
      </c>
      <c r="D265" s="1">
        <v>29.02</v>
      </c>
      <c r="E265" s="1">
        <v>29.32</v>
      </c>
      <c r="F265" s="1">
        <v>29.32</v>
      </c>
      <c r="G265" s="1">
        <v>2042700</v>
      </c>
    </row>
    <row r="266" spans="1:7" x14ac:dyDescent="0.2">
      <c r="A266" s="38" t="s">
        <v>378</v>
      </c>
      <c r="B266" s="1">
        <v>29.68</v>
      </c>
      <c r="C266" s="1">
        <v>29.75</v>
      </c>
      <c r="D266" s="1">
        <v>29.36</v>
      </c>
      <c r="E266" s="1">
        <v>29.46</v>
      </c>
      <c r="F266" s="1">
        <v>29.46</v>
      </c>
      <c r="G266" s="1">
        <v>1123800</v>
      </c>
    </row>
    <row r="267" spans="1:7" x14ac:dyDescent="0.2">
      <c r="A267" s="38" t="s">
        <v>379</v>
      </c>
      <c r="B267" s="1">
        <v>29.67</v>
      </c>
      <c r="C267" s="1">
        <v>30.05</v>
      </c>
      <c r="D267" s="1">
        <v>29.17</v>
      </c>
      <c r="E267" s="1">
        <v>29.48</v>
      </c>
      <c r="F267" s="1">
        <v>29.48</v>
      </c>
      <c r="G267" s="1">
        <v>1452500</v>
      </c>
    </row>
    <row r="268" spans="1:7" x14ac:dyDescent="0.2">
      <c r="A268" s="38" t="s">
        <v>380</v>
      </c>
      <c r="B268" s="1">
        <v>29.62</v>
      </c>
      <c r="C268" s="1">
        <v>29.68</v>
      </c>
      <c r="D268" s="1">
        <v>28.88</v>
      </c>
      <c r="E268" s="1">
        <v>29.23</v>
      </c>
      <c r="F268" s="1">
        <v>29.23</v>
      </c>
      <c r="G268" s="1">
        <v>1164400</v>
      </c>
    </row>
    <row r="269" spans="1:7" x14ac:dyDescent="0.2">
      <c r="A269" s="38" t="s">
        <v>381</v>
      </c>
      <c r="B269" s="1">
        <v>29.18</v>
      </c>
      <c r="C269" s="1">
        <v>30.62</v>
      </c>
      <c r="D269" s="1">
        <v>29.11</v>
      </c>
      <c r="E269" s="1">
        <v>30.45</v>
      </c>
      <c r="F269" s="1">
        <v>30.45</v>
      </c>
      <c r="G269" s="1">
        <v>1590000</v>
      </c>
    </row>
    <row r="270" spans="1:7" x14ac:dyDescent="0.2">
      <c r="A270" s="38" t="s">
        <v>382</v>
      </c>
      <c r="B270" s="1">
        <v>30.45</v>
      </c>
      <c r="C270" s="1">
        <v>31.02</v>
      </c>
      <c r="D270" s="1">
        <v>30.02</v>
      </c>
      <c r="E270" s="1">
        <v>30.41</v>
      </c>
      <c r="F270" s="1">
        <v>30.41</v>
      </c>
      <c r="G270" s="1">
        <v>1956500</v>
      </c>
    </row>
    <row r="271" spans="1:7" x14ac:dyDescent="0.2">
      <c r="A271" s="38" t="s">
        <v>383</v>
      </c>
      <c r="B271" s="1">
        <v>30.75</v>
      </c>
      <c r="C271" s="1">
        <v>31.76</v>
      </c>
      <c r="D271" s="1">
        <v>30.53</v>
      </c>
      <c r="E271" s="1">
        <v>31.49</v>
      </c>
      <c r="F271" s="1">
        <v>31.49</v>
      </c>
      <c r="G271" s="1">
        <v>1650300</v>
      </c>
    </row>
    <row r="272" spans="1:7" x14ac:dyDescent="0.2">
      <c r="A272" s="38" t="s">
        <v>384</v>
      </c>
      <c r="B272" s="1">
        <v>31.58</v>
      </c>
      <c r="C272" s="1">
        <v>32.229999999999997</v>
      </c>
      <c r="D272" s="1">
        <v>30.83</v>
      </c>
      <c r="E272" s="1">
        <v>31.06</v>
      </c>
      <c r="F272" s="1">
        <v>31.06</v>
      </c>
      <c r="G272" s="1">
        <v>2236600</v>
      </c>
    </row>
    <row r="273" spans="1:7" x14ac:dyDescent="0.2">
      <c r="A273" s="38" t="s">
        <v>385</v>
      </c>
      <c r="B273" s="1">
        <v>31.14</v>
      </c>
      <c r="C273" s="1">
        <v>31.78</v>
      </c>
      <c r="D273" s="1">
        <v>30.48</v>
      </c>
      <c r="E273" s="1">
        <v>30.93</v>
      </c>
      <c r="F273" s="1">
        <v>30.93</v>
      </c>
      <c r="G273" s="1">
        <v>1604800</v>
      </c>
    </row>
    <row r="274" spans="1:7" x14ac:dyDescent="0.2">
      <c r="A274" s="38" t="s">
        <v>386</v>
      </c>
      <c r="B274" s="1">
        <v>31.08</v>
      </c>
      <c r="C274" s="1">
        <v>31.24</v>
      </c>
      <c r="D274" s="1">
        <v>30.68</v>
      </c>
      <c r="E274" s="1">
        <v>30.99</v>
      </c>
      <c r="F274" s="1">
        <v>30.99</v>
      </c>
      <c r="G274" s="1">
        <v>1115200</v>
      </c>
    </row>
    <row r="275" spans="1:7" x14ac:dyDescent="0.2">
      <c r="A275" s="38" t="s">
        <v>387</v>
      </c>
      <c r="B275" s="1">
        <v>31.04</v>
      </c>
      <c r="C275" s="1">
        <v>31.97</v>
      </c>
      <c r="D275" s="1">
        <v>31</v>
      </c>
      <c r="E275" s="1">
        <v>31.4</v>
      </c>
      <c r="F275" s="1">
        <v>31.4</v>
      </c>
      <c r="G275" s="1">
        <v>1188700</v>
      </c>
    </row>
    <row r="276" spans="1:7" x14ac:dyDescent="0.2">
      <c r="A276" s="38" t="s">
        <v>388</v>
      </c>
      <c r="B276" s="1">
        <v>31.49</v>
      </c>
      <c r="C276" s="1">
        <v>31.75</v>
      </c>
      <c r="D276" s="1">
        <v>31.28</v>
      </c>
      <c r="E276" s="1">
        <v>31.5</v>
      </c>
      <c r="F276" s="1">
        <v>31.5</v>
      </c>
      <c r="G276" s="1">
        <v>795100</v>
      </c>
    </row>
    <row r="277" spans="1:7" x14ac:dyDescent="0.2">
      <c r="A277" s="38" t="s">
        <v>389</v>
      </c>
      <c r="B277" s="1">
        <v>31.51</v>
      </c>
      <c r="C277" s="1">
        <v>31.63</v>
      </c>
      <c r="D277" s="1">
        <v>29.7</v>
      </c>
      <c r="E277" s="1">
        <v>30.15</v>
      </c>
      <c r="F277" s="1">
        <v>30.15</v>
      </c>
      <c r="G277" s="1">
        <v>1607400</v>
      </c>
    </row>
    <row r="278" spans="1:7" x14ac:dyDescent="0.2">
      <c r="A278" s="38" t="s">
        <v>390</v>
      </c>
      <c r="B278" s="1">
        <v>29.95</v>
      </c>
      <c r="C278" s="1">
        <v>30.48</v>
      </c>
      <c r="D278" s="1">
        <v>29.77</v>
      </c>
      <c r="E278" s="1">
        <v>29.91</v>
      </c>
      <c r="F278" s="1">
        <v>29.91</v>
      </c>
      <c r="G278" s="1">
        <v>1277800</v>
      </c>
    </row>
    <row r="279" spans="1:7" x14ac:dyDescent="0.2">
      <c r="A279" s="38" t="s">
        <v>391</v>
      </c>
      <c r="B279" s="1">
        <v>30</v>
      </c>
      <c r="C279" s="1">
        <v>30.35</v>
      </c>
      <c r="D279" s="1">
        <v>28.55</v>
      </c>
      <c r="E279" s="1">
        <v>29.17</v>
      </c>
      <c r="F279" s="1">
        <v>29.17</v>
      </c>
      <c r="G279" s="1">
        <v>1564500</v>
      </c>
    </row>
    <row r="280" spans="1:7" x14ac:dyDescent="0.2">
      <c r="A280" s="38" t="s">
        <v>392</v>
      </c>
      <c r="B280" s="1">
        <v>29.31</v>
      </c>
      <c r="C280" s="1">
        <v>29.66</v>
      </c>
      <c r="D280" s="1">
        <v>28.7</v>
      </c>
      <c r="E280" s="1">
        <v>28.99</v>
      </c>
      <c r="F280" s="1">
        <v>28.99</v>
      </c>
      <c r="G280" s="1">
        <v>1416200</v>
      </c>
    </row>
    <row r="281" spans="1:7" x14ac:dyDescent="0.2">
      <c r="A281" s="38" t="s">
        <v>393</v>
      </c>
      <c r="B281" s="1">
        <v>29.04</v>
      </c>
      <c r="C281" s="1">
        <v>29.04</v>
      </c>
      <c r="D281" s="1">
        <v>27.93</v>
      </c>
      <c r="E281" s="1">
        <v>28.4</v>
      </c>
      <c r="F281" s="1">
        <v>28.4</v>
      </c>
      <c r="G281" s="1">
        <v>1417300</v>
      </c>
    </row>
    <row r="282" spans="1:7" x14ac:dyDescent="0.2">
      <c r="A282" s="38" t="s">
        <v>394</v>
      </c>
      <c r="B282" s="1">
        <v>28.4</v>
      </c>
      <c r="C282" s="1">
        <v>29.21</v>
      </c>
      <c r="D282" s="1">
        <v>28.26</v>
      </c>
      <c r="E282" s="1">
        <v>28.85</v>
      </c>
      <c r="F282" s="1">
        <v>28.85</v>
      </c>
      <c r="G282" s="1">
        <v>1677200</v>
      </c>
    </row>
    <row r="283" spans="1:7" x14ac:dyDescent="0.2">
      <c r="A283" s="38" t="s">
        <v>395</v>
      </c>
      <c r="B283" s="1">
        <v>28.99</v>
      </c>
      <c r="C283" s="1">
        <v>29.39</v>
      </c>
      <c r="D283" s="1">
        <v>28.73</v>
      </c>
      <c r="E283" s="1">
        <v>29.21</v>
      </c>
      <c r="F283" s="1">
        <v>29.21</v>
      </c>
      <c r="G283" s="1">
        <v>1123900</v>
      </c>
    </row>
    <row r="284" spans="1:7" x14ac:dyDescent="0.2">
      <c r="A284" s="38" t="s">
        <v>396</v>
      </c>
      <c r="B284" s="1">
        <v>29.52</v>
      </c>
      <c r="C284" s="1">
        <v>30.67</v>
      </c>
      <c r="D284" s="1">
        <v>29.5</v>
      </c>
      <c r="E284" s="1">
        <v>30.53</v>
      </c>
      <c r="F284" s="1">
        <v>30.53</v>
      </c>
      <c r="G284" s="1">
        <v>5186200</v>
      </c>
    </row>
    <row r="285" spans="1:7" x14ac:dyDescent="0.2">
      <c r="A285" s="38" t="s">
        <v>397</v>
      </c>
      <c r="B285" s="1">
        <v>34.19</v>
      </c>
      <c r="C285" s="1">
        <v>34.74</v>
      </c>
      <c r="D285" s="1">
        <v>32.409999999999997</v>
      </c>
      <c r="E285" s="1">
        <v>33.58</v>
      </c>
      <c r="F285" s="1">
        <v>33.58</v>
      </c>
      <c r="G285" s="1">
        <v>12595300</v>
      </c>
    </row>
    <row r="286" spans="1:7" x14ac:dyDescent="0.2">
      <c r="A286" s="38" t="s">
        <v>398</v>
      </c>
      <c r="B286" s="1">
        <v>33.06</v>
      </c>
      <c r="C286" s="1">
        <v>33.619999999999997</v>
      </c>
      <c r="D286" s="1">
        <v>32.93</v>
      </c>
      <c r="E286" s="1">
        <v>33</v>
      </c>
      <c r="F286" s="1">
        <v>33</v>
      </c>
      <c r="G286" s="1">
        <v>2023100</v>
      </c>
    </row>
    <row r="287" spans="1:7" x14ac:dyDescent="0.2">
      <c r="A287" s="38" t="s">
        <v>399</v>
      </c>
      <c r="B287" s="1">
        <v>32.33</v>
      </c>
      <c r="C287" s="1">
        <v>32.4</v>
      </c>
      <c r="D287" s="1">
        <v>30.07</v>
      </c>
      <c r="E287" s="1">
        <v>30.28</v>
      </c>
      <c r="F287" s="1">
        <v>30.28</v>
      </c>
      <c r="G287" s="1">
        <v>4657300</v>
      </c>
    </row>
    <row r="288" spans="1:7" x14ac:dyDescent="0.2">
      <c r="A288" s="38" t="s">
        <v>400</v>
      </c>
      <c r="B288" s="1">
        <v>30.2</v>
      </c>
      <c r="C288" s="1">
        <v>31.89</v>
      </c>
      <c r="D288" s="1">
        <v>29.76</v>
      </c>
      <c r="E288" s="1">
        <v>31.38</v>
      </c>
      <c r="F288" s="1">
        <v>31.38</v>
      </c>
      <c r="G288" s="1">
        <v>3416000</v>
      </c>
    </row>
    <row r="289" spans="1:7" x14ac:dyDescent="0.2">
      <c r="A289" s="38" t="s">
        <v>401</v>
      </c>
      <c r="B289" s="1">
        <v>31.8</v>
      </c>
      <c r="C289" s="1">
        <v>32</v>
      </c>
      <c r="D289" s="1">
        <v>31.06</v>
      </c>
      <c r="E289" s="1">
        <v>31.41</v>
      </c>
      <c r="F289" s="1">
        <v>31.41</v>
      </c>
      <c r="G289" s="1">
        <v>1776400</v>
      </c>
    </row>
    <row r="290" spans="1:7" x14ac:dyDescent="0.2">
      <c r="A290" s="38" t="s">
        <v>402</v>
      </c>
      <c r="B290" s="1">
        <v>31.27</v>
      </c>
      <c r="C290" s="1">
        <v>31.49</v>
      </c>
      <c r="D290" s="1">
        <v>30.78</v>
      </c>
      <c r="E290" s="1">
        <v>31</v>
      </c>
      <c r="F290" s="1">
        <v>31</v>
      </c>
      <c r="G290" s="1">
        <v>1357800</v>
      </c>
    </row>
    <row r="291" spans="1:7" x14ac:dyDescent="0.2">
      <c r="A291" s="38" t="s">
        <v>403</v>
      </c>
      <c r="B291" s="1">
        <v>31.06</v>
      </c>
      <c r="C291" s="1">
        <v>31.69</v>
      </c>
      <c r="D291" s="1">
        <v>31</v>
      </c>
      <c r="E291" s="1">
        <v>31.06</v>
      </c>
      <c r="F291" s="1">
        <v>31.06</v>
      </c>
      <c r="G291" s="1">
        <v>1142800</v>
      </c>
    </row>
    <row r="292" spans="1:7" x14ac:dyDescent="0.2">
      <c r="A292" s="38" t="s">
        <v>404</v>
      </c>
      <c r="B292" s="1">
        <v>31.03</v>
      </c>
      <c r="C292" s="1">
        <v>31.24</v>
      </c>
      <c r="D292" s="1">
        <v>30.25</v>
      </c>
      <c r="E292" s="1">
        <v>30.32</v>
      </c>
      <c r="F292" s="1">
        <v>30.32</v>
      </c>
      <c r="G292" s="1">
        <v>1429200</v>
      </c>
    </row>
    <row r="293" spans="1:7" x14ac:dyDescent="0.2">
      <c r="A293" s="38" t="s">
        <v>405</v>
      </c>
      <c r="B293" s="1">
        <v>30.2</v>
      </c>
      <c r="C293" s="1">
        <v>30.5</v>
      </c>
      <c r="D293" s="1">
        <v>29.68</v>
      </c>
      <c r="E293" s="1">
        <v>29.91</v>
      </c>
      <c r="F293" s="1">
        <v>29.91</v>
      </c>
      <c r="G293" s="1">
        <v>1409800</v>
      </c>
    </row>
    <row r="294" spans="1:7" x14ac:dyDescent="0.2">
      <c r="A294" s="38" t="s">
        <v>406</v>
      </c>
      <c r="B294" s="1">
        <v>29.83</v>
      </c>
      <c r="C294" s="1">
        <v>30.04</v>
      </c>
      <c r="D294" s="1">
        <v>28.83</v>
      </c>
      <c r="E294" s="1">
        <v>29.21</v>
      </c>
      <c r="F294" s="1">
        <v>29.21</v>
      </c>
      <c r="G294" s="1">
        <v>1232300</v>
      </c>
    </row>
    <row r="295" spans="1:7" x14ac:dyDescent="0.2">
      <c r="A295" s="38" t="s">
        <v>407</v>
      </c>
      <c r="B295" s="1">
        <v>29.22</v>
      </c>
      <c r="C295" s="1">
        <v>29.26</v>
      </c>
      <c r="D295" s="1">
        <v>28.21</v>
      </c>
      <c r="E295" s="1">
        <v>29.05</v>
      </c>
      <c r="F295" s="1">
        <v>29.05</v>
      </c>
      <c r="G295" s="1">
        <v>1803600</v>
      </c>
    </row>
    <row r="296" spans="1:7" x14ac:dyDescent="0.2">
      <c r="A296" s="38" t="s">
        <v>408</v>
      </c>
      <c r="B296" s="1">
        <v>28.8</v>
      </c>
      <c r="C296" s="1">
        <v>29.2</v>
      </c>
      <c r="D296" s="1">
        <v>28.69</v>
      </c>
      <c r="E296" s="1">
        <v>28.98</v>
      </c>
      <c r="F296" s="1">
        <v>28.98</v>
      </c>
      <c r="G296" s="1">
        <v>835000</v>
      </c>
    </row>
    <row r="297" spans="1:7" x14ac:dyDescent="0.2">
      <c r="A297" s="38" t="s">
        <v>409</v>
      </c>
      <c r="B297" s="1">
        <v>29.33</v>
      </c>
      <c r="C297" s="1">
        <v>29.6</v>
      </c>
      <c r="D297" s="1">
        <v>28.95</v>
      </c>
      <c r="E297" s="1">
        <v>29.32</v>
      </c>
      <c r="F297" s="1">
        <v>29.32</v>
      </c>
      <c r="G297" s="1">
        <v>1435700</v>
      </c>
    </row>
    <row r="298" spans="1:7" x14ac:dyDescent="0.2">
      <c r="A298" s="38" t="s">
        <v>410</v>
      </c>
      <c r="B298" s="1">
        <v>29.3</v>
      </c>
      <c r="C298" s="1">
        <v>29.45</v>
      </c>
      <c r="D298" s="1">
        <v>28.52</v>
      </c>
      <c r="E298" s="1">
        <v>28.93</v>
      </c>
      <c r="F298" s="1">
        <v>28.93</v>
      </c>
      <c r="G298" s="1">
        <v>989200</v>
      </c>
    </row>
    <row r="299" spans="1:7" x14ac:dyDescent="0.2">
      <c r="A299" s="38" t="s">
        <v>411</v>
      </c>
      <c r="B299" s="1">
        <v>29.05</v>
      </c>
      <c r="C299" s="1">
        <v>29.17</v>
      </c>
      <c r="D299" s="1">
        <v>28.44</v>
      </c>
      <c r="E299" s="1">
        <v>28.59</v>
      </c>
      <c r="F299" s="1">
        <v>28.59</v>
      </c>
      <c r="G299" s="1">
        <v>848500</v>
      </c>
    </row>
    <row r="300" spans="1:7" x14ac:dyDescent="0.2">
      <c r="A300" s="38" t="s">
        <v>412</v>
      </c>
      <c r="B300" s="1">
        <v>28.32</v>
      </c>
      <c r="C300" s="1">
        <v>29.27</v>
      </c>
      <c r="D300" s="1">
        <v>28.25</v>
      </c>
      <c r="E300" s="1">
        <v>28.99</v>
      </c>
      <c r="F300" s="1">
        <v>28.99</v>
      </c>
      <c r="G300" s="1">
        <v>1080900</v>
      </c>
    </row>
    <row r="301" spans="1:7" x14ac:dyDescent="0.2">
      <c r="A301" s="38" t="s">
        <v>413</v>
      </c>
      <c r="B301" s="1">
        <v>29.1</v>
      </c>
      <c r="C301" s="1">
        <v>29.39</v>
      </c>
      <c r="D301" s="1">
        <v>28.85</v>
      </c>
      <c r="E301" s="1">
        <v>29.23</v>
      </c>
      <c r="F301" s="1">
        <v>29.23</v>
      </c>
      <c r="G301" s="1">
        <v>842500</v>
      </c>
    </row>
    <row r="302" spans="1:7" x14ac:dyDescent="0.2">
      <c r="A302" s="38" t="s">
        <v>414</v>
      </c>
      <c r="B302" s="1">
        <v>29.25</v>
      </c>
      <c r="C302" s="1">
        <v>29.74</v>
      </c>
      <c r="D302" s="1">
        <v>28.95</v>
      </c>
      <c r="E302" s="1">
        <v>29.28</v>
      </c>
      <c r="F302" s="1">
        <v>29.28</v>
      </c>
      <c r="G302" s="1">
        <v>1567500</v>
      </c>
    </row>
    <row r="303" spans="1:7" x14ac:dyDescent="0.2">
      <c r="A303" s="38" t="s">
        <v>415</v>
      </c>
      <c r="B303" s="1">
        <v>29.35</v>
      </c>
      <c r="C303" s="1">
        <v>29.7</v>
      </c>
      <c r="D303" s="1">
        <v>28.8</v>
      </c>
      <c r="E303" s="1">
        <v>28.96</v>
      </c>
      <c r="F303" s="1">
        <v>28.96</v>
      </c>
      <c r="G303" s="1">
        <v>1225700</v>
      </c>
    </row>
    <row r="304" spans="1:7" x14ac:dyDescent="0.2">
      <c r="A304" s="38" t="s">
        <v>416</v>
      </c>
      <c r="B304" s="1">
        <v>28.78</v>
      </c>
      <c r="C304" s="1">
        <v>29.43</v>
      </c>
      <c r="D304" s="1">
        <v>28.43</v>
      </c>
      <c r="E304" s="1">
        <v>29.35</v>
      </c>
      <c r="F304" s="1">
        <v>29.35</v>
      </c>
      <c r="G304" s="1">
        <v>1455000</v>
      </c>
    </row>
    <row r="305" spans="1:7" x14ac:dyDescent="0.2">
      <c r="A305" s="38" t="s">
        <v>417</v>
      </c>
      <c r="B305" s="1">
        <v>29.26</v>
      </c>
      <c r="C305" s="1">
        <v>30.19</v>
      </c>
      <c r="D305" s="1">
        <v>29.17</v>
      </c>
      <c r="E305" s="1">
        <v>29.88</v>
      </c>
      <c r="F305" s="1">
        <v>29.88</v>
      </c>
      <c r="G305" s="1">
        <v>1696200</v>
      </c>
    </row>
    <row r="306" spans="1:7" x14ac:dyDescent="0.2">
      <c r="A306" s="38" t="s">
        <v>418</v>
      </c>
      <c r="B306" s="1">
        <v>29.91</v>
      </c>
      <c r="C306" s="1">
        <v>30.28</v>
      </c>
      <c r="D306" s="1">
        <v>29.5</v>
      </c>
      <c r="E306" s="1">
        <v>29.73</v>
      </c>
      <c r="F306" s="1">
        <v>29.73</v>
      </c>
      <c r="G306" s="1">
        <v>1175300</v>
      </c>
    </row>
    <row r="307" spans="1:7" x14ac:dyDescent="0.2">
      <c r="A307" s="38" t="s">
        <v>419</v>
      </c>
      <c r="B307" s="1">
        <v>29.64</v>
      </c>
      <c r="C307" s="1">
        <v>30.28</v>
      </c>
      <c r="D307" s="1">
        <v>29.52</v>
      </c>
      <c r="E307" s="1">
        <v>29.77</v>
      </c>
      <c r="F307" s="1">
        <v>29.77</v>
      </c>
      <c r="G307" s="1">
        <v>994500</v>
      </c>
    </row>
    <row r="308" spans="1:7" x14ac:dyDescent="0.2">
      <c r="A308" s="38" t="s">
        <v>420</v>
      </c>
      <c r="B308" s="1">
        <v>30.06</v>
      </c>
      <c r="C308" s="1">
        <v>30.75</v>
      </c>
      <c r="D308" s="1">
        <v>30.03</v>
      </c>
      <c r="E308" s="1">
        <v>30.65</v>
      </c>
      <c r="F308" s="1">
        <v>30.65</v>
      </c>
      <c r="G308" s="1">
        <v>1303200</v>
      </c>
    </row>
    <row r="309" spans="1:7" x14ac:dyDescent="0.2">
      <c r="A309" s="38" t="s">
        <v>421</v>
      </c>
      <c r="B309" s="1">
        <v>30.72</v>
      </c>
      <c r="C309" s="1">
        <v>31.04</v>
      </c>
      <c r="D309" s="1">
        <v>30.09</v>
      </c>
      <c r="E309" s="1">
        <v>30.23</v>
      </c>
      <c r="F309" s="1">
        <v>30.23</v>
      </c>
      <c r="G309" s="1">
        <v>1415200</v>
      </c>
    </row>
    <row r="310" spans="1:7" x14ac:dyDescent="0.2">
      <c r="A310" s="38" t="s">
        <v>422</v>
      </c>
      <c r="B310" s="1">
        <v>30.29</v>
      </c>
      <c r="C310" s="1">
        <v>31.11</v>
      </c>
      <c r="D310" s="1">
        <v>30.29</v>
      </c>
      <c r="E310" s="1">
        <v>30.62</v>
      </c>
      <c r="F310" s="1">
        <v>30.62</v>
      </c>
      <c r="G310" s="1">
        <v>1206800</v>
      </c>
    </row>
    <row r="311" spans="1:7" x14ac:dyDescent="0.2">
      <c r="A311" s="38" t="s">
        <v>423</v>
      </c>
      <c r="B311" s="1">
        <v>30.58</v>
      </c>
      <c r="C311" s="1">
        <v>31.28</v>
      </c>
      <c r="D311" s="1">
        <v>30.53</v>
      </c>
      <c r="E311" s="1">
        <v>31.04</v>
      </c>
      <c r="F311" s="1">
        <v>31.04</v>
      </c>
      <c r="G311" s="1">
        <v>949500</v>
      </c>
    </row>
    <row r="312" spans="1:7" x14ac:dyDescent="0.2">
      <c r="A312" s="38" t="s">
        <v>424</v>
      </c>
      <c r="B312" s="1">
        <v>30.94</v>
      </c>
      <c r="C312" s="1">
        <v>31.63</v>
      </c>
      <c r="D312" s="1">
        <v>30.53</v>
      </c>
      <c r="E312" s="1">
        <v>30.88</v>
      </c>
      <c r="F312" s="1">
        <v>30.88</v>
      </c>
      <c r="G312" s="1">
        <v>3360300</v>
      </c>
    </row>
    <row r="313" spans="1:7" x14ac:dyDescent="0.2">
      <c r="A313" s="38" t="s">
        <v>425</v>
      </c>
      <c r="B313" s="1">
        <v>30.87</v>
      </c>
      <c r="C313" s="1">
        <v>31.66</v>
      </c>
      <c r="D313" s="1">
        <v>30.85</v>
      </c>
      <c r="E313" s="1">
        <v>31.14</v>
      </c>
      <c r="F313" s="1">
        <v>31.14</v>
      </c>
      <c r="G313" s="1">
        <v>1357300</v>
      </c>
    </row>
    <row r="314" spans="1:7" x14ac:dyDescent="0.2">
      <c r="A314" s="38" t="s">
        <v>426</v>
      </c>
      <c r="B314" s="1">
        <v>31.47</v>
      </c>
      <c r="C314" s="1">
        <v>31.54</v>
      </c>
      <c r="D314" s="1">
        <v>30.95</v>
      </c>
      <c r="E314" s="1">
        <v>31.04</v>
      </c>
      <c r="F314" s="1">
        <v>31.04</v>
      </c>
      <c r="G314" s="1">
        <v>564400</v>
      </c>
    </row>
    <row r="315" spans="1:7" x14ac:dyDescent="0.2">
      <c r="A315" s="38" t="s">
        <v>427</v>
      </c>
      <c r="B315" s="1">
        <v>30.97</v>
      </c>
      <c r="C315" s="1">
        <v>30.97</v>
      </c>
      <c r="D315" s="1">
        <v>30.32</v>
      </c>
      <c r="E315" s="1">
        <v>30.51</v>
      </c>
      <c r="F315" s="1">
        <v>30.51</v>
      </c>
      <c r="G315" s="1">
        <v>915700</v>
      </c>
    </row>
    <row r="316" spans="1:7" x14ac:dyDescent="0.2">
      <c r="A316" s="38" t="s">
        <v>428</v>
      </c>
      <c r="B316" s="1">
        <v>30.58</v>
      </c>
      <c r="C316" s="1">
        <v>30.97</v>
      </c>
      <c r="D316" s="1">
        <v>30.05</v>
      </c>
      <c r="E316" s="1">
        <v>30.5</v>
      </c>
      <c r="F316" s="1">
        <v>30.5</v>
      </c>
      <c r="G316" s="1">
        <v>911900</v>
      </c>
    </row>
    <row r="317" spans="1:7" x14ac:dyDescent="0.2">
      <c r="A317" s="38" t="s">
        <v>429</v>
      </c>
      <c r="B317" s="1">
        <v>30.25</v>
      </c>
      <c r="C317" s="1">
        <v>31.16</v>
      </c>
      <c r="D317" s="1">
        <v>30.25</v>
      </c>
      <c r="E317" s="1">
        <v>30.83</v>
      </c>
      <c r="F317" s="1">
        <v>30.83</v>
      </c>
      <c r="G317" s="1">
        <v>897900</v>
      </c>
    </row>
    <row r="318" spans="1:7" x14ac:dyDescent="0.2">
      <c r="A318" s="38" t="s">
        <v>430</v>
      </c>
      <c r="B318" s="1">
        <v>30.89</v>
      </c>
      <c r="C318" s="1">
        <v>30.89</v>
      </c>
      <c r="D318" s="1">
        <v>29.06</v>
      </c>
      <c r="E318" s="1">
        <v>29.47</v>
      </c>
      <c r="F318" s="1">
        <v>29.47</v>
      </c>
      <c r="G318" s="1">
        <v>1707700</v>
      </c>
    </row>
    <row r="319" spans="1:7" x14ac:dyDescent="0.2">
      <c r="A319" s="38" t="s">
        <v>431</v>
      </c>
      <c r="B319" s="1">
        <v>29.63</v>
      </c>
      <c r="C319" s="1">
        <v>29.9</v>
      </c>
      <c r="D319" s="1">
        <v>26.86</v>
      </c>
      <c r="E319" s="1">
        <v>27.52</v>
      </c>
      <c r="F319" s="1">
        <v>27.52</v>
      </c>
      <c r="G319" s="1">
        <v>4276200</v>
      </c>
    </row>
    <row r="320" spans="1:7" x14ac:dyDescent="0.2">
      <c r="A320" s="38" t="s">
        <v>432</v>
      </c>
      <c r="B320" s="1">
        <v>30.03</v>
      </c>
      <c r="C320" s="1">
        <v>30.38</v>
      </c>
      <c r="D320" s="1">
        <v>28.76</v>
      </c>
      <c r="E320" s="1">
        <v>29.14</v>
      </c>
      <c r="F320" s="1">
        <v>29.14</v>
      </c>
      <c r="G320" s="1">
        <v>4743100</v>
      </c>
    </row>
    <row r="321" spans="1:7" x14ac:dyDescent="0.2">
      <c r="A321" s="38" t="s">
        <v>433</v>
      </c>
      <c r="B321" s="1">
        <v>29.03</v>
      </c>
      <c r="C321" s="1">
        <v>29.7</v>
      </c>
      <c r="D321" s="1">
        <v>28.6</v>
      </c>
      <c r="E321" s="1">
        <v>29.68</v>
      </c>
      <c r="F321" s="1">
        <v>29.68</v>
      </c>
      <c r="G321" s="1">
        <v>1162100</v>
      </c>
    </row>
    <row r="322" spans="1:7" x14ac:dyDescent="0.2">
      <c r="A322" s="38" t="s">
        <v>434</v>
      </c>
      <c r="B322" s="1">
        <v>29.6</v>
      </c>
      <c r="C322" s="1">
        <v>30</v>
      </c>
      <c r="D322" s="1">
        <v>29.52</v>
      </c>
      <c r="E322" s="1">
        <v>29.85</v>
      </c>
      <c r="F322" s="1">
        <v>29.85</v>
      </c>
      <c r="G322" s="1">
        <v>904200</v>
      </c>
    </row>
    <row r="323" spans="1:7" x14ac:dyDescent="0.2">
      <c r="A323" s="38" t="s">
        <v>435</v>
      </c>
      <c r="B323" s="1">
        <v>29.87</v>
      </c>
      <c r="C323" s="1">
        <v>30.99</v>
      </c>
      <c r="D323" s="1">
        <v>29.85</v>
      </c>
      <c r="E323" s="1">
        <v>30.87</v>
      </c>
      <c r="F323" s="1">
        <v>30.87</v>
      </c>
      <c r="G323" s="1">
        <v>1486200</v>
      </c>
    </row>
    <row r="324" spans="1:7" x14ac:dyDescent="0.2">
      <c r="A324" s="38" t="s">
        <v>436</v>
      </c>
      <c r="B324" s="1">
        <v>31.02</v>
      </c>
      <c r="C324" s="1">
        <v>31.76</v>
      </c>
      <c r="D324" s="1">
        <v>30.87</v>
      </c>
      <c r="E324" s="1">
        <v>31.57</v>
      </c>
      <c r="F324" s="1">
        <v>31.57</v>
      </c>
      <c r="G324" s="1">
        <v>1296500</v>
      </c>
    </row>
    <row r="325" spans="1:7" x14ac:dyDescent="0.2">
      <c r="A325" s="38" t="s">
        <v>437</v>
      </c>
      <c r="B325" s="1">
        <v>31.63</v>
      </c>
      <c r="C325" s="1">
        <v>31.97</v>
      </c>
      <c r="D325" s="1">
        <v>31.26</v>
      </c>
      <c r="E325" s="1">
        <v>31.37</v>
      </c>
      <c r="F325" s="1">
        <v>31.37</v>
      </c>
      <c r="G325" s="1">
        <v>1109500</v>
      </c>
    </row>
    <row r="326" spans="1:7" x14ac:dyDescent="0.2">
      <c r="A326" s="38" t="s">
        <v>438</v>
      </c>
      <c r="B326" s="1">
        <v>31.67</v>
      </c>
      <c r="C326" s="1">
        <v>32.22</v>
      </c>
      <c r="D326" s="1">
        <v>31.61</v>
      </c>
      <c r="E326" s="1">
        <v>32.159999999999997</v>
      </c>
      <c r="F326" s="1">
        <v>32.159999999999997</v>
      </c>
      <c r="G326" s="1">
        <v>1359000</v>
      </c>
    </row>
    <row r="327" spans="1:7" x14ac:dyDescent="0.2">
      <c r="A327" s="38" t="s">
        <v>439</v>
      </c>
      <c r="B327" s="1">
        <v>31.89</v>
      </c>
      <c r="C327" s="1">
        <v>32.85</v>
      </c>
      <c r="D327" s="1">
        <v>31.73</v>
      </c>
      <c r="E327" s="1">
        <v>32.35</v>
      </c>
      <c r="F327" s="1">
        <v>32.35</v>
      </c>
      <c r="G327" s="1">
        <v>1221900</v>
      </c>
    </row>
    <row r="328" spans="1:7" x14ac:dyDescent="0.2">
      <c r="A328" s="38" t="s">
        <v>440</v>
      </c>
      <c r="B328" s="1">
        <v>32.35</v>
      </c>
      <c r="C328" s="1">
        <v>32.950000000000003</v>
      </c>
      <c r="D328" s="1">
        <v>32.200000000000003</v>
      </c>
      <c r="E328" s="1">
        <v>32.229999999999997</v>
      </c>
      <c r="F328" s="1">
        <v>32.229999999999997</v>
      </c>
      <c r="G328" s="1">
        <v>813500</v>
      </c>
    </row>
    <row r="329" spans="1:7" x14ac:dyDescent="0.2">
      <c r="A329" s="38" t="s">
        <v>441</v>
      </c>
      <c r="B329" s="1">
        <v>32.47</v>
      </c>
      <c r="C329" s="1">
        <v>32.880000000000003</v>
      </c>
      <c r="D329" s="1">
        <v>31.79</v>
      </c>
      <c r="E329" s="1">
        <v>32.130000000000003</v>
      </c>
      <c r="F329" s="1">
        <v>32.130000000000003</v>
      </c>
      <c r="G329" s="1">
        <v>1018600</v>
      </c>
    </row>
    <row r="330" spans="1:7" x14ac:dyDescent="0.2">
      <c r="A330" s="38" t="s">
        <v>442</v>
      </c>
      <c r="B330" s="1">
        <v>32.130000000000003</v>
      </c>
      <c r="C330" s="1">
        <v>32.75</v>
      </c>
      <c r="D330" s="1">
        <v>31.91</v>
      </c>
      <c r="E330" s="1">
        <v>32.67</v>
      </c>
      <c r="F330" s="1">
        <v>32.67</v>
      </c>
      <c r="G330" s="1">
        <v>1138700</v>
      </c>
    </row>
    <row r="331" spans="1:7" x14ac:dyDescent="0.2">
      <c r="A331" s="38" t="s">
        <v>443</v>
      </c>
      <c r="B331" s="1">
        <v>32.67</v>
      </c>
      <c r="C331" s="1">
        <v>32.869999999999997</v>
      </c>
      <c r="D331" s="1">
        <v>31.98</v>
      </c>
      <c r="E331" s="1">
        <v>32.119999999999997</v>
      </c>
      <c r="F331" s="1">
        <v>32.119999999999997</v>
      </c>
      <c r="G331" s="1">
        <v>678900</v>
      </c>
    </row>
    <row r="332" spans="1:7" x14ac:dyDescent="0.2">
      <c r="A332" s="38" t="s">
        <v>444</v>
      </c>
      <c r="B332" s="1">
        <v>32.21</v>
      </c>
      <c r="C332" s="1">
        <v>32.68</v>
      </c>
      <c r="D332" s="1">
        <v>31.85</v>
      </c>
      <c r="E332" s="1">
        <v>32.58</v>
      </c>
      <c r="F332" s="1">
        <v>32.58</v>
      </c>
      <c r="G332" s="1">
        <v>834700</v>
      </c>
    </row>
    <row r="333" spans="1:7" x14ac:dyDescent="0.2">
      <c r="A333" s="38" t="s">
        <v>445</v>
      </c>
      <c r="B333" s="1">
        <v>32.6</v>
      </c>
      <c r="C333" s="1">
        <v>32.78</v>
      </c>
      <c r="D333" s="1">
        <v>31.88</v>
      </c>
      <c r="E333" s="1">
        <v>31.94</v>
      </c>
      <c r="F333" s="1">
        <v>31.94</v>
      </c>
      <c r="G333" s="1">
        <v>872300</v>
      </c>
    </row>
    <row r="334" spans="1:7" x14ac:dyDescent="0.2">
      <c r="A334" s="38" t="s">
        <v>446</v>
      </c>
      <c r="B334" s="1">
        <v>31.87</v>
      </c>
      <c r="C334" s="1">
        <v>32.119999999999997</v>
      </c>
      <c r="D334" s="1">
        <v>31.63</v>
      </c>
      <c r="E334" s="1">
        <v>31.74</v>
      </c>
      <c r="F334" s="1">
        <v>31.74</v>
      </c>
      <c r="G334" s="1">
        <v>620800</v>
      </c>
    </row>
    <row r="335" spans="1:7" x14ac:dyDescent="0.2">
      <c r="A335" s="38" t="s">
        <v>447</v>
      </c>
      <c r="B335" s="1">
        <v>31.9</v>
      </c>
      <c r="C335" s="1">
        <v>31.9</v>
      </c>
      <c r="D335" s="1">
        <v>31.17</v>
      </c>
      <c r="E335" s="1">
        <v>31.61</v>
      </c>
      <c r="F335" s="1">
        <v>31.61</v>
      </c>
      <c r="G335" s="1">
        <v>891800</v>
      </c>
    </row>
    <row r="336" spans="1:7" x14ac:dyDescent="0.2">
      <c r="A336" s="38" t="s">
        <v>448</v>
      </c>
      <c r="B336" s="1">
        <v>31.2</v>
      </c>
      <c r="C336" s="1">
        <v>31.8</v>
      </c>
      <c r="D336" s="1">
        <v>30.73</v>
      </c>
      <c r="E336" s="1">
        <v>31.44</v>
      </c>
      <c r="F336" s="1">
        <v>31.44</v>
      </c>
      <c r="G336" s="1">
        <v>995000</v>
      </c>
    </row>
    <row r="337" spans="1:7" x14ac:dyDescent="0.2">
      <c r="A337" s="38" t="s">
        <v>449</v>
      </c>
      <c r="B337" s="1">
        <v>31.86</v>
      </c>
      <c r="C337" s="1">
        <v>33.07</v>
      </c>
      <c r="D337" s="1">
        <v>31.47</v>
      </c>
      <c r="E337" s="1">
        <v>32.619999999999997</v>
      </c>
      <c r="F337" s="1">
        <v>32.619999999999997</v>
      </c>
      <c r="G337" s="1">
        <v>3086600</v>
      </c>
    </row>
    <row r="338" spans="1:7" x14ac:dyDescent="0.2">
      <c r="A338" s="38" t="s">
        <v>450</v>
      </c>
      <c r="B338" s="1">
        <v>32.619999999999997</v>
      </c>
      <c r="C338" s="1">
        <v>33.06</v>
      </c>
      <c r="D338" s="1">
        <v>31.83</v>
      </c>
      <c r="E338" s="1">
        <v>31.85</v>
      </c>
      <c r="F338" s="1">
        <v>31.85</v>
      </c>
      <c r="G338" s="1">
        <v>1310300</v>
      </c>
    </row>
    <row r="339" spans="1:7" x14ac:dyDescent="0.2">
      <c r="A339" s="38" t="s">
        <v>451</v>
      </c>
      <c r="B339" s="1">
        <v>32.17</v>
      </c>
      <c r="C339" s="1">
        <v>32.200000000000003</v>
      </c>
      <c r="D339" s="1">
        <v>31.75</v>
      </c>
      <c r="E339" s="1">
        <v>31.9</v>
      </c>
      <c r="F339" s="1">
        <v>31.9</v>
      </c>
      <c r="G339" s="1">
        <v>1057700</v>
      </c>
    </row>
    <row r="340" spans="1:7" x14ac:dyDescent="0.2">
      <c r="A340" s="38" t="s">
        <v>452</v>
      </c>
      <c r="B340" s="1">
        <v>31.75</v>
      </c>
      <c r="C340" s="1">
        <v>32.090000000000003</v>
      </c>
      <c r="D340" s="1">
        <v>31.22</v>
      </c>
      <c r="E340" s="1">
        <v>31.27</v>
      </c>
      <c r="F340" s="1">
        <v>31.27</v>
      </c>
      <c r="G340" s="1">
        <v>1579200</v>
      </c>
    </row>
    <row r="341" spans="1:7" x14ac:dyDescent="0.2">
      <c r="A341" s="38" t="s">
        <v>453</v>
      </c>
      <c r="B341" s="1">
        <v>31.44</v>
      </c>
      <c r="C341" s="1">
        <v>31.77</v>
      </c>
      <c r="D341" s="1">
        <v>31.13</v>
      </c>
      <c r="E341" s="1">
        <v>31.39</v>
      </c>
      <c r="F341" s="1">
        <v>31.39</v>
      </c>
      <c r="G341" s="1">
        <v>924600</v>
      </c>
    </row>
    <row r="342" spans="1:7" x14ac:dyDescent="0.2">
      <c r="A342" s="38" t="s">
        <v>454</v>
      </c>
      <c r="B342" s="1">
        <v>31.76</v>
      </c>
      <c r="C342" s="1">
        <v>32.1</v>
      </c>
      <c r="D342" s="1">
        <v>31.29</v>
      </c>
      <c r="E342" s="1">
        <v>31.99</v>
      </c>
      <c r="F342" s="1">
        <v>31.99</v>
      </c>
      <c r="G342" s="1">
        <v>1212800</v>
      </c>
    </row>
    <row r="343" spans="1:7" x14ac:dyDescent="0.2">
      <c r="A343" s="38" t="s">
        <v>455</v>
      </c>
      <c r="B343" s="1">
        <v>31.9</v>
      </c>
      <c r="C343" s="1">
        <v>32.479999999999997</v>
      </c>
      <c r="D343" s="1">
        <v>31.7</v>
      </c>
      <c r="E343" s="1">
        <v>31.88</v>
      </c>
      <c r="F343" s="1">
        <v>31.88</v>
      </c>
      <c r="G343" s="1">
        <v>1001800</v>
      </c>
    </row>
    <row r="344" spans="1:7" x14ac:dyDescent="0.2">
      <c r="A344" s="38" t="s">
        <v>456</v>
      </c>
      <c r="B344" s="1">
        <v>32</v>
      </c>
      <c r="C344" s="1">
        <v>32.25</v>
      </c>
      <c r="D344" s="1">
        <v>31.79</v>
      </c>
      <c r="E344" s="1">
        <v>31.95</v>
      </c>
      <c r="F344" s="1">
        <v>31.95</v>
      </c>
      <c r="G344" s="1">
        <v>998500</v>
      </c>
    </row>
    <row r="345" spans="1:7" x14ac:dyDescent="0.2">
      <c r="A345" s="38" t="s">
        <v>457</v>
      </c>
      <c r="B345" s="1">
        <v>32.08</v>
      </c>
      <c r="C345" s="1">
        <v>32.200000000000003</v>
      </c>
      <c r="D345" s="1">
        <v>31.42</v>
      </c>
      <c r="E345" s="1">
        <v>31.51</v>
      </c>
      <c r="F345" s="1">
        <v>31.51</v>
      </c>
      <c r="G345" s="1">
        <v>1148000</v>
      </c>
    </row>
    <row r="346" spans="1:7" x14ac:dyDescent="0.2">
      <c r="A346" s="38" t="s">
        <v>458</v>
      </c>
      <c r="B346" s="1">
        <v>31.51</v>
      </c>
      <c r="C346" s="1">
        <v>31.51</v>
      </c>
      <c r="D346" s="1">
        <v>29.82</v>
      </c>
      <c r="E346" s="1">
        <v>30.34</v>
      </c>
      <c r="F346" s="1">
        <v>30.34</v>
      </c>
      <c r="G346" s="1">
        <v>2231100</v>
      </c>
    </row>
    <row r="347" spans="1:7" x14ac:dyDescent="0.2">
      <c r="A347" s="38" t="s">
        <v>459</v>
      </c>
      <c r="B347" s="1">
        <v>30.35</v>
      </c>
      <c r="C347" s="1">
        <v>30.74</v>
      </c>
      <c r="D347" s="1">
        <v>29.63</v>
      </c>
      <c r="E347" s="1">
        <v>30.24</v>
      </c>
      <c r="F347" s="1">
        <v>30.24</v>
      </c>
      <c r="G347" s="1">
        <v>1716400</v>
      </c>
    </row>
    <row r="348" spans="1:7" x14ac:dyDescent="0.2">
      <c r="A348" s="38" t="s">
        <v>460</v>
      </c>
      <c r="B348" s="1">
        <v>30.13</v>
      </c>
      <c r="C348" s="1">
        <v>30.42</v>
      </c>
      <c r="D348" s="1">
        <v>29.75</v>
      </c>
      <c r="E348" s="1">
        <v>29.88</v>
      </c>
      <c r="F348" s="1">
        <v>29.88</v>
      </c>
      <c r="G348" s="1">
        <v>1125800</v>
      </c>
    </row>
    <row r="349" spans="1:7" x14ac:dyDescent="0.2">
      <c r="A349" s="38" t="s">
        <v>461</v>
      </c>
      <c r="B349" s="1">
        <v>29.8</v>
      </c>
      <c r="C349" s="1">
        <v>29.89</v>
      </c>
      <c r="D349" s="1">
        <v>28.05</v>
      </c>
      <c r="E349" s="1">
        <v>28.38</v>
      </c>
      <c r="F349" s="1">
        <v>28.38</v>
      </c>
      <c r="G349" s="1">
        <v>2736800</v>
      </c>
    </row>
    <row r="350" spans="1:7" x14ac:dyDescent="0.2">
      <c r="A350" s="38" t="s">
        <v>462</v>
      </c>
      <c r="B350" s="1">
        <v>28.38</v>
      </c>
      <c r="C350" s="1">
        <v>28.47</v>
      </c>
      <c r="D350" s="1">
        <v>27.16</v>
      </c>
      <c r="E350" s="1">
        <v>27.83</v>
      </c>
      <c r="F350" s="1">
        <v>27.83</v>
      </c>
      <c r="G350" s="1">
        <v>6177400</v>
      </c>
    </row>
    <row r="351" spans="1:7" x14ac:dyDescent="0.2">
      <c r="A351" s="38" t="s">
        <v>463</v>
      </c>
      <c r="B351" s="1">
        <v>28.5</v>
      </c>
      <c r="C351" s="1">
        <v>28.5</v>
      </c>
      <c r="D351" s="1">
        <v>25.52</v>
      </c>
      <c r="E351" s="1">
        <v>25.93</v>
      </c>
      <c r="F351" s="1">
        <v>25.93</v>
      </c>
      <c r="G351" s="1">
        <v>7546100</v>
      </c>
    </row>
    <row r="352" spans="1:7" x14ac:dyDescent="0.2">
      <c r="A352" s="38" t="s">
        <v>464</v>
      </c>
      <c r="B352" s="1">
        <v>25.84</v>
      </c>
      <c r="C352" s="1">
        <v>26.25</v>
      </c>
      <c r="D352" s="1">
        <v>25.16</v>
      </c>
      <c r="E352" s="1">
        <v>25.55</v>
      </c>
      <c r="F352" s="1">
        <v>25.55</v>
      </c>
      <c r="G352" s="1">
        <v>3418400</v>
      </c>
    </row>
    <row r="353" spans="1:7" x14ac:dyDescent="0.2">
      <c r="A353" s="38" t="s">
        <v>465</v>
      </c>
      <c r="B353" s="1">
        <v>25.3</v>
      </c>
      <c r="C353" s="1">
        <v>26.4</v>
      </c>
      <c r="D353" s="1">
        <v>25.21</v>
      </c>
      <c r="E353" s="1">
        <v>26.4</v>
      </c>
      <c r="F353" s="1">
        <v>26.4</v>
      </c>
      <c r="G353" s="1">
        <v>2608200</v>
      </c>
    </row>
    <row r="354" spans="1:7" x14ac:dyDescent="0.2">
      <c r="A354" s="38" t="s">
        <v>466</v>
      </c>
      <c r="B354" s="1">
        <v>26.18</v>
      </c>
      <c r="C354" s="1">
        <v>26.25</v>
      </c>
      <c r="D354" s="1">
        <v>25.36</v>
      </c>
      <c r="E354" s="1">
        <v>25.82</v>
      </c>
      <c r="F354" s="1">
        <v>25.82</v>
      </c>
      <c r="G354" s="1">
        <v>2692400</v>
      </c>
    </row>
    <row r="355" spans="1:7" x14ac:dyDescent="0.2">
      <c r="A355" s="38" t="s">
        <v>467</v>
      </c>
      <c r="B355" s="1">
        <v>25.29</v>
      </c>
      <c r="C355" s="1">
        <v>25.75</v>
      </c>
      <c r="D355" s="1">
        <v>25.23</v>
      </c>
      <c r="E355" s="1">
        <v>25.29</v>
      </c>
      <c r="F355" s="1">
        <v>25.29</v>
      </c>
      <c r="G355" s="1">
        <v>1774100</v>
      </c>
    </row>
    <row r="356" spans="1:7" x14ac:dyDescent="0.2">
      <c r="A356" s="38" t="s">
        <v>468</v>
      </c>
      <c r="B356" s="1">
        <v>25.57</v>
      </c>
      <c r="C356" s="1">
        <v>26.2</v>
      </c>
      <c r="D356" s="1">
        <v>25.38</v>
      </c>
      <c r="E356" s="1">
        <v>26.11</v>
      </c>
      <c r="F356" s="1">
        <v>26.11</v>
      </c>
      <c r="G356" s="1">
        <v>1811300</v>
      </c>
    </row>
    <row r="357" spans="1:7" x14ac:dyDescent="0.2">
      <c r="A357" s="38" t="s">
        <v>469</v>
      </c>
      <c r="B357" s="1">
        <v>26.09</v>
      </c>
      <c r="C357" s="1">
        <v>26.38</v>
      </c>
      <c r="D357" s="1">
        <v>25.6</v>
      </c>
      <c r="E357" s="1">
        <v>25.68</v>
      </c>
      <c r="F357" s="1">
        <v>25.68</v>
      </c>
      <c r="G357" s="1">
        <v>1722900</v>
      </c>
    </row>
    <row r="358" spans="1:7" x14ac:dyDescent="0.2">
      <c r="A358" s="38" t="s">
        <v>470</v>
      </c>
      <c r="B358" s="1">
        <v>25.68</v>
      </c>
      <c r="C358" s="1">
        <v>26.2</v>
      </c>
      <c r="D358" s="1">
        <v>25.53</v>
      </c>
      <c r="E358" s="1">
        <v>26.07</v>
      </c>
      <c r="F358" s="1">
        <v>26.07</v>
      </c>
      <c r="G358" s="1">
        <v>1693000</v>
      </c>
    </row>
    <row r="359" spans="1:7" x14ac:dyDescent="0.2">
      <c r="A359" s="38" t="s">
        <v>471</v>
      </c>
      <c r="B359" s="1">
        <v>26.07</v>
      </c>
      <c r="C359" s="1">
        <v>26.26</v>
      </c>
      <c r="D359" s="1">
        <v>25.75</v>
      </c>
      <c r="E359" s="1">
        <v>25.91</v>
      </c>
      <c r="F359" s="1">
        <v>25.91</v>
      </c>
      <c r="G359" s="1">
        <v>1790900</v>
      </c>
    </row>
    <row r="360" spans="1:7" x14ac:dyDescent="0.2">
      <c r="A360" s="38" t="s">
        <v>472</v>
      </c>
      <c r="B360" s="1">
        <v>25.84</v>
      </c>
      <c r="C360" s="1">
        <v>26.2</v>
      </c>
      <c r="D360" s="1">
        <v>25.77</v>
      </c>
      <c r="E360" s="1">
        <v>26.13</v>
      </c>
      <c r="F360" s="1">
        <v>26.13</v>
      </c>
      <c r="G360" s="1">
        <v>1229200</v>
      </c>
    </row>
    <row r="361" spans="1:7" x14ac:dyDescent="0.2">
      <c r="A361" s="38" t="s">
        <v>473</v>
      </c>
      <c r="B361" s="1">
        <v>26.26</v>
      </c>
      <c r="C361" s="1">
        <v>26.61</v>
      </c>
      <c r="D361" s="1">
        <v>26.09</v>
      </c>
      <c r="E361" s="1">
        <v>26.29</v>
      </c>
      <c r="F361" s="1">
        <v>26.29</v>
      </c>
      <c r="G361" s="1">
        <v>859000</v>
      </c>
    </row>
    <row r="362" spans="1:7" x14ac:dyDescent="0.2">
      <c r="A362" s="38" t="s">
        <v>474</v>
      </c>
      <c r="B362" s="1">
        <v>26.17</v>
      </c>
      <c r="C362" s="1">
        <v>26.57</v>
      </c>
      <c r="D362" s="1">
        <v>25.8</v>
      </c>
      <c r="E362" s="1">
        <v>25.82</v>
      </c>
      <c r="F362" s="1">
        <v>25.82</v>
      </c>
      <c r="G362" s="1">
        <v>1489500</v>
      </c>
    </row>
    <row r="363" spans="1:7" x14ac:dyDescent="0.2">
      <c r="A363" s="38" t="s">
        <v>475</v>
      </c>
      <c r="B363" s="1">
        <v>25.85</v>
      </c>
      <c r="C363" s="1">
        <v>26.45</v>
      </c>
      <c r="D363" s="1">
        <v>25</v>
      </c>
      <c r="E363" s="1">
        <v>26.42</v>
      </c>
      <c r="F363" s="1">
        <v>26.42</v>
      </c>
      <c r="G363" s="1">
        <v>1982000</v>
      </c>
    </row>
    <row r="364" spans="1:7" x14ac:dyDescent="0.2">
      <c r="A364" s="38" t="s">
        <v>476</v>
      </c>
      <c r="B364" s="1">
        <v>26.45</v>
      </c>
      <c r="C364" s="1">
        <v>26.55</v>
      </c>
      <c r="D364" s="1">
        <v>25.4</v>
      </c>
      <c r="E364" s="1">
        <v>26.23</v>
      </c>
      <c r="F364" s="1">
        <v>26.23</v>
      </c>
      <c r="G364" s="1">
        <v>1926200</v>
      </c>
    </row>
    <row r="365" spans="1:7" x14ac:dyDescent="0.2">
      <c r="A365" s="38" t="s">
        <v>477</v>
      </c>
      <c r="B365" s="1">
        <v>26.26</v>
      </c>
      <c r="C365" s="1">
        <v>27.18</v>
      </c>
      <c r="D365" s="1">
        <v>26.15</v>
      </c>
      <c r="E365" s="1">
        <v>26.66</v>
      </c>
      <c r="F365" s="1">
        <v>26.66</v>
      </c>
      <c r="G365" s="1">
        <v>2120600</v>
      </c>
    </row>
    <row r="366" spans="1:7" x14ac:dyDescent="0.2">
      <c r="A366" s="38" t="s">
        <v>478</v>
      </c>
      <c r="B366" s="1">
        <v>26.68</v>
      </c>
      <c r="C366" s="1">
        <v>26.98</v>
      </c>
      <c r="D366" s="1">
        <v>25.98</v>
      </c>
      <c r="E366" s="1">
        <v>26.07</v>
      </c>
      <c r="F366" s="1">
        <v>26.07</v>
      </c>
      <c r="G366" s="1">
        <v>2367000</v>
      </c>
    </row>
    <row r="367" spans="1:7" x14ac:dyDescent="0.2">
      <c r="A367" s="38" t="s">
        <v>479</v>
      </c>
      <c r="B367" s="1">
        <v>26.32</v>
      </c>
      <c r="C367" s="1">
        <v>26.75</v>
      </c>
      <c r="D367" s="1">
        <v>25.42</v>
      </c>
      <c r="E367" s="1">
        <v>25.71</v>
      </c>
      <c r="F367" s="1">
        <v>25.71</v>
      </c>
      <c r="G367" s="1">
        <v>2943800</v>
      </c>
    </row>
    <row r="368" spans="1:7" x14ac:dyDescent="0.2">
      <c r="A368" s="38" t="s">
        <v>480</v>
      </c>
      <c r="B368" s="1">
        <v>25.9</v>
      </c>
      <c r="C368" s="1">
        <v>25.94</v>
      </c>
      <c r="D368" s="1">
        <v>24.95</v>
      </c>
      <c r="E368" s="1">
        <v>24.99</v>
      </c>
      <c r="F368" s="1">
        <v>24.99</v>
      </c>
      <c r="G368" s="1">
        <v>1642500</v>
      </c>
    </row>
    <row r="369" spans="1:7" x14ac:dyDescent="0.2">
      <c r="A369" s="38" t="s">
        <v>481</v>
      </c>
      <c r="B369" s="1">
        <v>24.26</v>
      </c>
      <c r="C369" s="1">
        <v>25.13</v>
      </c>
      <c r="D369" s="1">
        <v>23.54</v>
      </c>
      <c r="E369" s="1">
        <v>24.07</v>
      </c>
      <c r="F369" s="1">
        <v>24.07</v>
      </c>
      <c r="G369" s="1">
        <v>4788500</v>
      </c>
    </row>
    <row r="370" spans="1:7" x14ac:dyDescent="0.2">
      <c r="A370" s="38" t="s">
        <v>482</v>
      </c>
      <c r="B370" s="1">
        <v>24.8</v>
      </c>
      <c r="C370" s="1">
        <v>25</v>
      </c>
      <c r="D370" s="1">
        <v>24.07</v>
      </c>
      <c r="E370" s="1">
        <v>24.8</v>
      </c>
      <c r="F370" s="1">
        <v>24.8</v>
      </c>
      <c r="G370" s="1">
        <v>2213500</v>
      </c>
    </row>
    <row r="371" spans="1:7" x14ac:dyDescent="0.2">
      <c r="A371" s="38" t="s">
        <v>483</v>
      </c>
      <c r="B371" s="1">
        <v>25.12</v>
      </c>
      <c r="C371" s="1">
        <v>25.25</v>
      </c>
      <c r="D371" s="1">
        <v>24.59</v>
      </c>
      <c r="E371" s="1">
        <v>24.74</v>
      </c>
      <c r="F371" s="1">
        <v>24.74</v>
      </c>
      <c r="G371" s="1">
        <v>1399800</v>
      </c>
    </row>
    <row r="372" spans="1:7" x14ac:dyDescent="0.2">
      <c r="A372" s="38" t="s">
        <v>484</v>
      </c>
      <c r="B372" s="1">
        <v>24.8</v>
      </c>
      <c r="C372" s="1">
        <v>25.28</v>
      </c>
      <c r="D372" s="1">
        <v>24.8</v>
      </c>
      <c r="E372" s="1">
        <v>24.82</v>
      </c>
      <c r="F372" s="1">
        <v>24.82</v>
      </c>
      <c r="G372" s="1">
        <v>1320900</v>
      </c>
    </row>
    <row r="373" spans="1:7" x14ac:dyDescent="0.2">
      <c r="A373" s="38" t="s">
        <v>485</v>
      </c>
      <c r="B373" s="1">
        <v>24.94</v>
      </c>
      <c r="C373" s="1">
        <v>25.43</v>
      </c>
      <c r="D373" s="1">
        <v>24.66</v>
      </c>
      <c r="E373" s="1">
        <v>25.14</v>
      </c>
      <c r="F373" s="1">
        <v>25.14</v>
      </c>
      <c r="G373" s="1">
        <v>1776900</v>
      </c>
    </row>
    <row r="374" spans="1:7" x14ac:dyDescent="0.2">
      <c r="A374" s="38" t="s">
        <v>486</v>
      </c>
      <c r="B374" s="1">
        <v>25.26</v>
      </c>
      <c r="C374" s="1">
        <v>25.58</v>
      </c>
      <c r="D374" s="1">
        <v>25.14</v>
      </c>
      <c r="E374" s="1">
        <v>25.33</v>
      </c>
      <c r="F374" s="1">
        <v>25.33</v>
      </c>
      <c r="G374" s="1">
        <v>1060500</v>
      </c>
    </row>
    <row r="375" spans="1:7" x14ac:dyDescent="0.2">
      <c r="A375" s="38" t="s">
        <v>487</v>
      </c>
      <c r="B375" s="1">
        <v>25.32</v>
      </c>
      <c r="C375" s="1">
        <v>25.55</v>
      </c>
      <c r="D375" s="1">
        <v>25.16</v>
      </c>
      <c r="E375" s="1">
        <v>25.17</v>
      </c>
      <c r="F375" s="1">
        <v>25.17</v>
      </c>
      <c r="G375" s="1">
        <v>1084500</v>
      </c>
    </row>
    <row r="376" spans="1:7" x14ac:dyDescent="0.2">
      <c r="A376" s="38" t="s">
        <v>488</v>
      </c>
      <c r="B376" s="1">
        <v>25.27</v>
      </c>
      <c r="C376" s="1">
        <v>25.48</v>
      </c>
      <c r="D376" s="1">
        <v>25.02</v>
      </c>
      <c r="E376" s="1">
        <v>25.38</v>
      </c>
      <c r="F376" s="1">
        <v>25.38</v>
      </c>
      <c r="G376" s="1">
        <v>1424100</v>
      </c>
    </row>
    <row r="377" spans="1:7" x14ac:dyDescent="0.2">
      <c r="A377" s="38" t="s">
        <v>489</v>
      </c>
      <c r="B377" s="1">
        <v>25.61</v>
      </c>
      <c r="C377" s="1">
        <v>25.73</v>
      </c>
      <c r="D377" s="1">
        <v>25.32</v>
      </c>
      <c r="E377" s="1">
        <v>25.4</v>
      </c>
      <c r="F377" s="1">
        <v>25.4</v>
      </c>
      <c r="G377" s="1">
        <v>1399200</v>
      </c>
    </row>
    <row r="378" spans="1:7" x14ac:dyDescent="0.2">
      <c r="A378" s="38" t="s">
        <v>490</v>
      </c>
      <c r="B378" s="1">
        <v>25.4</v>
      </c>
      <c r="C378" s="1">
        <v>25.54</v>
      </c>
      <c r="D378" s="1">
        <v>24.73</v>
      </c>
      <c r="E378" s="1">
        <v>25.01</v>
      </c>
      <c r="F378" s="1">
        <v>25.01</v>
      </c>
      <c r="G378" s="1">
        <v>1298900</v>
      </c>
    </row>
    <row r="379" spans="1:7" x14ac:dyDescent="0.2">
      <c r="A379" s="38" t="s">
        <v>491</v>
      </c>
      <c r="B379" s="1">
        <v>24.96</v>
      </c>
      <c r="C379" s="1">
        <v>25.29</v>
      </c>
      <c r="D379" s="1">
        <v>24.66</v>
      </c>
      <c r="E379" s="1">
        <v>25.09</v>
      </c>
      <c r="F379" s="1">
        <v>25.09</v>
      </c>
      <c r="G379" s="1">
        <v>885100</v>
      </c>
    </row>
    <row r="380" spans="1:7" x14ac:dyDescent="0.2">
      <c r="A380" s="38" t="s">
        <v>492</v>
      </c>
      <c r="B380" s="1">
        <v>25.1</v>
      </c>
      <c r="C380" s="1">
        <v>25.17</v>
      </c>
      <c r="D380" s="1">
        <v>24.25</v>
      </c>
      <c r="E380" s="1">
        <v>24.33</v>
      </c>
      <c r="F380" s="1">
        <v>24.33</v>
      </c>
      <c r="G380" s="1">
        <v>1938700</v>
      </c>
    </row>
    <row r="381" spans="1:7" x14ac:dyDescent="0.2">
      <c r="A381" s="38" t="s">
        <v>493</v>
      </c>
      <c r="B381" s="1">
        <v>24.41</v>
      </c>
      <c r="C381" s="1">
        <v>24.98</v>
      </c>
      <c r="D381" s="1">
        <v>24.26</v>
      </c>
      <c r="E381" s="1">
        <v>24.81</v>
      </c>
      <c r="F381" s="1">
        <v>24.81</v>
      </c>
      <c r="G381" s="1">
        <v>1470800</v>
      </c>
    </row>
    <row r="382" spans="1:7" x14ac:dyDescent="0.2">
      <c r="A382" s="38" t="s">
        <v>494</v>
      </c>
      <c r="B382" s="1">
        <v>24.8</v>
      </c>
      <c r="C382" s="1">
        <v>25.03</v>
      </c>
      <c r="D382" s="1">
        <v>24.56</v>
      </c>
      <c r="E382" s="1">
        <v>24.72</v>
      </c>
      <c r="F382" s="1">
        <v>24.72</v>
      </c>
      <c r="G382" s="1">
        <v>994800</v>
      </c>
    </row>
    <row r="383" spans="1:7" x14ac:dyDescent="0.2">
      <c r="A383" s="38" t="s">
        <v>495</v>
      </c>
      <c r="B383" s="1">
        <v>24.65</v>
      </c>
      <c r="C383" s="1">
        <v>24.86</v>
      </c>
      <c r="D383" s="1">
        <v>24.36</v>
      </c>
      <c r="E383" s="1">
        <v>24.51</v>
      </c>
      <c r="F383" s="1">
        <v>24.51</v>
      </c>
      <c r="G383" s="1">
        <v>1238300</v>
      </c>
    </row>
    <row r="384" spans="1:7" x14ac:dyDescent="0.2">
      <c r="A384" s="38" t="s">
        <v>496</v>
      </c>
      <c r="B384" s="1">
        <v>24.61</v>
      </c>
      <c r="C384" s="1">
        <v>24.87</v>
      </c>
      <c r="D384" s="1">
        <v>24.26</v>
      </c>
      <c r="E384" s="1">
        <v>24.38</v>
      </c>
      <c r="F384" s="1">
        <v>24.38</v>
      </c>
      <c r="G384" s="1">
        <v>1502500</v>
      </c>
    </row>
    <row r="385" spans="1:7" x14ac:dyDescent="0.2">
      <c r="A385" s="38" t="s">
        <v>497</v>
      </c>
      <c r="B385" s="1">
        <v>24.41</v>
      </c>
      <c r="C385" s="1">
        <v>24.6</v>
      </c>
      <c r="D385" s="1">
        <v>23.6</v>
      </c>
      <c r="E385" s="1">
        <v>23.6</v>
      </c>
      <c r="F385" s="1">
        <v>23.6</v>
      </c>
      <c r="G385" s="1">
        <v>2726700</v>
      </c>
    </row>
    <row r="386" spans="1:7" x14ac:dyDescent="0.2">
      <c r="A386" s="38" t="s">
        <v>498</v>
      </c>
      <c r="B386" s="1">
        <v>24.13</v>
      </c>
      <c r="C386" s="1">
        <v>25.26</v>
      </c>
      <c r="D386" s="1">
        <v>24.1</v>
      </c>
      <c r="E386" s="1">
        <v>25.1</v>
      </c>
      <c r="F386" s="1">
        <v>25.1</v>
      </c>
      <c r="G386" s="1">
        <v>1942400</v>
      </c>
    </row>
    <row r="387" spans="1:7" x14ac:dyDescent="0.2">
      <c r="A387" s="38" t="s">
        <v>499</v>
      </c>
      <c r="B387" s="1">
        <v>25.18</v>
      </c>
      <c r="C387" s="1">
        <v>25.92</v>
      </c>
      <c r="D387" s="1">
        <v>25.05</v>
      </c>
      <c r="E387" s="1">
        <v>25.69</v>
      </c>
      <c r="F387" s="1">
        <v>25.69</v>
      </c>
      <c r="G387" s="1">
        <v>1632000</v>
      </c>
    </row>
    <row r="388" spans="1:7" x14ac:dyDescent="0.2">
      <c r="A388" s="38" t="s">
        <v>500</v>
      </c>
      <c r="B388" s="1">
        <v>25.95</v>
      </c>
      <c r="C388" s="1">
        <v>26.3</v>
      </c>
      <c r="D388" s="1">
        <v>25.55</v>
      </c>
      <c r="E388" s="1">
        <v>25.68</v>
      </c>
      <c r="F388" s="1">
        <v>25.68</v>
      </c>
      <c r="G388" s="1">
        <v>1260800</v>
      </c>
    </row>
    <row r="389" spans="1:7" x14ac:dyDescent="0.2">
      <c r="A389" s="38" t="s">
        <v>501</v>
      </c>
      <c r="B389" s="1">
        <v>25.82</v>
      </c>
      <c r="C389" s="1">
        <v>25.98</v>
      </c>
      <c r="D389" s="1">
        <v>25.58</v>
      </c>
      <c r="E389" s="1">
        <v>25.76</v>
      </c>
      <c r="F389" s="1">
        <v>25.76</v>
      </c>
      <c r="G389" s="1">
        <v>1023800</v>
      </c>
    </row>
    <row r="390" spans="1:7" x14ac:dyDescent="0.2">
      <c r="A390" s="38" t="s">
        <v>502</v>
      </c>
      <c r="B390" s="1">
        <v>25.76</v>
      </c>
      <c r="C390" s="1">
        <v>26.25</v>
      </c>
      <c r="D390" s="1">
        <v>25.58</v>
      </c>
      <c r="E390" s="1">
        <v>26.17</v>
      </c>
      <c r="F390" s="1">
        <v>26.17</v>
      </c>
      <c r="G390" s="1">
        <v>1533800</v>
      </c>
    </row>
    <row r="391" spans="1:7" x14ac:dyDescent="0.2">
      <c r="A391" s="38" t="s">
        <v>503</v>
      </c>
      <c r="B391" s="1">
        <v>26.32</v>
      </c>
      <c r="C391" s="1">
        <v>26.83</v>
      </c>
      <c r="D391" s="1">
        <v>25.71</v>
      </c>
      <c r="E391" s="1">
        <v>25.75</v>
      </c>
      <c r="F391" s="1">
        <v>25.75</v>
      </c>
      <c r="G391" s="1">
        <v>1595000</v>
      </c>
    </row>
    <row r="392" spans="1:7" x14ac:dyDescent="0.2">
      <c r="A392" s="38" t="s">
        <v>504</v>
      </c>
      <c r="B392" s="1">
        <v>25.71</v>
      </c>
      <c r="C392" s="1">
        <v>25.95</v>
      </c>
      <c r="D392" s="1">
        <v>25.52</v>
      </c>
      <c r="E392" s="1">
        <v>25.64</v>
      </c>
      <c r="F392" s="1">
        <v>25.64</v>
      </c>
      <c r="G392" s="1">
        <v>749700</v>
      </c>
    </row>
    <row r="393" spans="1:7" x14ac:dyDescent="0.2">
      <c r="A393" s="38" t="s">
        <v>505</v>
      </c>
      <c r="B393" s="1">
        <v>25.76</v>
      </c>
      <c r="C393" s="1">
        <v>26.18</v>
      </c>
      <c r="D393" s="1">
        <v>25.71</v>
      </c>
      <c r="E393" s="1">
        <v>26.03</v>
      </c>
      <c r="F393" s="1">
        <v>26.03</v>
      </c>
      <c r="G393" s="1">
        <v>1192100</v>
      </c>
    </row>
    <row r="394" spans="1:7" x14ac:dyDescent="0.2">
      <c r="A394" s="38" t="s">
        <v>506</v>
      </c>
      <c r="B394" s="1">
        <v>26.07</v>
      </c>
      <c r="C394" s="1">
        <v>26.2</v>
      </c>
      <c r="D394" s="1">
        <v>25.7</v>
      </c>
      <c r="E394" s="1">
        <v>26.16</v>
      </c>
      <c r="F394" s="1">
        <v>26.16</v>
      </c>
      <c r="G394" s="1">
        <v>906000</v>
      </c>
    </row>
    <row r="395" spans="1:7" x14ac:dyDescent="0.2">
      <c r="A395" s="38" t="s">
        <v>507</v>
      </c>
      <c r="B395" s="1">
        <v>26.47</v>
      </c>
      <c r="C395" s="1">
        <v>26.86</v>
      </c>
      <c r="D395" s="1">
        <v>25.16</v>
      </c>
      <c r="E395" s="1">
        <v>25.33</v>
      </c>
      <c r="F395" s="1">
        <v>25.33</v>
      </c>
      <c r="G395" s="1">
        <v>1791800</v>
      </c>
    </row>
    <row r="396" spans="1:7" x14ac:dyDescent="0.2">
      <c r="A396" s="38" t="s">
        <v>508</v>
      </c>
      <c r="B396" s="1">
        <v>25.69</v>
      </c>
      <c r="C396" s="1">
        <v>25.69</v>
      </c>
      <c r="D396" s="1">
        <v>25.1</v>
      </c>
      <c r="E396" s="1">
        <v>25.4</v>
      </c>
      <c r="F396" s="1">
        <v>25.4</v>
      </c>
      <c r="G396" s="1">
        <v>1129100</v>
      </c>
    </row>
    <row r="397" spans="1:7" x14ac:dyDescent="0.2">
      <c r="A397" s="38" t="s">
        <v>509</v>
      </c>
      <c r="B397" s="1">
        <v>25.39</v>
      </c>
      <c r="C397" s="1">
        <v>25.87</v>
      </c>
      <c r="D397" s="1">
        <v>25.21</v>
      </c>
      <c r="E397" s="1">
        <v>25.68</v>
      </c>
      <c r="F397" s="1">
        <v>25.68</v>
      </c>
      <c r="G397" s="1">
        <v>890500</v>
      </c>
    </row>
    <row r="398" spans="1:7" x14ac:dyDescent="0.2">
      <c r="A398" s="38" t="s">
        <v>510</v>
      </c>
      <c r="B398" s="1">
        <v>25.68</v>
      </c>
      <c r="C398" s="1">
        <v>25.9</v>
      </c>
      <c r="D398" s="1">
        <v>25.38</v>
      </c>
      <c r="E398" s="1">
        <v>25.71</v>
      </c>
      <c r="F398" s="1">
        <v>25.71</v>
      </c>
      <c r="G398" s="1">
        <v>1031100</v>
      </c>
    </row>
    <row r="399" spans="1:7" x14ac:dyDescent="0.2">
      <c r="A399" s="38" t="s">
        <v>511</v>
      </c>
      <c r="B399" s="1">
        <v>25.72</v>
      </c>
      <c r="C399" s="1">
        <v>26.24</v>
      </c>
      <c r="D399" s="1">
        <v>25.59</v>
      </c>
      <c r="E399" s="1">
        <v>26.24</v>
      </c>
      <c r="F399" s="1">
        <v>26.24</v>
      </c>
      <c r="G399" s="1">
        <v>931600</v>
      </c>
    </row>
    <row r="400" spans="1:7" x14ac:dyDescent="0.2">
      <c r="A400" s="38" t="s">
        <v>512</v>
      </c>
      <c r="B400" s="1">
        <v>26.29</v>
      </c>
      <c r="C400" s="1">
        <v>26.75</v>
      </c>
      <c r="D400" s="1">
        <v>26.01</v>
      </c>
      <c r="E400" s="1">
        <v>26.63</v>
      </c>
      <c r="F400" s="1">
        <v>26.63</v>
      </c>
      <c r="G400" s="1">
        <v>1050000</v>
      </c>
    </row>
    <row r="401" spans="1:7" x14ac:dyDescent="0.2">
      <c r="A401" s="38" t="s">
        <v>513</v>
      </c>
      <c r="B401" s="1">
        <v>26.78</v>
      </c>
      <c r="C401" s="1">
        <v>27.46</v>
      </c>
      <c r="D401" s="1">
        <v>26.3</v>
      </c>
      <c r="E401" s="1">
        <v>26.91</v>
      </c>
      <c r="F401" s="1">
        <v>26.91</v>
      </c>
      <c r="G401" s="1">
        <v>1921100</v>
      </c>
    </row>
    <row r="402" spans="1:7" x14ac:dyDescent="0.2">
      <c r="A402" s="38" t="s">
        <v>514</v>
      </c>
      <c r="B402" s="1">
        <v>27.05</v>
      </c>
      <c r="C402" s="1">
        <v>27.14</v>
      </c>
      <c r="D402" s="1">
        <v>26.27</v>
      </c>
      <c r="E402" s="1">
        <v>26.52</v>
      </c>
      <c r="F402" s="1">
        <v>26.52</v>
      </c>
      <c r="G402" s="1">
        <v>1122300</v>
      </c>
    </row>
    <row r="403" spans="1:7" x14ac:dyDescent="0.2">
      <c r="A403" s="38" t="s">
        <v>515</v>
      </c>
      <c r="B403" s="1">
        <v>26.68</v>
      </c>
      <c r="C403" s="1">
        <v>26.98</v>
      </c>
      <c r="D403" s="1">
        <v>26.32</v>
      </c>
      <c r="E403" s="1">
        <v>26.53</v>
      </c>
      <c r="F403" s="1">
        <v>26.53</v>
      </c>
      <c r="G403" s="1">
        <v>1161500</v>
      </c>
    </row>
    <row r="404" spans="1:7" x14ac:dyDescent="0.2">
      <c r="A404" s="38" t="s">
        <v>516</v>
      </c>
      <c r="B404" s="1">
        <v>26.54</v>
      </c>
      <c r="C404" s="1">
        <v>26.78</v>
      </c>
      <c r="D404" s="1">
        <v>26.26</v>
      </c>
      <c r="E404" s="1">
        <v>26.39</v>
      </c>
      <c r="F404" s="1">
        <v>26.39</v>
      </c>
      <c r="G404" s="1">
        <v>1012700</v>
      </c>
    </row>
    <row r="405" spans="1:7" x14ac:dyDescent="0.2">
      <c r="A405" s="38" t="s">
        <v>517</v>
      </c>
      <c r="B405" s="1">
        <v>26.03</v>
      </c>
      <c r="C405" s="1">
        <v>26.34</v>
      </c>
      <c r="D405" s="1">
        <v>25.78</v>
      </c>
      <c r="E405" s="1">
        <v>26.1</v>
      </c>
      <c r="F405" s="1">
        <v>26.1</v>
      </c>
      <c r="G405" s="1">
        <v>889700</v>
      </c>
    </row>
    <row r="406" spans="1:7" x14ac:dyDescent="0.2">
      <c r="A406" s="38" t="s">
        <v>518</v>
      </c>
      <c r="B406" s="1">
        <v>26.28</v>
      </c>
      <c r="C406" s="1">
        <v>26.73</v>
      </c>
      <c r="D406" s="1">
        <v>26.08</v>
      </c>
      <c r="E406" s="1">
        <v>26.24</v>
      </c>
      <c r="F406" s="1">
        <v>26.24</v>
      </c>
      <c r="G406" s="1">
        <v>914400</v>
      </c>
    </row>
    <row r="407" spans="1:7" x14ac:dyDescent="0.2">
      <c r="A407" s="38" t="s">
        <v>519</v>
      </c>
      <c r="B407" s="1">
        <v>26</v>
      </c>
      <c r="C407" s="1">
        <v>26.33</v>
      </c>
      <c r="D407" s="1">
        <v>25.77</v>
      </c>
      <c r="E407" s="1">
        <v>26.06</v>
      </c>
      <c r="F407" s="1">
        <v>26.06</v>
      </c>
      <c r="G407" s="1">
        <v>1024600</v>
      </c>
    </row>
    <row r="408" spans="1:7" x14ac:dyDescent="0.2">
      <c r="A408" s="38" t="s">
        <v>520</v>
      </c>
      <c r="B408" s="1">
        <v>25.95</v>
      </c>
      <c r="C408" s="1">
        <v>26.01</v>
      </c>
      <c r="D408" s="1">
        <v>25.4</v>
      </c>
      <c r="E408" s="1">
        <v>25.55</v>
      </c>
      <c r="F408" s="1">
        <v>25.55</v>
      </c>
      <c r="G408" s="1">
        <v>2105500</v>
      </c>
    </row>
    <row r="409" spans="1:7" x14ac:dyDescent="0.2">
      <c r="A409" s="38" t="s">
        <v>521</v>
      </c>
      <c r="B409" s="1">
        <v>25.2</v>
      </c>
      <c r="C409" s="1">
        <v>25.57</v>
      </c>
      <c r="D409" s="1">
        <v>24.32</v>
      </c>
      <c r="E409" s="1">
        <v>24.44</v>
      </c>
      <c r="F409" s="1">
        <v>24.44</v>
      </c>
      <c r="G409" s="1">
        <v>1847600</v>
      </c>
    </row>
    <row r="410" spans="1:7" x14ac:dyDescent="0.2">
      <c r="A410" s="38" t="s">
        <v>522</v>
      </c>
      <c r="B410" s="1">
        <v>23.72</v>
      </c>
      <c r="C410" s="1">
        <v>24.83</v>
      </c>
      <c r="D410" s="1">
        <v>23.44</v>
      </c>
      <c r="E410" s="1">
        <v>24.64</v>
      </c>
      <c r="F410" s="1">
        <v>24.64</v>
      </c>
      <c r="G410" s="1">
        <v>1807900</v>
      </c>
    </row>
    <row r="411" spans="1:7" x14ac:dyDescent="0.2">
      <c r="A411" s="38" t="s">
        <v>523</v>
      </c>
      <c r="B411" s="1">
        <v>24.6</v>
      </c>
      <c r="C411" s="1">
        <v>24.97</v>
      </c>
      <c r="D411" s="1">
        <v>24.25</v>
      </c>
      <c r="E411" s="1">
        <v>24.36</v>
      </c>
      <c r="F411" s="1">
        <v>24.36</v>
      </c>
      <c r="G411" s="1">
        <v>1463400</v>
      </c>
    </row>
    <row r="412" spans="1:7" x14ac:dyDescent="0.2">
      <c r="A412" s="38" t="s">
        <v>524</v>
      </c>
      <c r="B412" s="1">
        <v>24.81</v>
      </c>
      <c r="C412" s="1">
        <v>24.82</v>
      </c>
      <c r="D412" s="1">
        <v>23.9</v>
      </c>
      <c r="E412" s="1">
        <v>23.91</v>
      </c>
      <c r="F412" s="1">
        <v>23.91</v>
      </c>
      <c r="G412" s="1">
        <v>1730800</v>
      </c>
    </row>
    <row r="413" spans="1:7" x14ac:dyDescent="0.2">
      <c r="A413" s="38" t="s">
        <v>525</v>
      </c>
      <c r="B413" s="1">
        <v>24.15</v>
      </c>
      <c r="C413" s="1">
        <v>24.7</v>
      </c>
      <c r="D413" s="1">
        <v>23.25</v>
      </c>
      <c r="E413" s="1">
        <v>24.52</v>
      </c>
      <c r="F413" s="1">
        <v>24.52</v>
      </c>
      <c r="G413" s="1">
        <v>2534600</v>
      </c>
    </row>
    <row r="414" spans="1:7" x14ac:dyDescent="0.2">
      <c r="A414" s="38" t="s">
        <v>526</v>
      </c>
      <c r="B414" s="1">
        <v>24.73</v>
      </c>
      <c r="C414" s="1">
        <v>25.88</v>
      </c>
      <c r="D414" s="1">
        <v>24.63</v>
      </c>
      <c r="E414" s="1">
        <v>25.79</v>
      </c>
      <c r="F414" s="1">
        <v>25.79</v>
      </c>
      <c r="G414" s="1">
        <v>2383100</v>
      </c>
    </row>
    <row r="415" spans="1:7" x14ac:dyDescent="0.2">
      <c r="A415" s="38" t="s">
        <v>527</v>
      </c>
      <c r="B415" s="1">
        <v>25.83</v>
      </c>
      <c r="C415" s="1">
        <v>26.71</v>
      </c>
      <c r="D415" s="1">
        <v>25.54</v>
      </c>
      <c r="E415" s="1">
        <v>26.44</v>
      </c>
      <c r="F415" s="1">
        <v>26.44</v>
      </c>
      <c r="G415" s="1">
        <v>4118400</v>
      </c>
    </row>
    <row r="416" spans="1:7" x14ac:dyDescent="0.2">
      <c r="A416" s="38" t="s">
        <v>528</v>
      </c>
      <c r="B416" s="1">
        <v>29.09</v>
      </c>
      <c r="C416" s="1">
        <v>32</v>
      </c>
      <c r="D416" s="1">
        <v>28.59</v>
      </c>
      <c r="E416" s="1">
        <v>30.72</v>
      </c>
      <c r="F416" s="1">
        <v>30.72</v>
      </c>
      <c r="G416" s="1">
        <v>13300000</v>
      </c>
    </row>
    <row r="417" spans="1:7" x14ac:dyDescent="0.2">
      <c r="A417" s="38" t="s">
        <v>529</v>
      </c>
      <c r="B417" s="1">
        <v>30.8</v>
      </c>
      <c r="C417" s="1">
        <v>32.58</v>
      </c>
      <c r="D417" s="1">
        <v>30.7</v>
      </c>
      <c r="E417" s="1">
        <v>32.130000000000003</v>
      </c>
      <c r="F417" s="1">
        <v>32.130000000000003</v>
      </c>
      <c r="G417" s="1">
        <v>5213600</v>
      </c>
    </row>
    <row r="418" spans="1:7" x14ac:dyDescent="0.2">
      <c r="A418" s="38" t="s">
        <v>530</v>
      </c>
      <c r="B418" s="1">
        <v>31.55</v>
      </c>
      <c r="C418" s="1">
        <v>33.450000000000003</v>
      </c>
      <c r="D418" s="1">
        <v>30.89</v>
      </c>
      <c r="E418" s="1">
        <v>33.090000000000003</v>
      </c>
      <c r="F418" s="1">
        <v>33.090000000000003</v>
      </c>
      <c r="G418" s="1">
        <v>4790800</v>
      </c>
    </row>
    <row r="419" spans="1:7" x14ac:dyDescent="0.2">
      <c r="A419" s="38" t="s">
        <v>531</v>
      </c>
      <c r="B419" s="1">
        <v>32.86</v>
      </c>
      <c r="C419" s="1">
        <v>33.880000000000003</v>
      </c>
      <c r="D419" s="1">
        <v>32.65</v>
      </c>
      <c r="E419" s="1">
        <v>33.01</v>
      </c>
      <c r="F419" s="1">
        <v>33.01</v>
      </c>
      <c r="G419" s="1">
        <v>2404100</v>
      </c>
    </row>
    <row r="420" spans="1:7" x14ac:dyDescent="0.2">
      <c r="A420" s="38" t="s">
        <v>532</v>
      </c>
      <c r="B420" s="1">
        <v>33</v>
      </c>
      <c r="C420" s="1">
        <v>33.78</v>
      </c>
      <c r="D420" s="1">
        <v>32.590000000000003</v>
      </c>
      <c r="E420" s="1">
        <v>33.06</v>
      </c>
      <c r="F420" s="1">
        <v>33.06</v>
      </c>
      <c r="G420" s="1">
        <v>1825400</v>
      </c>
    </row>
    <row r="421" spans="1:7" x14ac:dyDescent="0.2">
      <c r="A421" s="38" t="s">
        <v>533</v>
      </c>
      <c r="B421" s="1">
        <v>33.33</v>
      </c>
      <c r="C421" s="1">
        <v>33.57</v>
      </c>
      <c r="D421" s="1">
        <v>32.25</v>
      </c>
      <c r="E421" s="1">
        <v>32.44</v>
      </c>
      <c r="F421" s="1">
        <v>32.44</v>
      </c>
      <c r="G421" s="1">
        <v>1692100</v>
      </c>
    </row>
    <row r="422" spans="1:7" x14ac:dyDescent="0.2">
      <c r="A422" s="38" t="s">
        <v>534</v>
      </c>
      <c r="B422" s="1">
        <v>32.68</v>
      </c>
      <c r="C422" s="1">
        <v>33.54</v>
      </c>
      <c r="D422" s="1">
        <v>32.64</v>
      </c>
      <c r="E422" s="1">
        <v>33.520000000000003</v>
      </c>
      <c r="F422" s="1">
        <v>33.520000000000003</v>
      </c>
      <c r="G422" s="1">
        <v>1352400</v>
      </c>
    </row>
    <row r="423" spans="1:7" x14ac:dyDescent="0.2">
      <c r="A423" s="38" t="s">
        <v>535</v>
      </c>
      <c r="B423" s="1">
        <v>33.5</v>
      </c>
      <c r="C423" s="1">
        <v>34.28</v>
      </c>
      <c r="D423" s="1">
        <v>32.76</v>
      </c>
      <c r="E423" s="1">
        <v>33.880000000000003</v>
      </c>
      <c r="F423" s="1">
        <v>33.880000000000003</v>
      </c>
      <c r="G423" s="1">
        <v>1960600</v>
      </c>
    </row>
    <row r="424" spans="1:7" x14ac:dyDescent="0.2">
      <c r="A424" s="38" t="s">
        <v>536</v>
      </c>
      <c r="B424" s="1">
        <v>33.6</v>
      </c>
      <c r="C424" s="1">
        <v>34.68</v>
      </c>
      <c r="D424" s="1">
        <v>33.340000000000003</v>
      </c>
      <c r="E424" s="1">
        <v>34.44</v>
      </c>
      <c r="F424" s="1">
        <v>34.44</v>
      </c>
      <c r="G424" s="1">
        <v>2062200</v>
      </c>
    </row>
    <row r="425" spans="1:7" x14ac:dyDescent="0.2">
      <c r="A425" s="38" t="s">
        <v>537</v>
      </c>
      <c r="B425" s="1">
        <v>34.56</v>
      </c>
      <c r="C425" s="1">
        <v>35.450000000000003</v>
      </c>
      <c r="D425" s="1">
        <v>34.090000000000003</v>
      </c>
      <c r="E425" s="1">
        <v>34.159999999999997</v>
      </c>
      <c r="F425" s="1">
        <v>34.159999999999997</v>
      </c>
      <c r="G425" s="1">
        <v>2316900</v>
      </c>
    </row>
    <row r="426" spans="1:7" x14ac:dyDescent="0.2">
      <c r="A426" s="38" t="s">
        <v>538</v>
      </c>
      <c r="B426" s="1">
        <v>34.799999999999997</v>
      </c>
      <c r="C426" s="1">
        <v>35.299999999999997</v>
      </c>
      <c r="D426" s="1">
        <v>34.229999999999997</v>
      </c>
      <c r="E426" s="1">
        <v>34.96</v>
      </c>
      <c r="F426" s="1">
        <v>34.96</v>
      </c>
      <c r="G426" s="1">
        <v>2133500</v>
      </c>
    </row>
    <row r="427" spans="1:7" x14ac:dyDescent="0.2">
      <c r="A427" s="38" t="s">
        <v>539</v>
      </c>
      <c r="B427" s="1">
        <v>34.69</v>
      </c>
      <c r="C427" s="1">
        <v>37.630000000000003</v>
      </c>
      <c r="D427" s="1">
        <v>34.31</v>
      </c>
      <c r="E427" s="1">
        <v>37.33</v>
      </c>
      <c r="F427" s="1">
        <v>37.33</v>
      </c>
      <c r="G427" s="1">
        <v>7319200</v>
      </c>
    </row>
    <row r="428" spans="1:7" x14ac:dyDescent="0.2">
      <c r="A428" s="38" t="s">
        <v>540</v>
      </c>
      <c r="B428" s="1">
        <v>37.15</v>
      </c>
      <c r="C428" s="1">
        <v>38.99</v>
      </c>
      <c r="D428" s="1">
        <v>36.729999999999997</v>
      </c>
      <c r="E428" s="1">
        <v>38.229999999999997</v>
      </c>
      <c r="F428" s="1">
        <v>38.229999999999997</v>
      </c>
      <c r="G428" s="1">
        <v>4382800</v>
      </c>
    </row>
    <row r="429" spans="1:7" x14ac:dyDescent="0.2">
      <c r="A429" s="38" t="s">
        <v>541</v>
      </c>
      <c r="B429" s="1">
        <v>38.229999999999997</v>
      </c>
      <c r="C429" s="1">
        <v>38.58</v>
      </c>
      <c r="D429" s="1">
        <v>36.86</v>
      </c>
      <c r="E429" s="1">
        <v>38.32</v>
      </c>
      <c r="F429" s="1">
        <v>38.32</v>
      </c>
      <c r="G429" s="1">
        <v>2607900</v>
      </c>
    </row>
    <row r="430" spans="1:7" x14ac:dyDescent="0.2">
      <c r="A430" s="38" t="s">
        <v>542</v>
      </c>
      <c r="B430" s="1">
        <v>37.4</v>
      </c>
      <c r="C430" s="1">
        <v>39.65</v>
      </c>
      <c r="D430" s="1">
        <v>37.26</v>
      </c>
      <c r="E430" s="1">
        <v>39.229999999999997</v>
      </c>
      <c r="F430" s="1">
        <v>39.229999999999997</v>
      </c>
      <c r="G430" s="1">
        <v>2899700</v>
      </c>
    </row>
    <row r="431" spans="1:7" x14ac:dyDescent="0.2">
      <c r="A431" s="38" t="s">
        <v>543</v>
      </c>
      <c r="B431" s="1">
        <v>39.43</v>
      </c>
      <c r="C431" s="1">
        <v>39.5</v>
      </c>
      <c r="D431" s="1">
        <v>38.659999999999997</v>
      </c>
      <c r="E431" s="1">
        <v>38.85</v>
      </c>
      <c r="F431" s="1">
        <v>38.85</v>
      </c>
      <c r="G431" s="1">
        <v>2305100</v>
      </c>
    </row>
    <row r="432" spans="1:7" x14ac:dyDescent="0.2">
      <c r="A432" s="38" t="s">
        <v>544</v>
      </c>
      <c r="B432" s="1">
        <v>39.409999999999997</v>
      </c>
      <c r="C432" s="1">
        <v>39.93</v>
      </c>
      <c r="D432" s="1">
        <v>38.840000000000003</v>
      </c>
      <c r="E432" s="1">
        <v>39.51</v>
      </c>
      <c r="F432" s="1">
        <v>39.51</v>
      </c>
      <c r="G432" s="1">
        <v>2218400</v>
      </c>
    </row>
    <row r="433" spans="1:7" x14ac:dyDescent="0.2">
      <c r="A433" s="38" t="s">
        <v>545</v>
      </c>
      <c r="B433" s="1">
        <v>39.67</v>
      </c>
      <c r="C433" s="1">
        <v>41.38</v>
      </c>
      <c r="D433" s="1">
        <v>39.65</v>
      </c>
      <c r="E433" s="1">
        <v>41.01</v>
      </c>
      <c r="F433" s="1">
        <v>41.01</v>
      </c>
      <c r="G433" s="1">
        <v>2900600</v>
      </c>
    </row>
    <row r="434" spans="1:7" x14ac:dyDescent="0.2">
      <c r="A434" s="38" t="s">
        <v>546</v>
      </c>
      <c r="B434" s="1">
        <v>41.08</v>
      </c>
      <c r="C434" s="1">
        <v>41.94</v>
      </c>
      <c r="D434" s="1">
        <v>38.950000000000003</v>
      </c>
      <c r="E434" s="1">
        <v>39.57</v>
      </c>
      <c r="F434" s="1">
        <v>39.57</v>
      </c>
      <c r="G434" s="1">
        <v>3175500</v>
      </c>
    </row>
    <row r="435" spans="1:7" x14ac:dyDescent="0.2">
      <c r="A435" s="38" t="s">
        <v>547</v>
      </c>
      <c r="B435" s="1">
        <v>40</v>
      </c>
      <c r="C435" s="1">
        <v>40.89</v>
      </c>
      <c r="D435" s="1">
        <v>39.35</v>
      </c>
      <c r="E435" s="1">
        <v>40.79</v>
      </c>
      <c r="F435" s="1">
        <v>40.79</v>
      </c>
      <c r="G435" s="1">
        <v>1815900</v>
      </c>
    </row>
    <row r="436" spans="1:7" x14ac:dyDescent="0.2">
      <c r="A436" s="38" t="s">
        <v>548</v>
      </c>
      <c r="B436" s="1">
        <v>41</v>
      </c>
      <c r="C436" s="1">
        <v>41.2</v>
      </c>
      <c r="D436" s="1">
        <v>39.93</v>
      </c>
      <c r="E436" s="1">
        <v>40.78</v>
      </c>
      <c r="F436" s="1">
        <v>40.78</v>
      </c>
      <c r="G436" s="1">
        <v>1340800</v>
      </c>
    </row>
    <row r="437" spans="1:7" x14ac:dyDescent="0.2">
      <c r="A437" s="38" t="s">
        <v>549</v>
      </c>
      <c r="B437" s="1">
        <v>40.67</v>
      </c>
      <c r="C437" s="1">
        <v>41.38</v>
      </c>
      <c r="D437" s="1">
        <v>40.4</v>
      </c>
      <c r="E437" s="1">
        <v>41.02</v>
      </c>
      <c r="F437" s="1">
        <v>41.02</v>
      </c>
      <c r="G437" s="1">
        <v>1351300</v>
      </c>
    </row>
    <row r="438" spans="1:7" x14ac:dyDescent="0.2">
      <c r="A438" s="38" t="s">
        <v>550</v>
      </c>
      <c r="B438" s="1">
        <v>40.56</v>
      </c>
      <c r="C438" s="1">
        <v>41.29</v>
      </c>
      <c r="D438" s="1">
        <v>39.53</v>
      </c>
      <c r="E438" s="1">
        <v>40.31</v>
      </c>
      <c r="F438" s="1">
        <v>40.31</v>
      </c>
      <c r="G438" s="1">
        <v>2515700</v>
      </c>
    </row>
    <row r="439" spans="1:7" x14ac:dyDescent="0.2">
      <c r="A439" s="38" t="s">
        <v>551</v>
      </c>
      <c r="B439" s="1">
        <v>40.340000000000003</v>
      </c>
      <c r="C439" s="1">
        <v>41.22</v>
      </c>
      <c r="D439" s="1">
        <v>39.9</v>
      </c>
      <c r="E439" s="1">
        <v>40.89</v>
      </c>
      <c r="F439" s="1">
        <v>40.89</v>
      </c>
      <c r="G439" s="1">
        <v>1431500</v>
      </c>
    </row>
    <row r="440" spans="1:7" x14ac:dyDescent="0.2">
      <c r="A440" s="38" t="s">
        <v>552</v>
      </c>
      <c r="B440" s="1">
        <v>40.89</v>
      </c>
      <c r="C440" s="1">
        <v>42.23</v>
      </c>
      <c r="D440" s="1">
        <v>40.520000000000003</v>
      </c>
      <c r="E440" s="1">
        <v>41.3</v>
      </c>
      <c r="F440" s="1">
        <v>41.3</v>
      </c>
      <c r="G440" s="1">
        <v>1665100</v>
      </c>
    </row>
    <row r="441" spans="1:7" x14ac:dyDescent="0.2">
      <c r="A441" s="38" t="s">
        <v>553</v>
      </c>
      <c r="B441" s="1">
        <v>40.729999999999997</v>
      </c>
      <c r="C441" s="1">
        <v>42.41</v>
      </c>
      <c r="D441" s="1">
        <v>40.299999999999997</v>
      </c>
      <c r="E441" s="1">
        <v>41.65</v>
      </c>
      <c r="F441" s="1">
        <v>41.65</v>
      </c>
      <c r="G441" s="1">
        <v>2405400</v>
      </c>
    </row>
    <row r="442" spans="1:7" x14ac:dyDescent="0.2">
      <c r="A442" s="38" t="s">
        <v>554</v>
      </c>
      <c r="B442" s="1">
        <v>41.73</v>
      </c>
      <c r="C442" s="1">
        <v>41.73</v>
      </c>
      <c r="D442" s="1">
        <v>39.93</v>
      </c>
      <c r="E442" s="1">
        <v>39.93</v>
      </c>
      <c r="F442" s="1">
        <v>39.93</v>
      </c>
      <c r="G442" s="1">
        <v>2024000</v>
      </c>
    </row>
    <row r="443" spans="1:7" x14ac:dyDescent="0.2">
      <c r="A443" s="38" t="s">
        <v>555</v>
      </c>
      <c r="B443" s="1">
        <v>40.58</v>
      </c>
      <c r="C443" s="1">
        <v>42.14</v>
      </c>
      <c r="D443" s="1">
        <v>39.94</v>
      </c>
      <c r="E443" s="1">
        <v>42.06</v>
      </c>
      <c r="F443" s="1">
        <v>42.06</v>
      </c>
      <c r="G443" s="1">
        <v>1890200</v>
      </c>
    </row>
    <row r="444" spans="1:7" x14ac:dyDescent="0.2">
      <c r="A444" s="38" t="s">
        <v>556</v>
      </c>
      <c r="B444" s="1">
        <v>42.37</v>
      </c>
      <c r="C444" s="1">
        <v>42.54</v>
      </c>
      <c r="D444" s="1">
        <v>35.89</v>
      </c>
      <c r="E444" s="1">
        <v>38.729999999999997</v>
      </c>
      <c r="F444" s="1">
        <v>38.729999999999997</v>
      </c>
      <c r="G444" s="1">
        <v>2962900</v>
      </c>
    </row>
    <row r="445" spans="1:7" x14ac:dyDescent="0.2">
      <c r="A445" s="38" t="s">
        <v>557</v>
      </c>
      <c r="B445" s="1">
        <v>38.61</v>
      </c>
      <c r="C445" s="1">
        <v>38.97</v>
      </c>
      <c r="D445" s="1">
        <v>36.76</v>
      </c>
      <c r="E445" s="1">
        <v>37.43</v>
      </c>
      <c r="F445" s="1">
        <v>37.43</v>
      </c>
      <c r="G445" s="1">
        <v>3370600</v>
      </c>
    </row>
    <row r="446" spans="1:7" x14ac:dyDescent="0.2">
      <c r="A446" s="38" t="s">
        <v>558</v>
      </c>
      <c r="B446" s="1">
        <v>37.64</v>
      </c>
      <c r="C446" s="1">
        <v>38.67</v>
      </c>
      <c r="D446" s="1">
        <v>37.01</v>
      </c>
      <c r="E446" s="1">
        <v>38.18</v>
      </c>
      <c r="F446" s="1">
        <v>38.18</v>
      </c>
      <c r="G446" s="1">
        <v>1776600</v>
      </c>
    </row>
    <row r="447" spans="1:7" x14ac:dyDescent="0.2">
      <c r="A447" s="38" t="s">
        <v>559</v>
      </c>
      <c r="B447" s="1">
        <v>37.85</v>
      </c>
      <c r="C447" s="1">
        <v>38.51</v>
      </c>
      <c r="D447" s="1">
        <v>36.450000000000003</v>
      </c>
      <c r="E447" s="1">
        <v>36.65</v>
      </c>
      <c r="F447" s="1">
        <v>36.65</v>
      </c>
      <c r="G447" s="1">
        <v>1441500</v>
      </c>
    </row>
    <row r="448" spans="1:7" x14ac:dyDescent="0.2">
      <c r="A448" s="38" t="s">
        <v>560</v>
      </c>
      <c r="B448" s="1">
        <v>37.130000000000003</v>
      </c>
      <c r="C448" s="1">
        <v>37.56</v>
      </c>
      <c r="D448" s="1">
        <v>36.33</v>
      </c>
      <c r="E448" s="1">
        <v>37.32</v>
      </c>
      <c r="F448" s="1">
        <v>37.32</v>
      </c>
      <c r="G448" s="1">
        <v>1328000</v>
      </c>
    </row>
    <row r="449" spans="1:7" x14ac:dyDescent="0.2">
      <c r="A449" s="38" t="s">
        <v>561</v>
      </c>
      <c r="B449" s="1">
        <v>36.24</v>
      </c>
      <c r="C449" s="1">
        <v>38.47</v>
      </c>
      <c r="D449" s="1">
        <v>36.07</v>
      </c>
      <c r="E449" s="1">
        <v>38.29</v>
      </c>
      <c r="F449" s="1">
        <v>38.29</v>
      </c>
      <c r="G449" s="1">
        <v>1533300</v>
      </c>
    </row>
    <row r="450" spans="1:7" x14ac:dyDescent="0.2">
      <c r="A450" s="38" t="s">
        <v>562</v>
      </c>
      <c r="B450" s="1">
        <v>38.799999999999997</v>
      </c>
      <c r="C450" s="1">
        <v>39.090000000000003</v>
      </c>
      <c r="D450" s="1">
        <v>37.659999999999997</v>
      </c>
      <c r="E450" s="1">
        <v>38.090000000000003</v>
      </c>
      <c r="F450" s="1">
        <v>38.090000000000003</v>
      </c>
      <c r="G450" s="1">
        <v>1477200</v>
      </c>
    </row>
    <row r="451" spans="1:7" x14ac:dyDescent="0.2">
      <c r="A451" s="38" t="s">
        <v>563</v>
      </c>
      <c r="B451" s="1">
        <v>37.630000000000003</v>
      </c>
      <c r="C451" s="1">
        <v>38.369999999999997</v>
      </c>
      <c r="D451" s="1">
        <v>36.68</v>
      </c>
      <c r="E451" s="1">
        <v>37.04</v>
      </c>
      <c r="F451" s="1">
        <v>37.04</v>
      </c>
      <c r="G451" s="1">
        <v>1298000</v>
      </c>
    </row>
    <row r="452" spans="1:7" x14ac:dyDescent="0.2">
      <c r="A452" s="38" t="s">
        <v>564</v>
      </c>
      <c r="B452" s="1">
        <v>37.479999999999997</v>
      </c>
      <c r="C452" s="1">
        <v>38.39</v>
      </c>
      <c r="D452" s="1">
        <v>36.78</v>
      </c>
      <c r="E452" s="1">
        <v>36.869999999999997</v>
      </c>
      <c r="F452" s="1">
        <v>36.869999999999997</v>
      </c>
      <c r="G452" s="1">
        <v>1280200</v>
      </c>
    </row>
    <row r="453" spans="1:7" x14ac:dyDescent="0.2">
      <c r="A453" s="38" t="s">
        <v>565</v>
      </c>
      <c r="B453" s="1">
        <v>38</v>
      </c>
      <c r="C453" s="1">
        <v>38.83</v>
      </c>
      <c r="D453" s="1">
        <v>37.130000000000003</v>
      </c>
      <c r="E453" s="1">
        <v>38.21</v>
      </c>
      <c r="F453" s="1">
        <v>38.21</v>
      </c>
      <c r="G453" s="1">
        <v>1721200</v>
      </c>
    </row>
    <row r="454" spans="1:7" x14ac:dyDescent="0.2">
      <c r="A454" s="38" t="s">
        <v>566</v>
      </c>
      <c r="B454" s="1">
        <v>38.24</v>
      </c>
      <c r="C454" s="1">
        <v>40.15</v>
      </c>
      <c r="D454" s="1">
        <v>38</v>
      </c>
      <c r="E454" s="1">
        <v>38.97</v>
      </c>
      <c r="F454" s="1">
        <v>38.97</v>
      </c>
      <c r="G454" s="1">
        <v>1779700</v>
      </c>
    </row>
    <row r="455" spans="1:7" x14ac:dyDescent="0.2">
      <c r="A455" s="38" t="s">
        <v>567</v>
      </c>
      <c r="B455" s="1">
        <v>39.5</v>
      </c>
      <c r="C455" s="1">
        <v>39.79</v>
      </c>
      <c r="D455" s="1">
        <v>38.65</v>
      </c>
      <c r="E455" s="1">
        <v>39.700000000000003</v>
      </c>
      <c r="F455" s="1">
        <v>39.700000000000003</v>
      </c>
      <c r="G455" s="1">
        <v>1727400</v>
      </c>
    </row>
    <row r="456" spans="1:7" x14ac:dyDescent="0.2">
      <c r="A456" s="38" t="s">
        <v>568</v>
      </c>
      <c r="B456" s="1">
        <v>39.880000000000003</v>
      </c>
      <c r="C456" s="1">
        <v>40.18</v>
      </c>
      <c r="D456" s="1">
        <v>38.65</v>
      </c>
      <c r="E456" s="1">
        <v>39.21</v>
      </c>
      <c r="F456" s="1">
        <v>39.21</v>
      </c>
      <c r="G456" s="1">
        <v>1088500</v>
      </c>
    </row>
    <row r="457" spans="1:7" x14ac:dyDescent="0.2">
      <c r="A457" s="38" t="s">
        <v>569</v>
      </c>
      <c r="B457" s="1">
        <v>39.36</v>
      </c>
      <c r="C457" s="1">
        <v>39.76</v>
      </c>
      <c r="D457" s="1">
        <v>38.82</v>
      </c>
      <c r="E457" s="1">
        <v>39.51</v>
      </c>
      <c r="F457" s="1">
        <v>39.51</v>
      </c>
      <c r="G457" s="1">
        <v>887300</v>
      </c>
    </row>
    <row r="458" spans="1:7" x14ac:dyDescent="0.2">
      <c r="A458" s="38" t="s">
        <v>570</v>
      </c>
      <c r="B458" s="1">
        <v>39.880000000000003</v>
      </c>
      <c r="C458" s="1">
        <v>41.35</v>
      </c>
      <c r="D458" s="1">
        <v>39.82</v>
      </c>
      <c r="E458" s="1">
        <v>41.17</v>
      </c>
      <c r="F458" s="1">
        <v>41.17</v>
      </c>
      <c r="G458" s="1">
        <v>1635300</v>
      </c>
    </row>
    <row r="459" spans="1:7" x14ac:dyDescent="0.2">
      <c r="A459" s="38" t="s">
        <v>571</v>
      </c>
      <c r="B459" s="1">
        <v>41.41</v>
      </c>
      <c r="C459" s="1">
        <v>42.51</v>
      </c>
      <c r="D459" s="1">
        <v>40.96</v>
      </c>
      <c r="E459" s="1">
        <v>42.34</v>
      </c>
      <c r="F459" s="1">
        <v>42.34</v>
      </c>
      <c r="G459" s="1">
        <v>1884400</v>
      </c>
    </row>
    <row r="460" spans="1:7" x14ac:dyDescent="0.2">
      <c r="A460" s="38" t="s">
        <v>572</v>
      </c>
      <c r="B460" s="1">
        <v>42.25</v>
      </c>
      <c r="C460" s="1">
        <v>42.31</v>
      </c>
      <c r="D460" s="1">
        <v>41.61</v>
      </c>
      <c r="E460" s="1">
        <v>42.11</v>
      </c>
      <c r="F460" s="1">
        <v>42.11</v>
      </c>
      <c r="G460" s="1">
        <v>1792300</v>
      </c>
    </row>
    <row r="461" spans="1:7" x14ac:dyDescent="0.2">
      <c r="A461" s="38" t="s">
        <v>573</v>
      </c>
      <c r="B461" s="1">
        <v>41.8</v>
      </c>
      <c r="C461" s="1">
        <v>42.39</v>
      </c>
      <c r="D461" s="1">
        <v>41</v>
      </c>
      <c r="E461" s="1">
        <v>41.22</v>
      </c>
      <c r="F461" s="1">
        <v>41.22</v>
      </c>
      <c r="G461" s="1">
        <v>1669100</v>
      </c>
    </row>
    <row r="462" spans="1:7" x14ac:dyDescent="0.2">
      <c r="A462" s="38" t="s">
        <v>574</v>
      </c>
      <c r="B462" s="1">
        <v>41.41</v>
      </c>
      <c r="C462" s="1">
        <v>41.8</v>
      </c>
      <c r="D462" s="1">
        <v>40.869999999999997</v>
      </c>
      <c r="E462" s="1">
        <v>41.4</v>
      </c>
      <c r="F462" s="1">
        <v>41.4</v>
      </c>
      <c r="G462" s="1">
        <v>972400</v>
      </c>
    </row>
    <row r="463" spans="1:7" x14ac:dyDescent="0.2">
      <c r="A463" s="38" t="s">
        <v>575</v>
      </c>
      <c r="B463" s="1">
        <v>41.66</v>
      </c>
      <c r="C463" s="1">
        <v>41.97</v>
      </c>
      <c r="D463" s="1">
        <v>39.74</v>
      </c>
      <c r="E463" s="1">
        <v>40.619999999999997</v>
      </c>
      <c r="F463" s="1">
        <v>40.619999999999997</v>
      </c>
      <c r="G463" s="1">
        <v>1570600</v>
      </c>
    </row>
    <row r="464" spans="1:7" x14ac:dyDescent="0.2">
      <c r="A464" s="38" t="s">
        <v>576</v>
      </c>
      <c r="B464" s="1">
        <v>40.54</v>
      </c>
      <c r="C464" s="1">
        <v>41.36</v>
      </c>
      <c r="D464" s="1">
        <v>39.590000000000003</v>
      </c>
      <c r="E464" s="1">
        <v>41.28</v>
      </c>
      <c r="F464" s="1">
        <v>41.28</v>
      </c>
      <c r="G464" s="1">
        <v>1334900</v>
      </c>
    </row>
    <row r="465" spans="1:7" x14ac:dyDescent="0.2">
      <c r="A465" s="38" t="s">
        <v>577</v>
      </c>
      <c r="B465" s="1">
        <v>41.52</v>
      </c>
      <c r="C465" s="1">
        <v>42.65</v>
      </c>
      <c r="D465" s="1">
        <v>41.12</v>
      </c>
      <c r="E465" s="1">
        <v>42.39</v>
      </c>
      <c r="F465" s="1">
        <v>42.39</v>
      </c>
      <c r="G465" s="1">
        <v>1491700</v>
      </c>
    </row>
    <row r="466" spans="1:7" x14ac:dyDescent="0.2">
      <c r="A466" s="38" t="s">
        <v>578</v>
      </c>
      <c r="B466" s="1">
        <v>42.74</v>
      </c>
      <c r="C466" s="1">
        <v>42.88</v>
      </c>
      <c r="D466" s="1">
        <v>41.13</v>
      </c>
      <c r="E466" s="1">
        <v>41.65</v>
      </c>
      <c r="F466" s="1">
        <v>41.65</v>
      </c>
      <c r="G466" s="1">
        <v>1367800</v>
      </c>
    </row>
    <row r="467" spans="1:7" x14ac:dyDescent="0.2">
      <c r="A467" s="38" t="s">
        <v>579</v>
      </c>
      <c r="B467" s="1">
        <v>41.81</v>
      </c>
      <c r="C467" s="1">
        <v>42.37</v>
      </c>
      <c r="D467" s="1">
        <v>41.41</v>
      </c>
      <c r="E467" s="1">
        <v>42.21</v>
      </c>
      <c r="F467" s="1">
        <v>42.21</v>
      </c>
      <c r="G467" s="1">
        <v>2122800</v>
      </c>
    </row>
    <row r="468" spans="1:7" x14ac:dyDescent="0.2">
      <c r="A468" s="38" t="s">
        <v>580</v>
      </c>
      <c r="B468" s="1">
        <v>41.93</v>
      </c>
      <c r="C468" s="1">
        <v>42.97</v>
      </c>
      <c r="D468" s="1">
        <v>41.68</v>
      </c>
      <c r="E468" s="1">
        <v>42.55</v>
      </c>
      <c r="F468" s="1">
        <v>42.55</v>
      </c>
      <c r="G468" s="1">
        <v>1964700</v>
      </c>
    </row>
    <row r="469" spans="1:7" x14ac:dyDescent="0.2">
      <c r="A469" s="38" t="s">
        <v>581</v>
      </c>
      <c r="B469" s="1">
        <v>42.64</v>
      </c>
      <c r="C469" s="1">
        <v>44.74</v>
      </c>
      <c r="D469" s="1">
        <v>42.64</v>
      </c>
      <c r="E469" s="1">
        <v>43.22</v>
      </c>
      <c r="F469" s="1">
        <v>43.22</v>
      </c>
      <c r="G469" s="1">
        <v>3107400</v>
      </c>
    </row>
    <row r="470" spans="1:7" x14ac:dyDescent="0.2">
      <c r="A470" s="38" t="s">
        <v>582</v>
      </c>
      <c r="B470" s="1">
        <v>43</v>
      </c>
      <c r="C470" s="1">
        <v>43.85</v>
      </c>
      <c r="D470" s="1">
        <v>41.43</v>
      </c>
      <c r="E470" s="1">
        <v>43.71</v>
      </c>
      <c r="F470" s="1">
        <v>43.71</v>
      </c>
      <c r="G470" s="1">
        <v>1632200</v>
      </c>
    </row>
    <row r="471" spans="1:7" x14ac:dyDescent="0.2">
      <c r="A471" s="38" t="s">
        <v>583</v>
      </c>
      <c r="B471" s="1">
        <v>43.5</v>
      </c>
      <c r="C471" s="1">
        <v>44.62</v>
      </c>
      <c r="D471" s="1">
        <v>43</v>
      </c>
      <c r="E471" s="1">
        <v>43.5</v>
      </c>
      <c r="F471" s="1">
        <v>43.5</v>
      </c>
      <c r="G471" s="1">
        <v>1890600</v>
      </c>
    </row>
    <row r="472" spans="1:7" x14ac:dyDescent="0.2">
      <c r="A472" s="38" t="s">
        <v>584</v>
      </c>
      <c r="B472" s="1">
        <v>43.82</v>
      </c>
      <c r="C472" s="1">
        <v>44.51</v>
      </c>
      <c r="D472" s="1">
        <v>43.25</v>
      </c>
      <c r="E472" s="1">
        <v>44.09</v>
      </c>
      <c r="F472" s="1">
        <v>44.09</v>
      </c>
      <c r="G472" s="1">
        <v>2171200</v>
      </c>
    </row>
    <row r="473" spans="1:7" x14ac:dyDescent="0.2">
      <c r="A473" s="38" t="s">
        <v>585</v>
      </c>
      <c r="B473" s="1">
        <v>44.05</v>
      </c>
      <c r="C473" s="1">
        <v>44.69</v>
      </c>
      <c r="D473" s="1">
        <v>43.64</v>
      </c>
      <c r="E473" s="1">
        <v>44.35</v>
      </c>
      <c r="F473" s="1">
        <v>44.35</v>
      </c>
      <c r="G473" s="1">
        <v>3159100</v>
      </c>
    </row>
    <row r="474" spans="1:7" x14ac:dyDescent="0.2">
      <c r="A474" s="38" t="s">
        <v>586</v>
      </c>
      <c r="B474" s="1">
        <v>48.15</v>
      </c>
      <c r="C474" s="1">
        <v>53.55</v>
      </c>
      <c r="D474" s="1">
        <v>48.15</v>
      </c>
      <c r="E474" s="1">
        <v>52.41</v>
      </c>
      <c r="F474" s="1">
        <v>52.41</v>
      </c>
      <c r="G474" s="1">
        <v>9272700</v>
      </c>
    </row>
    <row r="475" spans="1:7" x14ac:dyDescent="0.2">
      <c r="A475" s="38" t="s">
        <v>587</v>
      </c>
      <c r="B475" s="1">
        <v>52.44</v>
      </c>
      <c r="C475" s="1">
        <v>55.2</v>
      </c>
      <c r="D475" s="1">
        <v>51.66</v>
      </c>
      <c r="E475" s="1">
        <v>54.91</v>
      </c>
      <c r="F475" s="1">
        <v>54.91</v>
      </c>
      <c r="G475" s="1">
        <v>4159700</v>
      </c>
    </row>
    <row r="476" spans="1:7" x14ac:dyDescent="0.2">
      <c r="A476" s="38" t="s">
        <v>588</v>
      </c>
      <c r="B476" s="1">
        <v>53.94</v>
      </c>
      <c r="C476" s="1">
        <v>54.94</v>
      </c>
      <c r="D476" s="1">
        <v>53.13</v>
      </c>
      <c r="E476" s="1">
        <v>53.58</v>
      </c>
      <c r="F476" s="1">
        <v>53.58</v>
      </c>
      <c r="G476" s="1">
        <v>3011700</v>
      </c>
    </row>
    <row r="477" spans="1:7" x14ac:dyDescent="0.2">
      <c r="A477" s="38" t="s">
        <v>589</v>
      </c>
      <c r="B477" s="1">
        <v>53.39</v>
      </c>
      <c r="C477" s="1">
        <v>56</v>
      </c>
      <c r="D477" s="1">
        <v>52.18</v>
      </c>
      <c r="E477" s="1">
        <v>52.52</v>
      </c>
      <c r="F477" s="1">
        <v>52.52</v>
      </c>
      <c r="G477" s="1">
        <v>5312100</v>
      </c>
    </row>
    <row r="478" spans="1:7" x14ac:dyDescent="0.2">
      <c r="A478" s="38" t="s">
        <v>590</v>
      </c>
      <c r="B478" s="1">
        <v>51.29</v>
      </c>
      <c r="C478" s="1">
        <v>53.45</v>
      </c>
      <c r="D478" s="1">
        <v>50.57</v>
      </c>
      <c r="E478" s="1">
        <v>53.13</v>
      </c>
      <c r="F478" s="1">
        <v>53.13</v>
      </c>
      <c r="G478" s="1">
        <v>5109400</v>
      </c>
    </row>
    <row r="479" spans="1:7" x14ac:dyDescent="0.2">
      <c r="A479" s="38" t="s">
        <v>591</v>
      </c>
      <c r="B479" s="1">
        <v>52.88</v>
      </c>
      <c r="C479" s="1">
        <v>54.47</v>
      </c>
      <c r="D479" s="1">
        <v>52.58</v>
      </c>
      <c r="E479" s="1">
        <v>53.72</v>
      </c>
      <c r="F479" s="1">
        <v>53.72</v>
      </c>
      <c r="G479" s="1">
        <v>2541700</v>
      </c>
    </row>
    <row r="480" spans="1:7" x14ac:dyDescent="0.2">
      <c r="A480" s="38" t="s">
        <v>592</v>
      </c>
      <c r="B480" s="1">
        <v>53.75</v>
      </c>
      <c r="C480" s="1">
        <v>54.48</v>
      </c>
      <c r="D480" s="1">
        <v>53.34</v>
      </c>
      <c r="E480" s="1">
        <v>53.73</v>
      </c>
      <c r="F480" s="1">
        <v>53.73</v>
      </c>
      <c r="G480" s="1">
        <v>1805500</v>
      </c>
    </row>
    <row r="481" spans="1:7" x14ac:dyDescent="0.2">
      <c r="A481" s="38" t="s">
        <v>593</v>
      </c>
      <c r="B481" s="1">
        <v>53.57</v>
      </c>
      <c r="C481" s="1">
        <v>55.79</v>
      </c>
      <c r="D481" s="1">
        <v>53.57</v>
      </c>
      <c r="E481" s="1">
        <v>55.14</v>
      </c>
      <c r="F481" s="1">
        <v>55.14</v>
      </c>
      <c r="G481" s="1">
        <v>2479300</v>
      </c>
    </row>
    <row r="482" spans="1:7" x14ac:dyDescent="0.2">
      <c r="A482" s="38" t="s">
        <v>594</v>
      </c>
      <c r="B482" s="1">
        <v>55.68</v>
      </c>
      <c r="C482" s="1">
        <v>56.66</v>
      </c>
      <c r="D482" s="1">
        <v>54.55</v>
      </c>
      <c r="E482" s="1">
        <v>55.24</v>
      </c>
      <c r="F482" s="1">
        <v>55.24</v>
      </c>
      <c r="G482" s="1">
        <v>3383000</v>
      </c>
    </row>
    <row r="483" spans="1:7" x14ac:dyDescent="0.2">
      <c r="A483" s="38" t="s">
        <v>595</v>
      </c>
      <c r="B483" s="1">
        <v>55.9</v>
      </c>
      <c r="C483" s="1">
        <v>55.92</v>
      </c>
      <c r="D483" s="1">
        <v>53.86</v>
      </c>
      <c r="E483" s="1">
        <v>53.93</v>
      </c>
      <c r="F483" s="1">
        <v>53.93</v>
      </c>
      <c r="G483" s="1">
        <v>1599100</v>
      </c>
    </row>
    <row r="484" spans="1:7" x14ac:dyDescent="0.2">
      <c r="A484" s="38" t="s">
        <v>596</v>
      </c>
      <c r="B484" s="1">
        <v>53.16</v>
      </c>
      <c r="C484" s="1">
        <v>53.2</v>
      </c>
      <c r="D484" s="1">
        <v>51.88</v>
      </c>
      <c r="E484" s="1">
        <v>52.54</v>
      </c>
      <c r="F484" s="1">
        <v>52.54</v>
      </c>
      <c r="G484" s="1">
        <v>2805800</v>
      </c>
    </row>
    <row r="485" spans="1:7" x14ac:dyDescent="0.2">
      <c r="A485" s="38" t="s">
        <v>597</v>
      </c>
      <c r="B485" s="1">
        <v>52.5</v>
      </c>
      <c r="C485" s="1">
        <v>53.34</v>
      </c>
      <c r="D485" s="1">
        <v>51.82</v>
      </c>
      <c r="E485" s="1">
        <v>53.22</v>
      </c>
      <c r="F485" s="1">
        <v>53.22</v>
      </c>
      <c r="G485" s="1">
        <v>2590000</v>
      </c>
    </row>
    <row r="486" spans="1:7" x14ac:dyDescent="0.2">
      <c r="A486" s="38" t="s">
        <v>598</v>
      </c>
      <c r="B486" s="1">
        <v>53.03</v>
      </c>
      <c r="C486" s="1">
        <v>53.58</v>
      </c>
      <c r="D486" s="1">
        <v>52.79</v>
      </c>
      <c r="E486" s="1">
        <v>53.25</v>
      </c>
      <c r="F486" s="1">
        <v>53.25</v>
      </c>
      <c r="G486" s="1">
        <v>1323100</v>
      </c>
    </row>
    <row r="487" spans="1:7" x14ac:dyDescent="0.2">
      <c r="A487" s="38" t="s">
        <v>599</v>
      </c>
      <c r="B487" s="1">
        <v>52.89</v>
      </c>
      <c r="C487" s="1">
        <v>54.47</v>
      </c>
      <c r="D487" s="1">
        <v>52.85</v>
      </c>
      <c r="E487" s="1">
        <v>53.97</v>
      </c>
      <c r="F487" s="1">
        <v>53.97</v>
      </c>
      <c r="G487" s="1">
        <v>1672000</v>
      </c>
    </row>
    <row r="488" spans="1:7" x14ac:dyDescent="0.2">
      <c r="A488" s="38" t="s">
        <v>600</v>
      </c>
      <c r="B488" s="1">
        <v>54</v>
      </c>
      <c r="C488" s="1">
        <v>54.4</v>
      </c>
      <c r="D488" s="1">
        <v>53.55</v>
      </c>
      <c r="E488" s="1">
        <v>54.03</v>
      </c>
      <c r="F488" s="1">
        <v>54.03</v>
      </c>
      <c r="G488" s="1">
        <v>1351600</v>
      </c>
    </row>
    <row r="489" spans="1:7" x14ac:dyDescent="0.2">
      <c r="A489" s="38" t="s">
        <v>601</v>
      </c>
      <c r="B489" s="1">
        <v>54.21</v>
      </c>
      <c r="C489" s="1">
        <v>55</v>
      </c>
      <c r="D489" s="1">
        <v>53.81</v>
      </c>
      <c r="E489" s="1">
        <v>53.97</v>
      </c>
      <c r="F489" s="1">
        <v>53.97</v>
      </c>
      <c r="G489" s="1">
        <v>1242600</v>
      </c>
    </row>
    <row r="490" spans="1:7" x14ac:dyDescent="0.2">
      <c r="A490" s="38" t="s">
        <v>602</v>
      </c>
      <c r="B490" s="1">
        <v>54.55</v>
      </c>
      <c r="C490" s="1">
        <v>57.71</v>
      </c>
      <c r="D490" s="1">
        <v>54.35</v>
      </c>
      <c r="E490" s="1">
        <v>57.48</v>
      </c>
      <c r="F490" s="1">
        <v>57.48</v>
      </c>
      <c r="G490" s="1">
        <v>3092700</v>
      </c>
    </row>
    <row r="491" spans="1:7" x14ac:dyDescent="0.2">
      <c r="A491" s="38" t="s">
        <v>603</v>
      </c>
      <c r="B491" s="1">
        <v>57.38</v>
      </c>
      <c r="C491" s="1">
        <v>57.7</v>
      </c>
      <c r="D491" s="1">
        <v>55.83</v>
      </c>
      <c r="E491" s="1">
        <v>57.47</v>
      </c>
      <c r="F491" s="1">
        <v>57.47</v>
      </c>
      <c r="G491" s="1">
        <v>1636200</v>
      </c>
    </row>
    <row r="492" spans="1:7" x14ac:dyDescent="0.2">
      <c r="A492" s="38" t="s">
        <v>604</v>
      </c>
      <c r="B492" s="1">
        <v>57.76</v>
      </c>
      <c r="C492" s="1">
        <v>58.41</v>
      </c>
      <c r="D492" s="1">
        <v>56.86</v>
      </c>
      <c r="E492" s="1">
        <v>57.48</v>
      </c>
      <c r="F492" s="1">
        <v>57.48</v>
      </c>
      <c r="G492" s="1">
        <v>2323700</v>
      </c>
    </row>
    <row r="493" spans="1:7" x14ac:dyDescent="0.2">
      <c r="A493" s="38" t="s">
        <v>605</v>
      </c>
      <c r="B493" s="1">
        <v>57.55</v>
      </c>
      <c r="C493" s="1">
        <v>58.79</v>
      </c>
      <c r="D493" s="1">
        <v>57.35</v>
      </c>
      <c r="E493" s="1">
        <v>58.72</v>
      </c>
      <c r="F493" s="1">
        <v>58.72</v>
      </c>
      <c r="G493" s="1">
        <v>1428300</v>
      </c>
    </row>
    <row r="494" spans="1:7" x14ac:dyDescent="0.2">
      <c r="A494" s="38" t="s">
        <v>606</v>
      </c>
      <c r="B494" s="1">
        <v>58.86</v>
      </c>
      <c r="C494" s="1">
        <v>59</v>
      </c>
      <c r="D494" s="1">
        <v>55.09</v>
      </c>
      <c r="E494" s="1">
        <v>56.4</v>
      </c>
      <c r="F494" s="1">
        <v>56.4</v>
      </c>
      <c r="G494" s="1">
        <v>2856800</v>
      </c>
    </row>
    <row r="495" spans="1:7" x14ac:dyDescent="0.2">
      <c r="A495" s="38" t="s">
        <v>607</v>
      </c>
      <c r="B495" s="1">
        <v>56.15</v>
      </c>
      <c r="C495" s="1">
        <v>58.3</v>
      </c>
      <c r="D495" s="1">
        <v>56.03</v>
      </c>
      <c r="E495" s="1">
        <v>58.06</v>
      </c>
      <c r="F495" s="1">
        <v>58.06</v>
      </c>
      <c r="G495" s="1">
        <v>1746600</v>
      </c>
    </row>
    <row r="496" spans="1:7" x14ac:dyDescent="0.2">
      <c r="A496" s="38" t="s">
        <v>608</v>
      </c>
      <c r="B496" s="1">
        <v>58.19</v>
      </c>
      <c r="C496" s="1">
        <v>58.54</v>
      </c>
      <c r="D496" s="1">
        <v>57.17</v>
      </c>
      <c r="E496" s="1">
        <v>58.12</v>
      </c>
      <c r="F496" s="1">
        <v>58.12</v>
      </c>
      <c r="G496" s="1">
        <v>1053800</v>
      </c>
    </row>
    <row r="497" spans="1:7" x14ac:dyDescent="0.2">
      <c r="A497" s="38" t="s">
        <v>609</v>
      </c>
      <c r="B497" s="1">
        <v>58.34</v>
      </c>
      <c r="C497" s="1">
        <v>60.14</v>
      </c>
      <c r="D497" s="1">
        <v>58.34</v>
      </c>
      <c r="E497" s="1">
        <v>59.97</v>
      </c>
      <c r="F497" s="1">
        <v>59.97</v>
      </c>
      <c r="G497" s="1">
        <v>1565600</v>
      </c>
    </row>
    <row r="498" spans="1:7" x14ac:dyDescent="0.2">
      <c r="A498" s="38" t="s">
        <v>610</v>
      </c>
      <c r="B498" s="1">
        <v>60.16</v>
      </c>
      <c r="C498" s="1">
        <v>60.35</v>
      </c>
      <c r="D498" s="1">
        <v>58.88</v>
      </c>
      <c r="E498" s="1">
        <v>59.56</v>
      </c>
      <c r="F498" s="1">
        <v>59.56</v>
      </c>
      <c r="G498" s="1">
        <v>1709200</v>
      </c>
    </row>
    <row r="499" spans="1:7" x14ac:dyDescent="0.2">
      <c r="A499" s="38" t="s">
        <v>611</v>
      </c>
      <c r="B499" s="1">
        <v>59.74</v>
      </c>
      <c r="C499" s="1">
        <v>60.24</v>
      </c>
      <c r="D499" s="1">
        <v>58.82</v>
      </c>
      <c r="E499" s="1">
        <v>59</v>
      </c>
      <c r="F499" s="1">
        <v>59</v>
      </c>
      <c r="G499" s="1">
        <v>2274400</v>
      </c>
    </row>
    <row r="500" spans="1:7" x14ac:dyDescent="0.2">
      <c r="A500" s="38" t="s">
        <v>612</v>
      </c>
      <c r="B500" s="1">
        <v>58.61</v>
      </c>
      <c r="C500" s="1">
        <v>60</v>
      </c>
      <c r="D500" s="1">
        <v>58.04</v>
      </c>
      <c r="E500" s="1">
        <v>59.95</v>
      </c>
      <c r="F500" s="1">
        <v>59.95</v>
      </c>
      <c r="G500" s="1">
        <v>1540300</v>
      </c>
    </row>
    <row r="501" spans="1:7" x14ac:dyDescent="0.2">
      <c r="A501" s="38" t="s">
        <v>613</v>
      </c>
      <c r="B501" s="1">
        <v>59.12</v>
      </c>
      <c r="C501" s="1">
        <v>62.34</v>
      </c>
      <c r="D501" s="1">
        <v>58.4</v>
      </c>
      <c r="E501" s="1">
        <v>61.61</v>
      </c>
      <c r="F501" s="1">
        <v>61.61</v>
      </c>
      <c r="G501" s="1">
        <v>3628100</v>
      </c>
    </row>
    <row r="502" spans="1:7" x14ac:dyDescent="0.2">
      <c r="A502" s="38" t="s">
        <v>614</v>
      </c>
      <c r="B502" s="1">
        <v>60.27</v>
      </c>
      <c r="C502" s="1">
        <v>61.28</v>
      </c>
      <c r="D502" s="1">
        <v>57.08</v>
      </c>
      <c r="E502" s="1">
        <v>59.8</v>
      </c>
      <c r="F502" s="1">
        <v>59.8</v>
      </c>
      <c r="G502" s="1">
        <v>3075500</v>
      </c>
    </row>
    <row r="503" spans="1:7" x14ac:dyDescent="0.2">
      <c r="A503" s="38" t="s">
        <v>615</v>
      </c>
      <c r="B503" s="1">
        <v>60.03</v>
      </c>
      <c r="C503" s="1">
        <v>61.13</v>
      </c>
      <c r="D503" s="1">
        <v>59.35</v>
      </c>
      <c r="E503" s="1">
        <v>59.52</v>
      </c>
      <c r="F503" s="1">
        <v>59.52</v>
      </c>
      <c r="G503" s="1">
        <v>2103100</v>
      </c>
    </row>
    <row r="504" spans="1:7" x14ac:dyDescent="0.2">
      <c r="A504" s="38" t="s">
        <v>616</v>
      </c>
      <c r="B504" s="1">
        <v>59.9</v>
      </c>
      <c r="C504" s="1">
        <v>59.9</v>
      </c>
      <c r="D504" s="1">
        <v>56.4</v>
      </c>
      <c r="E504" s="1">
        <v>56.96</v>
      </c>
      <c r="F504" s="1">
        <v>56.96</v>
      </c>
      <c r="G504" s="1">
        <v>3098600</v>
      </c>
    </row>
    <row r="505" spans="1:7" x14ac:dyDescent="0.2">
      <c r="A505" s="38" t="s">
        <v>617</v>
      </c>
      <c r="B505" s="1">
        <v>57.53</v>
      </c>
      <c r="C505" s="1">
        <v>57.55</v>
      </c>
      <c r="D505" s="1">
        <v>53.89</v>
      </c>
      <c r="E505" s="1">
        <v>55.25</v>
      </c>
      <c r="F505" s="1">
        <v>55.25</v>
      </c>
      <c r="G505" s="1">
        <v>6460700</v>
      </c>
    </row>
    <row r="506" spans="1:7" x14ac:dyDescent="0.2">
      <c r="A506" s="38" t="s">
        <v>618</v>
      </c>
      <c r="B506" s="1">
        <v>55.25</v>
      </c>
      <c r="C506" s="1">
        <v>56.15</v>
      </c>
      <c r="D506" s="1">
        <v>53.17</v>
      </c>
      <c r="E506" s="1">
        <v>54.47</v>
      </c>
      <c r="F506" s="1">
        <v>54.47</v>
      </c>
      <c r="G506" s="1">
        <v>2605200</v>
      </c>
    </row>
    <row r="507" spans="1:7" x14ac:dyDescent="0.2">
      <c r="A507" s="38" t="s">
        <v>619</v>
      </c>
      <c r="B507" s="1">
        <v>55</v>
      </c>
      <c r="C507" s="1">
        <v>57.31</v>
      </c>
      <c r="D507" s="1">
        <v>54.16</v>
      </c>
      <c r="E507" s="1">
        <v>57.3</v>
      </c>
      <c r="F507" s="1">
        <v>57.3</v>
      </c>
      <c r="G507" s="1">
        <v>2388600</v>
      </c>
    </row>
    <row r="508" spans="1:7" x14ac:dyDescent="0.2">
      <c r="A508" s="38" t="s">
        <v>620</v>
      </c>
      <c r="B508" s="1">
        <v>58.5</v>
      </c>
      <c r="C508" s="1">
        <v>59.98</v>
      </c>
      <c r="D508" s="1">
        <v>54.22</v>
      </c>
      <c r="E508" s="1">
        <v>54.3</v>
      </c>
      <c r="F508" s="1">
        <v>54.3</v>
      </c>
      <c r="G508" s="1">
        <v>2768800</v>
      </c>
    </row>
    <row r="509" spans="1:7" x14ac:dyDescent="0.2">
      <c r="A509" s="38" t="s">
        <v>621</v>
      </c>
      <c r="B509" s="1">
        <v>55</v>
      </c>
      <c r="C509" s="1">
        <v>56.19</v>
      </c>
      <c r="D509" s="1">
        <v>53.37</v>
      </c>
      <c r="E509" s="1">
        <v>55.84</v>
      </c>
      <c r="F509" s="1">
        <v>55.84</v>
      </c>
      <c r="G509" s="1">
        <v>2483700</v>
      </c>
    </row>
    <row r="510" spans="1:7" x14ac:dyDescent="0.2">
      <c r="A510" s="38" t="s">
        <v>622</v>
      </c>
      <c r="B510" s="1">
        <v>56.43</v>
      </c>
      <c r="C510" s="1">
        <v>56.83</v>
      </c>
      <c r="D510" s="1">
        <v>55.36</v>
      </c>
      <c r="E510" s="1">
        <v>56.02</v>
      </c>
      <c r="F510" s="1">
        <v>56.02</v>
      </c>
      <c r="G510" s="1">
        <v>1635100</v>
      </c>
    </row>
    <row r="511" spans="1:7" x14ac:dyDescent="0.2">
      <c r="A511" s="38" t="s">
        <v>623</v>
      </c>
      <c r="B511" s="1">
        <v>55.25</v>
      </c>
      <c r="C511" s="1">
        <v>56.85</v>
      </c>
      <c r="D511" s="1">
        <v>54.5</v>
      </c>
      <c r="E511" s="1">
        <v>56.85</v>
      </c>
      <c r="F511" s="1">
        <v>56.85</v>
      </c>
      <c r="G511" s="1">
        <v>1040300</v>
      </c>
    </row>
    <row r="512" spans="1:7" x14ac:dyDescent="0.2">
      <c r="A512" s="38" t="s">
        <v>624</v>
      </c>
      <c r="B512" s="1">
        <v>56.93</v>
      </c>
      <c r="C512" s="1">
        <v>57.27</v>
      </c>
      <c r="D512" s="1">
        <v>55.73</v>
      </c>
      <c r="E512" s="1">
        <v>56.17</v>
      </c>
      <c r="F512" s="1">
        <v>56.17</v>
      </c>
      <c r="G512" s="1">
        <v>724800</v>
      </c>
    </row>
    <row r="513" spans="1:7" x14ac:dyDescent="0.2">
      <c r="A513" s="38" t="s">
        <v>625</v>
      </c>
      <c r="B513" s="1">
        <v>56.61</v>
      </c>
      <c r="C513" s="1">
        <v>57.47</v>
      </c>
      <c r="D513" s="1">
        <v>56.49</v>
      </c>
      <c r="E513" s="1">
        <v>57</v>
      </c>
      <c r="F513" s="1">
        <v>57</v>
      </c>
      <c r="G513" s="1">
        <v>1990700</v>
      </c>
    </row>
    <row r="514" spans="1:7" x14ac:dyDescent="0.2">
      <c r="A514" s="38" t="s">
        <v>626</v>
      </c>
      <c r="B514" s="1">
        <v>56.87</v>
      </c>
      <c r="C514" s="1">
        <v>58.58</v>
      </c>
      <c r="D514" s="1">
        <v>56.44</v>
      </c>
      <c r="E514" s="1">
        <v>58.47</v>
      </c>
      <c r="F514" s="1">
        <v>58.47</v>
      </c>
      <c r="G514" s="1">
        <v>1021300</v>
      </c>
    </row>
    <row r="515" spans="1:7" x14ac:dyDescent="0.2">
      <c r="A515" s="38" t="s">
        <v>627</v>
      </c>
      <c r="B515" s="1">
        <v>59.47</v>
      </c>
      <c r="C515" s="1">
        <v>59.47</v>
      </c>
      <c r="D515" s="1">
        <v>57.39</v>
      </c>
      <c r="E515" s="1">
        <v>58.79</v>
      </c>
      <c r="F515" s="1">
        <v>58.79</v>
      </c>
      <c r="G515" s="1">
        <v>1326500</v>
      </c>
    </row>
    <row r="516" spans="1:7" x14ac:dyDescent="0.2">
      <c r="A516" s="38" t="s">
        <v>628</v>
      </c>
      <c r="B516" s="1">
        <v>59.35</v>
      </c>
      <c r="C516" s="1">
        <v>59.77</v>
      </c>
      <c r="D516" s="1">
        <v>58.27</v>
      </c>
      <c r="E516" s="1">
        <v>58.69</v>
      </c>
      <c r="F516" s="1">
        <v>58.69</v>
      </c>
      <c r="G516" s="1">
        <v>1062500</v>
      </c>
    </row>
    <row r="517" spans="1:7" x14ac:dyDescent="0.2">
      <c r="A517" s="38" t="s">
        <v>629</v>
      </c>
      <c r="B517" s="1">
        <v>58.51</v>
      </c>
      <c r="C517" s="1">
        <v>59.42</v>
      </c>
      <c r="D517" s="1">
        <v>58.28</v>
      </c>
      <c r="E517" s="1">
        <v>58.73</v>
      </c>
      <c r="F517" s="1">
        <v>58.73</v>
      </c>
      <c r="G517" s="1">
        <v>915500</v>
      </c>
    </row>
    <row r="518" spans="1:7" x14ac:dyDescent="0.2">
      <c r="A518" s="38" t="s">
        <v>630</v>
      </c>
      <c r="B518" s="1">
        <v>59.32</v>
      </c>
      <c r="C518" s="1">
        <v>61.69</v>
      </c>
      <c r="D518" s="1">
        <v>59.03</v>
      </c>
      <c r="E518" s="1">
        <v>61.4</v>
      </c>
      <c r="F518" s="1">
        <v>61.4</v>
      </c>
      <c r="G518" s="1">
        <v>1523600</v>
      </c>
    </row>
    <row r="519" spans="1:7" x14ac:dyDescent="0.2">
      <c r="A519" s="38" t="s">
        <v>631</v>
      </c>
      <c r="B519" s="1">
        <v>61.6</v>
      </c>
      <c r="C519" s="1">
        <v>62.39</v>
      </c>
      <c r="D519" s="1">
        <v>60.11</v>
      </c>
      <c r="E519" s="1">
        <v>61.14</v>
      </c>
      <c r="F519" s="1">
        <v>61.14</v>
      </c>
      <c r="G519" s="1">
        <v>1299300</v>
      </c>
    </row>
    <row r="520" spans="1:7" x14ac:dyDescent="0.2">
      <c r="A520" s="38" t="s">
        <v>632</v>
      </c>
      <c r="B520" s="1">
        <v>61.12</v>
      </c>
      <c r="C520" s="1">
        <v>61.78</v>
      </c>
      <c r="D520" s="1">
        <v>60.8</v>
      </c>
      <c r="E520" s="1">
        <v>61.14</v>
      </c>
      <c r="F520" s="1">
        <v>61.14</v>
      </c>
      <c r="G520" s="1">
        <v>1086000</v>
      </c>
    </row>
    <row r="521" spans="1:7" x14ac:dyDescent="0.2">
      <c r="A521" s="38" t="s">
        <v>633</v>
      </c>
      <c r="B521" s="1">
        <v>60.51</v>
      </c>
      <c r="C521" s="1">
        <v>65.010000000000005</v>
      </c>
      <c r="D521" s="1">
        <v>60.33</v>
      </c>
      <c r="E521" s="1">
        <v>65</v>
      </c>
      <c r="F521" s="1">
        <v>65</v>
      </c>
      <c r="G521" s="1">
        <v>4037400</v>
      </c>
    </row>
    <row r="522" spans="1:7" x14ac:dyDescent="0.2">
      <c r="A522" s="38" t="s">
        <v>634</v>
      </c>
      <c r="B522" s="1">
        <v>65</v>
      </c>
      <c r="C522" s="1">
        <v>65.37</v>
      </c>
      <c r="D522" s="1">
        <v>63.44</v>
      </c>
      <c r="E522" s="1">
        <v>63.96</v>
      </c>
      <c r="F522" s="1">
        <v>63.96</v>
      </c>
      <c r="G522" s="1">
        <v>1906400</v>
      </c>
    </row>
    <row r="523" spans="1:7" x14ac:dyDescent="0.2">
      <c r="A523" s="38" t="s">
        <v>635</v>
      </c>
      <c r="B523" s="1">
        <v>64</v>
      </c>
      <c r="C523" s="1">
        <v>64.2</v>
      </c>
      <c r="D523" s="1">
        <v>62.62</v>
      </c>
      <c r="E523" s="1">
        <v>62.88</v>
      </c>
      <c r="F523" s="1">
        <v>62.88</v>
      </c>
      <c r="G523" s="1">
        <v>1206000</v>
      </c>
    </row>
    <row r="524" spans="1:7" x14ac:dyDescent="0.2">
      <c r="A524" s="38" t="s">
        <v>636</v>
      </c>
      <c r="B524" s="1">
        <v>62.94</v>
      </c>
      <c r="C524" s="1">
        <v>63.24</v>
      </c>
      <c r="D524" s="1">
        <v>62.2</v>
      </c>
      <c r="E524" s="1">
        <v>62.66</v>
      </c>
      <c r="F524" s="1">
        <v>62.66</v>
      </c>
      <c r="G524" s="1">
        <v>721300</v>
      </c>
    </row>
    <row r="525" spans="1:7" x14ac:dyDescent="0.2">
      <c r="A525" s="38" t="s">
        <v>637</v>
      </c>
      <c r="B525" s="1">
        <v>62.66</v>
      </c>
      <c r="C525" s="1">
        <v>64.19</v>
      </c>
      <c r="D525" s="1">
        <v>61.88</v>
      </c>
      <c r="E525" s="1">
        <v>63.91</v>
      </c>
      <c r="F525" s="1">
        <v>63.91</v>
      </c>
      <c r="G525" s="1">
        <v>1296200</v>
      </c>
    </row>
    <row r="526" spans="1:7" x14ac:dyDescent="0.2">
      <c r="A526" s="38" t="s">
        <v>638</v>
      </c>
      <c r="B526" s="1">
        <v>64.5</v>
      </c>
      <c r="C526" s="1">
        <v>64.75</v>
      </c>
      <c r="D526" s="1">
        <v>61.06</v>
      </c>
      <c r="E526" s="1">
        <v>62.06</v>
      </c>
      <c r="F526" s="1">
        <v>62.06</v>
      </c>
      <c r="G526" s="1">
        <v>1917000</v>
      </c>
    </row>
    <row r="527" spans="1:7" x14ac:dyDescent="0.2">
      <c r="A527" s="38" t="s">
        <v>639</v>
      </c>
      <c r="B527" s="1">
        <v>62.09</v>
      </c>
      <c r="C527" s="1">
        <v>64.52</v>
      </c>
      <c r="D527" s="1">
        <v>61.76</v>
      </c>
      <c r="E527" s="1">
        <v>64.14</v>
      </c>
      <c r="F527" s="1">
        <v>64.14</v>
      </c>
      <c r="G527" s="1">
        <v>877400</v>
      </c>
    </row>
    <row r="528" spans="1:7" x14ac:dyDescent="0.2">
      <c r="A528" s="38" t="s">
        <v>640</v>
      </c>
      <c r="B528" s="1">
        <v>63.2</v>
      </c>
      <c r="C528" s="1">
        <v>64.47</v>
      </c>
      <c r="D528" s="1">
        <v>62.23</v>
      </c>
      <c r="E528" s="1">
        <v>64.03</v>
      </c>
      <c r="F528" s="1">
        <v>64.03</v>
      </c>
      <c r="G528" s="1">
        <v>1272200</v>
      </c>
    </row>
    <row r="529" spans="1:7" x14ac:dyDescent="0.2">
      <c r="A529" s="38" t="s">
        <v>641</v>
      </c>
      <c r="B529" s="1">
        <v>64.08</v>
      </c>
      <c r="C529" s="1">
        <v>64.849999999999994</v>
      </c>
      <c r="D529" s="1">
        <v>59.34</v>
      </c>
      <c r="E529" s="1">
        <v>60.71</v>
      </c>
      <c r="F529" s="1">
        <v>60.71</v>
      </c>
      <c r="G529" s="1">
        <v>1910400</v>
      </c>
    </row>
    <row r="530" spans="1:7" x14ac:dyDescent="0.2">
      <c r="A530" s="38" t="s">
        <v>642</v>
      </c>
      <c r="B530" s="1">
        <v>60.41</v>
      </c>
      <c r="C530" s="1">
        <v>60.98</v>
      </c>
      <c r="D530" s="1">
        <v>56.13</v>
      </c>
      <c r="E530" s="1">
        <v>58</v>
      </c>
      <c r="F530" s="1">
        <v>58</v>
      </c>
      <c r="G530" s="1">
        <v>2330600</v>
      </c>
    </row>
    <row r="531" spans="1:7" x14ac:dyDescent="0.2">
      <c r="A531" s="38" t="s">
        <v>643</v>
      </c>
      <c r="B531" s="1">
        <v>57.78</v>
      </c>
      <c r="C531" s="1">
        <v>58.69</v>
      </c>
      <c r="D531" s="1">
        <v>55.58</v>
      </c>
      <c r="E531" s="1">
        <v>57.89</v>
      </c>
      <c r="F531" s="1">
        <v>57.89</v>
      </c>
      <c r="G531" s="1">
        <v>2434800</v>
      </c>
    </row>
    <row r="532" spans="1:7" x14ac:dyDescent="0.2">
      <c r="A532" s="38" t="s">
        <v>644</v>
      </c>
      <c r="B532" s="1">
        <v>57.9</v>
      </c>
      <c r="C532" s="1">
        <v>59.42</v>
      </c>
      <c r="D532" s="1">
        <v>57.31</v>
      </c>
      <c r="E532" s="1">
        <v>59.3</v>
      </c>
      <c r="F532" s="1">
        <v>59.3</v>
      </c>
      <c r="G532" s="1">
        <v>2682200</v>
      </c>
    </row>
    <row r="533" spans="1:7" x14ac:dyDescent="0.2">
      <c r="A533" s="38" t="s">
        <v>645</v>
      </c>
      <c r="B533" s="1">
        <v>58.88</v>
      </c>
      <c r="C533" s="1">
        <v>62.49</v>
      </c>
      <c r="D533" s="1">
        <v>58.51</v>
      </c>
      <c r="E533" s="1">
        <v>62.25</v>
      </c>
      <c r="F533" s="1">
        <v>62.25</v>
      </c>
      <c r="G533" s="1">
        <v>2233800</v>
      </c>
    </row>
    <row r="534" spans="1:7" x14ac:dyDescent="0.2">
      <c r="A534" s="38" t="s">
        <v>646</v>
      </c>
      <c r="B534" s="1">
        <v>62.5</v>
      </c>
      <c r="C534" s="1">
        <v>62.89</v>
      </c>
      <c r="D534" s="1">
        <v>60.8</v>
      </c>
      <c r="E534" s="1">
        <v>62</v>
      </c>
      <c r="F534" s="1">
        <v>62</v>
      </c>
      <c r="G534" s="1">
        <v>2208400</v>
      </c>
    </row>
    <row r="535" spans="1:7" x14ac:dyDescent="0.2">
      <c r="A535" s="38" t="s">
        <v>647</v>
      </c>
      <c r="B535" s="1">
        <v>62.05</v>
      </c>
      <c r="C535" s="1">
        <v>63.59</v>
      </c>
      <c r="D535" s="1">
        <v>62.01</v>
      </c>
      <c r="E535" s="1">
        <v>63.27</v>
      </c>
      <c r="F535" s="1">
        <v>63.27</v>
      </c>
      <c r="G535" s="1">
        <v>4132200</v>
      </c>
    </row>
    <row r="536" spans="1:7" x14ac:dyDescent="0.2">
      <c r="A536" s="38" t="s">
        <v>648</v>
      </c>
      <c r="B536" s="1">
        <v>74.75</v>
      </c>
      <c r="C536" s="1">
        <v>77.31</v>
      </c>
      <c r="D536" s="1">
        <v>72.239999999999995</v>
      </c>
      <c r="E536" s="1">
        <v>75.099999999999994</v>
      </c>
      <c r="F536" s="1">
        <v>75.099999999999994</v>
      </c>
      <c r="G536" s="1">
        <v>12199900</v>
      </c>
    </row>
    <row r="537" spans="1:7" x14ac:dyDescent="0.2">
      <c r="A537" s="38" t="s">
        <v>649</v>
      </c>
      <c r="B537" s="1">
        <v>74.06</v>
      </c>
      <c r="C537" s="1">
        <v>76.97</v>
      </c>
      <c r="D537" s="1">
        <v>73.08</v>
      </c>
      <c r="E537" s="1">
        <v>73.87</v>
      </c>
      <c r="F537" s="1">
        <v>73.87</v>
      </c>
      <c r="G537" s="1">
        <v>3642900</v>
      </c>
    </row>
    <row r="538" spans="1:7" x14ac:dyDescent="0.2">
      <c r="A538" s="38" t="s">
        <v>650</v>
      </c>
      <c r="B538" s="1">
        <v>74.5</v>
      </c>
      <c r="C538" s="1">
        <v>79.2</v>
      </c>
      <c r="D538" s="1">
        <v>74</v>
      </c>
      <c r="E538" s="1">
        <v>77.92</v>
      </c>
      <c r="F538" s="1">
        <v>77.92</v>
      </c>
      <c r="G538" s="1">
        <v>3927800</v>
      </c>
    </row>
    <row r="539" spans="1:7" x14ac:dyDescent="0.2">
      <c r="A539" s="38" t="s">
        <v>651</v>
      </c>
      <c r="B539" s="1">
        <v>77.069999999999993</v>
      </c>
      <c r="C539" s="1">
        <v>79.47</v>
      </c>
      <c r="D539" s="1">
        <v>76.599999999999994</v>
      </c>
      <c r="E539" s="1">
        <v>77.489999999999995</v>
      </c>
      <c r="F539" s="1">
        <v>77.489999999999995</v>
      </c>
      <c r="G539" s="1">
        <v>1955100</v>
      </c>
    </row>
    <row r="540" spans="1:7" x14ac:dyDescent="0.2">
      <c r="A540" s="38" t="s">
        <v>652</v>
      </c>
      <c r="B540" s="1">
        <v>77.400000000000006</v>
      </c>
      <c r="C540" s="1">
        <v>78.09</v>
      </c>
      <c r="D540" s="1">
        <v>73.760000000000005</v>
      </c>
      <c r="E540" s="1">
        <v>74.17</v>
      </c>
      <c r="F540" s="1">
        <v>74.17</v>
      </c>
      <c r="G540" s="1">
        <v>3175200</v>
      </c>
    </row>
    <row r="541" spans="1:7" x14ac:dyDescent="0.2">
      <c r="A541" s="38" t="s">
        <v>653</v>
      </c>
      <c r="B541" s="1">
        <v>74.849999999999994</v>
      </c>
      <c r="C541" s="1">
        <v>76.989999999999995</v>
      </c>
      <c r="D541" s="1">
        <v>74.099999999999994</v>
      </c>
      <c r="E541" s="1">
        <v>76.75</v>
      </c>
      <c r="F541" s="1">
        <v>76.75</v>
      </c>
      <c r="G541" s="1">
        <v>2774800</v>
      </c>
    </row>
    <row r="542" spans="1:7" x14ac:dyDescent="0.2">
      <c r="A542" s="38" t="s">
        <v>654</v>
      </c>
      <c r="B542" s="1">
        <v>73.14</v>
      </c>
      <c r="C542" s="1">
        <v>75.88</v>
      </c>
      <c r="D542" s="1">
        <v>73.11</v>
      </c>
      <c r="E542" s="1">
        <v>74.63</v>
      </c>
      <c r="F542" s="1">
        <v>74.63</v>
      </c>
      <c r="G542" s="1">
        <v>2348700</v>
      </c>
    </row>
    <row r="543" spans="1:7" x14ac:dyDescent="0.2">
      <c r="A543" s="38" t="s">
        <v>655</v>
      </c>
      <c r="B543" s="1">
        <v>75.930000000000007</v>
      </c>
      <c r="C543" s="1">
        <v>76.73</v>
      </c>
      <c r="D543" s="1">
        <v>75.290000000000006</v>
      </c>
      <c r="E543" s="1">
        <v>75.7</v>
      </c>
      <c r="F543" s="1">
        <v>75.7</v>
      </c>
      <c r="G543" s="1">
        <v>1658200</v>
      </c>
    </row>
    <row r="544" spans="1:7" x14ac:dyDescent="0.2">
      <c r="A544" s="38" t="s">
        <v>656</v>
      </c>
      <c r="B544" s="1">
        <v>75.7</v>
      </c>
      <c r="C544" s="1">
        <v>77.650000000000006</v>
      </c>
      <c r="D544" s="1">
        <v>74.52</v>
      </c>
      <c r="E544" s="1">
        <v>77.489999999999995</v>
      </c>
      <c r="F544" s="1">
        <v>77.489999999999995</v>
      </c>
      <c r="G544" s="1">
        <v>1625300</v>
      </c>
    </row>
    <row r="545" spans="1:7" x14ac:dyDescent="0.2">
      <c r="A545" s="38" t="s">
        <v>657</v>
      </c>
      <c r="B545" s="1">
        <v>77.599999999999994</v>
      </c>
      <c r="C545" s="1">
        <v>78.94</v>
      </c>
      <c r="D545" s="1">
        <v>76.63</v>
      </c>
      <c r="E545" s="1">
        <v>78.05</v>
      </c>
      <c r="F545" s="1">
        <v>78.05</v>
      </c>
      <c r="G545" s="1">
        <v>2064000</v>
      </c>
    </row>
    <row r="546" spans="1:7" x14ac:dyDescent="0.2">
      <c r="A546" s="38" t="s">
        <v>658</v>
      </c>
      <c r="B546" s="1">
        <v>78</v>
      </c>
      <c r="C546" s="1">
        <v>78</v>
      </c>
      <c r="D546" s="1">
        <v>75.5</v>
      </c>
      <c r="E546" s="1">
        <v>75.790000000000006</v>
      </c>
      <c r="F546" s="1">
        <v>75.790000000000006</v>
      </c>
      <c r="G546" s="1">
        <v>2041400</v>
      </c>
    </row>
    <row r="547" spans="1:7" x14ac:dyDescent="0.2">
      <c r="A547" s="38" t="s">
        <v>659</v>
      </c>
      <c r="B547" s="1">
        <v>75.89</v>
      </c>
      <c r="C547" s="1">
        <v>76.69</v>
      </c>
      <c r="D547" s="1">
        <v>75.209999999999994</v>
      </c>
      <c r="E547" s="1">
        <v>76.44</v>
      </c>
      <c r="F547" s="1">
        <v>76.44</v>
      </c>
      <c r="G547" s="1">
        <v>1697300</v>
      </c>
    </row>
    <row r="548" spans="1:7" x14ac:dyDescent="0.2">
      <c r="A548" s="38" t="s">
        <v>660</v>
      </c>
      <c r="B548" s="1">
        <v>77.13</v>
      </c>
      <c r="C548" s="1">
        <v>81.430000000000007</v>
      </c>
      <c r="D548" s="1">
        <v>76.67</v>
      </c>
      <c r="E548" s="1">
        <v>80.55</v>
      </c>
      <c r="F548" s="1">
        <v>80.55</v>
      </c>
      <c r="G548" s="1">
        <v>4340900</v>
      </c>
    </row>
    <row r="549" spans="1:7" x14ac:dyDescent="0.2">
      <c r="A549" s="38" t="s">
        <v>661</v>
      </c>
      <c r="B549" s="1">
        <v>81.78</v>
      </c>
      <c r="C549" s="1">
        <v>82.78</v>
      </c>
      <c r="D549" s="1">
        <v>80.14</v>
      </c>
      <c r="E549" s="1">
        <v>81.16</v>
      </c>
      <c r="F549" s="1">
        <v>81.16</v>
      </c>
      <c r="G549" s="1">
        <v>2743900</v>
      </c>
    </row>
    <row r="550" spans="1:7" x14ac:dyDescent="0.2">
      <c r="A550" s="38" t="s">
        <v>662</v>
      </c>
      <c r="B550" s="1">
        <v>81.5</v>
      </c>
      <c r="C550" s="1">
        <v>81.98</v>
      </c>
      <c r="D550" s="1">
        <v>79.84</v>
      </c>
      <c r="E550" s="1">
        <v>80.31</v>
      </c>
      <c r="F550" s="1">
        <v>80.31</v>
      </c>
      <c r="G550" s="1">
        <v>2374100</v>
      </c>
    </row>
    <row r="551" spans="1:7" x14ac:dyDescent="0.2">
      <c r="A551" s="38" t="s">
        <v>663</v>
      </c>
      <c r="B551" s="1">
        <v>80.8</v>
      </c>
      <c r="C551" s="1">
        <v>81.540000000000006</v>
      </c>
      <c r="D551" s="1">
        <v>79.819999999999993</v>
      </c>
      <c r="E551" s="1">
        <v>80.22</v>
      </c>
      <c r="F551" s="1">
        <v>80.22</v>
      </c>
      <c r="G551" s="1">
        <v>1558900</v>
      </c>
    </row>
    <row r="552" spans="1:7" x14ac:dyDescent="0.2">
      <c r="A552" s="38" t="s">
        <v>664</v>
      </c>
      <c r="B552" s="1">
        <v>80.17</v>
      </c>
      <c r="C552" s="1">
        <v>81.73</v>
      </c>
      <c r="D552" s="1">
        <v>79.89</v>
      </c>
      <c r="E552" s="1">
        <v>80.989999999999995</v>
      </c>
      <c r="F552" s="1">
        <v>80.989999999999995</v>
      </c>
      <c r="G552" s="1">
        <v>1090900</v>
      </c>
    </row>
    <row r="553" spans="1:7" x14ac:dyDescent="0.2">
      <c r="A553" s="38" t="s">
        <v>665</v>
      </c>
      <c r="B553" s="1">
        <v>80.8</v>
      </c>
      <c r="C553" s="1">
        <v>81.56</v>
      </c>
      <c r="D553" s="1">
        <v>79.67</v>
      </c>
      <c r="E553" s="1">
        <v>79.989999999999995</v>
      </c>
      <c r="F553" s="1">
        <v>79.989999999999995</v>
      </c>
      <c r="G553" s="1">
        <v>1237400</v>
      </c>
    </row>
    <row r="554" spans="1:7" x14ac:dyDescent="0.2">
      <c r="A554" s="38" t="s">
        <v>666</v>
      </c>
      <c r="B554" s="1">
        <v>79.510000000000005</v>
      </c>
      <c r="C554" s="1">
        <v>81.2</v>
      </c>
      <c r="D554" s="1">
        <v>79.510000000000005</v>
      </c>
      <c r="E554" s="1">
        <v>80.66</v>
      </c>
      <c r="F554" s="1">
        <v>80.66</v>
      </c>
      <c r="G554" s="1">
        <v>927200</v>
      </c>
    </row>
    <row r="555" spans="1:7" x14ac:dyDescent="0.2">
      <c r="A555" s="38" t="s">
        <v>667</v>
      </c>
      <c r="B555" s="1">
        <v>82.27</v>
      </c>
      <c r="C555" s="1">
        <v>87.91</v>
      </c>
      <c r="D555" s="1">
        <v>81.040000000000006</v>
      </c>
      <c r="E555" s="1">
        <v>87.11</v>
      </c>
      <c r="F555" s="1">
        <v>87.11</v>
      </c>
      <c r="G555" s="1">
        <v>3705400</v>
      </c>
    </row>
    <row r="556" spans="1:7" x14ac:dyDescent="0.2">
      <c r="A556" s="38" t="s">
        <v>668</v>
      </c>
      <c r="B556" s="1">
        <v>86.71</v>
      </c>
      <c r="C556" s="1">
        <v>86.9</v>
      </c>
      <c r="D556" s="1">
        <v>79.680000000000007</v>
      </c>
      <c r="E556" s="1">
        <v>81.709999999999994</v>
      </c>
      <c r="F556" s="1">
        <v>81.709999999999994</v>
      </c>
      <c r="G556" s="1">
        <v>3697300</v>
      </c>
    </row>
    <row r="557" spans="1:7" x14ac:dyDescent="0.2">
      <c r="A557" s="38" t="s">
        <v>669</v>
      </c>
      <c r="B557" s="1">
        <v>82</v>
      </c>
      <c r="C557" s="1">
        <v>82.49</v>
      </c>
      <c r="D557" s="1">
        <v>78.92</v>
      </c>
      <c r="E557" s="1">
        <v>80.5</v>
      </c>
      <c r="F557" s="1">
        <v>80.5</v>
      </c>
      <c r="G557" s="1">
        <v>2019200</v>
      </c>
    </row>
    <row r="558" spans="1:7" x14ac:dyDescent="0.2">
      <c r="A558" s="38" t="s">
        <v>670</v>
      </c>
      <c r="B558" s="1">
        <v>80</v>
      </c>
      <c r="C558" s="1">
        <v>84.83</v>
      </c>
      <c r="D558" s="1">
        <v>79.709999999999994</v>
      </c>
      <c r="E558" s="1">
        <v>82.32</v>
      </c>
      <c r="F558" s="1">
        <v>82.32</v>
      </c>
      <c r="G558" s="1">
        <v>1816300</v>
      </c>
    </row>
    <row r="559" spans="1:7" x14ac:dyDescent="0.2">
      <c r="A559" s="38" t="s">
        <v>671</v>
      </c>
      <c r="B559" s="1">
        <v>82.51</v>
      </c>
      <c r="C559" s="1">
        <v>84.68</v>
      </c>
      <c r="D559" s="1">
        <v>81.73</v>
      </c>
      <c r="E559" s="1">
        <v>84.31</v>
      </c>
      <c r="F559" s="1">
        <v>84.31</v>
      </c>
      <c r="G559" s="1">
        <v>1596700</v>
      </c>
    </row>
    <row r="560" spans="1:7" x14ac:dyDescent="0.2">
      <c r="A560" s="38" t="s">
        <v>672</v>
      </c>
      <c r="B560" s="1">
        <v>83.81</v>
      </c>
      <c r="C560" s="1">
        <v>87.22</v>
      </c>
      <c r="D560" s="1">
        <v>83.51</v>
      </c>
      <c r="E560" s="1">
        <v>85.29</v>
      </c>
      <c r="F560" s="1">
        <v>85.29</v>
      </c>
      <c r="G560" s="1">
        <v>2296900</v>
      </c>
    </row>
    <row r="561" spans="1:7" x14ac:dyDescent="0.2">
      <c r="A561" s="38" t="s">
        <v>673</v>
      </c>
      <c r="B561" s="1">
        <v>85.9</v>
      </c>
      <c r="C561" s="1">
        <v>86.21</v>
      </c>
      <c r="D561" s="1">
        <v>81.5</v>
      </c>
      <c r="E561" s="1">
        <v>85.01</v>
      </c>
      <c r="F561" s="1">
        <v>85.01</v>
      </c>
      <c r="G561" s="1">
        <v>2234800</v>
      </c>
    </row>
    <row r="562" spans="1:7" x14ac:dyDescent="0.2">
      <c r="A562" s="38" t="s">
        <v>674</v>
      </c>
      <c r="B562" s="1">
        <v>85.22</v>
      </c>
      <c r="C562" s="1">
        <v>86.82</v>
      </c>
      <c r="D562" s="1">
        <v>84</v>
      </c>
      <c r="E562" s="1">
        <v>85.31</v>
      </c>
      <c r="F562" s="1">
        <v>85.31</v>
      </c>
      <c r="G562" s="1">
        <v>2312700</v>
      </c>
    </row>
    <row r="563" spans="1:7" x14ac:dyDescent="0.2">
      <c r="A563" s="38" t="s">
        <v>675</v>
      </c>
      <c r="B563" s="1">
        <v>85.77</v>
      </c>
      <c r="C563" s="1">
        <v>87.5</v>
      </c>
      <c r="D563" s="1">
        <v>85.58</v>
      </c>
      <c r="E563" s="1">
        <v>87.28</v>
      </c>
      <c r="F563" s="1">
        <v>87.28</v>
      </c>
      <c r="G563" s="1">
        <v>1786700</v>
      </c>
    </row>
    <row r="564" spans="1:7" x14ac:dyDescent="0.2">
      <c r="A564" s="38" t="s">
        <v>676</v>
      </c>
      <c r="B564" s="1">
        <v>87.01</v>
      </c>
      <c r="C564" s="1">
        <v>87.24</v>
      </c>
      <c r="D564" s="1">
        <v>83.01</v>
      </c>
      <c r="E564" s="1">
        <v>84.41</v>
      </c>
      <c r="F564" s="1">
        <v>84.41</v>
      </c>
      <c r="G564" s="1">
        <v>2230400</v>
      </c>
    </row>
    <row r="565" spans="1:7" x14ac:dyDescent="0.2">
      <c r="A565" s="38" t="s">
        <v>677</v>
      </c>
      <c r="B565" s="1">
        <v>84.35</v>
      </c>
      <c r="C565" s="1">
        <v>86.8</v>
      </c>
      <c r="D565" s="1">
        <v>84.32</v>
      </c>
      <c r="E565" s="1">
        <v>85.38</v>
      </c>
      <c r="F565" s="1">
        <v>85.38</v>
      </c>
      <c r="G565" s="1">
        <v>2159300</v>
      </c>
    </row>
    <row r="566" spans="1:7" x14ac:dyDescent="0.2">
      <c r="A566" s="38" t="s">
        <v>678</v>
      </c>
      <c r="B566" s="1">
        <v>85.31</v>
      </c>
      <c r="C566" s="1">
        <v>86.48</v>
      </c>
      <c r="D566" s="1">
        <v>81.3</v>
      </c>
      <c r="E566" s="1">
        <v>82.87</v>
      </c>
      <c r="F566" s="1">
        <v>82.87</v>
      </c>
      <c r="G566" s="1">
        <v>1857500</v>
      </c>
    </row>
    <row r="567" spans="1:7" x14ac:dyDescent="0.2">
      <c r="A567" s="38" t="s">
        <v>679</v>
      </c>
      <c r="B567" s="1">
        <v>83.3</v>
      </c>
      <c r="C567" s="1">
        <v>85.16</v>
      </c>
      <c r="D567" s="1">
        <v>81.180000000000007</v>
      </c>
      <c r="E567" s="1">
        <v>84.83</v>
      </c>
      <c r="F567" s="1">
        <v>84.83</v>
      </c>
      <c r="G567" s="1">
        <v>2204000</v>
      </c>
    </row>
    <row r="568" spans="1:7" x14ac:dyDescent="0.2">
      <c r="A568" s="38" t="s">
        <v>680</v>
      </c>
      <c r="B568" s="1">
        <v>85.31</v>
      </c>
      <c r="C568" s="1">
        <v>86.24</v>
      </c>
      <c r="D568" s="1">
        <v>83.27</v>
      </c>
      <c r="E568" s="1">
        <v>83.73</v>
      </c>
      <c r="F568" s="1">
        <v>83.73</v>
      </c>
      <c r="G568" s="1">
        <v>1462700</v>
      </c>
    </row>
    <row r="569" spans="1:7" x14ac:dyDescent="0.2">
      <c r="A569" s="38" t="s">
        <v>681</v>
      </c>
      <c r="B569" s="1">
        <v>82.35</v>
      </c>
      <c r="C569" s="1">
        <v>84.39</v>
      </c>
      <c r="D569" s="1">
        <v>80.77</v>
      </c>
      <c r="E569" s="1">
        <v>83.36</v>
      </c>
      <c r="F569" s="1">
        <v>83.36</v>
      </c>
      <c r="G569" s="1">
        <v>1808200</v>
      </c>
    </row>
    <row r="570" spans="1:7" x14ac:dyDescent="0.2">
      <c r="A570" s="38" t="s">
        <v>682</v>
      </c>
      <c r="B570" s="1">
        <v>83.87</v>
      </c>
      <c r="C570" s="1">
        <v>87.97</v>
      </c>
      <c r="D570" s="1">
        <v>83.68</v>
      </c>
      <c r="E570" s="1">
        <v>87.7</v>
      </c>
      <c r="F570" s="1">
        <v>87.7</v>
      </c>
      <c r="G570" s="1">
        <v>2658800</v>
      </c>
    </row>
    <row r="571" spans="1:7" x14ac:dyDescent="0.2">
      <c r="A571" s="38" t="s">
        <v>683</v>
      </c>
      <c r="B571" s="1">
        <v>88.09</v>
      </c>
      <c r="C571" s="1">
        <v>88.88</v>
      </c>
      <c r="D571" s="1">
        <v>84.55</v>
      </c>
      <c r="E571" s="1">
        <v>84.79</v>
      </c>
      <c r="F571" s="1">
        <v>84.79</v>
      </c>
      <c r="G571" s="1">
        <v>1800900</v>
      </c>
    </row>
    <row r="572" spans="1:7" x14ac:dyDescent="0.2">
      <c r="A572" s="38" t="s">
        <v>684</v>
      </c>
      <c r="B572" s="1">
        <v>85.01</v>
      </c>
      <c r="C572" s="1">
        <v>86.86</v>
      </c>
      <c r="D572" s="1">
        <v>84.8</v>
      </c>
      <c r="E572" s="1">
        <v>85.72</v>
      </c>
      <c r="F572" s="1">
        <v>85.72</v>
      </c>
      <c r="G572" s="1">
        <v>1211000</v>
      </c>
    </row>
    <row r="573" spans="1:7" x14ac:dyDescent="0.2">
      <c r="A573" s="38" t="s">
        <v>685</v>
      </c>
      <c r="B573" s="1">
        <v>85.5</v>
      </c>
      <c r="C573" s="1">
        <v>87.87</v>
      </c>
      <c r="D573" s="1">
        <v>85.5</v>
      </c>
      <c r="E573" s="1">
        <v>86.28</v>
      </c>
      <c r="F573" s="1">
        <v>86.28</v>
      </c>
      <c r="G573" s="1">
        <v>1843800</v>
      </c>
    </row>
    <row r="574" spans="1:7" x14ac:dyDescent="0.2">
      <c r="A574" s="38" t="s">
        <v>686</v>
      </c>
      <c r="B574" s="1">
        <v>87</v>
      </c>
      <c r="C574" s="1">
        <v>87.55</v>
      </c>
      <c r="D574" s="1">
        <v>83.2</v>
      </c>
      <c r="E574" s="1">
        <v>83.75</v>
      </c>
      <c r="F574" s="1">
        <v>83.75</v>
      </c>
      <c r="G574" s="1">
        <v>2150800</v>
      </c>
    </row>
    <row r="575" spans="1:7" x14ac:dyDescent="0.2">
      <c r="A575" s="38" t="s">
        <v>687</v>
      </c>
      <c r="B575" s="1">
        <v>83</v>
      </c>
      <c r="C575" s="1">
        <v>83.63</v>
      </c>
      <c r="D575" s="1">
        <v>78.59</v>
      </c>
      <c r="E575" s="1">
        <v>79.569999999999993</v>
      </c>
      <c r="F575" s="1">
        <v>79.569999999999993</v>
      </c>
      <c r="G575" s="1">
        <v>2844600</v>
      </c>
    </row>
    <row r="576" spans="1:7" x14ac:dyDescent="0.2">
      <c r="A576" s="38" t="s">
        <v>688</v>
      </c>
      <c r="B576" s="1">
        <v>80.349999999999994</v>
      </c>
      <c r="C576" s="1">
        <v>81.819999999999993</v>
      </c>
      <c r="D576" s="1">
        <v>79.63</v>
      </c>
      <c r="E576" s="1">
        <v>80.900000000000006</v>
      </c>
      <c r="F576" s="1">
        <v>80.900000000000006</v>
      </c>
      <c r="G576" s="1">
        <v>2026800</v>
      </c>
    </row>
    <row r="577" spans="1:7" x14ac:dyDescent="0.2">
      <c r="A577" s="38" t="s">
        <v>689</v>
      </c>
      <c r="B577" s="1">
        <v>80.16</v>
      </c>
      <c r="C577" s="1">
        <v>80.5</v>
      </c>
      <c r="D577" s="1">
        <v>76.09</v>
      </c>
      <c r="E577" s="1">
        <v>78.09</v>
      </c>
      <c r="F577" s="1">
        <v>78.09</v>
      </c>
      <c r="G577" s="1">
        <v>2458700</v>
      </c>
    </row>
    <row r="578" spans="1:7" x14ac:dyDescent="0.2">
      <c r="A578" s="38" t="s">
        <v>690</v>
      </c>
      <c r="B578" s="1">
        <v>78.150000000000006</v>
      </c>
      <c r="C578" s="1">
        <v>79.989999999999995</v>
      </c>
      <c r="D578" s="1">
        <v>74.599999999999994</v>
      </c>
      <c r="E578" s="1">
        <v>76.62</v>
      </c>
      <c r="F578" s="1">
        <v>76.62</v>
      </c>
      <c r="G578" s="1">
        <v>2516700</v>
      </c>
    </row>
    <row r="579" spans="1:7" x14ac:dyDescent="0.2">
      <c r="A579" s="38" t="s">
        <v>691</v>
      </c>
      <c r="B579" s="1">
        <v>75.52</v>
      </c>
      <c r="C579" s="1">
        <v>75.89</v>
      </c>
      <c r="D579" s="1">
        <v>71.459999999999994</v>
      </c>
      <c r="E579" s="1">
        <v>74.09</v>
      </c>
      <c r="F579" s="1">
        <v>74.09</v>
      </c>
      <c r="G579" s="1">
        <v>2975100</v>
      </c>
    </row>
    <row r="580" spans="1:7" x14ac:dyDescent="0.2">
      <c r="A580" s="38" t="s">
        <v>692</v>
      </c>
      <c r="B580" s="1">
        <v>74.69</v>
      </c>
      <c r="C580" s="1">
        <v>76.849999999999994</v>
      </c>
      <c r="D580" s="1">
        <v>73.819999999999993</v>
      </c>
      <c r="E580" s="1">
        <v>74.33</v>
      </c>
      <c r="F580" s="1">
        <v>74.33</v>
      </c>
      <c r="G580" s="1">
        <v>2924900</v>
      </c>
    </row>
    <row r="581" spans="1:7" x14ac:dyDescent="0.2">
      <c r="A581" s="38" t="s">
        <v>693</v>
      </c>
      <c r="B581" s="1">
        <v>73.650000000000006</v>
      </c>
      <c r="C581" s="1">
        <v>74.209999999999994</v>
      </c>
      <c r="D581" s="1">
        <v>67.7</v>
      </c>
      <c r="E581" s="1">
        <v>68.02</v>
      </c>
      <c r="F581" s="1">
        <v>68.02</v>
      </c>
      <c r="G581" s="1">
        <v>4593200</v>
      </c>
    </row>
    <row r="582" spans="1:7" x14ac:dyDescent="0.2">
      <c r="A582" s="38" t="s">
        <v>694</v>
      </c>
      <c r="B582" s="1">
        <v>67.349999999999994</v>
      </c>
      <c r="C582" s="1">
        <v>72.989999999999995</v>
      </c>
      <c r="D582" s="1">
        <v>67.08</v>
      </c>
      <c r="E582" s="1">
        <v>69.290000000000006</v>
      </c>
      <c r="F582" s="1">
        <v>69.290000000000006</v>
      </c>
      <c r="G582" s="1">
        <v>4777600</v>
      </c>
    </row>
    <row r="583" spans="1:7" x14ac:dyDescent="0.2">
      <c r="A583" s="38" t="s">
        <v>695</v>
      </c>
      <c r="B583" s="1">
        <v>76.02</v>
      </c>
      <c r="C583" s="1">
        <v>76.5</v>
      </c>
      <c r="D583" s="1">
        <v>72.37</v>
      </c>
      <c r="E583" s="1">
        <v>75</v>
      </c>
      <c r="F583" s="1">
        <v>75</v>
      </c>
      <c r="G583" s="1">
        <v>3636400</v>
      </c>
    </row>
    <row r="584" spans="1:7" x14ac:dyDescent="0.2">
      <c r="A584" s="38" t="s">
        <v>696</v>
      </c>
      <c r="B584" s="1">
        <v>74.63</v>
      </c>
      <c r="C584" s="1">
        <v>77.14</v>
      </c>
      <c r="D584" s="1">
        <v>73</v>
      </c>
      <c r="E584" s="1">
        <v>76.13</v>
      </c>
      <c r="F584" s="1">
        <v>76.13</v>
      </c>
      <c r="G584" s="1">
        <v>3099100</v>
      </c>
    </row>
    <row r="585" spans="1:7" x14ac:dyDescent="0.2">
      <c r="A585" s="38" t="s">
        <v>697</v>
      </c>
      <c r="B585" s="1">
        <v>70.95</v>
      </c>
      <c r="C585" s="1">
        <v>76.239999999999995</v>
      </c>
      <c r="D585" s="1">
        <v>66.739999999999995</v>
      </c>
      <c r="E585" s="1">
        <v>75.92</v>
      </c>
      <c r="F585" s="1">
        <v>75.92</v>
      </c>
      <c r="G585" s="1">
        <v>21867800</v>
      </c>
    </row>
    <row r="586" spans="1:7" x14ac:dyDescent="0.2">
      <c r="A586" s="38" t="s">
        <v>698</v>
      </c>
      <c r="B586" s="1">
        <v>76.02</v>
      </c>
      <c r="C586" s="1">
        <v>76.58</v>
      </c>
      <c r="D586" s="1">
        <v>71.319999999999993</v>
      </c>
      <c r="E586" s="1">
        <v>74.010000000000005</v>
      </c>
      <c r="F586" s="1">
        <v>74.010000000000005</v>
      </c>
      <c r="G586" s="1">
        <v>5734700</v>
      </c>
    </row>
    <row r="587" spans="1:7" x14ac:dyDescent="0.2">
      <c r="A587" s="38" t="s">
        <v>699</v>
      </c>
      <c r="B587" s="1">
        <v>72.61</v>
      </c>
      <c r="C587" s="1">
        <v>73.510000000000005</v>
      </c>
      <c r="D587" s="1">
        <v>69.81</v>
      </c>
      <c r="E587" s="1">
        <v>71.73</v>
      </c>
      <c r="F587" s="1">
        <v>71.73</v>
      </c>
      <c r="G587" s="1">
        <v>3997300</v>
      </c>
    </row>
    <row r="588" spans="1:7" x14ac:dyDescent="0.2">
      <c r="A588" s="38" t="s">
        <v>700</v>
      </c>
      <c r="B588" s="1">
        <v>72.61</v>
      </c>
      <c r="C588" s="1">
        <v>73.709999999999994</v>
      </c>
      <c r="D588" s="1">
        <v>66.33</v>
      </c>
      <c r="E588" s="1">
        <v>66.41</v>
      </c>
      <c r="F588" s="1">
        <v>66.41</v>
      </c>
      <c r="G588" s="1">
        <v>4909000</v>
      </c>
    </row>
    <row r="589" spans="1:7" x14ac:dyDescent="0.2">
      <c r="A589" s="38" t="s">
        <v>701</v>
      </c>
      <c r="B589" s="1">
        <v>67.760000000000005</v>
      </c>
      <c r="C589" s="1">
        <v>69.88</v>
      </c>
      <c r="D589" s="1">
        <v>65.650000000000006</v>
      </c>
      <c r="E589" s="1">
        <v>69.23</v>
      </c>
      <c r="F589" s="1">
        <v>69.23</v>
      </c>
      <c r="G589" s="1">
        <v>3481200</v>
      </c>
    </row>
    <row r="590" spans="1:7" x14ac:dyDescent="0.2">
      <c r="A590" s="38" t="s">
        <v>702</v>
      </c>
      <c r="B590" s="1">
        <v>66.989999999999995</v>
      </c>
      <c r="C590" s="1">
        <v>70</v>
      </c>
      <c r="D590" s="1">
        <v>66.760000000000005</v>
      </c>
      <c r="E590" s="1">
        <v>69.680000000000007</v>
      </c>
      <c r="F590" s="1">
        <v>69.680000000000007</v>
      </c>
      <c r="G590" s="1">
        <v>2916500</v>
      </c>
    </row>
    <row r="591" spans="1:7" x14ac:dyDescent="0.2">
      <c r="A591" s="38" t="s">
        <v>703</v>
      </c>
      <c r="B591" s="1">
        <v>70.2</v>
      </c>
      <c r="C591" s="1">
        <v>70.53</v>
      </c>
      <c r="D591" s="1">
        <v>63.9</v>
      </c>
      <c r="E591" s="1">
        <v>63.98</v>
      </c>
      <c r="F591" s="1">
        <v>63.98</v>
      </c>
      <c r="G591" s="1">
        <v>3188500</v>
      </c>
    </row>
    <row r="592" spans="1:7" x14ac:dyDescent="0.2">
      <c r="A592" s="38" t="s">
        <v>704</v>
      </c>
      <c r="B592" s="1">
        <v>64.5</v>
      </c>
      <c r="C592" s="1">
        <v>67.75</v>
      </c>
      <c r="D592" s="1">
        <v>64.33</v>
      </c>
      <c r="E592" s="1">
        <v>67.349999999999994</v>
      </c>
      <c r="F592" s="1">
        <v>67.349999999999994</v>
      </c>
      <c r="G592" s="1">
        <v>3504000</v>
      </c>
    </row>
    <row r="593" spans="1:7" x14ac:dyDescent="0.2">
      <c r="A593" s="38" t="s">
        <v>705</v>
      </c>
      <c r="B593" s="1">
        <v>64.5</v>
      </c>
      <c r="C593" s="1">
        <v>66.819999999999993</v>
      </c>
      <c r="D593" s="1">
        <v>62.43</v>
      </c>
      <c r="E593" s="1">
        <v>65.849999999999994</v>
      </c>
      <c r="F593" s="1">
        <v>65.849999999999994</v>
      </c>
      <c r="G593" s="1">
        <v>2865700</v>
      </c>
    </row>
    <row r="594" spans="1:7" x14ac:dyDescent="0.2">
      <c r="A594" s="38" t="s">
        <v>706</v>
      </c>
      <c r="B594" s="1">
        <v>67.38</v>
      </c>
      <c r="C594" s="1">
        <v>68.709999999999994</v>
      </c>
      <c r="D594" s="1">
        <v>64.599999999999994</v>
      </c>
      <c r="E594" s="1">
        <v>65.98</v>
      </c>
      <c r="F594" s="1">
        <v>65.98</v>
      </c>
      <c r="G594" s="1">
        <v>3363900</v>
      </c>
    </row>
    <row r="595" spans="1:7" x14ac:dyDescent="0.2">
      <c r="A595" s="38" t="s">
        <v>707</v>
      </c>
      <c r="B595" s="1">
        <v>65.09</v>
      </c>
      <c r="C595" s="1">
        <v>70.14</v>
      </c>
      <c r="D595" s="1">
        <v>64.19</v>
      </c>
      <c r="E595" s="1">
        <v>69.84</v>
      </c>
      <c r="F595" s="1">
        <v>69.84</v>
      </c>
      <c r="G595" s="1">
        <v>3887000</v>
      </c>
    </row>
    <row r="596" spans="1:7" x14ac:dyDescent="0.2">
      <c r="A596" s="38" t="s">
        <v>708</v>
      </c>
      <c r="B596" s="1">
        <v>72.37</v>
      </c>
      <c r="C596" s="1">
        <v>76.150000000000006</v>
      </c>
      <c r="D596" s="1">
        <v>71.67</v>
      </c>
      <c r="E596" s="1">
        <v>75.22</v>
      </c>
      <c r="F596" s="1">
        <v>75.22</v>
      </c>
      <c r="G596" s="1">
        <v>4859700</v>
      </c>
    </row>
    <row r="597" spans="1:7" x14ac:dyDescent="0.2">
      <c r="A597" s="38" t="s">
        <v>709</v>
      </c>
      <c r="B597" s="1">
        <v>75.290000000000006</v>
      </c>
      <c r="C597" s="1">
        <v>76.900000000000006</v>
      </c>
      <c r="D597" s="1">
        <v>73.25</v>
      </c>
      <c r="E597" s="1">
        <v>76.63</v>
      </c>
      <c r="F597" s="1">
        <v>76.63</v>
      </c>
      <c r="G597" s="1">
        <v>3073700</v>
      </c>
    </row>
    <row r="598" spans="1:7" x14ac:dyDescent="0.2">
      <c r="A598" s="38" t="s">
        <v>710</v>
      </c>
      <c r="B598" s="1">
        <v>76.489999999999995</v>
      </c>
      <c r="C598" s="1">
        <v>77.95</v>
      </c>
      <c r="D598" s="1">
        <v>73.319999999999993</v>
      </c>
      <c r="E598" s="1">
        <v>74.319999999999993</v>
      </c>
      <c r="F598" s="1">
        <v>74.319999999999993</v>
      </c>
      <c r="G598" s="1">
        <v>2474100</v>
      </c>
    </row>
    <row r="599" spans="1:7" x14ac:dyDescent="0.2">
      <c r="A599" s="38" t="s">
        <v>711</v>
      </c>
      <c r="B599" s="1">
        <v>74.319999999999993</v>
      </c>
      <c r="C599" s="1">
        <v>74.319999999999993</v>
      </c>
      <c r="D599" s="1">
        <v>70.180000000000007</v>
      </c>
      <c r="E599" s="1">
        <v>71.77</v>
      </c>
      <c r="F599" s="1">
        <v>71.77</v>
      </c>
      <c r="G599" s="1">
        <v>3426300</v>
      </c>
    </row>
    <row r="600" spans="1:7" x14ac:dyDescent="0.2">
      <c r="A600" s="38" t="s">
        <v>712</v>
      </c>
      <c r="B600" s="1">
        <v>72.47</v>
      </c>
      <c r="C600" s="1">
        <v>74.569999999999993</v>
      </c>
      <c r="D600" s="1">
        <v>69.959999999999994</v>
      </c>
      <c r="E600" s="1">
        <v>71.02</v>
      </c>
      <c r="F600" s="1">
        <v>71.02</v>
      </c>
      <c r="G600" s="1">
        <v>5630200</v>
      </c>
    </row>
    <row r="601" spans="1:7" x14ac:dyDescent="0.2">
      <c r="A601" s="38" t="s">
        <v>713</v>
      </c>
      <c r="B601" s="1">
        <v>82.25</v>
      </c>
      <c r="C601" s="1">
        <v>96.97</v>
      </c>
      <c r="D601" s="1">
        <v>80.7</v>
      </c>
      <c r="E601" s="1">
        <v>96.19</v>
      </c>
      <c r="F601" s="1">
        <v>96.19</v>
      </c>
      <c r="G601" s="1">
        <v>25260900</v>
      </c>
    </row>
    <row r="602" spans="1:7" x14ac:dyDescent="0.2">
      <c r="A602" s="38" t="s">
        <v>714</v>
      </c>
      <c r="B602" s="1">
        <v>94.65</v>
      </c>
      <c r="C602" s="1">
        <v>98.89</v>
      </c>
      <c r="D602" s="1">
        <v>91.66</v>
      </c>
      <c r="E602" s="1">
        <v>91.95</v>
      </c>
      <c r="F602" s="1">
        <v>91.95</v>
      </c>
      <c r="G602" s="1">
        <v>9755100</v>
      </c>
    </row>
    <row r="603" spans="1:7" x14ac:dyDescent="0.2">
      <c r="A603" s="38" t="s">
        <v>715</v>
      </c>
      <c r="B603" s="1">
        <v>90.5</v>
      </c>
      <c r="C603" s="1">
        <v>95.89</v>
      </c>
      <c r="D603" s="1">
        <v>89.87</v>
      </c>
      <c r="E603" s="1">
        <v>92.23</v>
      </c>
      <c r="F603" s="1">
        <v>92.23</v>
      </c>
      <c r="G603" s="1">
        <v>8338100</v>
      </c>
    </row>
    <row r="604" spans="1:7" x14ac:dyDescent="0.2">
      <c r="A604" s="38" t="s">
        <v>716</v>
      </c>
      <c r="B604" s="1">
        <v>91.66</v>
      </c>
      <c r="C604" s="1">
        <v>92.08</v>
      </c>
      <c r="D604" s="1">
        <v>81.78</v>
      </c>
      <c r="E604" s="1">
        <v>83.34</v>
      </c>
      <c r="F604" s="1">
        <v>83.34</v>
      </c>
      <c r="G604" s="1">
        <v>9714800</v>
      </c>
    </row>
    <row r="605" spans="1:7" x14ac:dyDescent="0.2">
      <c r="A605" s="38" t="s">
        <v>717</v>
      </c>
      <c r="B605" s="1">
        <v>84.13</v>
      </c>
      <c r="C605" s="1">
        <v>87.79</v>
      </c>
      <c r="D605" s="1">
        <v>83.69</v>
      </c>
      <c r="E605" s="1">
        <v>85.1</v>
      </c>
      <c r="F605" s="1">
        <v>85.1</v>
      </c>
      <c r="G605" s="1">
        <v>4623600</v>
      </c>
    </row>
    <row r="606" spans="1:7" x14ac:dyDescent="0.2">
      <c r="A606" s="38" t="s">
        <v>718</v>
      </c>
      <c r="B606" s="1">
        <v>86.73</v>
      </c>
      <c r="C606" s="1">
        <v>87.45</v>
      </c>
      <c r="D606" s="1">
        <v>82.6</v>
      </c>
      <c r="E606" s="1">
        <v>83.96</v>
      </c>
      <c r="F606" s="1">
        <v>83.96</v>
      </c>
      <c r="G606" s="1">
        <v>4511300</v>
      </c>
    </row>
    <row r="607" spans="1:7" x14ac:dyDescent="0.2">
      <c r="A607" s="38" t="s">
        <v>719</v>
      </c>
      <c r="B607" s="1">
        <v>82.54</v>
      </c>
      <c r="C607" s="1">
        <v>91.67</v>
      </c>
      <c r="D607" s="1">
        <v>82.22</v>
      </c>
      <c r="E607" s="1">
        <v>89.78</v>
      </c>
      <c r="F607" s="1">
        <v>89.78</v>
      </c>
      <c r="G607" s="1">
        <v>7371000</v>
      </c>
    </row>
    <row r="608" spans="1:7" x14ac:dyDescent="0.2">
      <c r="A608" s="38" t="s">
        <v>720</v>
      </c>
      <c r="B608" s="1">
        <v>87.98</v>
      </c>
      <c r="C608" s="1">
        <v>90.43</v>
      </c>
      <c r="D608" s="1">
        <v>87.01</v>
      </c>
      <c r="E608" s="1">
        <v>89.17</v>
      </c>
      <c r="F608" s="1">
        <v>89.17</v>
      </c>
      <c r="G608" s="1">
        <v>3829300</v>
      </c>
    </row>
    <row r="609" spans="1:7" x14ac:dyDescent="0.2">
      <c r="A609" s="38" t="s">
        <v>721</v>
      </c>
      <c r="B609" s="1">
        <v>89</v>
      </c>
      <c r="C609" s="1">
        <v>90</v>
      </c>
      <c r="D609" s="1">
        <v>76.34</v>
      </c>
      <c r="E609" s="1">
        <v>76.900000000000006</v>
      </c>
      <c r="F609" s="1">
        <v>76.900000000000006</v>
      </c>
      <c r="G609" s="1">
        <v>9198600</v>
      </c>
    </row>
    <row r="610" spans="1:7" x14ac:dyDescent="0.2">
      <c r="A610" s="38" t="s">
        <v>722</v>
      </c>
      <c r="B610" s="1">
        <v>71.61</v>
      </c>
      <c r="C610" s="1">
        <v>78.64</v>
      </c>
      <c r="D610" s="1">
        <v>71.56</v>
      </c>
      <c r="E610" s="1">
        <v>75.89</v>
      </c>
      <c r="F610" s="1">
        <v>75.89</v>
      </c>
      <c r="G610" s="1">
        <v>5957900</v>
      </c>
    </row>
    <row r="611" spans="1:7" x14ac:dyDescent="0.2">
      <c r="A611" s="38" t="s">
        <v>723</v>
      </c>
      <c r="B611" s="1">
        <v>78.5</v>
      </c>
      <c r="C611" s="1">
        <v>78.709999999999994</v>
      </c>
      <c r="D611" s="1">
        <v>75.34</v>
      </c>
      <c r="E611" s="1">
        <v>76.959999999999994</v>
      </c>
      <c r="F611" s="1">
        <v>76.959999999999994</v>
      </c>
      <c r="G611" s="1">
        <v>3926600</v>
      </c>
    </row>
    <row r="612" spans="1:7" x14ac:dyDescent="0.2">
      <c r="A612" s="38" t="s">
        <v>724</v>
      </c>
      <c r="B612" s="1">
        <v>75.5</v>
      </c>
      <c r="C612" s="1">
        <v>81.41</v>
      </c>
      <c r="D612" s="1">
        <v>75.06</v>
      </c>
      <c r="E612" s="1">
        <v>80.62</v>
      </c>
      <c r="F612" s="1">
        <v>80.62</v>
      </c>
      <c r="G612" s="1">
        <v>2582700</v>
      </c>
    </row>
    <row r="613" spans="1:7" x14ac:dyDescent="0.2">
      <c r="A613" s="38" t="s">
        <v>725</v>
      </c>
      <c r="B613" s="1">
        <v>82.27</v>
      </c>
      <c r="C613" s="1">
        <v>88.88</v>
      </c>
      <c r="D613" s="1">
        <v>82.19</v>
      </c>
      <c r="E613" s="1">
        <v>87.41</v>
      </c>
      <c r="F613" s="1">
        <v>87.41</v>
      </c>
      <c r="G613" s="1">
        <v>7072400</v>
      </c>
    </row>
    <row r="614" spans="1:7" x14ac:dyDescent="0.2">
      <c r="A614" s="38" t="s">
        <v>726</v>
      </c>
      <c r="B614" s="1">
        <v>86.24</v>
      </c>
      <c r="C614" s="1">
        <v>87.2</v>
      </c>
      <c r="D614" s="1">
        <v>84.5</v>
      </c>
      <c r="E614" s="1">
        <v>86.52</v>
      </c>
      <c r="F614" s="1">
        <v>86.52</v>
      </c>
      <c r="G614" s="1">
        <v>4676700</v>
      </c>
    </row>
    <row r="615" spans="1:7" x14ac:dyDescent="0.2">
      <c r="A615" s="38" t="s">
        <v>727</v>
      </c>
      <c r="B615" s="1">
        <v>89</v>
      </c>
      <c r="C615" s="1">
        <v>92.19</v>
      </c>
      <c r="D615" s="1">
        <v>85.61</v>
      </c>
      <c r="E615" s="1">
        <v>91.81</v>
      </c>
      <c r="F615" s="1">
        <v>91.81</v>
      </c>
      <c r="G615" s="1">
        <v>6637700</v>
      </c>
    </row>
    <row r="616" spans="1:7" x14ac:dyDescent="0.2">
      <c r="A616" s="38" t="s">
        <v>728</v>
      </c>
      <c r="B616" s="1">
        <v>90.6</v>
      </c>
      <c r="C616" s="1">
        <v>93.54</v>
      </c>
      <c r="D616" s="1">
        <v>90.36</v>
      </c>
      <c r="E616" s="1">
        <v>92.48</v>
      </c>
      <c r="F616" s="1">
        <v>92.48</v>
      </c>
      <c r="G616" s="1">
        <v>4336400</v>
      </c>
    </row>
    <row r="617" spans="1:7" x14ac:dyDescent="0.2">
      <c r="A617" s="38" t="s">
        <v>729</v>
      </c>
      <c r="B617" s="1">
        <v>92.44</v>
      </c>
      <c r="C617" s="1">
        <v>94.93</v>
      </c>
      <c r="D617" s="1">
        <v>91.96</v>
      </c>
      <c r="E617" s="1">
        <v>94.49</v>
      </c>
      <c r="F617" s="1">
        <v>94.49</v>
      </c>
      <c r="G617" s="1">
        <v>3985600</v>
      </c>
    </row>
    <row r="618" spans="1:7" x14ac:dyDescent="0.2">
      <c r="A618" s="38" t="s">
        <v>730</v>
      </c>
      <c r="B618" s="1">
        <v>97.32</v>
      </c>
      <c r="C618" s="1">
        <v>97.55</v>
      </c>
      <c r="D618" s="1">
        <v>92.59</v>
      </c>
      <c r="E618" s="1">
        <v>95.62</v>
      </c>
      <c r="F618" s="1">
        <v>95.62</v>
      </c>
      <c r="G618" s="1">
        <v>5702400</v>
      </c>
    </row>
    <row r="619" spans="1:7" x14ac:dyDescent="0.2">
      <c r="A619" s="38" t="s">
        <v>731</v>
      </c>
      <c r="B619" s="1">
        <v>93.78</v>
      </c>
      <c r="C619" s="1">
        <v>96.78</v>
      </c>
      <c r="D619" s="1">
        <v>89.36</v>
      </c>
      <c r="E619" s="1">
        <v>89.7</v>
      </c>
      <c r="F619" s="1">
        <v>89.7</v>
      </c>
      <c r="G619" s="1">
        <v>5551800</v>
      </c>
    </row>
    <row r="620" spans="1:7" x14ac:dyDescent="0.2">
      <c r="A620" s="38" t="s">
        <v>732</v>
      </c>
      <c r="B620" s="1">
        <v>87.25</v>
      </c>
      <c r="C620" s="1">
        <v>96.45</v>
      </c>
      <c r="D620" s="1">
        <v>85.68</v>
      </c>
      <c r="E620" s="1">
        <v>96.19</v>
      </c>
      <c r="F620" s="1">
        <v>96.19</v>
      </c>
      <c r="G620" s="1">
        <v>6160800</v>
      </c>
    </row>
    <row r="621" spans="1:7" x14ac:dyDescent="0.2">
      <c r="A621" s="38" t="s">
        <v>733</v>
      </c>
      <c r="B621" s="1">
        <v>95.26</v>
      </c>
      <c r="C621" s="1">
        <v>96.37</v>
      </c>
      <c r="D621" s="1">
        <v>87.76</v>
      </c>
      <c r="E621" s="1">
        <v>89.33</v>
      </c>
      <c r="F621" s="1">
        <v>89.33</v>
      </c>
      <c r="G621" s="1">
        <v>4400600</v>
      </c>
    </row>
    <row r="622" spans="1:7" x14ac:dyDescent="0.2">
      <c r="A622" s="38" t="s">
        <v>734</v>
      </c>
      <c r="B622" s="1">
        <v>88.26</v>
      </c>
      <c r="C622" s="1">
        <v>92.25</v>
      </c>
      <c r="D622" s="1">
        <v>87.72</v>
      </c>
      <c r="E622" s="1">
        <v>91.84</v>
      </c>
      <c r="F622" s="1">
        <v>91.84</v>
      </c>
      <c r="G622" s="1">
        <v>3908800</v>
      </c>
    </row>
    <row r="623" spans="1:7" x14ac:dyDescent="0.2">
      <c r="A623" s="38" t="s">
        <v>735</v>
      </c>
      <c r="B623" s="1">
        <v>94.09</v>
      </c>
      <c r="C623" s="1">
        <v>94.24</v>
      </c>
      <c r="D623" s="1">
        <v>90.92</v>
      </c>
      <c r="E623" s="1">
        <v>92.72</v>
      </c>
      <c r="F623" s="1">
        <v>92.72</v>
      </c>
      <c r="G623" s="1">
        <v>3182800</v>
      </c>
    </row>
    <row r="624" spans="1:7" x14ac:dyDescent="0.2">
      <c r="A624" s="38" t="s">
        <v>736</v>
      </c>
      <c r="B624" s="1">
        <v>94.49</v>
      </c>
      <c r="C624" s="1">
        <v>100.47</v>
      </c>
      <c r="D624" s="1">
        <v>93.66</v>
      </c>
      <c r="E624" s="1">
        <v>96.67</v>
      </c>
      <c r="F624" s="1">
        <v>96.67</v>
      </c>
      <c r="G624" s="1">
        <v>7784300</v>
      </c>
    </row>
    <row r="625" spans="1:7" x14ac:dyDescent="0.2">
      <c r="A625" s="38" t="s">
        <v>737</v>
      </c>
      <c r="B625" s="1">
        <v>97.15</v>
      </c>
      <c r="C625" s="1">
        <v>98.9</v>
      </c>
      <c r="D625" s="1">
        <v>93.02</v>
      </c>
      <c r="E625" s="1">
        <v>95.97</v>
      </c>
      <c r="F625" s="1">
        <v>95.97</v>
      </c>
      <c r="G625" s="1">
        <v>3779300</v>
      </c>
    </row>
    <row r="626" spans="1:7" x14ac:dyDescent="0.2">
      <c r="A626" s="38" t="s">
        <v>738</v>
      </c>
      <c r="B626" s="1">
        <v>93.73</v>
      </c>
      <c r="C626" s="1">
        <v>95.03</v>
      </c>
      <c r="D626" s="1">
        <v>90.7</v>
      </c>
      <c r="E626" s="1">
        <v>91.62</v>
      </c>
      <c r="F626" s="1">
        <v>91.62</v>
      </c>
      <c r="G626" s="1">
        <v>5062800</v>
      </c>
    </row>
    <row r="627" spans="1:7" x14ac:dyDescent="0.2">
      <c r="A627" s="38" t="s">
        <v>739</v>
      </c>
      <c r="B627" s="1">
        <v>90.55</v>
      </c>
      <c r="C627" s="1">
        <v>91.19</v>
      </c>
      <c r="D627" s="1">
        <v>86.71</v>
      </c>
      <c r="E627" s="1">
        <v>87.45</v>
      </c>
      <c r="F627" s="1">
        <v>87.45</v>
      </c>
      <c r="G627" s="1">
        <v>4565100</v>
      </c>
    </row>
    <row r="628" spans="1:7" x14ac:dyDescent="0.2">
      <c r="A628" s="38" t="s">
        <v>740</v>
      </c>
      <c r="B628" s="1">
        <v>89.24</v>
      </c>
      <c r="C628" s="1">
        <v>89.82</v>
      </c>
      <c r="D628" s="1">
        <v>82.79</v>
      </c>
      <c r="E628" s="1">
        <v>85.29</v>
      </c>
      <c r="F628" s="1">
        <v>85.29</v>
      </c>
      <c r="G628" s="1">
        <v>5954900</v>
      </c>
    </row>
    <row r="629" spans="1:7" x14ac:dyDescent="0.2">
      <c r="A629" s="38" t="s">
        <v>741</v>
      </c>
      <c r="B629" s="1">
        <v>85.61</v>
      </c>
      <c r="C629" s="1">
        <v>89.91</v>
      </c>
      <c r="D629" s="1">
        <v>84.05</v>
      </c>
      <c r="E629" s="1">
        <v>85.7</v>
      </c>
      <c r="F629" s="1">
        <v>85.7</v>
      </c>
      <c r="G629" s="1">
        <v>4200100</v>
      </c>
    </row>
    <row r="630" spans="1:7" x14ac:dyDescent="0.2">
      <c r="A630" s="38" t="s">
        <v>742</v>
      </c>
      <c r="B630" s="1">
        <v>84.49</v>
      </c>
      <c r="C630" s="1">
        <v>86.65</v>
      </c>
      <c r="D630" s="1">
        <v>76.02</v>
      </c>
      <c r="E630" s="1">
        <v>80.48</v>
      </c>
      <c r="F630" s="1">
        <v>80.48</v>
      </c>
      <c r="G630" s="1">
        <v>7151900</v>
      </c>
    </row>
    <row r="631" spans="1:7" x14ac:dyDescent="0.2">
      <c r="A631" s="38" t="s">
        <v>743</v>
      </c>
      <c r="B631" s="1">
        <v>80.290000000000006</v>
      </c>
      <c r="C631" s="1">
        <v>81</v>
      </c>
      <c r="D631" s="1">
        <v>75.09</v>
      </c>
      <c r="E631" s="1">
        <v>76.150000000000006</v>
      </c>
      <c r="F631" s="1">
        <v>76.150000000000006</v>
      </c>
      <c r="G631" s="1">
        <v>5181900</v>
      </c>
    </row>
    <row r="632" spans="1:7" x14ac:dyDescent="0.2">
      <c r="A632" s="38" t="s">
        <v>744</v>
      </c>
      <c r="B632" s="1">
        <v>74</v>
      </c>
      <c r="C632" s="1">
        <v>77.569999999999993</v>
      </c>
      <c r="D632" s="1">
        <v>73.150000000000006</v>
      </c>
      <c r="E632" s="1">
        <v>75.59</v>
      </c>
      <c r="F632" s="1">
        <v>75.59</v>
      </c>
      <c r="G632" s="1">
        <v>1736900</v>
      </c>
    </row>
    <row r="633" spans="1:7" x14ac:dyDescent="0.2">
      <c r="A633" s="38" t="s">
        <v>745</v>
      </c>
      <c r="B633" s="1">
        <v>76.569999999999993</v>
      </c>
      <c r="C633" s="1">
        <v>85.6</v>
      </c>
      <c r="D633" s="1">
        <v>76.569999999999993</v>
      </c>
      <c r="E633" s="1">
        <v>85.39</v>
      </c>
      <c r="F633" s="1">
        <v>85.39</v>
      </c>
      <c r="G633" s="1">
        <v>5374600</v>
      </c>
    </row>
    <row r="634" spans="1:7" x14ac:dyDescent="0.2">
      <c r="A634" s="38" t="s">
        <v>746</v>
      </c>
      <c r="B634" s="1">
        <v>83.83</v>
      </c>
      <c r="C634" s="1">
        <v>87.91</v>
      </c>
      <c r="D634" s="1">
        <v>81.150000000000006</v>
      </c>
      <c r="E634" s="1">
        <v>87.38</v>
      </c>
      <c r="F634" s="1">
        <v>87.38</v>
      </c>
      <c r="G634" s="1">
        <v>4095500</v>
      </c>
    </row>
    <row r="635" spans="1:7" x14ac:dyDescent="0.2">
      <c r="A635" s="38" t="s">
        <v>747</v>
      </c>
      <c r="B635" s="1">
        <v>88</v>
      </c>
      <c r="C635" s="1">
        <v>88.1</v>
      </c>
      <c r="D635" s="1">
        <v>83.73</v>
      </c>
      <c r="E635" s="1">
        <v>86.02</v>
      </c>
      <c r="F635" s="1">
        <v>86.02</v>
      </c>
      <c r="G635" s="1">
        <v>4093100</v>
      </c>
    </row>
    <row r="636" spans="1:7" x14ac:dyDescent="0.2">
      <c r="A636" s="38" t="s">
        <v>748</v>
      </c>
      <c r="B636" s="1">
        <v>87.08</v>
      </c>
      <c r="C636" s="1">
        <v>91.1</v>
      </c>
      <c r="D636" s="1">
        <v>86.37</v>
      </c>
      <c r="E636" s="1">
        <v>89.3</v>
      </c>
      <c r="F636" s="1">
        <v>89.3</v>
      </c>
      <c r="G636" s="1">
        <v>4252700</v>
      </c>
    </row>
    <row r="637" spans="1:7" x14ac:dyDescent="0.2">
      <c r="A637" s="38" t="s">
        <v>749</v>
      </c>
      <c r="B637" s="1">
        <v>87.45</v>
      </c>
      <c r="C637" s="1">
        <v>88.96</v>
      </c>
      <c r="D637" s="1">
        <v>84.1</v>
      </c>
      <c r="E637" s="1">
        <v>86.97</v>
      </c>
      <c r="F637" s="1">
        <v>86.97</v>
      </c>
      <c r="G637" s="1">
        <v>3818500</v>
      </c>
    </row>
    <row r="638" spans="1:7" x14ac:dyDescent="0.2">
      <c r="A638" s="38" t="s">
        <v>750</v>
      </c>
      <c r="B638" s="1">
        <v>85.06</v>
      </c>
      <c r="C638" s="1">
        <v>86.48</v>
      </c>
      <c r="D638" s="1">
        <v>80.13</v>
      </c>
      <c r="E638" s="1">
        <v>81.25</v>
      </c>
      <c r="F638" s="1">
        <v>81.25</v>
      </c>
      <c r="G638" s="1">
        <v>4789300</v>
      </c>
    </row>
    <row r="639" spans="1:7" x14ac:dyDescent="0.2">
      <c r="A639" s="38" t="s">
        <v>751</v>
      </c>
      <c r="B639" s="1">
        <v>84.22</v>
      </c>
      <c r="C639" s="1">
        <v>89.4</v>
      </c>
      <c r="D639" s="1">
        <v>83.2</v>
      </c>
      <c r="E639" s="1">
        <v>88.55</v>
      </c>
      <c r="F639" s="1">
        <v>88.55</v>
      </c>
      <c r="G639" s="1">
        <v>3718600</v>
      </c>
    </row>
    <row r="640" spans="1:7" x14ac:dyDescent="0.2">
      <c r="A640" s="38" t="s">
        <v>752</v>
      </c>
      <c r="B640" s="1">
        <v>91.31</v>
      </c>
      <c r="C640" s="1">
        <v>99.4</v>
      </c>
      <c r="D640" s="1">
        <v>91.25</v>
      </c>
      <c r="E640" s="1">
        <v>96.98</v>
      </c>
      <c r="F640" s="1">
        <v>96.98</v>
      </c>
      <c r="G640" s="1">
        <v>8586000</v>
      </c>
    </row>
    <row r="641" spans="1:7" x14ac:dyDescent="0.2">
      <c r="A641" s="38" t="s">
        <v>753</v>
      </c>
      <c r="B641" s="1">
        <v>98.64</v>
      </c>
      <c r="C641" s="1">
        <v>100.95</v>
      </c>
      <c r="D641" s="1">
        <v>92.58</v>
      </c>
      <c r="E641" s="1">
        <v>97.6</v>
      </c>
      <c r="F641" s="1">
        <v>97.6</v>
      </c>
      <c r="G641" s="1">
        <v>5503300</v>
      </c>
    </row>
    <row r="642" spans="1:7" x14ac:dyDescent="0.2">
      <c r="A642" s="38" t="s">
        <v>754</v>
      </c>
      <c r="B642" s="1">
        <v>97.5</v>
      </c>
      <c r="C642" s="1">
        <v>98.06</v>
      </c>
      <c r="D642" s="1">
        <v>94.75</v>
      </c>
      <c r="E642" s="1">
        <v>96.41</v>
      </c>
      <c r="F642" s="1">
        <v>96.41</v>
      </c>
      <c r="G642" s="1">
        <v>2535500</v>
      </c>
    </row>
    <row r="643" spans="1:7" x14ac:dyDescent="0.2">
      <c r="A643" s="38" t="s">
        <v>755</v>
      </c>
      <c r="B643" s="1">
        <v>94.87</v>
      </c>
      <c r="C643" s="1">
        <v>97.85</v>
      </c>
      <c r="D643" s="1">
        <v>93.57</v>
      </c>
      <c r="E643" s="1">
        <v>96.2</v>
      </c>
      <c r="F643" s="1">
        <v>96.2</v>
      </c>
      <c r="G643" s="1">
        <v>2227600</v>
      </c>
    </row>
    <row r="644" spans="1:7" x14ac:dyDescent="0.2">
      <c r="A644" s="38" t="s">
        <v>756</v>
      </c>
      <c r="B644" s="1">
        <v>96</v>
      </c>
      <c r="C644" s="1">
        <v>101.7</v>
      </c>
      <c r="D644" s="1">
        <v>95.64</v>
      </c>
      <c r="E644" s="1">
        <v>96.83</v>
      </c>
      <c r="F644" s="1">
        <v>96.83</v>
      </c>
      <c r="G644" s="1">
        <v>6437300</v>
      </c>
    </row>
    <row r="645" spans="1:7" x14ac:dyDescent="0.2">
      <c r="A645" s="38" t="s">
        <v>757</v>
      </c>
      <c r="B645" s="1">
        <v>95.12</v>
      </c>
      <c r="C645" s="1">
        <v>98.8</v>
      </c>
      <c r="D645" s="1">
        <v>94.03</v>
      </c>
      <c r="E645" s="1">
        <v>97.76</v>
      </c>
      <c r="F645" s="1">
        <v>97.76</v>
      </c>
      <c r="G645" s="1">
        <v>3685900</v>
      </c>
    </row>
    <row r="646" spans="1:7" x14ac:dyDescent="0.2">
      <c r="A646" s="38" t="s">
        <v>758</v>
      </c>
      <c r="B646" s="1">
        <v>98.52</v>
      </c>
      <c r="C646" s="1">
        <v>101.82</v>
      </c>
      <c r="D646" s="1">
        <v>97.36</v>
      </c>
      <c r="E646" s="1">
        <v>100.45</v>
      </c>
      <c r="F646" s="1">
        <v>100.45</v>
      </c>
      <c r="G646" s="1">
        <v>3474100</v>
      </c>
    </row>
    <row r="647" spans="1:7" x14ac:dyDescent="0.2">
      <c r="A647" s="38" t="s">
        <v>759</v>
      </c>
      <c r="B647" s="1">
        <v>102</v>
      </c>
      <c r="C647" s="1">
        <v>103.75</v>
      </c>
      <c r="D647" s="1">
        <v>97.59</v>
      </c>
      <c r="E647" s="1">
        <v>99.97</v>
      </c>
      <c r="F647" s="1">
        <v>99.97</v>
      </c>
      <c r="G647" s="1">
        <v>4707500</v>
      </c>
    </row>
    <row r="648" spans="1:7" x14ac:dyDescent="0.2">
      <c r="A648" s="38" t="s">
        <v>760</v>
      </c>
      <c r="B648" s="1">
        <v>100.11</v>
      </c>
      <c r="C648" s="1">
        <v>104.12</v>
      </c>
      <c r="D648" s="1">
        <v>99.23</v>
      </c>
      <c r="E648" s="1">
        <v>102.11</v>
      </c>
      <c r="F648" s="1">
        <v>102.11</v>
      </c>
      <c r="G648" s="1">
        <v>4631600</v>
      </c>
    </row>
    <row r="649" spans="1:7" x14ac:dyDescent="0.2">
      <c r="A649" s="38" t="s">
        <v>761</v>
      </c>
      <c r="B649" s="1">
        <v>103.98</v>
      </c>
      <c r="C649" s="1">
        <v>106</v>
      </c>
      <c r="D649" s="1">
        <v>101.36</v>
      </c>
      <c r="E649" s="1">
        <v>105.32</v>
      </c>
      <c r="F649" s="1">
        <v>105.32</v>
      </c>
      <c r="G649" s="1">
        <v>4084300</v>
      </c>
    </row>
    <row r="650" spans="1:7" x14ac:dyDescent="0.2">
      <c r="A650" s="38" t="s">
        <v>762</v>
      </c>
      <c r="B650" s="1">
        <v>104.02</v>
      </c>
      <c r="C650" s="1">
        <v>104.05</v>
      </c>
      <c r="D650" s="1">
        <v>98.39</v>
      </c>
      <c r="E650" s="1">
        <v>99.52</v>
      </c>
      <c r="F650" s="1">
        <v>99.52</v>
      </c>
      <c r="G650" s="1">
        <v>3935400</v>
      </c>
    </row>
    <row r="651" spans="1:7" x14ac:dyDescent="0.2">
      <c r="A651" s="38" t="s">
        <v>763</v>
      </c>
      <c r="B651" s="1">
        <v>101.33</v>
      </c>
      <c r="C651" s="1">
        <v>103.25</v>
      </c>
      <c r="D651" s="1">
        <v>99.06</v>
      </c>
      <c r="E651" s="1">
        <v>100.4</v>
      </c>
      <c r="F651" s="1">
        <v>100.4</v>
      </c>
      <c r="G651" s="1">
        <v>2954600</v>
      </c>
    </row>
    <row r="652" spans="1:7" x14ac:dyDescent="0.2">
      <c r="A652" s="38" t="s">
        <v>764</v>
      </c>
      <c r="B652" s="1">
        <v>100.41</v>
      </c>
      <c r="C652" s="1">
        <v>102.43</v>
      </c>
      <c r="D652" s="1">
        <v>100.24</v>
      </c>
      <c r="E652" s="1">
        <v>101.55</v>
      </c>
      <c r="F652" s="1">
        <v>101.55</v>
      </c>
      <c r="G652" s="1">
        <v>2313500</v>
      </c>
    </row>
    <row r="653" spans="1:7" x14ac:dyDescent="0.2">
      <c r="A653" s="38" t="s">
        <v>765</v>
      </c>
      <c r="B653" s="1">
        <v>102.1</v>
      </c>
      <c r="C653" s="1">
        <v>105.49</v>
      </c>
      <c r="D653" s="1">
        <v>101.88</v>
      </c>
      <c r="E653" s="1">
        <v>104.18</v>
      </c>
      <c r="F653" s="1">
        <v>104.18</v>
      </c>
      <c r="G653" s="1">
        <v>2606900</v>
      </c>
    </row>
    <row r="654" spans="1:7" x14ac:dyDescent="0.2">
      <c r="A654" s="38" t="s">
        <v>766</v>
      </c>
      <c r="B654" s="1">
        <v>102.9</v>
      </c>
      <c r="C654" s="1">
        <v>103.33</v>
      </c>
      <c r="D654" s="1">
        <v>99.9</v>
      </c>
      <c r="E654" s="1">
        <v>102.16</v>
      </c>
      <c r="F654" s="1">
        <v>102.16</v>
      </c>
      <c r="G654" s="1">
        <v>2317100</v>
      </c>
    </row>
    <row r="655" spans="1:7" x14ac:dyDescent="0.2">
      <c r="A655" s="38" t="s">
        <v>767</v>
      </c>
      <c r="B655" s="1">
        <v>102.88</v>
      </c>
      <c r="C655" s="1">
        <v>103.06</v>
      </c>
      <c r="D655" s="1">
        <v>99.12</v>
      </c>
      <c r="E655" s="1">
        <v>99.3</v>
      </c>
      <c r="F655" s="1">
        <v>99.3</v>
      </c>
      <c r="G655" s="1">
        <v>2295400</v>
      </c>
    </row>
    <row r="656" spans="1:7" x14ac:dyDescent="0.2">
      <c r="A656" s="38" t="s">
        <v>768</v>
      </c>
      <c r="B656" s="1">
        <v>101.08</v>
      </c>
      <c r="C656" s="1">
        <v>104.03</v>
      </c>
      <c r="D656" s="1">
        <v>99.79</v>
      </c>
      <c r="E656" s="1">
        <v>103.82</v>
      </c>
      <c r="F656" s="1">
        <v>103.82</v>
      </c>
      <c r="G656" s="1">
        <v>2568000</v>
      </c>
    </row>
    <row r="657" spans="1:7" x14ac:dyDescent="0.2">
      <c r="A657" s="38" t="s">
        <v>769</v>
      </c>
      <c r="B657" s="1">
        <v>103.8</v>
      </c>
      <c r="C657" s="1">
        <v>113.32</v>
      </c>
      <c r="D657" s="1">
        <v>103.8</v>
      </c>
      <c r="E657" s="1">
        <v>111.32</v>
      </c>
      <c r="F657" s="1">
        <v>111.32</v>
      </c>
      <c r="G657" s="1">
        <v>7323200</v>
      </c>
    </row>
    <row r="658" spans="1:7" x14ac:dyDescent="0.2">
      <c r="A658" s="38" t="s">
        <v>770</v>
      </c>
      <c r="B658" s="1">
        <v>111.31</v>
      </c>
      <c r="C658" s="1">
        <v>113.5</v>
      </c>
      <c r="D658" s="1">
        <v>110.26</v>
      </c>
      <c r="E658" s="1">
        <v>112.88</v>
      </c>
      <c r="F658" s="1">
        <v>112.88</v>
      </c>
      <c r="G658" s="1">
        <v>4419100</v>
      </c>
    </row>
    <row r="659" spans="1:7" x14ac:dyDescent="0.2">
      <c r="A659" s="38" t="s">
        <v>771</v>
      </c>
      <c r="B659" s="1">
        <v>113.14</v>
      </c>
      <c r="C659" s="1">
        <v>114.66</v>
      </c>
      <c r="D659" s="1">
        <v>112.4</v>
      </c>
      <c r="E659" s="1">
        <v>113.38</v>
      </c>
      <c r="F659" s="1">
        <v>113.38</v>
      </c>
      <c r="G659" s="1">
        <v>3008400</v>
      </c>
    </row>
    <row r="660" spans="1:7" x14ac:dyDescent="0.2">
      <c r="A660" s="38" t="s">
        <v>772</v>
      </c>
      <c r="B660" s="1">
        <v>113.82</v>
      </c>
      <c r="C660" s="1">
        <v>116.54</v>
      </c>
      <c r="D660" s="1">
        <v>113.01</v>
      </c>
      <c r="E660" s="1">
        <v>113.89</v>
      </c>
      <c r="F660" s="1">
        <v>113.89</v>
      </c>
      <c r="G660" s="1">
        <v>3850700</v>
      </c>
    </row>
    <row r="661" spans="1:7" x14ac:dyDescent="0.2">
      <c r="A661" s="38" t="s">
        <v>773</v>
      </c>
      <c r="B661" s="1">
        <v>114.12</v>
      </c>
      <c r="C661" s="1">
        <v>114.99</v>
      </c>
      <c r="D661" s="1">
        <v>109.4</v>
      </c>
      <c r="E661" s="1">
        <v>113.34</v>
      </c>
      <c r="F661" s="1">
        <v>113.34</v>
      </c>
      <c r="G661" s="1">
        <v>2603800</v>
      </c>
    </row>
    <row r="662" spans="1:7" x14ac:dyDescent="0.2">
      <c r="A662" s="38" t="s">
        <v>774</v>
      </c>
      <c r="B662" s="1">
        <v>111.5</v>
      </c>
      <c r="C662" s="1">
        <v>111.54</v>
      </c>
      <c r="D662" s="1">
        <v>108.26</v>
      </c>
      <c r="E662" s="1">
        <v>110.12</v>
      </c>
      <c r="F662" s="1">
        <v>110.12</v>
      </c>
      <c r="G662" s="1">
        <v>3291300</v>
      </c>
    </row>
    <row r="663" spans="1:7" x14ac:dyDescent="0.2">
      <c r="A663" s="38" t="s">
        <v>775</v>
      </c>
      <c r="B663" s="1">
        <v>108.88</v>
      </c>
      <c r="C663" s="1">
        <v>114.92</v>
      </c>
      <c r="D663" s="1">
        <v>108.8</v>
      </c>
      <c r="E663" s="1">
        <v>114.78</v>
      </c>
      <c r="F663" s="1">
        <v>114.78</v>
      </c>
      <c r="G663" s="1">
        <v>3163500</v>
      </c>
    </row>
    <row r="664" spans="1:7" x14ac:dyDescent="0.2">
      <c r="A664" s="38" t="s">
        <v>776</v>
      </c>
      <c r="B664" s="1">
        <v>118.5</v>
      </c>
      <c r="C664" s="1">
        <v>119</v>
      </c>
      <c r="D664" s="1">
        <v>113.71</v>
      </c>
      <c r="E664" s="1">
        <v>115.75</v>
      </c>
      <c r="F664" s="1">
        <v>115.75</v>
      </c>
      <c r="G664" s="1">
        <v>6263700</v>
      </c>
    </row>
    <row r="665" spans="1:7" x14ac:dyDescent="0.2">
      <c r="A665" s="38" t="s">
        <v>777</v>
      </c>
      <c r="B665" s="1">
        <v>115.75</v>
      </c>
      <c r="C665" s="1">
        <v>116.67</v>
      </c>
      <c r="D665" s="1">
        <v>114.46</v>
      </c>
      <c r="E665" s="1">
        <v>115.29</v>
      </c>
      <c r="F665" s="1">
        <v>115.29</v>
      </c>
      <c r="G665" s="1">
        <v>6914400</v>
      </c>
    </row>
    <row r="666" spans="1:7" x14ac:dyDescent="0.2">
      <c r="A666" s="38" t="s">
        <v>778</v>
      </c>
      <c r="B666" s="1">
        <v>114.19</v>
      </c>
      <c r="C666" s="1">
        <v>116.89</v>
      </c>
      <c r="D666" s="1">
        <v>105.6</v>
      </c>
      <c r="E666" s="1">
        <v>106.87</v>
      </c>
      <c r="F666" s="1">
        <v>106.87</v>
      </c>
      <c r="G666" s="1">
        <v>19247600</v>
      </c>
    </row>
    <row r="667" spans="1:7" x14ac:dyDescent="0.2">
      <c r="A667" s="38" t="s">
        <v>779</v>
      </c>
      <c r="B667" s="1">
        <v>105.47</v>
      </c>
      <c r="C667" s="1">
        <v>108.55</v>
      </c>
      <c r="D667" s="1">
        <v>103.25</v>
      </c>
      <c r="E667" s="1">
        <v>107.27</v>
      </c>
      <c r="F667" s="1">
        <v>107.27</v>
      </c>
      <c r="G667" s="1">
        <v>9540200</v>
      </c>
    </row>
    <row r="668" spans="1:7" x14ac:dyDescent="0.2">
      <c r="A668" s="38" t="s">
        <v>780</v>
      </c>
      <c r="B668" s="1">
        <v>106.2</v>
      </c>
      <c r="C668" s="1">
        <v>107.66</v>
      </c>
      <c r="D668" s="1">
        <v>104.25</v>
      </c>
      <c r="E668" s="1">
        <v>106.85</v>
      </c>
      <c r="F668" s="1">
        <v>106.85</v>
      </c>
      <c r="G668" s="1">
        <v>5239300</v>
      </c>
    </row>
    <row r="669" spans="1:7" x14ac:dyDescent="0.2">
      <c r="A669" s="38" t="s">
        <v>781</v>
      </c>
      <c r="B669" s="1">
        <v>106.09</v>
      </c>
      <c r="C669" s="1">
        <v>112.85</v>
      </c>
      <c r="D669" s="1">
        <v>106.08</v>
      </c>
      <c r="E669" s="1">
        <v>112.57</v>
      </c>
      <c r="F669" s="1">
        <v>112.57</v>
      </c>
      <c r="G669" s="1">
        <v>7687900</v>
      </c>
    </row>
    <row r="670" spans="1:7" x14ac:dyDescent="0.2">
      <c r="A670" s="38" t="s">
        <v>782</v>
      </c>
      <c r="B670" s="1">
        <v>113</v>
      </c>
      <c r="C670" s="1">
        <v>119.25</v>
      </c>
      <c r="D670" s="1">
        <v>112.75</v>
      </c>
      <c r="E670" s="1">
        <v>116.3</v>
      </c>
      <c r="F670" s="1">
        <v>116.3</v>
      </c>
      <c r="G670" s="1">
        <v>8181100</v>
      </c>
    </row>
    <row r="671" spans="1:7" x14ac:dyDescent="0.2">
      <c r="A671" s="38" t="s">
        <v>783</v>
      </c>
      <c r="B671" s="1">
        <v>116.44</v>
      </c>
      <c r="C671" s="1">
        <v>116.51</v>
      </c>
      <c r="D671" s="1">
        <v>111.72</v>
      </c>
      <c r="E671" s="1">
        <v>113.16</v>
      </c>
      <c r="F671" s="1">
        <v>113.16</v>
      </c>
      <c r="G671" s="1">
        <v>4667400</v>
      </c>
    </row>
    <row r="672" spans="1:7" x14ac:dyDescent="0.2">
      <c r="A672" s="38" t="s">
        <v>784</v>
      </c>
      <c r="B672" s="1">
        <v>114.1</v>
      </c>
      <c r="C672" s="1">
        <v>116.61</v>
      </c>
      <c r="D672" s="1">
        <v>113.63</v>
      </c>
      <c r="E672" s="1">
        <v>116.55</v>
      </c>
      <c r="F672" s="1">
        <v>116.55</v>
      </c>
      <c r="G672" s="1">
        <v>3173000</v>
      </c>
    </row>
    <row r="673" spans="1:7" x14ac:dyDescent="0.2">
      <c r="A673" s="38" t="s">
        <v>785</v>
      </c>
      <c r="B673" s="1">
        <v>118.57</v>
      </c>
      <c r="C673" s="1">
        <v>121.1</v>
      </c>
      <c r="D673" s="1">
        <v>116.33</v>
      </c>
      <c r="E673" s="1">
        <v>118.27</v>
      </c>
      <c r="F673" s="1">
        <v>118.27</v>
      </c>
      <c r="G673" s="1">
        <v>4416600</v>
      </c>
    </row>
    <row r="674" spans="1:7" x14ac:dyDescent="0.2">
      <c r="A674" s="38" t="s">
        <v>786</v>
      </c>
      <c r="B674" s="1">
        <v>117.1</v>
      </c>
      <c r="C674" s="1">
        <v>118.96</v>
      </c>
      <c r="D674" s="1">
        <v>116.25</v>
      </c>
      <c r="E674" s="1">
        <v>116.92</v>
      </c>
      <c r="F674" s="1">
        <v>116.92</v>
      </c>
      <c r="G674" s="1">
        <v>2456800</v>
      </c>
    </row>
    <row r="675" spans="1:7" x14ac:dyDescent="0.2">
      <c r="A675" s="38" t="s">
        <v>787</v>
      </c>
      <c r="B675" s="1">
        <v>116.41</v>
      </c>
      <c r="C675" s="1">
        <v>119.47</v>
      </c>
      <c r="D675" s="1">
        <v>116.35</v>
      </c>
      <c r="E675" s="1">
        <v>119.46</v>
      </c>
      <c r="F675" s="1">
        <v>119.46</v>
      </c>
      <c r="G675" s="1">
        <v>3262600</v>
      </c>
    </row>
    <row r="676" spans="1:7" x14ac:dyDescent="0.2">
      <c r="A676" s="38" t="s">
        <v>788</v>
      </c>
      <c r="B676" s="1">
        <v>118.85</v>
      </c>
      <c r="C676" s="1">
        <v>122.37</v>
      </c>
      <c r="D676" s="1">
        <v>118.33</v>
      </c>
      <c r="E676" s="1">
        <v>121.69</v>
      </c>
      <c r="F676" s="1">
        <v>121.69</v>
      </c>
      <c r="G676" s="1">
        <v>4219200</v>
      </c>
    </row>
    <row r="677" spans="1:7" x14ac:dyDescent="0.2">
      <c r="A677" s="38" t="s">
        <v>789</v>
      </c>
      <c r="B677" s="1">
        <v>123.25</v>
      </c>
      <c r="C677" s="1">
        <v>123.9</v>
      </c>
      <c r="D677" s="1">
        <v>121.27</v>
      </c>
      <c r="E677" s="1">
        <v>123.53</v>
      </c>
      <c r="F677" s="1">
        <v>123.53</v>
      </c>
      <c r="G677" s="1">
        <v>3026100</v>
      </c>
    </row>
    <row r="678" spans="1:7" x14ac:dyDescent="0.2">
      <c r="A678" s="38" t="s">
        <v>790</v>
      </c>
      <c r="B678" s="1">
        <v>124.71</v>
      </c>
      <c r="C678" s="1">
        <v>124.85</v>
      </c>
      <c r="D678" s="1">
        <v>112.25</v>
      </c>
      <c r="E678" s="1">
        <v>116.1</v>
      </c>
      <c r="F678" s="1">
        <v>116.1</v>
      </c>
      <c r="G678" s="1">
        <v>6576900</v>
      </c>
    </row>
    <row r="679" spans="1:7" x14ac:dyDescent="0.2">
      <c r="A679" s="38" t="s">
        <v>791</v>
      </c>
      <c r="B679" s="1">
        <v>115</v>
      </c>
      <c r="C679" s="1">
        <v>115.24</v>
      </c>
      <c r="D679" s="1">
        <v>110.6</v>
      </c>
      <c r="E679" s="1">
        <v>115.18</v>
      </c>
      <c r="F679" s="1">
        <v>115.18</v>
      </c>
      <c r="G679" s="1">
        <v>4731500</v>
      </c>
    </row>
    <row r="680" spans="1:7" x14ac:dyDescent="0.2">
      <c r="A680" s="38" t="s">
        <v>792</v>
      </c>
      <c r="B680" s="1">
        <v>115</v>
      </c>
      <c r="C680" s="1">
        <v>116.48</v>
      </c>
      <c r="D680" s="1">
        <v>113.11</v>
      </c>
      <c r="E680" s="1">
        <v>114.63</v>
      </c>
      <c r="F680" s="1">
        <v>114.63</v>
      </c>
      <c r="G680" s="1">
        <v>3212500</v>
      </c>
    </row>
    <row r="681" spans="1:7" x14ac:dyDescent="0.2">
      <c r="A681" s="38" t="s">
        <v>793</v>
      </c>
      <c r="B681" s="1">
        <v>114.74</v>
      </c>
      <c r="C681" s="1">
        <v>117.57</v>
      </c>
      <c r="D681" s="1">
        <v>113.71</v>
      </c>
      <c r="E681" s="1">
        <v>115.5</v>
      </c>
      <c r="F681" s="1">
        <v>115.5</v>
      </c>
      <c r="G681" s="1">
        <v>4136600</v>
      </c>
    </row>
    <row r="682" spans="1:7" x14ac:dyDescent="0.2">
      <c r="A682" s="38" t="s">
        <v>794</v>
      </c>
      <c r="B682" s="1">
        <v>113.22</v>
      </c>
      <c r="C682" s="1">
        <v>117</v>
      </c>
      <c r="D682" s="1">
        <v>111.52</v>
      </c>
      <c r="E682" s="1">
        <v>116.8</v>
      </c>
      <c r="F682" s="1">
        <v>116.8</v>
      </c>
      <c r="G682" s="1">
        <v>2833900</v>
      </c>
    </row>
    <row r="683" spans="1:7" x14ac:dyDescent="0.2">
      <c r="A683" s="38" t="s">
        <v>795</v>
      </c>
      <c r="B683" s="1">
        <v>117.4</v>
      </c>
      <c r="C683" s="1">
        <v>123</v>
      </c>
      <c r="D683" s="1">
        <v>117.33</v>
      </c>
      <c r="E683" s="1">
        <v>122.09</v>
      </c>
      <c r="F683" s="1">
        <v>122.09</v>
      </c>
      <c r="G683" s="1">
        <v>4003100</v>
      </c>
    </row>
    <row r="684" spans="1:7" x14ac:dyDescent="0.2">
      <c r="A684" s="38" t="s">
        <v>796</v>
      </c>
      <c r="B684" s="1">
        <v>122.87</v>
      </c>
      <c r="C684" s="1">
        <v>126.96</v>
      </c>
      <c r="D684" s="1">
        <v>121.34</v>
      </c>
      <c r="E684" s="1">
        <v>125.7</v>
      </c>
      <c r="F684" s="1">
        <v>125.7</v>
      </c>
      <c r="G684" s="1">
        <v>4188400</v>
      </c>
    </row>
    <row r="685" spans="1:7" x14ac:dyDescent="0.2">
      <c r="A685" s="38" t="s">
        <v>797</v>
      </c>
      <c r="B685" s="1">
        <v>126.66</v>
      </c>
      <c r="C685" s="1">
        <v>129.43</v>
      </c>
      <c r="D685" s="1">
        <v>125.91</v>
      </c>
      <c r="E685" s="1">
        <v>126.78</v>
      </c>
      <c r="F685" s="1">
        <v>126.78</v>
      </c>
      <c r="G685" s="1">
        <v>4109900</v>
      </c>
    </row>
    <row r="686" spans="1:7" x14ac:dyDescent="0.2">
      <c r="A686" s="38" t="s">
        <v>798</v>
      </c>
      <c r="B686" s="1">
        <v>127.01</v>
      </c>
      <c r="C686" s="1">
        <v>131.36000000000001</v>
      </c>
      <c r="D686" s="1">
        <v>126.41</v>
      </c>
      <c r="E686" s="1">
        <v>130</v>
      </c>
      <c r="F686" s="1">
        <v>130</v>
      </c>
      <c r="G686" s="1">
        <v>3826800</v>
      </c>
    </row>
    <row r="687" spans="1:7" x14ac:dyDescent="0.2">
      <c r="A687" s="38" t="s">
        <v>799</v>
      </c>
      <c r="B687" s="1">
        <v>129.19</v>
      </c>
      <c r="C687" s="1">
        <v>130.72</v>
      </c>
      <c r="D687" s="1">
        <v>127.44</v>
      </c>
      <c r="E687" s="1">
        <v>129.41</v>
      </c>
      <c r="F687" s="1">
        <v>129.41</v>
      </c>
      <c r="G687" s="1">
        <v>3593000</v>
      </c>
    </row>
    <row r="688" spans="1:7" x14ac:dyDescent="0.2">
      <c r="A688" s="38" t="s">
        <v>800</v>
      </c>
      <c r="B688" s="1">
        <v>131.30000000000001</v>
      </c>
      <c r="C688" s="1">
        <v>133.32</v>
      </c>
      <c r="D688" s="1">
        <v>127.16</v>
      </c>
      <c r="E688" s="1">
        <v>129.35</v>
      </c>
      <c r="F688" s="1">
        <v>129.35</v>
      </c>
      <c r="G688" s="1">
        <v>3785400</v>
      </c>
    </row>
    <row r="689" spans="1:7" x14ac:dyDescent="0.2">
      <c r="A689" s="38" t="s">
        <v>801</v>
      </c>
      <c r="B689" s="1">
        <v>130.12</v>
      </c>
      <c r="C689" s="1">
        <v>131.76</v>
      </c>
      <c r="D689" s="1">
        <v>128.57</v>
      </c>
      <c r="E689" s="1">
        <v>130.38</v>
      </c>
      <c r="F689" s="1">
        <v>130.38</v>
      </c>
      <c r="G689" s="1">
        <v>3247100</v>
      </c>
    </row>
    <row r="690" spans="1:7" x14ac:dyDescent="0.2">
      <c r="A690" s="38" t="s">
        <v>802</v>
      </c>
      <c r="B690" s="1">
        <v>130.1</v>
      </c>
      <c r="C690" s="1">
        <v>132.38999999999999</v>
      </c>
      <c r="D690" s="1">
        <v>127.68</v>
      </c>
      <c r="E690" s="1">
        <v>130.65</v>
      </c>
      <c r="F690" s="1">
        <v>130.65</v>
      </c>
      <c r="G690" s="1">
        <v>2772600</v>
      </c>
    </row>
    <row r="691" spans="1:7" x14ac:dyDescent="0.2">
      <c r="A691" s="38" t="s">
        <v>803</v>
      </c>
      <c r="B691" s="1">
        <v>130.18</v>
      </c>
      <c r="C691" s="1">
        <v>136</v>
      </c>
      <c r="D691" s="1">
        <v>130.02000000000001</v>
      </c>
      <c r="E691" s="1">
        <v>135.66</v>
      </c>
      <c r="F691" s="1">
        <v>135.66</v>
      </c>
      <c r="G691" s="1">
        <v>3838400</v>
      </c>
    </row>
    <row r="692" spans="1:7" x14ac:dyDescent="0.2">
      <c r="A692" s="38" t="s">
        <v>804</v>
      </c>
      <c r="B692" s="1">
        <v>135</v>
      </c>
      <c r="C692" s="1">
        <v>135.79</v>
      </c>
      <c r="D692" s="1">
        <v>128.66</v>
      </c>
      <c r="E692" s="1">
        <v>129.53</v>
      </c>
      <c r="F692" s="1">
        <v>129.53</v>
      </c>
      <c r="G692" s="1">
        <v>4193900</v>
      </c>
    </row>
    <row r="693" spans="1:7" x14ac:dyDescent="0.2">
      <c r="A693" s="38" t="s">
        <v>805</v>
      </c>
      <c r="B693" s="1">
        <v>129.52000000000001</v>
      </c>
      <c r="C693" s="1">
        <v>132.88999999999999</v>
      </c>
      <c r="D693" s="1">
        <v>127.27</v>
      </c>
      <c r="E693" s="1">
        <v>131.55000000000001</v>
      </c>
      <c r="F693" s="1">
        <v>131.55000000000001</v>
      </c>
      <c r="G693" s="1">
        <v>4336900</v>
      </c>
    </row>
    <row r="694" spans="1:7" x14ac:dyDescent="0.2">
      <c r="A694" s="38" t="s">
        <v>806</v>
      </c>
      <c r="B694" s="1">
        <v>133.51</v>
      </c>
      <c r="C694" s="1">
        <v>134.85</v>
      </c>
      <c r="D694" s="1">
        <v>130.47</v>
      </c>
      <c r="E694" s="1">
        <v>131.87</v>
      </c>
      <c r="F694" s="1">
        <v>131.87</v>
      </c>
      <c r="G694" s="1">
        <v>2608100</v>
      </c>
    </row>
    <row r="695" spans="1:7" x14ac:dyDescent="0.2">
      <c r="A695" s="38" t="s">
        <v>807</v>
      </c>
      <c r="B695" s="1">
        <v>132.4</v>
      </c>
      <c r="C695" s="1">
        <v>132.58000000000001</v>
      </c>
      <c r="D695" s="1">
        <v>124.62</v>
      </c>
      <c r="E695" s="1">
        <v>126.48</v>
      </c>
      <c r="F695" s="1">
        <v>126.48</v>
      </c>
      <c r="G695" s="1">
        <v>4030000</v>
      </c>
    </row>
    <row r="696" spans="1:7" x14ac:dyDescent="0.2">
      <c r="A696" s="38" t="s">
        <v>808</v>
      </c>
      <c r="B696" s="1">
        <v>127.65</v>
      </c>
      <c r="C696" s="1">
        <v>128.37</v>
      </c>
      <c r="D696" s="1">
        <v>124.12</v>
      </c>
      <c r="E696" s="1">
        <v>125.73</v>
      </c>
      <c r="F696" s="1">
        <v>125.73</v>
      </c>
      <c r="G696" s="1">
        <v>3568100</v>
      </c>
    </row>
    <row r="697" spans="1:7" x14ac:dyDescent="0.2">
      <c r="A697" s="38" t="s">
        <v>809</v>
      </c>
      <c r="B697" s="1">
        <v>127.15</v>
      </c>
      <c r="C697" s="1">
        <v>130.72</v>
      </c>
      <c r="D697" s="1">
        <v>126.14</v>
      </c>
      <c r="E697" s="1">
        <v>129.18</v>
      </c>
      <c r="F697" s="1">
        <v>129.18</v>
      </c>
      <c r="G697" s="1">
        <v>3286400</v>
      </c>
    </row>
    <row r="698" spans="1:7" x14ac:dyDescent="0.2">
      <c r="A698" s="38" t="s">
        <v>810</v>
      </c>
      <c r="B698" s="1">
        <v>131.58000000000001</v>
      </c>
      <c r="C698" s="1">
        <v>131.94999999999999</v>
      </c>
      <c r="D698" s="1">
        <v>125.32</v>
      </c>
      <c r="E698" s="1">
        <v>127.67</v>
      </c>
      <c r="F698" s="1">
        <v>127.67</v>
      </c>
      <c r="G698" s="1">
        <v>3895900</v>
      </c>
    </row>
    <row r="699" spans="1:7" x14ac:dyDescent="0.2">
      <c r="A699" s="38" t="s">
        <v>811</v>
      </c>
      <c r="B699" s="1">
        <v>127.01</v>
      </c>
      <c r="C699" s="1">
        <v>130</v>
      </c>
      <c r="D699" s="1">
        <v>125.88</v>
      </c>
      <c r="E699" s="1">
        <v>129.79</v>
      </c>
      <c r="F699" s="1">
        <v>129.79</v>
      </c>
      <c r="G699" s="1">
        <v>2379800</v>
      </c>
    </row>
    <row r="700" spans="1:7" x14ac:dyDescent="0.2">
      <c r="A700" s="38" t="s">
        <v>812</v>
      </c>
      <c r="B700" s="1">
        <v>130.52000000000001</v>
      </c>
      <c r="C700" s="1">
        <v>131.65</v>
      </c>
      <c r="D700" s="1">
        <v>128.6</v>
      </c>
      <c r="E700" s="1">
        <v>129.38</v>
      </c>
      <c r="F700" s="1">
        <v>129.38</v>
      </c>
      <c r="G700" s="1">
        <v>1833700</v>
      </c>
    </row>
    <row r="701" spans="1:7" x14ac:dyDescent="0.2">
      <c r="A701" s="38" t="s">
        <v>813</v>
      </c>
      <c r="B701" s="1">
        <v>129.91999999999999</v>
      </c>
      <c r="C701" s="1">
        <v>130.22999999999999</v>
      </c>
      <c r="D701" s="1">
        <v>118.48</v>
      </c>
      <c r="E701" s="1">
        <v>122.37</v>
      </c>
      <c r="F701" s="1">
        <v>122.37</v>
      </c>
      <c r="G701" s="1">
        <v>7238300</v>
      </c>
    </row>
    <row r="702" spans="1:7" x14ac:dyDescent="0.2">
      <c r="A702" s="38" t="s">
        <v>814</v>
      </c>
      <c r="B702" s="1">
        <v>123.15</v>
      </c>
      <c r="C702" s="1">
        <v>123.91</v>
      </c>
      <c r="D702" s="1">
        <v>120.54</v>
      </c>
      <c r="E702" s="1">
        <v>122.42</v>
      </c>
      <c r="F702" s="1">
        <v>122.42</v>
      </c>
      <c r="G702" s="1">
        <v>4574200</v>
      </c>
    </row>
    <row r="703" spans="1:7" x14ac:dyDescent="0.2">
      <c r="A703" s="38" t="s">
        <v>815</v>
      </c>
      <c r="B703" s="1">
        <v>121.67</v>
      </c>
      <c r="C703" s="1">
        <v>122.4</v>
      </c>
      <c r="D703" s="1">
        <v>119.1</v>
      </c>
      <c r="E703" s="1">
        <v>122.12</v>
      </c>
      <c r="F703" s="1">
        <v>122.12</v>
      </c>
      <c r="G703" s="1">
        <v>2707100</v>
      </c>
    </row>
    <row r="704" spans="1:7" x14ac:dyDescent="0.2">
      <c r="A704" s="38" t="s">
        <v>816</v>
      </c>
      <c r="B704" s="1">
        <v>122.23</v>
      </c>
      <c r="C704" s="1">
        <v>124.93</v>
      </c>
      <c r="D704" s="1">
        <v>121.58</v>
      </c>
      <c r="E704" s="1">
        <v>122.7</v>
      </c>
      <c r="F704" s="1">
        <v>122.7</v>
      </c>
      <c r="G704" s="1">
        <v>2842100</v>
      </c>
    </row>
    <row r="705" spans="1:7" x14ac:dyDescent="0.2">
      <c r="A705" s="38" t="s">
        <v>817</v>
      </c>
      <c r="B705" s="1">
        <v>123.44</v>
      </c>
      <c r="C705" s="1">
        <v>125.79</v>
      </c>
      <c r="D705" s="1">
        <v>122.43</v>
      </c>
      <c r="E705" s="1">
        <v>125.22</v>
      </c>
      <c r="F705" s="1">
        <v>125.22</v>
      </c>
      <c r="G705" s="1">
        <v>2188800</v>
      </c>
    </row>
    <row r="706" spans="1:7" x14ac:dyDescent="0.2">
      <c r="A706" s="38" t="s">
        <v>818</v>
      </c>
      <c r="B706" s="1">
        <v>125.8</v>
      </c>
      <c r="C706" s="1">
        <v>126.47</v>
      </c>
      <c r="D706" s="1">
        <v>123.1</v>
      </c>
      <c r="E706" s="1">
        <v>125.7</v>
      </c>
      <c r="F706" s="1">
        <v>125.7</v>
      </c>
      <c r="G706" s="1">
        <v>1875900</v>
      </c>
    </row>
    <row r="707" spans="1:7" x14ac:dyDescent="0.2">
      <c r="A707" s="38" t="s">
        <v>819</v>
      </c>
      <c r="B707" s="1">
        <v>126.26</v>
      </c>
      <c r="C707" s="1">
        <v>126.75</v>
      </c>
      <c r="D707" s="1">
        <v>123.6</v>
      </c>
      <c r="E707" s="1">
        <v>125.72</v>
      </c>
      <c r="F707" s="1">
        <v>125.72</v>
      </c>
      <c r="G707" s="1">
        <v>2454900</v>
      </c>
    </row>
    <row r="708" spans="1:7" x14ac:dyDescent="0.2">
      <c r="A708" s="38" t="s">
        <v>820</v>
      </c>
      <c r="B708" s="1">
        <v>125.3</v>
      </c>
      <c r="C708" s="1">
        <v>127.78</v>
      </c>
      <c r="D708" s="1">
        <v>123.81</v>
      </c>
      <c r="E708" s="1">
        <v>127.19</v>
      </c>
      <c r="F708" s="1">
        <v>127.19</v>
      </c>
      <c r="G708" s="1">
        <v>2375100</v>
      </c>
    </row>
    <row r="709" spans="1:7" x14ac:dyDescent="0.2">
      <c r="A709" s="38" t="s">
        <v>821</v>
      </c>
      <c r="B709" s="1">
        <v>126.75</v>
      </c>
      <c r="C709" s="1">
        <v>130.15</v>
      </c>
      <c r="D709" s="1">
        <v>125.96</v>
      </c>
      <c r="E709" s="1">
        <v>126.56</v>
      </c>
      <c r="F709" s="1">
        <v>126.56</v>
      </c>
      <c r="G709" s="1">
        <v>2843500</v>
      </c>
    </row>
    <row r="710" spans="1:7" x14ac:dyDescent="0.2">
      <c r="A710" s="38" t="s">
        <v>822</v>
      </c>
      <c r="B710" s="1">
        <v>127.2</v>
      </c>
      <c r="C710" s="1">
        <v>127.35</v>
      </c>
      <c r="D710" s="1">
        <v>121.6</v>
      </c>
      <c r="E710" s="1">
        <v>123.08</v>
      </c>
      <c r="F710" s="1">
        <v>123.08</v>
      </c>
      <c r="G710" s="1">
        <v>2732500</v>
      </c>
    </row>
    <row r="711" spans="1:7" x14ac:dyDescent="0.2">
      <c r="A711" s="38" t="s">
        <v>823</v>
      </c>
      <c r="B711" s="1">
        <v>122.3</v>
      </c>
      <c r="C711" s="1">
        <v>123</v>
      </c>
      <c r="D711" s="1">
        <v>118.56</v>
      </c>
      <c r="E711" s="1">
        <v>122.13</v>
      </c>
      <c r="F711" s="1">
        <v>122.13</v>
      </c>
      <c r="G711" s="1">
        <v>4225500</v>
      </c>
    </row>
    <row r="712" spans="1:7" x14ac:dyDescent="0.2">
      <c r="A712" s="38" t="s">
        <v>824</v>
      </c>
      <c r="B712" s="1">
        <v>122</v>
      </c>
      <c r="C712" s="1">
        <v>128.30000000000001</v>
      </c>
      <c r="D712" s="1">
        <v>121.53</v>
      </c>
      <c r="E712" s="1">
        <v>127.96</v>
      </c>
      <c r="F712" s="1">
        <v>127.96</v>
      </c>
      <c r="G712" s="1">
        <v>2723700</v>
      </c>
    </row>
    <row r="713" spans="1:7" x14ac:dyDescent="0.2">
      <c r="A713" s="38" t="s">
        <v>825</v>
      </c>
      <c r="B713" s="1">
        <v>129.16</v>
      </c>
      <c r="C713" s="1">
        <v>130.31</v>
      </c>
      <c r="D713" s="1">
        <v>126.94</v>
      </c>
      <c r="E713" s="1">
        <v>129.27000000000001</v>
      </c>
      <c r="F713" s="1">
        <v>129.27000000000001</v>
      </c>
      <c r="G713" s="1">
        <v>2988100</v>
      </c>
    </row>
    <row r="714" spans="1:7" x14ac:dyDescent="0.2">
      <c r="A714" s="38" t="s">
        <v>826</v>
      </c>
      <c r="B714" s="1">
        <v>130.1</v>
      </c>
      <c r="C714" s="1">
        <v>131.19999999999999</v>
      </c>
      <c r="D714" s="1">
        <v>128.68</v>
      </c>
      <c r="E714" s="1">
        <v>129.99</v>
      </c>
      <c r="F714" s="1">
        <v>129.99</v>
      </c>
      <c r="G714" s="1">
        <v>2192400</v>
      </c>
    </row>
    <row r="715" spans="1:7" x14ac:dyDescent="0.2">
      <c r="A715" s="38" t="s">
        <v>827</v>
      </c>
      <c r="B715" s="1">
        <v>131.22999999999999</v>
      </c>
      <c r="C715" s="1">
        <v>134.37</v>
      </c>
      <c r="D715" s="1">
        <v>129.53</v>
      </c>
      <c r="E715" s="1">
        <v>132.25</v>
      </c>
      <c r="F715" s="1">
        <v>132.25</v>
      </c>
      <c r="G715" s="1">
        <v>2893000</v>
      </c>
    </row>
    <row r="716" spans="1:7" x14ac:dyDescent="0.2">
      <c r="A716" s="38" t="s">
        <v>828</v>
      </c>
      <c r="B716" s="1">
        <v>133</v>
      </c>
      <c r="C716" s="1">
        <v>135.19</v>
      </c>
      <c r="D716" s="1">
        <v>131.01</v>
      </c>
      <c r="E716" s="1">
        <v>134.91999999999999</v>
      </c>
      <c r="F716" s="1">
        <v>134.91999999999999</v>
      </c>
      <c r="G716" s="1">
        <v>2846200</v>
      </c>
    </row>
    <row r="717" spans="1:7" x14ac:dyDescent="0.2">
      <c r="A717" s="38" t="s">
        <v>829</v>
      </c>
      <c r="B717" s="1">
        <v>135.9</v>
      </c>
      <c r="C717" s="1">
        <v>137.4</v>
      </c>
      <c r="D717" s="1">
        <v>134.34</v>
      </c>
      <c r="E717" s="1">
        <v>135.99</v>
      </c>
      <c r="F717" s="1">
        <v>135.99</v>
      </c>
      <c r="G717" s="1">
        <v>3666500</v>
      </c>
    </row>
    <row r="718" spans="1:7" x14ac:dyDescent="0.2">
      <c r="A718" s="38" t="s">
        <v>830</v>
      </c>
      <c r="B718" s="1">
        <v>134.1</v>
      </c>
      <c r="C718" s="1">
        <v>137.19</v>
      </c>
      <c r="D718" s="1">
        <v>132.01</v>
      </c>
      <c r="E718" s="1">
        <v>137.13999999999999</v>
      </c>
      <c r="F718" s="1">
        <v>137.13999999999999</v>
      </c>
      <c r="G718" s="1">
        <v>5250300</v>
      </c>
    </row>
    <row r="719" spans="1:7" x14ac:dyDescent="0.2">
      <c r="A719" s="38" t="s">
        <v>831</v>
      </c>
      <c r="B719" s="1">
        <v>142.19999999999999</v>
      </c>
      <c r="C719" s="1">
        <v>142.19999999999999</v>
      </c>
      <c r="D719" s="1">
        <v>128.21</v>
      </c>
      <c r="E719" s="1">
        <v>128.57</v>
      </c>
      <c r="F719" s="1">
        <v>128.57</v>
      </c>
      <c r="G719" s="1">
        <v>14128200</v>
      </c>
    </row>
    <row r="720" spans="1:7" x14ac:dyDescent="0.2">
      <c r="A720" s="38" t="s">
        <v>832</v>
      </c>
      <c r="B720" s="1">
        <v>127.78</v>
      </c>
      <c r="C720" s="1">
        <v>134.38</v>
      </c>
      <c r="D720" s="1">
        <v>126.75</v>
      </c>
      <c r="E720" s="1">
        <v>131.94</v>
      </c>
      <c r="F720" s="1">
        <v>131.94</v>
      </c>
      <c r="G720" s="1">
        <v>5990300</v>
      </c>
    </row>
    <row r="721" spans="1:7" x14ac:dyDescent="0.2">
      <c r="A721" s="38" t="s">
        <v>833</v>
      </c>
      <c r="B721" s="1">
        <v>131.94</v>
      </c>
      <c r="C721" s="1">
        <v>132.26</v>
      </c>
      <c r="D721" s="1">
        <v>129.02000000000001</v>
      </c>
      <c r="E721" s="1">
        <v>130.87</v>
      </c>
      <c r="F721" s="1">
        <v>130.87</v>
      </c>
      <c r="G721" s="1">
        <v>3793800</v>
      </c>
    </row>
    <row r="722" spans="1:7" x14ac:dyDescent="0.2">
      <c r="A722" s="38" t="s">
        <v>834</v>
      </c>
      <c r="B722" s="1">
        <v>127.04</v>
      </c>
      <c r="C722" s="1">
        <v>132.28</v>
      </c>
      <c r="D722" s="1">
        <v>126.8</v>
      </c>
      <c r="E722" s="1">
        <v>131.80000000000001</v>
      </c>
      <c r="F722" s="1">
        <v>131.80000000000001</v>
      </c>
      <c r="G722" s="1">
        <v>4062800</v>
      </c>
    </row>
    <row r="723" spans="1:7" x14ac:dyDescent="0.2">
      <c r="A723" s="38" t="s">
        <v>835</v>
      </c>
      <c r="B723" s="1">
        <v>132.34</v>
      </c>
      <c r="C723" s="1">
        <v>132.94</v>
      </c>
      <c r="D723" s="1">
        <v>127.54</v>
      </c>
      <c r="E723" s="1">
        <v>129.58000000000001</v>
      </c>
      <c r="F723" s="1">
        <v>129.58000000000001</v>
      </c>
      <c r="G723" s="1">
        <v>4567900</v>
      </c>
    </row>
    <row r="724" spans="1:7" x14ac:dyDescent="0.2">
      <c r="A724" s="38" t="s">
        <v>836</v>
      </c>
      <c r="B724" s="1">
        <v>129</v>
      </c>
      <c r="C724" s="1">
        <v>132.94999999999999</v>
      </c>
      <c r="D724" s="1">
        <v>128.38</v>
      </c>
      <c r="E724" s="1">
        <v>131.66</v>
      </c>
      <c r="F724" s="1">
        <v>131.66</v>
      </c>
      <c r="G724" s="1">
        <v>2982700</v>
      </c>
    </row>
    <row r="725" spans="1:7" x14ac:dyDescent="0.2">
      <c r="A725" s="38" t="s">
        <v>837</v>
      </c>
      <c r="B725" s="1">
        <v>130.68</v>
      </c>
      <c r="C725" s="1">
        <v>133.25</v>
      </c>
      <c r="D725" s="1">
        <v>126.82</v>
      </c>
      <c r="E725" s="1">
        <v>133.13</v>
      </c>
      <c r="F725" s="1">
        <v>133.13</v>
      </c>
      <c r="G725" s="1">
        <v>3957800</v>
      </c>
    </row>
    <row r="726" spans="1:7" x14ac:dyDescent="0.2">
      <c r="A726" s="38" t="s">
        <v>838</v>
      </c>
      <c r="B726" s="1">
        <v>132.6</v>
      </c>
      <c r="C726" s="1">
        <v>136.34</v>
      </c>
      <c r="D726" s="1">
        <v>130.13999999999999</v>
      </c>
      <c r="E726" s="1">
        <v>134.28</v>
      </c>
      <c r="F726" s="1">
        <v>134.28</v>
      </c>
      <c r="G726" s="1">
        <v>4840100</v>
      </c>
    </row>
    <row r="727" spans="1:7" x14ac:dyDescent="0.2">
      <c r="A727" s="38" t="s">
        <v>839</v>
      </c>
      <c r="B727" s="1">
        <v>130.9</v>
      </c>
      <c r="C727" s="1">
        <v>131.99</v>
      </c>
      <c r="D727" s="1">
        <v>122.56</v>
      </c>
      <c r="E727" s="1">
        <v>123.39</v>
      </c>
      <c r="F727" s="1">
        <v>123.39</v>
      </c>
      <c r="G727" s="1">
        <v>7305200</v>
      </c>
    </row>
    <row r="728" spans="1:7" x14ac:dyDescent="0.2">
      <c r="A728" s="38" t="s">
        <v>840</v>
      </c>
      <c r="B728" s="1">
        <v>126</v>
      </c>
      <c r="C728" s="1">
        <v>131.15</v>
      </c>
      <c r="D728" s="1">
        <v>124.22</v>
      </c>
      <c r="E728" s="1">
        <v>131.08000000000001</v>
      </c>
      <c r="F728" s="1">
        <v>131.08000000000001</v>
      </c>
      <c r="G728" s="1">
        <v>5825700</v>
      </c>
    </row>
    <row r="729" spans="1:7" x14ac:dyDescent="0.2">
      <c r="A729" s="38" t="s">
        <v>841</v>
      </c>
      <c r="B729" s="1">
        <v>127.82</v>
      </c>
      <c r="C729" s="1">
        <v>135.5</v>
      </c>
      <c r="D729" s="1">
        <v>127.82</v>
      </c>
      <c r="E729" s="1">
        <v>135.44999999999999</v>
      </c>
      <c r="F729" s="1">
        <v>135.44999999999999</v>
      </c>
      <c r="G729" s="1">
        <v>5056000</v>
      </c>
    </row>
    <row r="730" spans="1:7" x14ac:dyDescent="0.2">
      <c r="A730" s="38" t="s">
        <v>842</v>
      </c>
      <c r="B730" s="1">
        <v>136.03</v>
      </c>
      <c r="C730" s="1">
        <v>144.62</v>
      </c>
      <c r="D730" s="1">
        <v>136</v>
      </c>
      <c r="E730" s="1">
        <v>142.37</v>
      </c>
      <c r="F730" s="1">
        <v>142.37</v>
      </c>
      <c r="G730" s="1">
        <v>7630900</v>
      </c>
    </row>
    <row r="731" spans="1:7" x14ac:dyDescent="0.2">
      <c r="A731" s="38" t="s">
        <v>843</v>
      </c>
      <c r="B731" s="1">
        <v>140.63999999999999</v>
      </c>
      <c r="C731" s="1">
        <v>143.05000000000001</v>
      </c>
      <c r="D731" s="1">
        <v>137.9</v>
      </c>
      <c r="E731" s="1">
        <v>140.49</v>
      </c>
      <c r="F731" s="1">
        <v>140.49</v>
      </c>
      <c r="G731" s="1">
        <v>5268000</v>
      </c>
    </row>
    <row r="732" spans="1:7" x14ac:dyDescent="0.2">
      <c r="A732" s="38" t="s">
        <v>844</v>
      </c>
      <c r="B732" s="1">
        <v>137.5</v>
      </c>
      <c r="C732" s="1">
        <v>140.47</v>
      </c>
      <c r="D732" s="1">
        <v>136.13999999999999</v>
      </c>
      <c r="E732" s="1">
        <v>137.66</v>
      </c>
      <c r="F732" s="1">
        <v>137.66</v>
      </c>
      <c r="G732" s="1">
        <v>3715300</v>
      </c>
    </row>
    <row r="733" spans="1:7" x14ac:dyDescent="0.2">
      <c r="A733" s="38" t="s">
        <v>845</v>
      </c>
      <c r="B733" s="1">
        <v>139</v>
      </c>
      <c r="C733" s="1">
        <v>141.38</v>
      </c>
      <c r="D733" s="1">
        <v>137.63</v>
      </c>
      <c r="E733" s="1">
        <v>137.71</v>
      </c>
      <c r="F733" s="1">
        <v>137.71</v>
      </c>
      <c r="G733" s="1">
        <v>3340100</v>
      </c>
    </row>
    <row r="734" spans="1:7" x14ac:dyDescent="0.2">
      <c r="A734" s="38" t="s">
        <v>846</v>
      </c>
      <c r="B734" s="1">
        <v>136.94</v>
      </c>
      <c r="C734" s="1">
        <v>141.16</v>
      </c>
      <c r="D734" s="1">
        <v>136.74</v>
      </c>
      <c r="E734" s="1">
        <v>137.84</v>
      </c>
      <c r="F734" s="1">
        <v>137.84</v>
      </c>
      <c r="G734" s="1">
        <v>2631600</v>
      </c>
    </row>
    <row r="735" spans="1:7" x14ac:dyDescent="0.2">
      <c r="A735" s="38" t="s">
        <v>847</v>
      </c>
      <c r="B735" s="1">
        <v>136.47999999999999</v>
      </c>
      <c r="C735" s="1">
        <v>136.6</v>
      </c>
      <c r="D735" s="1">
        <v>130.85</v>
      </c>
      <c r="E735" s="1">
        <v>132.96</v>
      </c>
      <c r="F735" s="1">
        <v>132.96</v>
      </c>
      <c r="G735" s="1">
        <v>3492800</v>
      </c>
    </row>
    <row r="736" spans="1:7" x14ac:dyDescent="0.2">
      <c r="A736" s="38" t="s">
        <v>848</v>
      </c>
      <c r="B736" s="1">
        <v>134.69999999999999</v>
      </c>
      <c r="C736" s="1">
        <v>136.81</v>
      </c>
      <c r="D736" s="1">
        <v>133.1</v>
      </c>
      <c r="E736" s="1">
        <v>133.9</v>
      </c>
      <c r="F736" s="1">
        <v>133.9</v>
      </c>
      <c r="G736" s="1">
        <v>3394600</v>
      </c>
    </row>
    <row r="737" spans="1:7" x14ac:dyDescent="0.2">
      <c r="A737" s="38" t="s">
        <v>849</v>
      </c>
      <c r="B737" s="1">
        <v>134.44999999999999</v>
      </c>
      <c r="C737" s="1">
        <v>137.35</v>
      </c>
      <c r="D737" s="1">
        <v>131.9</v>
      </c>
      <c r="E737" s="1">
        <v>132.94999999999999</v>
      </c>
      <c r="F737" s="1">
        <v>132.94999999999999</v>
      </c>
      <c r="G737" s="1">
        <v>6369100</v>
      </c>
    </row>
    <row r="738" spans="1:7" x14ac:dyDescent="0.2">
      <c r="A738" s="38" t="s">
        <v>850</v>
      </c>
      <c r="B738" s="1">
        <v>131.13</v>
      </c>
      <c r="C738" s="1">
        <v>132.97</v>
      </c>
      <c r="D738" s="1">
        <v>128.28</v>
      </c>
      <c r="E738" s="1">
        <v>129.16999999999999</v>
      </c>
      <c r="F738" s="1">
        <v>129.16999999999999</v>
      </c>
      <c r="G738" s="1">
        <v>3297200</v>
      </c>
    </row>
    <row r="739" spans="1:7" x14ac:dyDescent="0.2">
      <c r="A739" s="38" t="s">
        <v>851</v>
      </c>
      <c r="B739" s="1">
        <v>126.65</v>
      </c>
      <c r="C739" s="1">
        <v>128.72</v>
      </c>
      <c r="D739" s="1">
        <v>123.44</v>
      </c>
      <c r="E739" s="1">
        <v>126.93</v>
      </c>
      <c r="F739" s="1">
        <v>126.93</v>
      </c>
      <c r="G739" s="1">
        <v>4575400</v>
      </c>
    </row>
    <row r="740" spans="1:7" x14ac:dyDescent="0.2">
      <c r="A740" s="38" t="s">
        <v>852</v>
      </c>
      <c r="B740" s="1">
        <v>124.39</v>
      </c>
      <c r="C740" s="1">
        <v>134.25</v>
      </c>
      <c r="D740" s="1">
        <v>123</v>
      </c>
      <c r="E740" s="1">
        <v>131.99</v>
      </c>
      <c r="F740" s="1">
        <v>131.99</v>
      </c>
      <c r="G740" s="1">
        <v>10270800</v>
      </c>
    </row>
    <row r="741" spans="1:7" x14ac:dyDescent="0.2">
      <c r="A741" s="38" t="s">
        <v>853</v>
      </c>
      <c r="B741" s="1">
        <v>132.77000000000001</v>
      </c>
      <c r="C741" s="1">
        <v>135.5</v>
      </c>
      <c r="D741" s="1">
        <v>123.26</v>
      </c>
      <c r="E741" s="1">
        <v>124.54</v>
      </c>
      <c r="F741" s="1">
        <v>124.54</v>
      </c>
      <c r="G741" s="1">
        <v>6179000</v>
      </c>
    </row>
    <row r="742" spans="1:7" x14ac:dyDescent="0.2">
      <c r="A742" s="38" t="s">
        <v>854</v>
      </c>
      <c r="B742" s="1">
        <v>126.3</v>
      </c>
      <c r="C742" s="1">
        <v>128.88999999999999</v>
      </c>
      <c r="D742" s="1">
        <v>123.66</v>
      </c>
      <c r="E742" s="1">
        <v>128.38999999999999</v>
      </c>
      <c r="F742" s="1">
        <v>128.38999999999999</v>
      </c>
      <c r="G742" s="1">
        <v>5298200</v>
      </c>
    </row>
    <row r="743" spans="1:7" x14ac:dyDescent="0.2">
      <c r="A743" s="38" t="s">
        <v>855</v>
      </c>
      <c r="B743" s="1">
        <v>130.94</v>
      </c>
      <c r="C743" s="1">
        <v>137.08000000000001</v>
      </c>
      <c r="D743" s="1">
        <v>128.63</v>
      </c>
      <c r="E743" s="1">
        <v>136.77000000000001</v>
      </c>
      <c r="F743" s="1">
        <v>136.77000000000001</v>
      </c>
      <c r="G743" s="1">
        <v>5047900</v>
      </c>
    </row>
    <row r="744" spans="1:7" x14ac:dyDescent="0.2">
      <c r="A744" s="38" t="s">
        <v>856</v>
      </c>
      <c r="B744" s="1">
        <v>136.85</v>
      </c>
      <c r="C744" s="1">
        <v>140.38999999999999</v>
      </c>
      <c r="D744" s="1">
        <v>131.37</v>
      </c>
      <c r="E744" s="1">
        <v>139.63</v>
      </c>
      <c r="F744" s="1">
        <v>139.63</v>
      </c>
      <c r="G744" s="1">
        <v>4927300</v>
      </c>
    </row>
    <row r="745" spans="1:7" x14ac:dyDescent="0.2">
      <c r="A745" s="38" t="s">
        <v>857</v>
      </c>
      <c r="B745" s="1">
        <v>141.12</v>
      </c>
      <c r="C745" s="1">
        <v>144.62</v>
      </c>
      <c r="D745" s="1">
        <v>140.5</v>
      </c>
      <c r="E745" s="1">
        <v>144.11000000000001</v>
      </c>
      <c r="F745" s="1">
        <v>144.11000000000001</v>
      </c>
      <c r="G745" s="1">
        <v>4964100</v>
      </c>
    </row>
    <row r="746" spans="1:7" x14ac:dyDescent="0.2">
      <c r="A746" s="38" t="s">
        <v>858</v>
      </c>
      <c r="B746" s="1">
        <v>145</v>
      </c>
      <c r="C746" s="1">
        <v>148.80000000000001</v>
      </c>
      <c r="D746" s="1">
        <v>143.03</v>
      </c>
      <c r="E746" s="1">
        <v>143.62</v>
      </c>
      <c r="F746" s="1">
        <v>143.62</v>
      </c>
      <c r="G746" s="1">
        <v>4185200</v>
      </c>
    </row>
    <row r="747" spans="1:7" x14ac:dyDescent="0.2">
      <c r="A747" s="38" t="s">
        <v>859</v>
      </c>
      <c r="B747" s="1">
        <v>145</v>
      </c>
      <c r="C747" s="1">
        <v>146.29</v>
      </c>
      <c r="D747" s="1">
        <v>138.03</v>
      </c>
      <c r="E747" s="1">
        <v>140.69</v>
      </c>
      <c r="F747" s="1">
        <v>140.69</v>
      </c>
      <c r="G747" s="1">
        <v>3848900</v>
      </c>
    </row>
    <row r="748" spans="1:7" x14ac:dyDescent="0.2">
      <c r="A748" s="38" t="s">
        <v>860</v>
      </c>
      <c r="B748" s="1">
        <v>141.47</v>
      </c>
      <c r="C748" s="1">
        <v>144.34</v>
      </c>
      <c r="D748" s="1">
        <v>139.5</v>
      </c>
      <c r="E748" s="1">
        <v>143.09</v>
      </c>
      <c r="F748" s="1">
        <v>143.09</v>
      </c>
      <c r="G748" s="1">
        <v>2941400</v>
      </c>
    </row>
    <row r="749" spans="1:7" x14ac:dyDescent="0.2">
      <c r="A749" s="38" t="s">
        <v>861</v>
      </c>
      <c r="B749" s="1">
        <v>143.09</v>
      </c>
      <c r="C749" s="1">
        <v>143.88</v>
      </c>
      <c r="D749" s="1">
        <v>139.96</v>
      </c>
      <c r="E749" s="1">
        <v>141.06</v>
      </c>
      <c r="F749" s="1">
        <v>141.06</v>
      </c>
      <c r="G749" s="1">
        <v>2318000</v>
      </c>
    </row>
    <row r="750" spans="1:7" x14ac:dyDescent="0.2">
      <c r="A750" s="38" t="s">
        <v>862</v>
      </c>
      <c r="B750" s="1">
        <v>140.76</v>
      </c>
      <c r="C750" s="1">
        <v>141.28</v>
      </c>
      <c r="D750" s="1">
        <v>138.59</v>
      </c>
      <c r="E750" s="1">
        <v>140.16999999999999</v>
      </c>
      <c r="F750" s="1">
        <v>140.16999999999999</v>
      </c>
      <c r="G750" s="1">
        <v>2308800</v>
      </c>
    </row>
    <row r="751" spans="1:7" x14ac:dyDescent="0.2">
      <c r="A751" s="38" t="s">
        <v>863</v>
      </c>
      <c r="B751" s="1">
        <v>140.66</v>
      </c>
      <c r="C751" s="1">
        <v>144.02000000000001</v>
      </c>
      <c r="D751" s="1">
        <v>139.19999999999999</v>
      </c>
      <c r="E751" s="1">
        <v>140.71</v>
      </c>
      <c r="F751" s="1">
        <v>140.71</v>
      </c>
      <c r="G751" s="1">
        <v>3357400</v>
      </c>
    </row>
    <row r="752" spans="1:7" x14ac:dyDescent="0.2">
      <c r="A752" s="38" t="s">
        <v>864</v>
      </c>
      <c r="B752" s="1">
        <v>144.97999999999999</v>
      </c>
      <c r="C752" s="1">
        <v>145.49</v>
      </c>
      <c r="D752" s="1">
        <v>141.97999999999999</v>
      </c>
      <c r="E752" s="1">
        <v>142.29</v>
      </c>
      <c r="F752" s="1">
        <v>142.29</v>
      </c>
      <c r="G752" s="1">
        <v>3573500</v>
      </c>
    </row>
    <row r="753" spans="1:7" x14ac:dyDescent="0.2">
      <c r="A753" s="38" t="s">
        <v>865</v>
      </c>
      <c r="B753" s="1">
        <v>142.65</v>
      </c>
      <c r="C753" s="1">
        <v>147.1</v>
      </c>
      <c r="D753" s="1">
        <v>140.71</v>
      </c>
      <c r="E753" s="1">
        <v>146.5</v>
      </c>
      <c r="F753" s="1">
        <v>146.5</v>
      </c>
      <c r="G753" s="1">
        <v>2734800</v>
      </c>
    </row>
    <row r="754" spans="1:7" x14ac:dyDescent="0.2">
      <c r="A754" s="38" t="s">
        <v>866</v>
      </c>
      <c r="B754" s="1">
        <v>149.46</v>
      </c>
      <c r="C754" s="1">
        <v>151</v>
      </c>
      <c r="D754" s="1">
        <v>145.05000000000001</v>
      </c>
      <c r="E754" s="1">
        <v>146.66</v>
      </c>
      <c r="F754" s="1">
        <v>146.66</v>
      </c>
      <c r="G754" s="1">
        <v>3468700</v>
      </c>
    </row>
    <row r="755" spans="1:7" x14ac:dyDescent="0.2">
      <c r="A755" s="38" t="s">
        <v>867</v>
      </c>
      <c r="B755" s="1">
        <v>145.15</v>
      </c>
      <c r="C755" s="1">
        <v>146.88</v>
      </c>
      <c r="D755" s="1">
        <v>142.75</v>
      </c>
      <c r="E755" s="1">
        <v>144</v>
      </c>
      <c r="F755" s="1">
        <v>144</v>
      </c>
      <c r="G755" s="1">
        <v>4127400</v>
      </c>
    </row>
    <row r="756" spans="1:7" x14ac:dyDescent="0.2">
      <c r="A756" s="38" t="s">
        <v>868</v>
      </c>
      <c r="B756" s="1">
        <v>144.53</v>
      </c>
      <c r="C756" s="1">
        <v>144.69999999999999</v>
      </c>
      <c r="D756" s="1">
        <v>137.68</v>
      </c>
      <c r="E756" s="1">
        <v>138.41</v>
      </c>
      <c r="F756" s="1">
        <v>138.41</v>
      </c>
      <c r="G756" s="1">
        <v>3782600</v>
      </c>
    </row>
    <row r="757" spans="1:7" x14ac:dyDescent="0.2">
      <c r="A757" s="38" t="s">
        <v>869</v>
      </c>
      <c r="B757" s="1">
        <v>138.51</v>
      </c>
      <c r="C757" s="1">
        <v>138.75</v>
      </c>
      <c r="D757" s="1">
        <v>133.68</v>
      </c>
      <c r="E757" s="1">
        <v>134.87</v>
      </c>
      <c r="F757" s="1">
        <v>134.87</v>
      </c>
      <c r="G757" s="1">
        <v>3547400</v>
      </c>
    </row>
    <row r="758" spans="1:7" x14ac:dyDescent="0.2">
      <c r="A758" s="38" t="s">
        <v>870</v>
      </c>
      <c r="B758" s="1">
        <v>137.18</v>
      </c>
      <c r="C758" s="1">
        <v>139.5</v>
      </c>
      <c r="D758" s="1">
        <v>133.55000000000001</v>
      </c>
      <c r="E758" s="1">
        <v>134.18</v>
      </c>
      <c r="F758" s="1">
        <v>134.18</v>
      </c>
      <c r="G758" s="1">
        <v>3558700</v>
      </c>
    </row>
    <row r="759" spans="1:7" x14ac:dyDescent="0.2">
      <c r="A759" s="38" t="s">
        <v>871</v>
      </c>
      <c r="B759" s="1">
        <v>133.96</v>
      </c>
      <c r="C759" s="1">
        <v>138.4</v>
      </c>
      <c r="D759" s="1">
        <v>133.47999999999999</v>
      </c>
      <c r="E759" s="1">
        <v>137.32</v>
      </c>
      <c r="F759" s="1">
        <v>137.32</v>
      </c>
      <c r="G759" s="1">
        <v>3462200</v>
      </c>
    </row>
    <row r="760" spans="1:7" x14ac:dyDescent="0.2">
      <c r="A760" s="38" t="s">
        <v>872</v>
      </c>
      <c r="B760" s="1">
        <v>137.46</v>
      </c>
      <c r="C760" s="1">
        <v>138.78</v>
      </c>
      <c r="D760" s="1">
        <v>134.01</v>
      </c>
      <c r="E760" s="1">
        <v>136.35</v>
      </c>
      <c r="F760" s="1">
        <v>136.35</v>
      </c>
      <c r="G760" s="1">
        <v>4233400</v>
      </c>
    </row>
    <row r="761" spans="1:7" x14ac:dyDescent="0.2">
      <c r="A761" s="38" t="s">
        <v>873</v>
      </c>
      <c r="B761" s="1">
        <v>138.32</v>
      </c>
      <c r="C761" s="1">
        <v>139.15</v>
      </c>
      <c r="D761" s="1">
        <v>135.26</v>
      </c>
      <c r="E761" s="1">
        <v>136.86000000000001</v>
      </c>
      <c r="F761" s="1">
        <v>136.86000000000001</v>
      </c>
      <c r="G761" s="1">
        <v>3067800</v>
      </c>
    </row>
    <row r="762" spans="1:7" x14ac:dyDescent="0.2">
      <c r="A762" s="38" t="s">
        <v>874</v>
      </c>
      <c r="B762" s="1">
        <v>137.72999999999999</v>
      </c>
      <c r="C762" s="1">
        <v>139.5</v>
      </c>
      <c r="D762" s="1">
        <v>136.52000000000001</v>
      </c>
      <c r="E762" s="1">
        <v>137.5</v>
      </c>
      <c r="F762" s="1">
        <v>137.5</v>
      </c>
      <c r="G762" s="1">
        <v>2785000</v>
      </c>
    </row>
    <row r="763" spans="1:7" x14ac:dyDescent="0.2">
      <c r="A763" s="38" t="s">
        <v>875</v>
      </c>
      <c r="B763" s="1">
        <v>138.6</v>
      </c>
      <c r="C763" s="1">
        <v>140.99</v>
      </c>
      <c r="D763" s="1">
        <v>138.21</v>
      </c>
      <c r="E763" s="1">
        <v>139.21</v>
      </c>
      <c r="F763" s="1">
        <v>139.21</v>
      </c>
      <c r="G763" s="1">
        <v>2256800</v>
      </c>
    </row>
    <row r="764" spans="1:7" x14ac:dyDescent="0.2">
      <c r="A764" s="38" t="s">
        <v>876</v>
      </c>
      <c r="B764" s="1">
        <v>138.43</v>
      </c>
      <c r="C764" s="1">
        <v>140.29</v>
      </c>
      <c r="D764" s="1">
        <v>134.74</v>
      </c>
      <c r="E764" s="1">
        <v>140.27000000000001</v>
      </c>
      <c r="F764" s="1">
        <v>140.27000000000001</v>
      </c>
      <c r="G764" s="1">
        <v>3430000</v>
      </c>
    </row>
    <row r="765" spans="1:7" x14ac:dyDescent="0.2">
      <c r="A765" s="38" t="s">
        <v>877</v>
      </c>
      <c r="B765" s="1">
        <v>138.51</v>
      </c>
      <c r="C765" s="1">
        <v>145.58000000000001</v>
      </c>
      <c r="D765" s="1">
        <v>138.1</v>
      </c>
      <c r="E765" s="1">
        <v>144.72999999999999</v>
      </c>
      <c r="F765" s="1">
        <v>144.72999999999999</v>
      </c>
      <c r="G765" s="1">
        <v>3553700</v>
      </c>
    </row>
    <row r="766" spans="1:7" x14ac:dyDescent="0.2">
      <c r="A766" s="38" t="s">
        <v>878</v>
      </c>
      <c r="B766" s="1">
        <v>144.49</v>
      </c>
      <c r="C766" s="1">
        <v>146.85</v>
      </c>
      <c r="D766" s="1">
        <v>143.15</v>
      </c>
      <c r="E766" s="1">
        <v>145.25</v>
      </c>
      <c r="F766" s="1">
        <v>145.25</v>
      </c>
      <c r="G766" s="1">
        <v>3101400</v>
      </c>
    </row>
    <row r="767" spans="1:7" x14ac:dyDescent="0.2">
      <c r="A767" s="38" t="s">
        <v>879</v>
      </c>
      <c r="B767" s="1">
        <v>147.6</v>
      </c>
      <c r="C767" s="1">
        <v>149.97999999999999</v>
      </c>
      <c r="D767" s="1">
        <v>145.15</v>
      </c>
      <c r="E767" s="1">
        <v>145.44</v>
      </c>
      <c r="F767" s="1">
        <v>145.44</v>
      </c>
      <c r="G767" s="1">
        <v>3419300</v>
      </c>
    </row>
    <row r="768" spans="1:7" x14ac:dyDescent="0.2">
      <c r="A768" s="38" t="s">
        <v>880</v>
      </c>
      <c r="B768" s="1">
        <v>146.16</v>
      </c>
      <c r="C768" s="1">
        <v>146.9</v>
      </c>
      <c r="D768" s="1">
        <v>142.71</v>
      </c>
      <c r="E768" s="1">
        <v>144.26</v>
      </c>
      <c r="F768" s="1">
        <v>144.26</v>
      </c>
      <c r="G768" s="1">
        <v>2729900</v>
      </c>
    </row>
    <row r="769" spans="1:7" x14ac:dyDescent="0.2">
      <c r="A769" s="38" t="s">
        <v>881</v>
      </c>
      <c r="B769" s="1">
        <v>144</v>
      </c>
      <c r="C769" s="1">
        <v>144.88999999999999</v>
      </c>
      <c r="D769" s="1">
        <v>140.66999999999999</v>
      </c>
      <c r="E769" s="1">
        <v>142.15</v>
      </c>
      <c r="F769" s="1">
        <v>142.15</v>
      </c>
      <c r="G769" s="1">
        <v>2886600</v>
      </c>
    </row>
    <row r="770" spans="1:7" x14ac:dyDescent="0.2">
      <c r="A770" s="38" t="s">
        <v>882</v>
      </c>
      <c r="B770" s="1">
        <v>142.38</v>
      </c>
      <c r="C770" s="1">
        <v>145.87</v>
      </c>
      <c r="D770" s="1">
        <v>140.86000000000001</v>
      </c>
      <c r="E770" s="1">
        <v>145.4</v>
      </c>
      <c r="F770" s="1">
        <v>145.4</v>
      </c>
      <c r="G770" s="1">
        <v>2606900</v>
      </c>
    </row>
    <row r="771" spans="1:7" x14ac:dyDescent="0.2">
      <c r="A771" s="38" t="s">
        <v>883</v>
      </c>
      <c r="B771" s="1">
        <v>146</v>
      </c>
      <c r="C771" s="1">
        <v>147.35</v>
      </c>
      <c r="D771" s="1">
        <v>141.61000000000001</v>
      </c>
      <c r="E771" s="1">
        <v>142.59</v>
      </c>
      <c r="F771" s="1">
        <v>142.59</v>
      </c>
      <c r="G771" s="1">
        <v>3081500</v>
      </c>
    </row>
    <row r="772" spans="1:7" x14ac:dyDescent="0.2">
      <c r="A772" s="38" t="s">
        <v>884</v>
      </c>
      <c r="B772" s="1">
        <v>142.77000000000001</v>
      </c>
      <c r="C772" s="1">
        <v>146.47</v>
      </c>
      <c r="D772" s="1">
        <v>142.26</v>
      </c>
      <c r="E772" s="1">
        <v>145.86000000000001</v>
      </c>
      <c r="F772" s="1">
        <v>145.86000000000001</v>
      </c>
      <c r="G772" s="1">
        <v>2459500</v>
      </c>
    </row>
    <row r="773" spans="1:7" x14ac:dyDescent="0.2">
      <c r="A773" s="38" t="s">
        <v>885</v>
      </c>
      <c r="B773" s="1">
        <v>144.43</v>
      </c>
      <c r="C773" s="1">
        <v>147.16</v>
      </c>
      <c r="D773" s="1">
        <v>143.31</v>
      </c>
      <c r="E773" s="1">
        <v>145.97999999999999</v>
      </c>
      <c r="F773" s="1">
        <v>145.97999999999999</v>
      </c>
      <c r="G773" s="1">
        <v>3989100</v>
      </c>
    </row>
    <row r="774" spans="1:7" x14ac:dyDescent="0.2">
      <c r="A774" s="38" t="s">
        <v>886</v>
      </c>
      <c r="B774" s="1">
        <v>146.9</v>
      </c>
      <c r="C774" s="1">
        <v>147.69</v>
      </c>
      <c r="D774" s="1">
        <v>145</v>
      </c>
      <c r="E774" s="1">
        <v>145.62</v>
      </c>
      <c r="F774" s="1">
        <v>145.62</v>
      </c>
      <c r="G774" s="1">
        <v>2771500</v>
      </c>
    </row>
    <row r="775" spans="1:7" x14ac:dyDescent="0.2">
      <c r="A775" s="38" t="s">
        <v>887</v>
      </c>
      <c r="B775" s="1">
        <v>146.19</v>
      </c>
      <c r="C775" s="1">
        <v>150.44</v>
      </c>
      <c r="D775" s="1">
        <v>146.02000000000001</v>
      </c>
      <c r="E775" s="1">
        <v>147.46</v>
      </c>
      <c r="F775" s="1">
        <v>147.46</v>
      </c>
      <c r="G775" s="1">
        <v>3453900</v>
      </c>
    </row>
    <row r="776" spans="1:7" x14ac:dyDescent="0.2">
      <c r="A776" s="38" t="s">
        <v>888</v>
      </c>
      <c r="B776" s="1">
        <v>148.19999999999999</v>
      </c>
      <c r="C776" s="1">
        <v>148.99</v>
      </c>
      <c r="D776" s="1">
        <v>143.47999999999999</v>
      </c>
      <c r="E776" s="1">
        <v>145.57</v>
      </c>
      <c r="F776" s="1">
        <v>145.57</v>
      </c>
      <c r="G776" s="1">
        <v>2811100</v>
      </c>
    </row>
    <row r="777" spans="1:7" x14ac:dyDescent="0.2">
      <c r="A777" s="38" t="s">
        <v>889</v>
      </c>
      <c r="B777" s="1">
        <v>145.46</v>
      </c>
      <c r="C777" s="1">
        <v>147.71</v>
      </c>
      <c r="D777" s="1">
        <v>143.16999999999999</v>
      </c>
      <c r="E777" s="1">
        <v>147.61000000000001</v>
      </c>
      <c r="F777" s="1">
        <v>147.61000000000001</v>
      </c>
      <c r="G777" s="1">
        <v>2390900</v>
      </c>
    </row>
    <row r="778" spans="1:7" x14ac:dyDescent="0.2">
      <c r="A778" s="38" t="s">
        <v>890</v>
      </c>
      <c r="B778" s="1">
        <v>147.61000000000001</v>
      </c>
      <c r="C778" s="1">
        <v>149.5</v>
      </c>
      <c r="D778" s="1">
        <v>146.19999999999999</v>
      </c>
      <c r="E778" s="1">
        <v>147.76</v>
      </c>
      <c r="F778" s="1">
        <v>147.76</v>
      </c>
      <c r="G778" s="1">
        <v>2323900</v>
      </c>
    </row>
    <row r="779" spans="1:7" x14ac:dyDescent="0.2">
      <c r="A779" s="38" t="s">
        <v>891</v>
      </c>
      <c r="B779" s="1">
        <v>148.15</v>
      </c>
      <c r="C779" s="1">
        <v>150.37</v>
      </c>
      <c r="D779" s="1">
        <v>148.08000000000001</v>
      </c>
      <c r="E779" s="1">
        <v>149.94999999999999</v>
      </c>
      <c r="F779" s="1">
        <v>149.94999999999999</v>
      </c>
      <c r="G779" s="1">
        <v>3136300</v>
      </c>
    </row>
    <row r="780" spans="1:7" x14ac:dyDescent="0.2">
      <c r="A780" s="38" t="s">
        <v>892</v>
      </c>
      <c r="B780" s="1">
        <v>150</v>
      </c>
      <c r="C780" s="1">
        <v>150.38999999999999</v>
      </c>
      <c r="D780" s="1">
        <v>140.08000000000001</v>
      </c>
      <c r="E780" s="1">
        <v>141.5</v>
      </c>
      <c r="F780" s="1">
        <v>141.5</v>
      </c>
      <c r="G780" s="1">
        <v>5350700</v>
      </c>
    </row>
    <row r="781" spans="1:7" x14ac:dyDescent="0.2">
      <c r="A781" s="38" t="s">
        <v>893</v>
      </c>
      <c r="B781" s="1">
        <v>140.9</v>
      </c>
      <c r="C781" s="1">
        <v>143.9</v>
      </c>
      <c r="D781" s="1">
        <v>139.56</v>
      </c>
      <c r="E781" s="1">
        <v>140</v>
      </c>
      <c r="F781" s="1">
        <v>140</v>
      </c>
      <c r="G781" s="1">
        <v>4479000</v>
      </c>
    </row>
    <row r="782" spans="1:7" x14ac:dyDescent="0.2">
      <c r="A782" s="38" t="s">
        <v>894</v>
      </c>
      <c r="B782" s="1">
        <v>141.05000000000001</v>
      </c>
      <c r="C782" s="1">
        <v>142.9</v>
      </c>
      <c r="D782" s="1">
        <v>136.11000000000001</v>
      </c>
      <c r="E782" s="1">
        <v>139.11000000000001</v>
      </c>
      <c r="F782" s="1">
        <v>139.11000000000001</v>
      </c>
      <c r="G782" s="1">
        <v>6113100</v>
      </c>
    </row>
    <row r="783" spans="1:7" x14ac:dyDescent="0.2">
      <c r="A783" s="38" t="s">
        <v>895</v>
      </c>
      <c r="B783" s="1">
        <v>137.99</v>
      </c>
      <c r="C783" s="1">
        <v>143.97999999999999</v>
      </c>
      <c r="D783" s="1">
        <v>135.55000000000001</v>
      </c>
      <c r="E783" s="1">
        <v>137.83000000000001</v>
      </c>
      <c r="F783" s="1">
        <v>137.83000000000001</v>
      </c>
      <c r="G783" s="1">
        <v>8147700</v>
      </c>
    </row>
    <row r="784" spans="1:7" x14ac:dyDescent="0.2">
      <c r="A784" s="38" t="s">
        <v>896</v>
      </c>
      <c r="B784" s="1">
        <v>136.41999999999999</v>
      </c>
      <c r="C784" s="1">
        <v>136.72</v>
      </c>
      <c r="D784" s="1">
        <v>132.16</v>
      </c>
      <c r="E784" s="1">
        <v>133.69999999999999</v>
      </c>
      <c r="F784" s="1">
        <v>133.69999999999999</v>
      </c>
      <c r="G784" s="1">
        <v>5075800</v>
      </c>
    </row>
    <row r="785" spans="1:7" x14ac:dyDescent="0.2">
      <c r="A785" s="38" t="s">
        <v>897</v>
      </c>
      <c r="B785" s="1">
        <v>126</v>
      </c>
      <c r="C785" s="1">
        <v>126.73</v>
      </c>
      <c r="D785" s="1">
        <v>122.11</v>
      </c>
      <c r="E785" s="1">
        <v>124.52</v>
      </c>
      <c r="F785" s="1">
        <v>124.52</v>
      </c>
      <c r="G785" s="1">
        <v>9018300</v>
      </c>
    </row>
    <row r="786" spans="1:7" x14ac:dyDescent="0.2">
      <c r="A786" s="38" t="s">
        <v>898</v>
      </c>
      <c r="B786" s="1">
        <v>126.9</v>
      </c>
      <c r="C786" s="1">
        <v>127.87</v>
      </c>
      <c r="D786" s="1">
        <v>123.67</v>
      </c>
      <c r="E786" s="1">
        <v>125.57</v>
      </c>
      <c r="F786" s="1">
        <v>125.57</v>
      </c>
      <c r="G786" s="1">
        <v>5265300</v>
      </c>
    </row>
    <row r="787" spans="1:7" x14ac:dyDescent="0.2">
      <c r="A787" s="38" t="s">
        <v>899</v>
      </c>
      <c r="B787" s="1">
        <v>124.5</v>
      </c>
      <c r="C787" s="1">
        <v>126.89</v>
      </c>
      <c r="D787" s="1">
        <v>122.52</v>
      </c>
      <c r="E787" s="1">
        <v>123.9</v>
      </c>
      <c r="F787" s="1">
        <v>123.9</v>
      </c>
      <c r="G787" s="1">
        <v>3784500</v>
      </c>
    </row>
    <row r="788" spans="1:7" x14ac:dyDescent="0.2">
      <c r="A788" s="38" t="s">
        <v>900</v>
      </c>
      <c r="B788" s="1">
        <v>125.71</v>
      </c>
      <c r="C788" s="1">
        <v>131.68</v>
      </c>
      <c r="D788" s="1">
        <v>125.14</v>
      </c>
      <c r="E788" s="1">
        <v>131.68</v>
      </c>
      <c r="F788" s="1">
        <v>131.68</v>
      </c>
      <c r="G788" s="1">
        <v>4774200</v>
      </c>
    </row>
    <row r="789" spans="1:7" x14ac:dyDescent="0.2">
      <c r="A789" s="38" t="s">
        <v>901</v>
      </c>
      <c r="B789" s="1">
        <v>130.44</v>
      </c>
      <c r="C789" s="1">
        <v>134.97</v>
      </c>
      <c r="D789" s="1">
        <v>129.63999999999999</v>
      </c>
      <c r="E789" s="1">
        <v>133.72</v>
      </c>
      <c r="F789" s="1">
        <v>133.72</v>
      </c>
      <c r="G789" s="1">
        <v>4149900</v>
      </c>
    </row>
    <row r="790" spans="1:7" x14ac:dyDescent="0.2">
      <c r="A790" s="38" t="s">
        <v>902</v>
      </c>
      <c r="B790" s="1">
        <v>132.47999999999999</v>
      </c>
      <c r="C790" s="1">
        <v>133.51</v>
      </c>
      <c r="D790" s="1">
        <v>127.7</v>
      </c>
      <c r="E790" s="1">
        <v>131.49</v>
      </c>
      <c r="F790" s="1">
        <v>131.49</v>
      </c>
      <c r="G790" s="1">
        <v>3317700</v>
      </c>
    </row>
    <row r="791" spans="1:7" x14ac:dyDescent="0.2">
      <c r="A791" s="38" t="s">
        <v>903</v>
      </c>
      <c r="B791" s="1">
        <v>130.41999999999999</v>
      </c>
      <c r="C791" s="1">
        <v>134.24</v>
      </c>
      <c r="D791" s="1">
        <v>129.51</v>
      </c>
      <c r="E791" s="1">
        <v>132.05000000000001</v>
      </c>
      <c r="F791" s="1">
        <v>132.05000000000001</v>
      </c>
      <c r="G791" s="1">
        <v>3690400</v>
      </c>
    </row>
    <row r="792" spans="1:7" x14ac:dyDescent="0.2">
      <c r="A792" s="38" t="s">
        <v>904</v>
      </c>
      <c r="B792" s="1">
        <v>128.1</v>
      </c>
      <c r="C792" s="1">
        <v>129.6</v>
      </c>
      <c r="D792" s="1">
        <v>123.43</v>
      </c>
      <c r="E792" s="1">
        <v>124.75</v>
      </c>
      <c r="F792" s="1">
        <v>124.75</v>
      </c>
      <c r="G792" s="1">
        <v>4636500</v>
      </c>
    </row>
    <row r="793" spans="1:7" x14ac:dyDescent="0.2">
      <c r="A793" s="38" t="s">
        <v>905</v>
      </c>
      <c r="B793" s="1">
        <v>126.31</v>
      </c>
      <c r="C793" s="1">
        <v>126.89</v>
      </c>
      <c r="D793" s="1">
        <v>122.02</v>
      </c>
      <c r="E793" s="1">
        <v>123.17</v>
      </c>
      <c r="F793" s="1">
        <v>123.17</v>
      </c>
      <c r="G793" s="1">
        <v>3335200</v>
      </c>
    </row>
    <row r="794" spans="1:7" x14ac:dyDescent="0.2">
      <c r="A794" s="38" t="s">
        <v>906</v>
      </c>
      <c r="B794" s="1">
        <v>124.46</v>
      </c>
      <c r="C794" s="1">
        <v>126.57</v>
      </c>
      <c r="D794" s="1">
        <v>123.75</v>
      </c>
      <c r="E794" s="1">
        <v>124.76</v>
      </c>
      <c r="F794" s="1">
        <v>124.76</v>
      </c>
      <c r="G794" s="1">
        <v>2453400</v>
      </c>
    </row>
    <row r="795" spans="1:7" x14ac:dyDescent="0.2">
      <c r="A795" s="38" t="s">
        <v>907</v>
      </c>
      <c r="B795" s="1">
        <v>126.45</v>
      </c>
      <c r="C795" s="1">
        <v>127.83</v>
      </c>
      <c r="D795" s="1">
        <v>125.31</v>
      </c>
      <c r="E795" s="1">
        <v>125.61</v>
      </c>
      <c r="F795" s="1">
        <v>125.61</v>
      </c>
      <c r="G795" s="1">
        <v>2859300</v>
      </c>
    </row>
    <row r="796" spans="1:7" x14ac:dyDescent="0.2">
      <c r="A796" s="38" t="s">
        <v>908</v>
      </c>
      <c r="B796" s="1">
        <v>125.55</v>
      </c>
      <c r="C796" s="1">
        <v>128.1</v>
      </c>
      <c r="D796" s="1">
        <v>124.5</v>
      </c>
      <c r="E796" s="1">
        <v>126.86</v>
      </c>
      <c r="F796" s="1">
        <v>126.86</v>
      </c>
      <c r="G796" s="1">
        <v>1868500</v>
      </c>
    </row>
    <row r="797" spans="1:7" x14ac:dyDescent="0.2">
      <c r="A797" s="38" t="s">
        <v>909</v>
      </c>
      <c r="B797" s="1">
        <v>128.22</v>
      </c>
      <c r="C797" s="1">
        <v>132.58000000000001</v>
      </c>
      <c r="D797" s="1">
        <v>127.66</v>
      </c>
      <c r="E797" s="1">
        <v>131.06</v>
      </c>
      <c r="F797" s="1">
        <v>131.06</v>
      </c>
      <c r="G797" s="1">
        <v>3157100</v>
      </c>
    </row>
    <row r="798" spans="1:7" x14ac:dyDescent="0.2">
      <c r="A798" s="38" t="s">
        <v>910</v>
      </c>
      <c r="B798" s="1">
        <v>131.55000000000001</v>
      </c>
      <c r="C798" s="1">
        <v>132</v>
      </c>
      <c r="D798" s="1">
        <v>127.44</v>
      </c>
      <c r="E798" s="1">
        <v>130.5</v>
      </c>
      <c r="F798" s="1">
        <v>130.5</v>
      </c>
      <c r="G798" s="1">
        <v>2206000</v>
      </c>
    </row>
    <row r="799" spans="1:7" x14ac:dyDescent="0.2">
      <c r="A799" s="38" t="s">
        <v>911</v>
      </c>
      <c r="B799" s="1">
        <v>130.44999999999999</v>
      </c>
      <c r="C799" s="1">
        <v>133.80000000000001</v>
      </c>
      <c r="D799" s="1">
        <v>127.57</v>
      </c>
      <c r="E799" s="1">
        <v>127.96</v>
      </c>
      <c r="F799" s="1">
        <v>127.96</v>
      </c>
      <c r="G799" s="1">
        <v>2952400</v>
      </c>
    </row>
    <row r="800" spans="1:7" x14ac:dyDescent="0.2">
      <c r="A800" s="38" t="s">
        <v>912</v>
      </c>
      <c r="B800" s="1">
        <v>129.32</v>
      </c>
      <c r="C800" s="1">
        <v>130.19999999999999</v>
      </c>
      <c r="D800" s="1">
        <v>126.42</v>
      </c>
      <c r="E800" s="1">
        <v>129.97999999999999</v>
      </c>
      <c r="F800" s="1">
        <v>129.97999999999999</v>
      </c>
      <c r="G800" s="1">
        <v>2301300</v>
      </c>
    </row>
    <row r="801" spans="1:7" x14ac:dyDescent="0.2">
      <c r="A801" s="38" t="s">
        <v>913</v>
      </c>
      <c r="B801" s="1">
        <v>131.30000000000001</v>
      </c>
      <c r="C801" s="1">
        <v>134.59</v>
      </c>
      <c r="D801" s="1">
        <v>128.69</v>
      </c>
      <c r="E801" s="1">
        <v>131.47999999999999</v>
      </c>
      <c r="F801" s="1">
        <v>131.47999999999999</v>
      </c>
      <c r="G801" s="1">
        <v>2631800</v>
      </c>
    </row>
    <row r="802" spans="1:7" x14ac:dyDescent="0.2">
      <c r="A802" s="38" t="s">
        <v>914</v>
      </c>
      <c r="B802" s="1">
        <v>130.24</v>
      </c>
      <c r="C802" s="1">
        <v>131.62</v>
      </c>
      <c r="D802" s="1">
        <v>128.1</v>
      </c>
      <c r="E802" s="1">
        <v>130.91</v>
      </c>
      <c r="F802" s="1">
        <v>130.91</v>
      </c>
      <c r="G802" s="1">
        <v>1771100</v>
      </c>
    </row>
    <row r="803" spans="1:7" x14ac:dyDescent="0.2">
      <c r="A803" s="38" t="s">
        <v>915</v>
      </c>
      <c r="B803" s="1">
        <v>132.28</v>
      </c>
      <c r="C803" s="1">
        <v>133.94999999999999</v>
      </c>
      <c r="D803" s="1">
        <v>131.34</v>
      </c>
      <c r="E803" s="1">
        <v>132.05000000000001</v>
      </c>
      <c r="F803" s="1">
        <v>132.05000000000001</v>
      </c>
      <c r="G803" s="1">
        <v>2311200</v>
      </c>
    </row>
    <row r="804" spans="1:7" x14ac:dyDescent="0.2">
      <c r="A804" s="38" t="s">
        <v>916</v>
      </c>
      <c r="B804" s="1">
        <v>133.22</v>
      </c>
      <c r="C804" s="1">
        <v>133.22</v>
      </c>
      <c r="D804" s="1">
        <v>127.77</v>
      </c>
      <c r="E804" s="1">
        <v>130.47</v>
      </c>
      <c r="F804" s="1">
        <v>130.47</v>
      </c>
      <c r="G804" s="1">
        <v>2124400</v>
      </c>
    </row>
    <row r="805" spans="1:7" x14ac:dyDescent="0.2">
      <c r="A805" s="38" t="s">
        <v>917</v>
      </c>
      <c r="B805" s="1">
        <v>129.5</v>
      </c>
      <c r="C805" s="1">
        <v>131.76</v>
      </c>
      <c r="D805" s="1">
        <v>128.4</v>
      </c>
      <c r="E805" s="1">
        <v>129.69999999999999</v>
      </c>
      <c r="F805" s="1">
        <v>129.69999999999999</v>
      </c>
      <c r="G805" s="1">
        <v>2331200</v>
      </c>
    </row>
    <row r="806" spans="1:7" x14ac:dyDescent="0.2">
      <c r="A806" s="38" t="s">
        <v>918</v>
      </c>
      <c r="B806" s="1">
        <v>130.6</v>
      </c>
      <c r="C806" s="1">
        <v>133.97</v>
      </c>
      <c r="D806" s="1">
        <v>130</v>
      </c>
      <c r="E806" s="1">
        <v>132.32</v>
      </c>
      <c r="F806" s="1">
        <v>132.32</v>
      </c>
      <c r="G806" s="1">
        <v>1873200</v>
      </c>
    </row>
    <row r="807" spans="1:7" x14ac:dyDescent="0.2">
      <c r="A807" s="38" t="s">
        <v>919</v>
      </c>
      <c r="B807" s="1">
        <v>133.57</v>
      </c>
      <c r="C807" s="1">
        <v>133.99</v>
      </c>
      <c r="D807" s="1">
        <v>127.44</v>
      </c>
      <c r="E807" s="1">
        <v>129.72999999999999</v>
      </c>
      <c r="F807" s="1">
        <v>129.72999999999999</v>
      </c>
      <c r="G807" s="1">
        <v>4098800</v>
      </c>
    </row>
    <row r="808" spans="1:7" x14ac:dyDescent="0.2">
      <c r="A808" s="38" t="s">
        <v>920</v>
      </c>
      <c r="B808" s="1">
        <v>130.88999999999999</v>
      </c>
      <c r="C808" s="1">
        <v>131.56</v>
      </c>
      <c r="D808" s="1">
        <v>123.35</v>
      </c>
      <c r="E808" s="1">
        <v>123.7</v>
      </c>
      <c r="F808" s="1">
        <v>123.7</v>
      </c>
      <c r="G808" s="1">
        <v>3837200</v>
      </c>
    </row>
    <row r="809" spans="1:7" x14ac:dyDescent="0.2">
      <c r="A809" s="38" t="s">
        <v>921</v>
      </c>
      <c r="B809" s="1">
        <v>123.99</v>
      </c>
      <c r="C809" s="1">
        <v>124.35</v>
      </c>
      <c r="D809" s="1">
        <v>108.6</v>
      </c>
      <c r="E809" s="1">
        <v>111.88</v>
      </c>
      <c r="F809" s="1">
        <v>111.88</v>
      </c>
      <c r="G809" s="1">
        <v>11808500</v>
      </c>
    </row>
    <row r="810" spans="1:7" x14ac:dyDescent="0.2">
      <c r="A810" s="38" t="s">
        <v>922</v>
      </c>
      <c r="B810" s="1">
        <v>109.87</v>
      </c>
      <c r="C810" s="1">
        <v>115.99</v>
      </c>
      <c r="D810" s="1">
        <v>107</v>
      </c>
      <c r="E810" s="1">
        <v>110.01</v>
      </c>
      <c r="F810" s="1">
        <v>110.01</v>
      </c>
      <c r="G810" s="1">
        <v>8088000</v>
      </c>
    </row>
    <row r="811" spans="1:7" x14ac:dyDescent="0.2">
      <c r="A811" s="38" t="s">
        <v>923</v>
      </c>
      <c r="B811" s="1">
        <v>110.71</v>
      </c>
      <c r="C811" s="1">
        <v>113.74</v>
      </c>
      <c r="D811" s="1">
        <v>109.55</v>
      </c>
      <c r="E811" s="1">
        <v>109.72</v>
      </c>
      <c r="F811" s="1">
        <v>109.72</v>
      </c>
      <c r="G811" s="1">
        <v>7376500</v>
      </c>
    </row>
    <row r="812" spans="1:7" x14ac:dyDescent="0.2">
      <c r="A812" s="38" t="s">
        <v>924</v>
      </c>
      <c r="B812" s="1">
        <v>111.9</v>
      </c>
      <c r="C812" s="1">
        <v>115.21</v>
      </c>
      <c r="D812" s="1">
        <v>111.35</v>
      </c>
      <c r="E812" s="1">
        <v>113.1</v>
      </c>
      <c r="F812" s="1">
        <v>113.1</v>
      </c>
      <c r="G812" s="1">
        <v>6370800</v>
      </c>
    </row>
    <row r="813" spans="1:7" x14ac:dyDescent="0.2">
      <c r="A813" s="38" t="s">
        <v>925</v>
      </c>
      <c r="B813" s="1">
        <v>112.47</v>
      </c>
      <c r="C813" s="1">
        <v>113.08</v>
      </c>
      <c r="D813" s="1">
        <v>108.72</v>
      </c>
      <c r="E813" s="1">
        <v>109.59</v>
      </c>
      <c r="F813" s="1">
        <v>109.59</v>
      </c>
      <c r="G813" s="1">
        <v>4032100</v>
      </c>
    </row>
    <row r="814" spans="1:7" x14ac:dyDescent="0.2">
      <c r="A814" s="38" t="s">
        <v>926</v>
      </c>
      <c r="B814" s="1">
        <v>108.39</v>
      </c>
      <c r="C814" s="1">
        <v>111.82</v>
      </c>
      <c r="D814" s="1">
        <v>107.66</v>
      </c>
      <c r="E814" s="1">
        <v>110.65</v>
      </c>
      <c r="F814" s="1">
        <v>110.65</v>
      </c>
      <c r="G814" s="1">
        <v>3055200</v>
      </c>
    </row>
    <row r="815" spans="1:7" x14ac:dyDescent="0.2">
      <c r="A815" s="38" t="s">
        <v>927</v>
      </c>
      <c r="B815" s="1">
        <v>112.95</v>
      </c>
      <c r="C815" s="1">
        <v>113.25</v>
      </c>
      <c r="D815" s="1">
        <v>110.11</v>
      </c>
      <c r="E815" s="1">
        <v>112.32</v>
      </c>
      <c r="F815" s="1">
        <v>112.32</v>
      </c>
      <c r="G815" s="1">
        <v>3283100</v>
      </c>
    </row>
    <row r="816" spans="1:7" x14ac:dyDescent="0.2">
      <c r="A816" s="38" t="s">
        <v>928</v>
      </c>
      <c r="B816" s="1">
        <v>112.5</v>
      </c>
      <c r="C816" s="1">
        <v>112.99</v>
      </c>
      <c r="D816" s="1">
        <v>110.88</v>
      </c>
      <c r="E816" s="1">
        <v>112.55</v>
      </c>
      <c r="F816" s="1">
        <v>112.55</v>
      </c>
      <c r="G816" s="1">
        <v>3293200</v>
      </c>
    </row>
    <row r="817" spans="1:7" x14ac:dyDescent="0.2">
      <c r="A817" s="38" t="s">
        <v>929</v>
      </c>
      <c r="B817" s="1">
        <v>117</v>
      </c>
      <c r="C817" s="1">
        <v>117</v>
      </c>
      <c r="D817" s="1">
        <v>113.33</v>
      </c>
      <c r="E817" s="1">
        <v>115.11</v>
      </c>
      <c r="F817" s="1">
        <v>115.11</v>
      </c>
      <c r="G817" s="1">
        <v>5707100</v>
      </c>
    </row>
    <row r="818" spans="1:7" x14ac:dyDescent="0.2">
      <c r="A818" s="38" t="s">
        <v>930</v>
      </c>
      <c r="B818" s="1">
        <v>115.89</v>
      </c>
      <c r="C818" s="1">
        <v>117.23</v>
      </c>
      <c r="D818" s="1">
        <v>111.2</v>
      </c>
      <c r="E818" s="1">
        <v>114.22</v>
      </c>
      <c r="F818" s="1">
        <v>114.22</v>
      </c>
      <c r="G818" s="1">
        <v>5674600</v>
      </c>
    </row>
    <row r="819" spans="1:7" x14ac:dyDescent="0.2">
      <c r="A819" s="38" t="s">
        <v>931</v>
      </c>
      <c r="B819" s="1">
        <v>113.75</v>
      </c>
      <c r="C819" s="1">
        <v>114.54</v>
      </c>
      <c r="D819" s="1">
        <v>112.93</v>
      </c>
      <c r="E819" s="1">
        <v>112.93</v>
      </c>
      <c r="F819" s="1">
        <v>112.93</v>
      </c>
      <c r="G819" s="1">
        <v>2077100</v>
      </c>
    </row>
    <row r="820" spans="1:7" x14ac:dyDescent="0.2">
      <c r="A820" s="38" t="s">
        <v>932</v>
      </c>
      <c r="B820" s="1">
        <v>112.98</v>
      </c>
      <c r="C820" s="1">
        <v>113.47</v>
      </c>
      <c r="D820" s="1">
        <v>106.83</v>
      </c>
      <c r="E820" s="1">
        <v>109.11</v>
      </c>
      <c r="F820" s="1">
        <v>109.11</v>
      </c>
      <c r="G820" s="1">
        <v>4873600</v>
      </c>
    </row>
    <row r="821" spans="1:7" x14ac:dyDescent="0.2">
      <c r="A821" s="38" t="s">
        <v>933</v>
      </c>
      <c r="B821" s="1">
        <v>108.45</v>
      </c>
      <c r="C821" s="1">
        <v>110.8</v>
      </c>
      <c r="D821" s="1">
        <v>105.13</v>
      </c>
      <c r="E821" s="1">
        <v>110.43</v>
      </c>
      <c r="F821" s="1">
        <v>110.43</v>
      </c>
      <c r="G821" s="1">
        <v>3982200</v>
      </c>
    </row>
    <row r="822" spans="1:7" x14ac:dyDescent="0.2">
      <c r="A822" s="38" t="s">
        <v>934</v>
      </c>
      <c r="B822" s="1">
        <v>111.39</v>
      </c>
      <c r="C822" s="1">
        <v>112.31</v>
      </c>
      <c r="D822" s="1">
        <v>108.41</v>
      </c>
      <c r="E822" s="1">
        <v>110.9</v>
      </c>
      <c r="F822" s="1">
        <v>110.9</v>
      </c>
      <c r="G822" s="1">
        <v>3022600</v>
      </c>
    </row>
    <row r="823" spans="1:7" x14ac:dyDescent="0.2">
      <c r="A823" s="38" t="s">
        <v>935</v>
      </c>
      <c r="B823" s="1">
        <v>110.24</v>
      </c>
      <c r="C823" s="1">
        <v>111.13</v>
      </c>
      <c r="D823" s="1">
        <v>104.84</v>
      </c>
      <c r="E823" s="1">
        <v>106.56</v>
      </c>
      <c r="F823" s="1">
        <v>106.56</v>
      </c>
      <c r="G823" s="1">
        <v>3855600</v>
      </c>
    </row>
    <row r="824" spans="1:7" x14ac:dyDescent="0.2">
      <c r="A824" s="38" t="s">
        <v>936</v>
      </c>
      <c r="B824" s="1">
        <v>106.5</v>
      </c>
      <c r="C824" s="1">
        <v>110.85</v>
      </c>
      <c r="D824" s="1">
        <v>104.22</v>
      </c>
      <c r="E824" s="1">
        <v>109.96</v>
      </c>
      <c r="F824" s="1">
        <v>109.96</v>
      </c>
      <c r="G824" s="1">
        <v>4777100</v>
      </c>
    </row>
    <row r="825" spans="1:7" x14ac:dyDescent="0.2">
      <c r="A825" s="38" t="s">
        <v>937</v>
      </c>
      <c r="B825" s="1">
        <v>109.6</v>
      </c>
      <c r="C825" s="1">
        <v>110.82</v>
      </c>
      <c r="D825" s="1">
        <v>107.91</v>
      </c>
      <c r="E825" s="1">
        <v>109.73</v>
      </c>
      <c r="F825" s="1">
        <v>109.73</v>
      </c>
      <c r="G825" s="1">
        <v>2992000</v>
      </c>
    </row>
    <row r="826" spans="1:7" x14ac:dyDescent="0.2">
      <c r="A826" s="38" t="s">
        <v>938</v>
      </c>
      <c r="B826" s="1">
        <v>107.5</v>
      </c>
      <c r="C826" s="1">
        <v>109.3</v>
      </c>
      <c r="D826" s="1">
        <v>105.4</v>
      </c>
      <c r="E826" s="1">
        <v>106.61</v>
      </c>
      <c r="F826" s="1">
        <v>106.61</v>
      </c>
      <c r="G826" s="1">
        <v>2850200</v>
      </c>
    </row>
    <row r="827" spans="1:7" x14ac:dyDescent="0.2">
      <c r="A827" s="38" t="s">
        <v>939</v>
      </c>
      <c r="B827" s="1">
        <v>106.87</v>
      </c>
      <c r="C827" s="1">
        <v>111.39</v>
      </c>
      <c r="D827" s="1">
        <v>104.15</v>
      </c>
      <c r="E827" s="1">
        <v>110.5</v>
      </c>
      <c r="F827" s="1">
        <v>110.5</v>
      </c>
      <c r="G827" s="1">
        <v>5523300</v>
      </c>
    </row>
    <row r="828" spans="1:7" x14ac:dyDescent="0.2">
      <c r="A828" s="38" t="s">
        <v>940</v>
      </c>
      <c r="B828" s="1">
        <v>111.41</v>
      </c>
      <c r="C828" s="1">
        <v>112.84</v>
      </c>
      <c r="D828" s="1">
        <v>109.88</v>
      </c>
      <c r="E828" s="1">
        <v>112.08</v>
      </c>
      <c r="F828" s="1">
        <v>112.08</v>
      </c>
      <c r="G828" s="1">
        <v>2909100</v>
      </c>
    </row>
    <row r="829" spans="1:7" x14ac:dyDescent="0.2">
      <c r="A829" s="38" t="s">
        <v>941</v>
      </c>
      <c r="B829" s="1">
        <v>111.16</v>
      </c>
      <c r="C829" s="1">
        <v>113.81</v>
      </c>
      <c r="D829" s="1">
        <v>110.85</v>
      </c>
      <c r="E829" s="1">
        <v>112.91</v>
      </c>
      <c r="F829" s="1">
        <v>112.91</v>
      </c>
      <c r="G829" s="1">
        <v>2067000</v>
      </c>
    </row>
    <row r="830" spans="1:7" x14ac:dyDescent="0.2">
      <c r="A830" s="38" t="s">
        <v>942</v>
      </c>
      <c r="B830" s="1">
        <v>111.67</v>
      </c>
      <c r="C830" s="1">
        <v>112.69</v>
      </c>
      <c r="D830" s="1">
        <v>108.28</v>
      </c>
      <c r="E830" s="1">
        <v>108.4</v>
      </c>
      <c r="F830" s="1">
        <v>108.4</v>
      </c>
      <c r="G830" s="1">
        <v>2817700</v>
      </c>
    </row>
    <row r="831" spans="1:7" x14ac:dyDescent="0.2">
      <c r="A831" s="38" t="s">
        <v>943</v>
      </c>
      <c r="B831" s="1">
        <v>109.44</v>
      </c>
      <c r="C831" s="1">
        <v>111.43</v>
      </c>
      <c r="D831" s="1">
        <v>108.31</v>
      </c>
      <c r="E831" s="1">
        <v>111.03</v>
      </c>
      <c r="F831" s="1">
        <v>111.03</v>
      </c>
      <c r="G831" s="1">
        <v>1900200</v>
      </c>
    </row>
    <row r="832" spans="1:7" x14ac:dyDescent="0.2">
      <c r="A832" s="38" t="s">
        <v>944</v>
      </c>
      <c r="B832" s="1">
        <v>110.35</v>
      </c>
      <c r="C832" s="1">
        <v>112.52</v>
      </c>
      <c r="D832" s="1">
        <v>110.05</v>
      </c>
      <c r="E832" s="1">
        <v>110.29</v>
      </c>
      <c r="F832" s="1">
        <v>110.29</v>
      </c>
      <c r="G832" s="1">
        <v>2075700</v>
      </c>
    </row>
    <row r="833" spans="1:7" x14ac:dyDescent="0.2">
      <c r="A833" s="38" t="s">
        <v>945</v>
      </c>
      <c r="B833" s="1">
        <v>112.64</v>
      </c>
      <c r="C833" s="1">
        <v>115.43</v>
      </c>
      <c r="D833" s="1">
        <v>111.1</v>
      </c>
      <c r="E833" s="1">
        <v>114.34</v>
      </c>
      <c r="F833" s="1">
        <v>114.34</v>
      </c>
      <c r="G833" s="1">
        <v>4001900</v>
      </c>
    </row>
    <row r="834" spans="1:7" x14ac:dyDescent="0.2">
      <c r="A834" s="38" t="s">
        <v>946</v>
      </c>
      <c r="B834" s="1">
        <v>114.07</v>
      </c>
      <c r="C834" s="1">
        <v>117.05</v>
      </c>
      <c r="D834" s="1">
        <v>113.55</v>
      </c>
      <c r="E834" s="1">
        <v>116.59</v>
      </c>
      <c r="F834" s="1">
        <v>116.59</v>
      </c>
      <c r="G834" s="1">
        <v>1831100</v>
      </c>
    </row>
    <row r="835" spans="1:7" x14ac:dyDescent="0.2">
      <c r="A835" s="38" t="s">
        <v>947</v>
      </c>
      <c r="B835" s="1">
        <v>117</v>
      </c>
      <c r="C835" s="1">
        <v>118.34</v>
      </c>
      <c r="D835" s="1">
        <v>115</v>
      </c>
      <c r="E835" s="1">
        <v>115.21</v>
      </c>
      <c r="F835" s="1">
        <v>115.21</v>
      </c>
      <c r="G835" s="1">
        <v>2187500</v>
      </c>
    </row>
    <row r="836" spans="1:7" x14ac:dyDescent="0.2">
      <c r="A836" s="38" t="s">
        <v>948</v>
      </c>
      <c r="B836" s="1">
        <v>111.62</v>
      </c>
      <c r="C836" s="1">
        <v>112.87</v>
      </c>
      <c r="D836" s="1">
        <v>108.87</v>
      </c>
      <c r="E836" s="1">
        <v>109.8</v>
      </c>
      <c r="F836" s="1">
        <v>109.8</v>
      </c>
      <c r="G836" s="1">
        <v>4328000</v>
      </c>
    </row>
    <row r="837" spans="1:7" x14ac:dyDescent="0.2">
      <c r="A837" s="38" t="s">
        <v>949</v>
      </c>
      <c r="B837" s="1">
        <v>110.13</v>
      </c>
      <c r="C837" s="1">
        <v>110.49</v>
      </c>
      <c r="D837" s="1">
        <v>107.91</v>
      </c>
      <c r="E837" s="1">
        <v>110.05</v>
      </c>
      <c r="F837" s="1">
        <v>110.05</v>
      </c>
      <c r="G837" s="1">
        <v>2616300</v>
      </c>
    </row>
    <row r="838" spans="1:7" x14ac:dyDescent="0.2">
      <c r="A838" s="38" t="s">
        <v>950</v>
      </c>
      <c r="B838" s="1">
        <v>110.26</v>
      </c>
      <c r="C838" s="1">
        <v>110.36</v>
      </c>
      <c r="D838" s="1">
        <v>103.8</v>
      </c>
      <c r="E838" s="1">
        <v>106.35</v>
      </c>
      <c r="F838" s="1">
        <v>106.35</v>
      </c>
      <c r="G838" s="1">
        <v>4837200</v>
      </c>
    </row>
    <row r="839" spans="1:7" x14ac:dyDescent="0.2">
      <c r="A839" s="38" t="s">
        <v>951</v>
      </c>
      <c r="B839" s="1">
        <v>106.6</v>
      </c>
      <c r="C839" s="1">
        <v>107.78</v>
      </c>
      <c r="D839" s="1">
        <v>104.83</v>
      </c>
      <c r="E839" s="1">
        <v>105.54</v>
      </c>
      <c r="F839" s="1">
        <v>105.54</v>
      </c>
      <c r="G839" s="1">
        <v>3004300</v>
      </c>
    </row>
    <row r="840" spans="1:7" x14ac:dyDescent="0.2">
      <c r="A840" s="38" t="s">
        <v>952</v>
      </c>
      <c r="B840" s="1">
        <v>106.78</v>
      </c>
      <c r="C840" s="1">
        <v>106.78</v>
      </c>
      <c r="D840" s="1">
        <v>100.08</v>
      </c>
      <c r="E840" s="1">
        <v>100.65</v>
      </c>
      <c r="F840" s="1">
        <v>100.65</v>
      </c>
      <c r="G840" s="1">
        <v>6011900</v>
      </c>
    </row>
    <row r="841" spans="1:7" x14ac:dyDescent="0.2">
      <c r="A841" s="38" t="s">
        <v>953</v>
      </c>
      <c r="B841" s="1">
        <v>100.2</v>
      </c>
      <c r="C841" s="1">
        <v>104.39</v>
      </c>
      <c r="D841" s="1">
        <v>99.7</v>
      </c>
      <c r="E841" s="1">
        <v>100.5</v>
      </c>
      <c r="F841" s="1">
        <v>100.5</v>
      </c>
      <c r="G841" s="1">
        <v>3823000</v>
      </c>
    </row>
    <row r="842" spans="1:7" x14ac:dyDescent="0.2">
      <c r="A842" s="38" t="s">
        <v>954</v>
      </c>
      <c r="B842" s="1">
        <v>102.85</v>
      </c>
      <c r="C842" s="1">
        <v>105.94</v>
      </c>
      <c r="D842" s="1">
        <v>102.31</v>
      </c>
      <c r="E842" s="1">
        <v>105.63</v>
      </c>
      <c r="F842" s="1">
        <v>105.63</v>
      </c>
      <c r="G842" s="1">
        <v>3689300</v>
      </c>
    </row>
    <row r="843" spans="1:7" x14ac:dyDescent="0.2">
      <c r="A843" s="38" t="s">
        <v>955</v>
      </c>
      <c r="B843" s="1">
        <v>104.5</v>
      </c>
      <c r="C843" s="1">
        <v>107.9</v>
      </c>
      <c r="D843" s="1">
        <v>103.4</v>
      </c>
      <c r="E843" s="1">
        <v>106.98</v>
      </c>
      <c r="F843" s="1">
        <v>106.98</v>
      </c>
      <c r="G843" s="1">
        <v>2699300</v>
      </c>
    </row>
    <row r="844" spans="1:7" x14ac:dyDescent="0.2">
      <c r="A844" s="38" t="s">
        <v>956</v>
      </c>
      <c r="B844" s="1">
        <v>107.67</v>
      </c>
      <c r="C844" s="1">
        <v>107.99</v>
      </c>
      <c r="D844" s="1">
        <v>105.49</v>
      </c>
      <c r="E844" s="1">
        <v>106.4</v>
      </c>
      <c r="F844" s="1">
        <v>106.4</v>
      </c>
      <c r="G844" s="1">
        <v>2136400</v>
      </c>
    </row>
    <row r="845" spans="1:7" x14ac:dyDescent="0.2">
      <c r="A845" s="38" t="s">
        <v>957</v>
      </c>
      <c r="B845" s="1">
        <v>106.12</v>
      </c>
      <c r="C845" s="1">
        <v>107.54</v>
      </c>
      <c r="D845" s="1">
        <v>105.1</v>
      </c>
      <c r="E845" s="1">
        <v>105.1</v>
      </c>
      <c r="F845" s="1">
        <v>105.1</v>
      </c>
      <c r="G845" s="1">
        <v>2739000</v>
      </c>
    </row>
    <row r="846" spans="1:7" x14ac:dyDescent="0.2">
      <c r="A846" s="38" t="s">
        <v>958</v>
      </c>
      <c r="B846" s="1">
        <v>107.01</v>
      </c>
      <c r="C846" s="1">
        <v>109.66</v>
      </c>
      <c r="D846" s="1">
        <v>105.6</v>
      </c>
      <c r="E846" s="1">
        <v>107.7</v>
      </c>
      <c r="F846" s="1">
        <v>107.7</v>
      </c>
      <c r="G846" s="1">
        <v>7105300</v>
      </c>
    </row>
    <row r="847" spans="1:7" x14ac:dyDescent="0.2">
      <c r="A847" s="38" t="s">
        <v>959</v>
      </c>
      <c r="B847" s="1">
        <v>98.58</v>
      </c>
      <c r="C847" s="1">
        <v>99.79</v>
      </c>
      <c r="D847" s="1">
        <v>92.89</v>
      </c>
      <c r="E847" s="1">
        <v>96.56</v>
      </c>
      <c r="F847" s="1">
        <v>96.56</v>
      </c>
      <c r="G847" s="1">
        <v>15358900</v>
      </c>
    </row>
    <row r="848" spans="1:7" x14ac:dyDescent="0.2">
      <c r="A848" s="38" t="s">
        <v>960</v>
      </c>
      <c r="B848" s="1">
        <v>95.64</v>
      </c>
      <c r="C848" s="1">
        <v>98.87</v>
      </c>
      <c r="D848" s="1">
        <v>95.51</v>
      </c>
      <c r="E848" s="1">
        <v>97.06</v>
      </c>
      <c r="F848" s="1">
        <v>97.06</v>
      </c>
      <c r="G848" s="1">
        <v>4929000</v>
      </c>
    </row>
    <row r="849" spans="1:7" x14ac:dyDescent="0.2">
      <c r="A849" s="38" t="s">
        <v>961</v>
      </c>
      <c r="B849" s="1">
        <v>96.46</v>
      </c>
      <c r="C849" s="1">
        <v>96.75</v>
      </c>
      <c r="D849" s="1">
        <v>91.64</v>
      </c>
      <c r="E849" s="1">
        <v>92.01</v>
      </c>
      <c r="F849" s="1">
        <v>92.01</v>
      </c>
      <c r="G849" s="1">
        <v>8381200</v>
      </c>
    </row>
    <row r="850" spans="1:7" x14ac:dyDescent="0.2">
      <c r="A850" s="38" t="s">
        <v>962</v>
      </c>
      <c r="B850" s="1">
        <v>92</v>
      </c>
      <c r="C850" s="1">
        <v>93.46</v>
      </c>
      <c r="D850" s="1">
        <v>89.81</v>
      </c>
      <c r="E850" s="1">
        <v>91.33</v>
      </c>
      <c r="F850" s="1">
        <v>91.33</v>
      </c>
      <c r="G850" s="1">
        <v>5190400</v>
      </c>
    </row>
    <row r="851" spans="1:7" x14ac:dyDescent="0.2">
      <c r="A851" s="38" t="s">
        <v>963</v>
      </c>
      <c r="B851" s="1">
        <v>91.5</v>
      </c>
      <c r="C851" s="1">
        <v>93.48</v>
      </c>
      <c r="D851" s="1">
        <v>90.15</v>
      </c>
      <c r="E851" s="1">
        <v>92.27</v>
      </c>
      <c r="F851" s="1">
        <v>92.27</v>
      </c>
      <c r="G851" s="1">
        <v>3476800</v>
      </c>
    </row>
    <row r="852" spans="1:7" x14ac:dyDescent="0.2">
      <c r="A852" s="38" t="s">
        <v>964</v>
      </c>
      <c r="B852" s="1">
        <v>92.1</v>
      </c>
      <c r="C852" s="1">
        <v>92.95</v>
      </c>
      <c r="D852" s="1">
        <v>90.61</v>
      </c>
      <c r="E852" s="1">
        <v>91.06</v>
      </c>
      <c r="F852" s="1">
        <v>91.06</v>
      </c>
      <c r="G852" s="1">
        <v>2952600</v>
      </c>
    </row>
    <row r="853" spans="1:7" x14ac:dyDescent="0.2">
      <c r="A853" s="38" t="s">
        <v>965</v>
      </c>
      <c r="B853" s="1">
        <v>90.75</v>
      </c>
      <c r="C853" s="1">
        <v>93.92</v>
      </c>
      <c r="D853" s="1">
        <v>90.55</v>
      </c>
      <c r="E853" s="1">
        <v>93.23</v>
      </c>
      <c r="F853" s="1">
        <v>93.23</v>
      </c>
      <c r="G853" s="1">
        <v>2919300</v>
      </c>
    </row>
    <row r="854" spans="1:7" x14ac:dyDescent="0.2">
      <c r="A854" s="38" t="s">
        <v>966</v>
      </c>
      <c r="B854" s="1">
        <v>94</v>
      </c>
      <c r="C854" s="1">
        <v>97.37</v>
      </c>
      <c r="D854" s="1">
        <v>93.5</v>
      </c>
      <c r="E854" s="1">
        <v>96.17</v>
      </c>
      <c r="F854" s="1">
        <v>96.17</v>
      </c>
      <c r="G854" s="1">
        <v>4349400</v>
      </c>
    </row>
    <row r="855" spans="1:7" x14ac:dyDescent="0.2">
      <c r="A855" s="38" t="s">
        <v>967</v>
      </c>
      <c r="B855" s="1">
        <v>96.5</v>
      </c>
      <c r="C855" s="1">
        <v>100.12</v>
      </c>
      <c r="D855" s="1">
        <v>91.37</v>
      </c>
      <c r="E855" s="1">
        <v>95.09</v>
      </c>
      <c r="F855" s="1">
        <v>95.09</v>
      </c>
      <c r="G855" s="1">
        <v>13297000</v>
      </c>
    </row>
    <row r="856" spans="1:7" x14ac:dyDescent="0.2">
      <c r="A856" s="38" t="s">
        <v>968</v>
      </c>
      <c r="B856" s="1">
        <v>94.93</v>
      </c>
      <c r="C856" s="1">
        <v>98.36</v>
      </c>
      <c r="D856" s="1">
        <v>94.43</v>
      </c>
      <c r="E856" s="1">
        <v>98.34</v>
      </c>
      <c r="F856" s="1">
        <v>98.34</v>
      </c>
      <c r="G856" s="1">
        <v>3755000</v>
      </c>
    </row>
    <row r="857" spans="1:7" x14ac:dyDescent="0.2">
      <c r="A857" s="38" t="s">
        <v>969</v>
      </c>
      <c r="B857" s="1">
        <v>98.06</v>
      </c>
      <c r="C857" s="1">
        <v>99.31</v>
      </c>
      <c r="D857" s="1">
        <v>96.85</v>
      </c>
      <c r="E857" s="1">
        <v>98.11</v>
      </c>
      <c r="F857" s="1">
        <v>98.11</v>
      </c>
      <c r="G857" s="1">
        <v>2665500</v>
      </c>
    </row>
    <row r="858" spans="1:7" x14ac:dyDescent="0.2">
      <c r="A858" s="38" t="s">
        <v>970</v>
      </c>
      <c r="B858" s="1">
        <v>99.25</v>
      </c>
      <c r="C858" s="1">
        <v>99.58</v>
      </c>
      <c r="D858" s="1">
        <v>97.56</v>
      </c>
      <c r="E858" s="1">
        <v>99.54</v>
      </c>
      <c r="F858" s="1">
        <v>99.54</v>
      </c>
      <c r="G858" s="1">
        <v>2846600</v>
      </c>
    </row>
    <row r="859" spans="1:7" x14ac:dyDescent="0.2">
      <c r="A859" s="38" t="s">
        <v>971</v>
      </c>
      <c r="B859" s="1">
        <v>99.51</v>
      </c>
      <c r="C859" s="1">
        <v>102.63</v>
      </c>
      <c r="D859" s="1">
        <v>98.6</v>
      </c>
      <c r="E859" s="1">
        <v>101.66</v>
      </c>
      <c r="F859" s="1">
        <v>101.66</v>
      </c>
      <c r="G859" s="1">
        <v>3990700</v>
      </c>
    </row>
    <row r="860" spans="1:7" x14ac:dyDescent="0.2">
      <c r="A860" s="38" t="s">
        <v>972</v>
      </c>
      <c r="B860" s="1">
        <v>102</v>
      </c>
      <c r="C860" s="1">
        <v>103.58</v>
      </c>
      <c r="D860" s="1">
        <v>100.62</v>
      </c>
      <c r="E860" s="1">
        <v>103</v>
      </c>
      <c r="F860" s="1">
        <v>103</v>
      </c>
      <c r="G860" s="1">
        <v>2533500</v>
      </c>
    </row>
    <row r="861" spans="1:7" x14ac:dyDescent="0.2">
      <c r="A861" s="38" t="s">
        <v>973</v>
      </c>
      <c r="B861" s="1">
        <v>103.27</v>
      </c>
      <c r="C861" s="1">
        <v>105.59</v>
      </c>
      <c r="D861" s="1">
        <v>102.54</v>
      </c>
      <c r="E861" s="1">
        <v>103.74</v>
      </c>
      <c r="F861" s="1">
        <v>103.74</v>
      </c>
      <c r="G861" s="1">
        <v>3742900</v>
      </c>
    </row>
    <row r="862" spans="1:7" x14ac:dyDescent="0.2">
      <c r="A862" s="38" t="s">
        <v>974</v>
      </c>
      <c r="B862" s="1">
        <v>104.07</v>
      </c>
      <c r="C862" s="1">
        <v>105.35</v>
      </c>
      <c r="D862" s="1">
        <v>102.9</v>
      </c>
      <c r="E862" s="1">
        <v>103.53</v>
      </c>
      <c r="F862" s="1">
        <v>103.53</v>
      </c>
      <c r="G862" s="1">
        <v>1734100</v>
      </c>
    </row>
    <row r="863" spans="1:7" x14ac:dyDescent="0.2">
      <c r="A863" s="38" t="s">
        <v>975</v>
      </c>
      <c r="B863" s="1">
        <v>103.8</v>
      </c>
      <c r="C863" s="1">
        <v>104.5</v>
      </c>
      <c r="D863" s="1">
        <v>102.78</v>
      </c>
      <c r="E863" s="1">
        <v>104.29</v>
      </c>
      <c r="F863" s="1">
        <v>104.29</v>
      </c>
      <c r="G863" s="1">
        <v>1964100</v>
      </c>
    </row>
    <row r="864" spans="1:7" x14ac:dyDescent="0.2">
      <c r="A864" s="38" t="s">
        <v>976</v>
      </c>
      <c r="B864" s="1">
        <v>105</v>
      </c>
      <c r="C864" s="1">
        <v>105.3</v>
      </c>
      <c r="D864" s="1">
        <v>103.16</v>
      </c>
      <c r="E864" s="1">
        <v>103.36</v>
      </c>
      <c r="F864" s="1">
        <v>103.36</v>
      </c>
      <c r="G864" s="1">
        <v>2331300</v>
      </c>
    </row>
    <row r="865" spans="1:7" x14ac:dyDescent="0.2">
      <c r="A865" s="38" t="s">
        <v>977</v>
      </c>
      <c r="B865" s="1">
        <v>103</v>
      </c>
      <c r="C865" s="1">
        <v>103.54</v>
      </c>
      <c r="D865" s="1">
        <v>101.77</v>
      </c>
      <c r="E865" s="1">
        <v>102.59</v>
      </c>
      <c r="F865" s="1">
        <v>102.59</v>
      </c>
      <c r="G865" s="1">
        <v>3177100</v>
      </c>
    </row>
    <row r="866" spans="1:7" x14ac:dyDescent="0.2">
      <c r="A866" s="38" t="s">
        <v>978</v>
      </c>
      <c r="B866" s="1">
        <v>102.85</v>
      </c>
      <c r="C866" s="1">
        <v>103.4</v>
      </c>
      <c r="D866" s="1">
        <v>101.56</v>
      </c>
      <c r="E866" s="1">
        <v>103</v>
      </c>
      <c r="F866" s="1">
        <v>103</v>
      </c>
      <c r="G866" s="1">
        <v>1814900</v>
      </c>
    </row>
    <row r="867" spans="1:7" x14ac:dyDescent="0.2">
      <c r="A867" s="38" t="s">
        <v>979</v>
      </c>
      <c r="B867" s="1">
        <v>102.2</v>
      </c>
      <c r="C867" s="1">
        <v>103.6</v>
      </c>
      <c r="D867" s="1">
        <v>101.81</v>
      </c>
      <c r="E867" s="1">
        <v>103.28</v>
      </c>
      <c r="F867" s="1">
        <v>103.28</v>
      </c>
      <c r="G867" s="1">
        <v>1132200</v>
      </c>
    </row>
    <row r="868" spans="1:7" x14ac:dyDescent="0.2">
      <c r="A868" s="38" t="s">
        <v>980</v>
      </c>
      <c r="B868" s="1">
        <v>102.66</v>
      </c>
      <c r="C868" s="1">
        <v>102.76</v>
      </c>
      <c r="D868" s="1">
        <v>95.67</v>
      </c>
      <c r="E868" s="1">
        <v>97.65</v>
      </c>
      <c r="F868" s="1">
        <v>97.65</v>
      </c>
      <c r="G868" s="1">
        <v>5268200</v>
      </c>
    </row>
    <row r="869" spans="1:7" x14ac:dyDescent="0.2">
      <c r="A869" s="38" t="s">
        <v>981</v>
      </c>
      <c r="B869" s="1">
        <v>95.65</v>
      </c>
      <c r="C869" s="1">
        <v>99.56</v>
      </c>
      <c r="D869" s="1">
        <v>94.88</v>
      </c>
      <c r="E869" s="1">
        <v>99.28</v>
      </c>
      <c r="F869" s="1">
        <v>99.28</v>
      </c>
      <c r="G869" s="1">
        <v>2659500</v>
      </c>
    </row>
    <row r="870" spans="1:7" x14ac:dyDescent="0.2">
      <c r="A870" s="38" t="s">
        <v>982</v>
      </c>
      <c r="B870" s="1">
        <v>99.27</v>
      </c>
      <c r="C870" s="1">
        <v>100.65</v>
      </c>
      <c r="D870" s="1">
        <v>97.88</v>
      </c>
      <c r="E870" s="1">
        <v>98.93</v>
      </c>
      <c r="F870" s="1">
        <v>98.93</v>
      </c>
      <c r="G870" s="1">
        <v>2363900</v>
      </c>
    </row>
    <row r="871" spans="1:7" x14ac:dyDescent="0.2">
      <c r="A871" s="38" t="s">
        <v>983</v>
      </c>
      <c r="B871" s="1">
        <v>98.5</v>
      </c>
      <c r="C871" s="1">
        <v>99.45</v>
      </c>
      <c r="D871" s="1">
        <v>97.4</v>
      </c>
      <c r="E871" s="1">
        <v>97.54</v>
      </c>
      <c r="F871" s="1">
        <v>97.54</v>
      </c>
      <c r="G871" s="1">
        <v>1610000</v>
      </c>
    </row>
    <row r="872" spans="1:7" x14ac:dyDescent="0.2">
      <c r="A872" s="38" t="s">
        <v>984</v>
      </c>
      <c r="B872" s="1">
        <v>97.82</v>
      </c>
      <c r="C872" s="1">
        <v>99.36</v>
      </c>
      <c r="D872" s="1">
        <v>96.26</v>
      </c>
      <c r="E872" s="1">
        <v>98.54</v>
      </c>
      <c r="F872" s="1">
        <v>98.54</v>
      </c>
      <c r="G872" s="1">
        <v>1925600</v>
      </c>
    </row>
    <row r="873" spans="1:7" x14ac:dyDescent="0.2">
      <c r="A873" s="38" t="s">
        <v>985</v>
      </c>
      <c r="B873" s="1">
        <v>98.66</v>
      </c>
      <c r="C873" s="1">
        <v>100.55</v>
      </c>
      <c r="D873" s="1">
        <v>98.55</v>
      </c>
      <c r="E873" s="1">
        <v>98.99</v>
      </c>
      <c r="F873" s="1">
        <v>98.99</v>
      </c>
      <c r="G873" s="1">
        <v>2051300</v>
      </c>
    </row>
    <row r="874" spans="1:7" x14ac:dyDescent="0.2">
      <c r="A874" s="38" t="s">
        <v>986</v>
      </c>
      <c r="B874" s="1">
        <v>99.45</v>
      </c>
      <c r="C874" s="1">
        <v>99.62</v>
      </c>
      <c r="D874" s="1">
        <v>96.75</v>
      </c>
      <c r="E874" s="1">
        <v>97.36</v>
      </c>
      <c r="F874" s="1">
        <v>97.36</v>
      </c>
      <c r="G874" s="1">
        <v>1573400</v>
      </c>
    </row>
    <row r="875" spans="1:7" x14ac:dyDescent="0.2">
      <c r="A875" s="38" t="s">
        <v>987</v>
      </c>
      <c r="B875" s="1">
        <v>97.54</v>
      </c>
      <c r="C875" s="1">
        <v>97.74</v>
      </c>
      <c r="D875" s="1">
        <v>95.06</v>
      </c>
      <c r="E875" s="1">
        <v>96.23</v>
      </c>
      <c r="F875" s="1">
        <v>96.23</v>
      </c>
      <c r="G875" s="1">
        <v>2436500</v>
      </c>
    </row>
    <row r="876" spans="1:7" x14ac:dyDescent="0.2">
      <c r="A876" s="38" t="s">
        <v>988</v>
      </c>
      <c r="B876" s="1">
        <v>96.2</v>
      </c>
      <c r="C876" s="1">
        <v>97.38</v>
      </c>
      <c r="D876" s="1">
        <v>95.33</v>
      </c>
      <c r="E876" s="1">
        <v>96.86</v>
      </c>
      <c r="F876" s="1">
        <v>96.86</v>
      </c>
      <c r="G876" s="1">
        <v>2720100</v>
      </c>
    </row>
    <row r="877" spans="1:7" x14ac:dyDescent="0.2">
      <c r="A877" s="38" t="s">
        <v>989</v>
      </c>
      <c r="B877" s="1">
        <v>97.01</v>
      </c>
      <c r="C877" s="1">
        <v>99.32</v>
      </c>
      <c r="D877" s="1">
        <v>96.94</v>
      </c>
      <c r="E877" s="1">
        <v>97.98</v>
      </c>
      <c r="F877" s="1">
        <v>97.98</v>
      </c>
      <c r="G877" s="1">
        <v>3008500</v>
      </c>
    </row>
    <row r="878" spans="1:7" x14ac:dyDescent="0.2">
      <c r="A878" s="38" t="s">
        <v>990</v>
      </c>
      <c r="B878" s="1">
        <v>98.24</v>
      </c>
      <c r="C878" s="1">
        <v>100.2</v>
      </c>
      <c r="D878" s="1">
        <v>97.35</v>
      </c>
      <c r="E878" s="1">
        <v>98.85</v>
      </c>
      <c r="F878" s="1">
        <v>98.85</v>
      </c>
      <c r="G878" s="1">
        <v>2484000</v>
      </c>
    </row>
    <row r="879" spans="1:7" x14ac:dyDescent="0.2">
      <c r="A879" s="38" t="s">
        <v>991</v>
      </c>
      <c r="B879" s="1">
        <v>99.15</v>
      </c>
      <c r="C879" s="1">
        <v>99.32</v>
      </c>
      <c r="D879" s="1">
        <v>97</v>
      </c>
      <c r="E879" s="1">
        <v>97.59</v>
      </c>
      <c r="F879" s="1">
        <v>97.59</v>
      </c>
      <c r="G879" s="1">
        <v>2177100</v>
      </c>
    </row>
    <row r="880" spans="1:7" x14ac:dyDescent="0.2">
      <c r="A880" s="38" t="s">
        <v>992</v>
      </c>
      <c r="B880" s="1">
        <v>97.76</v>
      </c>
      <c r="C880" s="1">
        <v>99.94</v>
      </c>
      <c r="D880" s="1">
        <v>97.54</v>
      </c>
      <c r="E880" s="1">
        <v>98.43</v>
      </c>
      <c r="F880" s="1">
        <v>98.43</v>
      </c>
      <c r="G880" s="1">
        <v>2226500</v>
      </c>
    </row>
    <row r="881" spans="1:7" x14ac:dyDescent="0.2">
      <c r="A881" s="38" t="s">
        <v>993</v>
      </c>
      <c r="B881" s="1">
        <v>98.21</v>
      </c>
      <c r="C881" s="1">
        <v>99.92</v>
      </c>
      <c r="D881" s="1">
        <v>97.71</v>
      </c>
      <c r="E881" s="1">
        <v>99.88</v>
      </c>
      <c r="F881" s="1">
        <v>99.88</v>
      </c>
      <c r="G881" s="1">
        <v>1782900</v>
      </c>
    </row>
    <row r="882" spans="1:7" x14ac:dyDescent="0.2">
      <c r="A882" s="38" t="s">
        <v>994</v>
      </c>
      <c r="B882" s="1">
        <v>100.14</v>
      </c>
      <c r="C882" s="1">
        <v>101.37</v>
      </c>
      <c r="D882" s="1">
        <v>99.57</v>
      </c>
      <c r="E882" s="1">
        <v>100.26</v>
      </c>
      <c r="F882" s="1">
        <v>100.26</v>
      </c>
      <c r="G882" s="1">
        <v>2501800</v>
      </c>
    </row>
    <row r="883" spans="1:7" x14ac:dyDescent="0.2">
      <c r="A883" s="38" t="s">
        <v>995</v>
      </c>
      <c r="B883" s="1">
        <v>100.55</v>
      </c>
      <c r="C883" s="1">
        <v>101.6</v>
      </c>
      <c r="D883" s="1">
        <v>100.2</v>
      </c>
      <c r="E883" s="1">
        <v>100.39</v>
      </c>
      <c r="F883" s="1">
        <v>100.39</v>
      </c>
      <c r="G883" s="1">
        <v>1409800</v>
      </c>
    </row>
    <row r="884" spans="1:7" x14ac:dyDescent="0.2">
      <c r="A884" s="38" t="s">
        <v>996</v>
      </c>
      <c r="B884" s="1">
        <v>99.92</v>
      </c>
      <c r="C884" s="1">
        <v>100.73</v>
      </c>
      <c r="D884" s="1">
        <v>99.06</v>
      </c>
      <c r="E884" s="1">
        <v>100.55</v>
      </c>
      <c r="F884" s="1">
        <v>100.55</v>
      </c>
      <c r="G884" s="1">
        <v>948100</v>
      </c>
    </row>
    <row r="885" spans="1:7" x14ac:dyDescent="0.2">
      <c r="A885" s="38" t="s">
        <v>997</v>
      </c>
      <c r="B885" s="1">
        <v>100.89</v>
      </c>
      <c r="C885" s="1">
        <v>103.58</v>
      </c>
      <c r="D885" s="1">
        <v>100.4</v>
      </c>
      <c r="E885" s="1">
        <v>102.61</v>
      </c>
      <c r="F885" s="1">
        <v>102.61</v>
      </c>
      <c r="G885" s="1">
        <v>2030000</v>
      </c>
    </row>
    <row r="886" spans="1:7" x14ac:dyDescent="0.2">
      <c r="A886" s="38" t="s">
        <v>998</v>
      </c>
      <c r="B886" s="1">
        <v>103.34</v>
      </c>
      <c r="C886" s="1">
        <v>103.34</v>
      </c>
      <c r="D886" s="1">
        <v>100.05</v>
      </c>
      <c r="E886" s="1">
        <v>100.43</v>
      </c>
      <c r="F886" s="1">
        <v>100.43</v>
      </c>
      <c r="G886" s="1">
        <v>1928500</v>
      </c>
    </row>
    <row r="887" spans="1:7" x14ac:dyDescent="0.2">
      <c r="A887" s="38" t="s">
        <v>999</v>
      </c>
      <c r="B887" s="1">
        <v>99.6</v>
      </c>
      <c r="C887" s="1">
        <v>100.17</v>
      </c>
      <c r="D887" s="1">
        <v>96.7</v>
      </c>
      <c r="E887" s="1">
        <v>97.79</v>
      </c>
      <c r="F887" s="1">
        <v>97.79</v>
      </c>
      <c r="G887" s="1">
        <v>2317900</v>
      </c>
    </row>
    <row r="888" spans="1:7" x14ac:dyDescent="0.2">
      <c r="A888" s="38" t="s">
        <v>1000</v>
      </c>
      <c r="B888" s="1">
        <v>96.81</v>
      </c>
      <c r="C888" s="1">
        <v>98.74</v>
      </c>
      <c r="D888" s="1">
        <v>96.68</v>
      </c>
      <c r="E888" s="1">
        <v>98.28</v>
      </c>
      <c r="F888" s="1">
        <v>98.28</v>
      </c>
      <c r="G888" s="1">
        <v>2018900</v>
      </c>
    </row>
    <row r="889" spans="1:7" x14ac:dyDescent="0.2">
      <c r="A889" s="38" t="s">
        <v>1001</v>
      </c>
      <c r="B889" s="1">
        <v>100.01</v>
      </c>
      <c r="C889" s="1">
        <v>103.15</v>
      </c>
      <c r="D889" s="1">
        <v>99.66</v>
      </c>
      <c r="E889" s="1">
        <v>103.15</v>
      </c>
      <c r="F889" s="1">
        <v>103.15</v>
      </c>
      <c r="G889" s="1">
        <v>2876700</v>
      </c>
    </row>
    <row r="890" spans="1:7" x14ac:dyDescent="0.2">
      <c r="A890" s="38" t="s">
        <v>1002</v>
      </c>
      <c r="B890" s="1">
        <v>101.1</v>
      </c>
      <c r="C890" s="1">
        <v>104.55</v>
      </c>
      <c r="D890" s="1">
        <v>100.76</v>
      </c>
      <c r="E890" s="1">
        <v>103.52</v>
      </c>
      <c r="F890" s="1">
        <v>103.52</v>
      </c>
      <c r="G890" s="1">
        <v>2502800</v>
      </c>
    </row>
    <row r="891" spans="1:7" x14ac:dyDescent="0.2">
      <c r="A891" s="38" t="s">
        <v>1003</v>
      </c>
      <c r="B891" s="1">
        <v>102.74</v>
      </c>
      <c r="C891" s="1">
        <v>107.74</v>
      </c>
      <c r="D891" s="1">
        <v>101.77</v>
      </c>
      <c r="E891" s="1">
        <v>107.46</v>
      </c>
      <c r="F891" s="1">
        <v>107.46</v>
      </c>
      <c r="G891" s="1">
        <v>3938700</v>
      </c>
    </row>
    <row r="892" spans="1:7" x14ac:dyDescent="0.2">
      <c r="A892" s="38" t="s">
        <v>1004</v>
      </c>
      <c r="B892" s="1">
        <v>107.63</v>
      </c>
      <c r="C892" s="1">
        <v>109.94</v>
      </c>
      <c r="D892" s="1">
        <v>107.37</v>
      </c>
      <c r="E892" s="1">
        <v>108.06</v>
      </c>
      <c r="F892" s="1">
        <v>108.06</v>
      </c>
      <c r="G892" s="1">
        <v>2643800</v>
      </c>
    </row>
    <row r="893" spans="1:7" x14ac:dyDescent="0.2">
      <c r="A893" s="38" t="s">
        <v>1005</v>
      </c>
      <c r="B893" s="1">
        <v>108.8</v>
      </c>
      <c r="C893" s="1">
        <v>110.82</v>
      </c>
      <c r="D893" s="1">
        <v>108.2</v>
      </c>
      <c r="E893" s="1">
        <v>109.39</v>
      </c>
      <c r="F893" s="1">
        <v>109.39</v>
      </c>
      <c r="G893" s="1">
        <v>3035000</v>
      </c>
    </row>
    <row r="894" spans="1:7" x14ac:dyDescent="0.2">
      <c r="A894" s="38" t="s">
        <v>1006</v>
      </c>
      <c r="B894" s="1">
        <v>111.33</v>
      </c>
      <c r="C894" s="1">
        <v>113.15</v>
      </c>
      <c r="D894" s="1">
        <v>110.36</v>
      </c>
      <c r="E894" s="1">
        <v>113.02</v>
      </c>
      <c r="F894" s="1">
        <v>113.02</v>
      </c>
      <c r="G894" s="1">
        <v>3788900</v>
      </c>
    </row>
    <row r="895" spans="1:7" x14ac:dyDescent="0.2">
      <c r="A895" s="38" t="s">
        <v>1007</v>
      </c>
      <c r="B895" s="1">
        <v>115</v>
      </c>
      <c r="C895" s="1">
        <v>116.49</v>
      </c>
      <c r="D895" s="1">
        <v>114.05</v>
      </c>
      <c r="E895" s="1">
        <v>115.74</v>
      </c>
      <c r="F895" s="1">
        <v>115.74</v>
      </c>
      <c r="G895" s="1">
        <v>4633300</v>
      </c>
    </row>
    <row r="896" spans="1:7" x14ac:dyDescent="0.2">
      <c r="A896" s="38" t="s">
        <v>1008</v>
      </c>
      <c r="B896" s="1">
        <v>117.29</v>
      </c>
      <c r="C896" s="1">
        <v>120.45</v>
      </c>
      <c r="D896" s="1">
        <v>116.85</v>
      </c>
      <c r="E896" s="1">
        <v>120.34</v>
      </c>
      <c r="F896" s="1">
        <v>120.34</v>
      </c>
      <c r="G896" s="1">
        <v>3827600</v>
      </c>
    </row>
    <row r="897" spans="1:7" x14ac:dyDescent="0.2">
      <c r="A897" s="38" t="s">
        <v>1009</v>
      </c>
      <c r="B897" s="1">
        <v>120.07</v>
      </c>
      <c r="C897" s="1">
        <v>120.87</v>
      </c>
      <c r="D897" s="1">
        <v>117.21</v>
      </c>
      <c r="E897" s="1">
        <v>119.02</v>
      </c>
      <c r="F897" s="1">
        <v>119.02</v>
      </c>
      <c r="G897" s="1">
        <v>3139800</v>
      </c>
    </row>
    <row r="898" spans="1:7" x14ac:dyDescent="0.2">
      <c r="A898" s="38" t="s">
        <v>1010</v>
      </c>
      <c r="B898" s="1">
        <v>119.43</v>
      </c>
      <c r="C898" s="1">
        <v>123.78</v>
      </c>
      <c r="D898" s="1">
        <v>119.22</v>
      </c>
      <c r="E898" s="1">
        <v>119.88</v>
      </c>
      <c r="F898" s="1">
        <v>119.88</v>
      </c>
      <c r="G898" s="1">
        <v>4913600</v>
      </c>
    </row>
    <row r="899" spans="1:7" x14ac:dyDescent="0.2">
      <c r="A899" s="38" t="s">
        <v>1011</v>
      </c>
      <c r="B899" s="1">
        <v>121.24</v>
      </c>
      <c r="C899" s="1">
        <v>121.6</v>
      </c>
      <c r="D899" s="1">
        <v>118.3</v>
      </c>
      <c r="E899" s="1">
        <v>119.58</v>
      </c>
      <c r="F899" s="1">
        <v>119.58</v>
      </c>
      <c r="G899" s="1">
        <v>3203600</v>
      </c>
    </row>
    <row r="900" spans="1:7" x14ac:dyDescent="0.2">
      <c r="A900" s="38" t="s">
        <v>1012</v>
      </c>
      <c r="B900" s="1">
        <v>119.22</v>
      </c>
      <c r="C900" s="1">
        <v>120.48</v>
      </c>
      <c r="D900" s="1">
        <v>118.05</v>
      </c>
      <c r="E900" s="1">
        <v>119.36</v>
      </c>
      <c r="F900" s="1">
        <v>119.36</v>
      </c>
      <c r="G900" s="1">
        <v>2592200</v>
      </c>
    </row>
    <row r="901" spans="1:7" x14ac:dyDescent="0.2">
      <c r="A901" s="38" t="s">
        <v>1013</v>
      </c>
      <c r="B901" s="1">
        <v>118.9</v>
      </c>
      <c r="C901" s="1">
        <v>120.53</v>
      </c>
      <c r="D901" s="1">
        <v>117.23</v>
      </c>
      <c r="E901" s="1">
        <v>119.08</v>
      </c>
      <c r="F901" s="1">
        <v>119.08</v>
      </c>
      <c r="G901" s="1">
        <v>2319400</v>
      </c>
    </row>
    <row r="902" spans="1:7" x14ac:dyDescent="0.2">
      <c r="A902" s="38" t="s">
        <v>1014</v>
      </c>
      <c r="B902" s="1">
        <v>119.85</v>
      </c>
      <c r="C902" s="1">
        <v>120.9</v>
      </c>
      <c r="D902" s="1">
        <v>118.92</v>
      </c>
      <c r="E902" s="1">
        <v>119.12</v>
      </c>
      <c r="F902" s="1">
        <v>119.12</v>
      </c>
      <c r="G902" s="1">
        <v>2293900</v>
      </c>
    </row>
    <row r="903" spans="1:7" x14ac:dyDescent="0.2">
      <c r="A903" s="38" t="s">
        <v>1015</v>
      </c>
      <c r="B903" s="1">
        <v>120</v>
      </c>
      <c r="C903" s="1">
        <v>121.83</v>
      </c>
      <c r="D903" s="1">
        <v>118.83</v>
      </c>
      <c r="E903" s="1">
        <v>120.8</v>
      </c>
      <c r="F903" s="1">
        <v>120.8</v>
      </c>
      <c r="G903" s="1">
        <v>3423700</v>
      </c>
    </row>
    <row r="904" spans="1:7" x14ac:dyDescent="0.2">
      <c r="A904" s="38" t="s">
        <v>1016</v>
      </c>
      <c r="B904" s="1">
        <v>122.01</v>
      </c>
      <c r="C904" s="1">
        <v>123.37</v>
      </c>
      <c r="D904" s="1">
        <v>119.55</v>
      </c>
      <c r="E904" s="1">
        <v>121.38</v>
      </c>
      <c r="F904" s="1">
        <v>121.38</v>
      </c>
      <c r="G904" s="1">
        <v>2930500</v>
      </c>
    </row>
    <row r="905" spans="1:7" x14ac:dyDescent="0.2">
      <c r="A905" s="38" t="s">
        <v>1017</v>
      </c>
      <c r="B905" s="1">
        <v>116.92</v>
      </c>
      <c r="C905" s="1">
        <v>121.11</v>
      </c>
      <c r="D905" s="1">
        <v>115.02</v>
      </c>
      <c r="E905" s="1">
        <v>120.55</v>
      </c>
      <c r="F905" s="1">
        <v>120.55</v>
      </c>
      <c r="G905" s="1">
        <v>2174300</v>
      </c>
    </row>
    <row r="906" spans="1:7" x14ac:dyDescent="0.2">
      <c r="A906" s="38" t="s">
        <v>1018</v>
      </c>
      <c r="B906" s="1">
        <v>122.43</v>
      </c>
      <c r="C906" s="1">
        <v>125.78</v>
      </c>
      <c r="D906" s="1">
        <v>121.12</v>
      </c>
      <c r="E906" s="1">
        <v>122.76</v>
      </c>
      <c r="F906" s="1">
        <v>122.76</v>
      </c>
      <c r="G906" s="1">
        <v>3785000</v>
      </c>
    </row>
    <row r="907" spans="1:7" x14ac:dyDescent="0.2">
      <c r="A907" s="38" t="s">
        <v>1019</v>
      </c>
      <c r="B907" s="1">
        <v>123.9</v>
      </c>
      <c r="C907" s="1">
        <v>125.19</v>
      </c>
      <c r="D907" s="1">
        <v>121.66</v>
      </c>
      <c r="E907" s="1">
        <v>123.8</v>
      </c>
      <c r="F907" s="1">
        <v>123.8</v>
      </c>
      <c r="G907" s="1">
        <v>2522400</v>
      </c>
    </row>
    <row r="908" spans="1:7" x14ac:dyDescent="0.2">
      <c r="A908" s="38" t="s">
        <v>1020</v>
      </c>
      <c r="B908" s="1">
        <v>122.5</v>
      </c>
      <c r="C908" s="1">
        <v>125.59</v>
      </c>
      <c r="D908" s="1">
        <v>122.01</v>
      </c>
      <c r="E908" s="1">
        <v>124.81</v>
      </c>
      <c r="F908" s="1">
        <v>124.81</v>
      </c>
      <c r="G908" s="1">
        <v>1927500</v>
      </c>
    </row>
    <row r="909" spans="1:7" x14ac:dyDescent="0.2">
      <c r="A909" s="38" t="s">
        <v>1021</v>
      </c>
      <c r="B909" s="1">
        <v>126.53</v>
      </c>
      <c r="C909" s="1">
        <v>127.5</v>
      </c>
      <c r="D909" s="1">
        <v>122.96</v>
      </c>
      <c r="E909" s="1">
        <v>124.34</v>
      </c>
      <c r="F909" s="1">
        <v>124.34</v>
      </c>
      <c r="G909" s="1">
        <v>3029100</v>
      </c>
    </row>
    <row r="910" spans="1:7" x14ac:dyDescent="0.2">
      <c r="A910" s="38" t="s">
        <v>1022</v>
      </c>
      <c r="B910" s="1">
        <v>124.31</v>
      </c>
      <c r="C910" s="1">
        <v>128.18</v>
      </c>
      <c r="D910" s="1">
        <v>123.38</v>
      </c>
      <c r="E910" s="1">
        <v>128.18</v>
      </c>
      <c r="F910" s="1">
        <v>128.18</v>
      </c>
      <c r="G910" s="1">
        <v>3329200</v>
      </c>
    </row>
    <row r="911" spans="1:7" x14ac:dyDescent="0.2">
      <c r="A911" s="38" t="s">
        <v>1023</v>
      </c>
      <c r="B911" s="1">
        <v>130.38999999999999</v>
      </c>
      <c r="C911" s="1">
        <v>132.02000000000001</v>
      </c>
      <c r="D911" s="1">
        <v>128.6</v>
      </c>
      <c r="E911" s="1">
        <v>131.9</v>
      </c>
      <c r="F911" s="1">
        <v>131.9</v>
      </c>
      <c r="G911" s="1">
        <v>3345100</v>
      </c>
    </row>
    <row r="912" spans="1:7" x14ac:dyDescent="0.2">
      <c r="A912" s="38" t="s">
        <v>1024</v>
      </c>
      <c r="B912" s="1">
        <v>133</v>
      </c>
      <c r="C912" s="1">
        <v>133</v>
      </c>
      <c r="D912" s="1">
        <v>126.4</v>
      </c>
      <c r="E912" s="1">
        <v>127.15</v>
      </c>
      <c r="F912" s="1">
        <v>127.15</v>
      </c>
      <c r="G912" s="1">
        <v>6738800</v>
      </c>
    </row>
    <row r="913" spans="1:7" x14ac:dyDescent="0.2">
      <c r="A913" s="38" t="s">
        <v>1025</v>
      </c>
      <c r="B913" s="1">
        <v>120.6</v>
      </c>
      <c r="C913" s="1">
        <v>125.66</v>
      </c>
      <c r="D913" s="1">
        <v>116.38</v>
      </c>
      <c r="E913" s="1">
        <v>117.87</v>
      </c>
      <c r="F913" s="1">
        <v>117.87</v>
      </c>
      <c r="G913" s="1">
        <v>13789500</v>
      </c>
    </row>
    <row r="914" spans="1:7" x14ac:dyDescent="0.2">
      <c r="A914" s="38" t="s">
        <v>1026</v>
      </c>
      <c r="B914" s="1">
        <v>119.78</v>
      </c>
      <c r="C914" s="1">
        <v>122.88</v>
      </c>
      <c r="D914" s="1">
        <v>117.92</v>
      </c>
      <c r="E914" s="1">
        <v>122.21</v>
      </c>
      <c r="F914" s="1">
        <v>122.21</v>
      </c>
      <c r="G914" s="1">
        <v>5547700</v>
      </c>
    </row>
    <row r="915" spans="1:7" x14ac:dyDescent="0.2">
      <c r="A915" s="38" t="s">
        <v>1027</v>
      </c>
      <c r="B915" s="1">
        <v>122.3</v>
      </c>
      <c r="C915" s="1">
        <v>126.78</v>
      </c>
      <c r="D915" s="1">
        <v>121.59</v>
      </c>
      <c r="E915" s="1">
        <v>125.71</v>
      </c>
      <c r="F915" s="1">
        <v>125.71</v>
      </c>
      <c r="G915" s="1">
        <v>3274500</v>
      </c>
    </row>
    <row r="916" spans="1:7" x14ac:dyDescent="0.2">
      <c r="A916" s="38" t="s">
        <v>1028</v>
      </c>
      <c r="B916" s="1">
        <v>126.43</v>
      </c>
      <c r="C916" s="1">
        <v>127.17</v>
      </c>
      <c r="D916" s="1">
        <v>124.46</v>
      </c>
      <c r="E916" s="1">
        <v>125.41</v>
      </c>
      <c r="F916" s="1">
        <v>125.41</v>
      </c>
      <c r="G916" s="1">
        <v>2200300</v>
      </c>
    </row>
    <row r="917" spans="1:7" x14ac:dyDescent="0.2">
      <c r="A917" s="38" t="s">
        <v>1029</v>
      </c>
      <c r="B917" s="1">
        <v>125.56</v>
      </c>
      <c r="C917" s="1">
        <v>126.18</v>
      </c>
      <c r="D917" s="1">
        <v>122.45</v>
      </c>
      <c r="E917" s="1">
        <v>125.92</v>
      </c>
      <c r="F917" s="1">
        <v>125.92</v>
      </c>
      <c r="G917" s="1">
        <v>2165300</v>
      </c>
    </row>
    <row r="918" spans="1:7" x14ac:dyDescent="0.2">
      <c r="A918" s="38" t="s">
        <v>1030</v>
      </c>
      <c r="B918" s="1">
        <v>125.63</v>
      </c>
      <c r="C918" s="1">
        <v>130.53</v>
      </c>
      <c r="D918" s="1">
        <v>125</v>
      </c>
      <c r="E918" s="1">
        <v>128.66999999999999</v>
      </c>
      <c r="F918" s="1">
        <v>128.66999999999999</v>
      </c>
      <c r="G918" s="1">
        <v>3602200</v>
      </c>
    </row>
    <row r="919" spans="1:7" x14ac:dyDescent="0.2">
      <c r="A919" s="38" t="s">
        <v>1031</v>
      </c>
      <c r="B919" s="1">
        <v>128.87</v>
      </c>
      <c r="C919" s="1">
        <v>129.72999999999999</v>
      </c>
      <c r="D919" s="1">
        <v>127.51</v>
      </c>
      <c r="E919" s="1">
        <v>127.74</v>
      </c>
      <c r="F919" s="1">
        <v>127.74</v>
      </c>
      <c r="G919" s="1">
        <v>2109200</v>
      </c>
    </row>
    <row r="920" spans="1:7" x14ac:dyDescent="0.2">
      <c r="A920" s="38" t="s">
        <v>1032</v>
      </c>
      <c r="B920" s="1">
        <v>127.5</v>
      </c>
      <c r="C920" s="1">
        <v>129.13</v>
      </c>
      <c r="D920" s="1">
        <v>126.02</v>
      </c>
      <c r="E920" s="1">
        <v>128.13999999999999</v>
      </c>
      <c r="F920" s="1">
        <v>128.13999999999999</v>
      </c>
      <c r="G920" s="1">
        <v>3168400</v>
      </c>
    </row>
    <row r="921" spans="1:7" x14ac:dyDescent="0.2">
      <c r="A921" s="38" t="s">
        <v>1033</v>
      </c>
      <c r="B921" s="1">
        <v>128.76</v>
      </c>
      <c r="C921" s="1">
        <v>129.65</v>
      </c>
      <c r="D921" s="1">
        <v>127.92</v>
      </c>
      <c r="E921" s="1">
        <v>128.06</v>
      </c>
      <c r="F921" s="1">
        <v>128.06</v>
      </c>
      <c r="G921" s="1">
        <v>1983300</v>
      </c>
    </row>
    <row r="922" spans="1:7" x14ac:dyDescent="0.2">
      <c r="A922" s="38" t="s">
        <v>1034</v>
      </c>
      <c r="B922" s="1">
        <v>128</v>
      </c>
      <c r="C922" s="1">
        <v>128.56</v>
      </c>
      <c r="D922" s="1">
        <v>123.1</v>
      </c>
      <c r="E922" s="1">
        <v>126.71</v>
      </c>
      <c r="F922" s="1">
        <v>126.71</v>
      </c>
      <c r="G922" s="1">
        <v>2699400</v>
      </c>
    </row>
    <row r="923" spans="1:7" x14ac:dyDescent="0.2">
      <c r="A923" s="38" t="s">
        <v>1035</v>
      </c>
      <c r="B923" s="1">
        <v>125.38</v>
      </c>
      <c r="C923" s="1">
        <v>125.74</v>
      </c>
      <c r="D923" s="1">
        <v>120.9</v>
      </c>
      <c r="E923" s="1">
        <v>123.27</v>
      </c>
      <c r="F923" s="1">
        <v>123.27</v>
      </c>
      <c r="G923" s="1">
        <v>2566800</v>
      </c>
    </row>
    <row r="924" spans="1:7" x14ac:dyDescent="0.2">
      <c r="A924" s="38" t="s">
        <v>1036</v>
      </c>
      <c r="B924" s="1">
        <v>115</v>
      </c>
      <c r="C924" s="1">
        <v>118.6</v>
      </c>
      <c r="D924" s="1">
        <v>113.03</v>
      </c>
      <c r="E924" s="1">
        <v>117.94</v>
      </c>
      <c r="F924" s="1">
        <v>117.94</v>
      </c>
      <c r="G924" s="1">
        <v>4120200</v>
      </c>
    </row>
    <row r="925" spans="1:7" x14ac:dyDescent="0.2">
      <c r="A925" s="38" t="s">
        <v>1037</v>
      </c>
      <c r="B925" s="1">
        <v>119</v>
      </c>
      <c r="C925" s="1">
        <v>120.13</v>
      </c>
      <c r="D925" s="1">
        <v>111.67</v>
      </c>
      <c r="E925" s="1">
        <v>112.31</v>
      </c>
      <c r="F925" s="1">
        <v>112.31</v>
      </c>
      <c r="G925" s="1">
        <v>4468600</v>
      </c>
    </row>
    <row r="926" spans="1:7" x14ac:dyDescent="0.2">
      <c r="A926" s="38" t="s">
        <v>1038</v>
      </c>
      <c r="B926" s="1">
        <v>113.11</v>
      </c>
      <c r="C926" s="1">
        <v>115.84</v>
      </c>
      <c r="D926" s="1">
        <v>111.12</v>
      </c>
      <c r="E926" s="1">
        <v>112.96</v>
      </c>
      <c r="F926" s="1">
        <v>112.96</v>
      </c>
      <c r="G926" s="1">
        <v>2605300</v>
      </c>
    </row>
    <row r="927" spans="1:7" x14ac:dyDescent="0.2">
      <c r="A927" s="38" t="s">
        <v>1039</v>
      </c>
      <c r="B927" s="1">
        <v>107.52</v>
      </c>
      <c r="C927" s="1">
        <v>114.9</v>
      </c>
      <c r="D927" s="1">
        <v>105.27</v>
      </c>
      <c r="E927" s="1">
        <v>110.91</v>
      </c>
      <c r="F927" s="1">
        <v>110.91</v>
      </c>
      <c r="G927" s="1">
        <v>3419900</v>
      </c>
    </row>
    <row r="928" spans="1:7" x14ac:dyDescent="0.2">
      <c r="A928" s="38" t="s">
        <v>1040</v>
      </c>
      <c r="B928" s="1">
        <v>105.97</v>
      </c>
      <c r="C928" s="1">
        <v>112.65</v>
      </c>
      <c r="D928" s="1">
        <v>105.73</v>
      </c>
      <c r="E928" s="1">
        <v>112.64</v>
      </c>
      <c r="F928" s="1">
        <v>112.64</v>
      </c>
      <c r="G928" s="1">
        <v>3814000</v>
      </c>
    </row>
    <row r="929" spans="1:7" x14ac:dyDescent="0.2">
      <c r="A929" s="38" t="s">
        <v>1041</v>
      </c>
      <c r="B929" s="1">
        <v>113.7</v>
      </c>
      <c r="C929" s="1">
        <v>114.25</v>
      </c>
      <c r="D929" s="1">
        <v>108.01</v>
      </c>
      <c r="E929" s="1">
        <v>111.48</v>
      </c>
      <c r="F929" s="1">
        <v>111.48</v>
      </c>
      <c r="G929" s="1">
        <v>3218400</v>
      </c>
    </row>
    <row r="930" spans="1:7" x14ac:dyDescent="0.2">
      <c r="A930" s="38" t="s">
        <v>1042</v>
      </c>
      <c r="B930" s="1">
        <v>111.57</v>
      </c>
      <c r="C930" s="1">
        <v>112.28</v>
      </c>
      <c r="D930" s="1">
        <v>102.26</v>
      </c>
      <c r="E930" s="1">
        <v>105.37</v>
      </c>
      <c r="F930" s="1">
        <v>105.37</v>
      </c>
      <c r="G930" s="1">
        <v>5310600</v>
      </c>
    </row>
    <row r="931" spans="1:7" x14ac:dyDescent="0.2">
      <c r="A931" s="38" t="s">
        <v>1043</v>
      </c>
      <c r="B931" s="1">
        <v>106.86</v>
      </c>
      <c r="C931" s="1">
        <v>107.26</v>
      </c>
      <c r="D931" s="1">
        <v>103.83</v>
      </c>
      <c r="E931" s="1">
        <v>104.88</v>
      </c>
      <c r="F931" s="1">
        <v>104.88</v>
      </c>
      <c r="G931" s="1">
        <v>3986000</v>
      </c>
    </row>
    <row r="932" spans="1:7" x14ac:dyDescent="0.2">
      <c r="A932" s="38" t="s">
        <v>1044</v>
      </c>
      <c r="B932" s="1">
        <v>103.81</v>
      </c>
      <c r="C932" s="1">
        <v>108.58</v>
      </c>
      <c r="D932" s="1">
        <v>102.84</v>
      </c>
      <c r="E932" s="1">
        <v>105.99</v>
      </c>
      <c r="F932" s="1">
        <v>105.99</v>
      </c>
      <c r="G932" s="1">
        <v>2916200</v>
      </c>
    </row>
    <row r="933" spans="1:7" x14ac:dyDescent="0.2">
      <c r="A933" s="38" t="s">
        <v>1045</v>
      </c>
      <c r="B933" s="1">
        <v>103.5</v>
      </c>
      <c r="C933" s="1">
        <v>104.35</v>
      </c>
      <c r="D933" s="1">
        <v>98.58</v>
      </c>
      <c r="E933" s="1">
        <v>101.77</v>
      </c>
      <c r="F933" s="1">
        <v>101.77</v>
      </c>
      <c r="G933" s="1">
        <v>3457200</v>
      </c>
    </row>
    <row r="934" spans="1:7" x14ac:dyDescent="0.2">
      <c r="A934" s="38" t="s">
        <v>1046</v>
      </c>
      <c r="B934" s="1">
        <v>92.88</v>
      </c>
      <c r="C934" s="1">
        <v>98.99</v>
      </c>
      <c r="D934" s="1">
        <v>91</v>
      </c>
      <c r="E934" s="1">
        <v>93.05</v>
      </c>
      <c r="F934" s="1">
        <v>93.05</v>
      </c>
      <c r="G934" s="1">
        <v>3741700</v>
      </c>
    </row>
    <row r="935" spans="1:7" x14ac:dyDescent="0.2">
      <c r="A935" s="38" t="s">
        <v>1047</v>
      </c>
      <c r="B935" s="1">
        <v>96.47</v>
      </c>
      <c r="C935" s="1">
        <v>96.81</v>
      </c>
      <c r="D935" s="1">
        <v>89.55</v>
      </c>
      <c r="E935" s="1">
        <v>92.61</v>
      </c>
      <c r="F935" s="1">
        <v>92.61</v>
      </c>
      <c r="G935" s="1">
        <v>5083300</v>
      </c>
    </row>
    <row r="936" spans="1:7" x14ac:dyDescent="0.2">
      <c r="A936" s="38" t="s">
        <v>1048</v>
      </c>
      <c r="B936" s="1">
        <v>90.18</v>
      </c>
      <c r="C936" s="1">
        <v>92.42</v>
      </c>
      <c r="D936" s="1">
        <v>85.18</v>
      </c>
      <c r="E936" s="1">
        <v>87.01</v>
      </c>
      <c r="F936" s="1">
        <v>87.01</v>
      </c>
      <c r="G936" s="1">
        <v>4496700</v>
      </c>
    </row>
    <row r="937" spans="1:7" x14ac:dyDescent="0.2">
      <c r="A937" s="38" t="s">
        <v>1049</v>
      </c>
      <c r="B937" s="1">
        <v>77.08</v>
      </c>
      <c r="C937" s="1">
        <v>82.82</v>
      </c>
      <c r="D937" s="1">
        <v>75.75</v>
      </c>
      <c r="E937" s="1">
        <v>78.34</v>
      </c>
      <c r="F937" s="1">
        <v>78.34</v>
      </c>
      <c r="G937" s="1">
        <v>5301800</v>
      </c>
    </row>
    <row r="938" spans="1:7" x14ac:dyDescent="0.2">
      <c r="A938" s="38" t="s">
        <v>1050</v>
      </c>
      <c r="B938" s="1">
        <v>83.18</v>
      </c>
      <c r="C938" s="1">
        <v>83.18</v>
      </c>
      <c r="D938" s="1">
        <v>73.72</v>
      </c>
      <c r="E938" s="1">
        <v>79.989999999999995</v>
      </c>
      <c r="F938" s="1">
        <v>79.989999999999995</v>
      </c>
      <c r="G938" s="1">
        <v>5845300</v>
      </c>
    </row>
    <row r="939" spans="1:7" x14ac:dyDescent="0.2">
      <c r="A939" s="38" t="s">
        <v>1051</v>
      </c>
      <c r="B939" s="1">
        <v>69.42</v>
      </c>
      <c r="C939" s="1">
        <v>77.989999999999995</v>
      </c>
      <c r="D939" s="1">
        <v>68.06</v>
      </c>
      <c r="E939" s="1">
        <v>71.7</v>
      </c>
      <c r="F939" s="1">
        <v>71.7</v>
      </c>
      <c r="G939" s="1">
        <v>3437700</v>
      </c>
    </row>
    <row r="940" spans="1:7" x14ac:dyDescent="0.2">
      <c r="A940" s="38" t="s">
        <v>1052</v>
      </c>
      <c r="B940" s="1">
        <v>72.23</v>
      </c>
      <c r="C940" s="1">
        <v>80.66</v>
      </c>
      <c r="D940" s="1">
        <v>72.23</v>
      </c>
      <c r="E940" s="1">
        <v>77.62</v>
      </c>
      <c r="F940" s="1">
        <v>77.62</v>
      </c>
      <c r="G940" s="1">
        <v>3612700</v>
      </c>
    </row>
    <row r="941" spans="1:7" x14ac:dyDescent="0.2">
      <c r="A941" s="38" t="s">
        <v>1053</v>
      </c>
      <c r="B941" s="1">
        <v>72.569999999999993</v>
      </c>
      <c r="C941" s="1">
        <v>78.459999999999994</v>
      </c>
      <c r="D941" s="1">
        <v>70.260000000000005</v>
      </c>
      <c r="E941" s="1">
        <v>74.09</v>
      </c>
      <c r="F941" s="1">
        <v>74.09</v>
      </c>
      <c r="G941" s="1">
        <v>2755000</v>
      </c>
    </row>
    <row r="942" spans="1:7" x14ac:dyDescent="0.2">
      <c r="A942" s="38" t="s">
        <v>1054</v>
      </c>
      <c r="B942" s="1">
        <v>74.25</v>
      </c>
      <c r="C942" s="1">
        <v>83.31</v>
      </c>
      <c r="D942" s="1">
        <v>71.569999999999993</v>
      </c>
      <c r="E942" s="1">
        <v>82.5</v>
      </c>
      <c r="F942" s="1">
        <v>82.5</v>
      </c>
      <c r="G942" s="1">
        <v>4209000</v>
      </c>
    </row>
    <row r="943" spans="1:7" x14ac:dyDescent="0.2">
      <c r="A943" s="38" t="s">
        <v>1055</v>
      </c>
      <c r="B943" s="1">
        <v>83.22</v>
      </c>
      <c r="C943" s="1">
        <v>89.39</v>
      </c>
      <c r="D943" s="1">
        <v>83.01</v>
      </c>
      <c r="E943" s="1">
        <v>84.14</v>
      </c>
      <c r="F943" s="1">
        <v>84.14</v>
      </c>
      <c r="G943" s="1">
        <v>3763400</v>
      </c>
    </row>
    <row r="944" spans="1:7" x14ac:dyDescent="0.2">
      <c r="A944" s="38" t="s">
        <v>1056</v>
      </c>
      <c r="B944" s="1">
        <v>84.61</v>
      </c>
      <c r="C944" s="1">
        <v>90.49</v>
      </c>
      <c r="D944" s="1">
        <v>81.36</v>
      </c>
      <c r="E944" s="1">
        <v>89.74</v>
      </c>
      <c r="F944" s="1">
        <v>89.74</v>
      </c>
      <c r="G944" s="1">
        <v>4072800</v>
      </c>
    </row>
    <row r="945" spans="1:7" x14ac:dyDescent="0.2">
      <c r="A945" s="38" t="s">
        <v>1057</v>
      </c>
      <c r="B945" s="1">
        <v>93</v>
      </c>
      <c r="C945" s="1">
        <v>98.74</v>
      </c>
      <c r="D945" s="1">
        <v>93</v>
      </c>
      <c r="E945" s="1">
        <v>97.53</v>
      </c>
      <c r="F945" s="1">
        <v>97.53</v>
      </c>
      <c r="G945" s="1">
        <v>4241800</v>
      </c>
    </row>
    <row r="946" spans="1:7" x14ac:dyDescent="0.2">
      <c r="A946" s="38" t="s">
        <v>1058</v>
      </c>
      <c r="B946" s="1">
        <v>98.89</v>
      </c>
      <c r="C946" s="1">
        <v>101.79</v>
      </c>
      <c r="D946" s="1">
        <v>95.76</v>
      </c>
      <c r="E946" s="1">
        <v>96.83</v>
      </c>
      <c r="F946" s="1">
        <v>96.83</v>
      </c>
      <c r="G946" s="1">
        <v>3621600</v>
      </c>
    </row>
    <row r="947" spans="1:7" x14ac:dyDescent="0.2">
      <c r="A947" s="38" t="s">
        <v>1059</v>
      </c>
      <c r="B947" s="1">
        <v>97.21</v>
      </c>
      <c r="C947" s="1">
        <v>102.68</v>
      </c>
      <c r="D947" s="1">
        <v>96.77</v>
      </c>
      <c r="E947" s="1">
        <v>100.69</v>
      </c>
      <c r="F947" s="1">
        <v>100.69</v>
      </c>
      <c r="G947" s="1">
        <v>3635600</v>
      </c>
    </row>
    <row r="948" spans="1:7" x14ac:dyDescent="0.2">
      <c r="A948" s="38" t="s">
        <v>1060</v>
      </c>
      <c r="B948" s="1">
        <v>98</v>
      </c>
      <c r="C948" s="1">
        <v>98.96</v>
      </c>
      <c r="D948" s="1">
        <v>95.51</v>
      </c>
      <c r="E948" s="1">
        <v>96.63</v>
      </c>
      <c r="F948" s="1">
        <v>96.63</v>
      </c>
      <c r="G948" s="1">
        <v>2200100</v>
      </c>
    </row>
    <row r="949" spans="1:7" x14ac:dyDescent="0.2">
      <c r="A949" s="38" t="s">
        <v>1061</v>
      </c>
      <c r="B949" s="1">
        <v>97.57</v>
      </c>
      <c r="C949" s="1">
        <v>99.42</v>
      </c>
      <c r="D949" s="1">
        <v>95.31</v>
      </c>
      <c r="E949" s="1">
        <v>97</v>
      </c>
      <c r="F949" s="1">
        <v>97</v>
      </c>
      <c r="G949" s="1">
        <v>2593700</v>
      </c>
    </row>
    <row r="950" spans="1:7" x14ac:dyDescent="0.2">
      <c r="A950" s="38" t="s">
        <v>1062</v>
      </c>
      <c r="B950" s="1">
        <v>92.34</v>
      </c>
      <c r="C950" s="1">
        <v>95.45</v>
      </c>
      <c r="D950" s="1">
        <v>88.94</v>
      </c>
      <c r="E950" s="1">
        <v>89.49</v>
      </c>
      <c r="F950" s="1">
        <v>89.49</v>
      </c>
      <c r="G950" s="1">
        <v>5209700</v>
      </c>
    </row>
    <row r="951" spans="1:7" x14ac:dyDescent="0.2">
      <c r="A951" s="38" t="s">
        <v>1063</v>
      </c>
      <c r="B951" s="1">
        <v>87</v>
      </c>
      <c r="C951" s="1">
        <v>87.88</v>
      </c>
      <c r="D951" s="1">
        <v>84.54</v>
      </c>
      <c r="E951" s="1">
        <v>84.93</v>
      </c>
      <c r="F951" s="1">
        <v>84.93</v>
      </c>
      <c r="G951" s="1">
        <v>2742900</v>
      </c>
    </row>
    <row r="952" spans="1:7" x14ac:dyDescent="0.2">
      <c r="A952" s="38" t="s">
        <v>1064</v>
      </c>
      <c r="B952" s="1">
        <v>83.79</v>
      </c>
      <c r="C952" s="1">
        <v>86.41</v>
      </c>
      <c r="D952" s="1">
        <v>81.510000000000005</v>
      </c>
      <c r="E952" s="1">
        <v>83.32</v>
      </c>
      <c r="F952" s="1">
        <v>83.32</v>
      </c>
      <c r="G952" s="1">
        <v>2606000</v>
      </c>
    </row>
    <row r="953" spans="1:7" x14ac:dyDescent="0.2">
      <c r="A953" s="38" t="s">
        <v>1065</v>
      </c>
      <c r="B953" s="1">
        <v>82.58</v>
      </c>
      <c r="C953" s="1">
        <v>83</v>
      </c>
      <c r="D953" s="1">
        <v>79.25</v>
      </c>
      <c r="E953" s="1">
        <v>80.69</v>
      </c>
      <c r="F953" s="1">
        <v>80.69</v>
      </c>
      <c r="G953" s="1">
        <v>2893600</v>
      </c>
    </row>
    <row r="954" spans="1:7" x14ac:dyDescent="0.2">
      <c r="A954" s="38" t="s">
        <v>1066</v>
      </c>
      <c r="B954" s="1">
        <v>84</v>
      </c>
      <c r="C954" s="1">
        <v>86.95</v>
      </c>
      <c r="D954" s="1">
        <v>82.44</v>
      </c>
      <c r="E954" s="1">
        <v>86.66</v>
      </c>
      <c r="F954" s="1">
        <v>86.66</v>
      </c>
      <c r="G954" s="1">
        <v>2933600</v>
      </c>
    </row>
    <row r="955" spans="1:7" x14ac:dyDescent="0.2">
      <c r="A955" s="38" t="s">
        <v>1067</v>
      </c>
      <c r="B955" s="1">
        <v>88</v>
      </c>
      <c r="C955" s="1">
        <v>90.29</v>
      </c>
      <c r="D955" s="1">
        <v>84.02</v>
      </c>
      <c r="E955" s="1">
        <v>87.22</v>
      </c>
      <c r="F955" s="1">
        <v>87.22</v>
      </c>
      <c r="G955" s="1">
        <v>3415300</v>
      </c>
    </row>
    <row r="956" spans="1:7" x14ac:dyDescent="0.2">
      <c r="A956" s="38" t="s">
        <v>1068</v>
      </c>
      <c r="B956" s="1">
        <v>88.45</v>
      </c>
      <c r="C956" s="1">
        <v>92.35</v>
      </c>
      <c r="D956" s="1">
        <v>88.15</v>
      </c>
      <c r="E956" s="1">
        <v>91.73</v>
      </c>
      <c r="F956" s="1">
        <v>91.73</v>
      </c>
      <c r="G956" s="1">
        <v>2823900</v>
      </c>
    </row>
    <row r="957" spans="1:7" x14ac:dyDescent="0.2">
      <c r="A957" s="38" t="s">
        <v>1069</v>
      </c>
      <c r="B957" s="1">
        <v>92.58</v>
      </c>
      <c r="C957" s="1">
        <v>97.45</v>
      </c>
      <c r="D957" s="1">
        <v>92.14</v>
      </c>
      <c r="E957" s="1">
        <v>95.34</v>
      </c>
      <c r="F957" s="1">
        <v>95.34</v>
      </c>
      <c r="G957" s="1">
        <v>2926200</v>
      </c>
    </row>
    <row r="958" spans="1:7" x14ac:dyDescent="0.2">
      <c r="A958" s="38" t="s">
        <v>1070</v>
      </c>
      <c r="B958" s="1">
        <v>95.3</v>
      </c>
      <c r="C958" s="1">
        <v>96.29</v>
      </c>
      <c r="D958" s="1">
        <v>92.71</v>
      </c>
      <c r="E958" s="1">
        <v>95.89</v>
      </c>
      <c r="F958" s="1">
        <v>95.89</v>
      </c>
      <c r="G958" s="1">
        <v>1574800</v>
      </c>
    </row>
    <row r="959" spans="1:7" x14ac:dyDescent="0.2">
      <c r="A959" s="38" t="s">
        <v>1071</v>
      </c>
      <c r="B959" s="1">
        <v>98.54</v>
      </c>
      <c r="C959" s="1">
        <v>100.92</v>
      </c>
      <c r="D959" s="1">
        <v>98.01</v>
      </c>
      <c r="E959" s="1">
        <v>98.79</v>
      </c>
      <c r="F959" s="1">
        <v>98.79</v>
      </c>
      <c r="G959" s="1">
        <v>2128100</v>
      </c>
    </row>
    <row r="960" spans="1:7" x14ac:dyDescent="0.2">
      <c r="A960" s="38" t="s">
        <v>1072</v>
      </c>
      <c r="B960" s="1">
        <v>99.46</v>
      </c>
      <c r="C960" s="1">
        <v>101.69</v>
      </c>
      <c r="D960" s="1">
        <v>97.43</v>
      </c>
      <c r="E960" s="1">
        <v>100.82</v>
      </c>
      <c r="F960" s="1">
        <v>100.82</v>
      </c>
      <c r="G960" s="1">
        <v>2047800</v>
      </c>
    </row>
    <row r="961" spans="1:7" x14ac:dyDescent="0.2">
      <c r="A961" s="38" t="s">
        <v>1073</v>
      </c>
      <c r="B961" s="1">
        <v>101.85</v>
      </c>
      <c r="C961" s="1">
        <v>106.82</v>
      </c>
      <c r="D961" s="1">
        <v>101.52</v>
      </c>
      <c r="E961" s="1">
        <v>103.63</v>
      </c>
      <c r="F961" s="1">
        <v>103.63</v>
      </c>
      <c r="G961" s="1">
        <v>2970800</v>
      </c>
    </row>
    <row r="962" spans="1:7" x14ac:dyDescent="0.2">
      <c r="A962" s="38" t="s">
        <v>1074</v>
      </c>
      <c r="B962" s="1">
        <v>106.5</v>
      </c>
      <c r="C962" s="1">
        <v>108.32</v>
      </c>
      <c r="D962" s="1">
        <v>104.38</v>
      </c>
      <c r="E962" s="1">
        <v>107.88</v>
      </c>
      <c r="F962" s="1">
        <v>107.88</v>
      </c>
      <c r="G962" s="1">
        <v>2787400</v>
      </c>
    </row>
    <row r="963" spans="1:7" x14ac:dyDescent="0.2">
      <c r="A963" s="38" t="s">
        <v>1075</v>
      </c>
      <c r="B963" s="1">
        <v>106.6</v>
      </c>
      <c r="C963" s="1">
        <v>111.49</v>
      </c>
      <c r="D963" s="1">
        <v>106.55</v>
      </c>
      <c r="E963" s="1">
        <v>108.37</v>
      </c>
      <c r="F963" s="1">
        <v>108.37</v>
      </c>
      <c r="G963" s="1">
        <v>2433900</v>
      </c>
    </row>
    <row r="964" spans="1:7" x14ac:dyDescent="0.2">
      <c r="A964" s="38" t="s">
        <v>1076</v>
      </c>
      <c r="B964" s="1">
        <v>107.53</v>
      </c>
      <c r="C964" s="1">
        <v>109.49</v>
      </c>
      <c r="D964" s="1">
        <v>100.41</v>
      </c>
      <c r="E964" s="1">
        <v>105</v>
      </c>
      <c r="F964" s="1">
        <v>105</v>
      </c>
      <c r="G964" s="1">
        <v>3420700</v>
      </c>
    </row>
    <row r="965" spans="1:7" x14ac:dyDescent="0.2">
      <c r="A965" s="38" t="s">
        <v>1077</v>
      </c>
      <c r="B965" s="1">
        <v>106.9</v>
      </c>
      <c r="C965" s="1">
        <v>109.36</v>
      </c>
      <c r="D965" s="1">
        <v>105.88</v>
      </c>
      <c r="E965" s="1">
        <v>107.89</v>
      </c>
      <c r="F965" s="1">
        <v>107.89</v>
      </c>
      <c r="G965" s="1">
        <v>1270200</v>
      </c>
    </row>
    <row r="966" spans="1:7" x14ac:dyDescent="0.2">
      <c r="A966" s="38" t="s">
        <v>1078</v>
      </c>
      <c r="B966" s="1">
        <v>105</v>
      </c>
      <c r="C966" s="1">
        <v>109.43</v>
      </c>
      <c r="D966" s="1">
        <v>105</v>
      </c>
      <c r="E966" s="1">
        <v>107.51</v>
      </c>
      <c r="F966" s="1">
        <v>107.51</v>
      </c>
      <c r="G966" s="1">
        <v>1761900</v>
      </c>
    </row>
    <row r="967" spans="1:7" x14ac:dyDescent="0.2">
      <c r="A967" s="38" t="s">
        <v>1079</v>
      </c>
      <c r="B967" s="1">
        <v>108.08</v>
      </c>
      <c r="C967" s="1">
        <v>110.8</v>
      </c>
      <c r="D967" s="1">
        <v>105.7</v>
      </c>
      <c r="E967" s="1">
        <v>109.95</v>
      </c>
      <c r="F967" s="1">
        <v>109.95</v>
      </c>
      <c r="G967" s="1">
        <v>1779400</v>
      </c>
    </row>
    <row r="968" spans="1:7" x14ac:dyDescent="0.2">
      <c r="A968" s="38" t="s">
        <v>1080</v>
      </c>
      <c r="B968" s="1">
        <v>111.15</v>
      </c>
      <c r="C968" s="1">
        <v>112.69</v>
      </c>
      <c r="D968" s="1">
        <v>108.91</v>
      </c>
      <c r="E968" s="1">
        <v>109.42</v>
      </c>
      <c r="F968" s="1">
        <v>109.42</v>
      </c>
      <c r="G968" s="1">
        <v>1552100</v>
      </c>
    </row>
    <row r="969" spans="1:7" x14ac:dyDescent="0.2">
      <c r="A969" s="38" t="s">
        <v>1081</v>
      </c>
      <c r="B969" s="1">
        <v>110.05</v>
      </c>
      <c r="C969" s="1">
        <v>110.57</v>
      </c>
      <c r="D969" s="1">
        <v>104.4</v>
      </c>
      <c r="E969" s="1">
        <v>104.59</v>
      </c>
      <c r="F969" s="1">
        <v>104.59</v>
      </c>
      <c r="G969" s="1">
        <v>2265700</v>
      </c>
    </row>
    <row r="970" spans="1:7" x14ac:dyDescent="0.2">
      <c r="A970" s="38" t="s">
        <v>1082</v>
      </c>
      <c r="B970" s="1">
        <v>106.07</v>
      </c>
      <c r="C970" s="1">
        <v>111.98</v>
      </c>
      <c r="D970" s="1">
        <v>105.4</v>
      </c>
      <c r="E970" s="1">
        <v>111.3</v>
      </c>
      <c r="F970" s="1">
        <v>111.3</v>
      </c>
      <c r="G970" s="1">
        <v>2433600</v>
      </c>
    </row>
    <row r="971" spans="1:7" x14ac:dyDescent="0.2">
      <c r="A971" s="38" t="s">
        <v>1083</v>
      </c>
      <c r="B971" s="1">
        <v>111.13</v>
      </c>
      <c r="C971" s="1">
        <v>116.84</v>
      </c>
      <c r="D971" s="1">
        <v>110.8</v>
      </c>
      <c r="E971" s="1">
        <v>112.3</v>
      </c>
      <c r="F971" s="1">
        <v>112.3</v>
      </c>
      <c r="G971" s="1">
        <v>3209200</v>
      </c>
    </row>
    <row r="972" spans="1:7" x14ac:dyDescent="0.2">
      <c r="A972" s="38" t="s">
        <v>1084</v>
      </c>
      <c r="B972" s="1">
        <v>109.39</v>
      </c>
      <c r="C972" s="1">
        <v>113.69</v>
      </c>
      <c r="D972" s="1">
        <v>107.95</v>
      </c>
      <c r="E972" s="1">
        <v>107.98</v>
      </c>
      <c r="F972" s="1">
        <v>107.98</v>
      </c>
      <c r="G972" s="1">
        <v>2693500</v>
      </c>
    </row>
    <row r="973" spans="1:7" x14ac:dyDescent="0.2">
      <c r="A973" s="38" t="s">
        <v>1085</v>
      </c>
      <c r="B973" s="1">
        <v>106.98</v>
      </c>
      <c r="C973" s="1">
        <v>113.92</v>
      </c>
      <c r="D973" s="1">
        <v>106.24</v>
      </c>
      <c r="E973" s="1">
        <v>113.25</v>
      </c>
      <c r="F973" s="1">
        <v>113.25</v>
      </c>
      <c r="G973" s="1">
        <v>2425200</v>
      </c>
    </row>
    <row r="974" spans="1:7" x14ac:dyDescent="0.2">
      <c r="A974" s="38" t="s">
        <v>1086</v>
      </c>
      <c r="B974" s="1">
        <v>115.28</v>
      </c>
      <c r="C974" s="1">
        <v>119.19</v>
      </c>
      <c r="D974" s="1">
        <v>114.05</v>
      </c>
      <c r="E974" s="1">
        <v>116.57</v>
      </c>
      <c r="F974" s="1">
        <v>116.57</v>
      </c>
      <c r="G974" s="1">
        <v>2584700</v>
      </c>
    </row>
    <row r="975" spans="1:7" x14ac:dyDescent="0.2">
      <c r="A975" s="38" t="s">
        <v>1087</v>
      </c>
      <c r="B975" s="1">
        <v>117.05</v>
      </c>
      <c r="C975" s="1">
        <v>123.64</v>
      </c>
      <c r="D975" s="1">
        <v>116.51</v>
      </c>
      <c r="E975" s="1">
        <v>122.4</v>
      </c>
      <c r="F975" s="1">
        <v>122.4</v>
      </c>
      <c r="G975" s="1">
        <v>5990500</v>
      </c>
    </row>
    <row r="976" spans="1:7" x14ac:dyDescent="0.2">
      <c r="A976" s="38" t="s">
        <v>1088</v>
      </c>
      <c r="B976" s="1">
        <v>152.4</v>
      </c>
      <c r="C976" s="1">
        <v>176.37</v>
      </c>
      <c r="D976" s="1">
        <v>152.4</v>
      </c>
      <c r="E976" s="1">
        <v>170.89</v>
      </c>
      <c r="F976" s="1">
        <v>170.89</v>
      </c>
      <c r="G976" s="1">
        <v>31103100</v>
      </c>
    </row>
    <row r="977" spans="1:7" x14ac:dyDescent="0.2">
      <c r="A977" s="38" t="s">
        <v>1089</v>
      </c>
      <c r="B977" s="1">
        <v>167.01</v>
      </c>
      <c r="C977" s="1">
        <v>182.39</v>
      </c>
      <c r="D977" s="1">
        <v>165.11</v>
      </c>
      <c r="E977" s="1">
        <v>179.69</v>
      </c>
      <c r="F977" s="1">
        <v>179.69</v>
      </c>
      <c r="G977" s="1">
        <v>16949900</v>
      </c>
    </row>
    <row r="978" spans="1:7" x14ac:dyDescent="0.2">
      <c r="A978" s="38" t="s">
        <v>1090</v>
      </c>
      <c r="B978" s="1">
        <v>179.98</v>
      </c>
      <c r="C978" s="1">
        <v>189.97</v>
      </c>
      <c r="D978" s="1">
        <v>179</v>
      </c>
      <c r="E978" s="1">
        <v>186.61</v>
      </c>
      <c r="F978" s="1">
        <v>186.61</v>
      </c>
      <c r="G978" s="1">
        <v>9736800</v>
      </c>
    </row>
    <row r="979" spans="1:7" x14ac:dyDescent="0.2">
      <c r="A979" s="38" t="s">
        <v>1091</v>
      </c>
      <c r="B979" s="1">
        <v>187</v>
      </c>
      <c r="C979" s="1">
        <v>197.15</v>
      </c>
      <c r="D979" s="1">
        <v>181.6</v>
      </c>
      <c r="E979" s="1">
        <v>190.29</v>
      </c>
      <c r="F979" s="1">
        <v>190.29</v>
      </c>
      <c r="G979" s="1">
        <v>11599000</v>
      </c>
    </row>
    <row r="980" spans="1:7" x14ac:dyDescent="0.2">
      <c r="A980" s="38" t="s">
        <v>1092</v>
      </c>
      <c r="B980" s="1">
        <v>192.11</v>
      </c>
      <c r="C980" s="1">
        <v>195.54</v>
      </c>
      <c r="D980" s="1">
        <v>180.3</v>
      </c>
      <c r="E980" s="1">
        <v>187.42</v>
      </c>
      <c r="F980" s="1">
        <v>187.42</v>
      </c>
      <c r="G980" s="1">
        <v>10975800</v>
      </c>
    </row>
    <row r="981" spans="1:7" x14ac:dyDescent="0.2">
      <c r="A981" s="38" t="s">
        <v>1093</v>
      </c>
      <c r="B981" s="1">
        <v>186.07</v>
      </c>
      <c r="C981" s="1">
        <v>193.07</v>
      </c>
      <c r="D981" s="1">
        <v>183.77</v>
      </c>
      <c r="E981" s="1">
        <v>191.86</v>
      </c>
      <c r="F981" s="1">
        <v>191.86</v>
      </c>
      <c r="G981" s="1">
        <v>5644000</v>
      </c>
    </row>
    <row r="982" spans="1:7" x14ac:dyDescent="0.2">
      <c r="A982" s="38" t="s">
        <v>1094</v>
      </c>
      <c r="B982" s="1">
        <v>188.41</v>
      </c>
      <c r="C982" s="1">
        <v>195.15</v>
      </c>
      <c r="D982" s="1">
        <v>187.8</v>
      </c>
      <c r="E982" s="1">
        <v>189.22</v>
      </c>
      <c r="F982" s="1">
        <v>189.22</v>
      </c>
      <c r="G982" s="1">
        <v>5682700</v>
      </c>
    </row>
    <row r="983" spans="1:7" x14ac:dyDescent="0.2">
      <c r="A983" s="38" t="s">
        <v>1095</v>
      </c>
      <c r="B983" s="1">
        <v>189.63</v>
      </c>
      <c r="C983" s="1">
        <v>193.7</v>
      </c>
      <c r="D983" s="1">
        <v>183.1</v>
      </c>
      <c r="E983" s="1">
        <v>183.39</v>
      </c>
      <c r="F983" s="1">
        <v>183.39</v>
      </c>
      <c r="G983" s="1">
        <v>4429500</v>
      </c>
    </row>
    <row r="984" spans="1:7" x14ac:dyDescent="0.2">
      <c r="A984" s="38" t="s">
        <v>1096</v>
      </c>
      <c r="B984" s="1">
        <v>183.05</v>
      </c>
      <c r="C984" s="1">
        <v>188.49</v>
      </c>
      <c r="D984" s="1">
        <v>180.55</v>
      </c>
      <c r="E984" s="1">
        <v>183.24</v>
      </c>
      <c r="F984" s="1">
        <v>183.24</v>
      </c>
      <c r="G984" s="1">
        <v>4364200</v>
      </c>
    </row>
    <row r="985" spans="1:7" x14ac:dyDescent="0.2">
      <c r="A985" s="38" t="s">
        <v>1097</v>
      </c>
      <c r="B985" s="1">
        <v>187.12</v>
      </c>
      <c r="C985" s="1">
        <v>192.65</v>
      </c>
      <c r="D985" s="1">
        <v>186.31</v>
      </c>
      <c r="E985" s="1">
        <v>191.91</v>
      </c>
      <c r="F985" s="1">
        <v>191.91</v>
      </c>
      <c r="G985" s="1">
        <v>5443600</v>
      </c>
    </row>
    <row r="986" spans="1:7" x14ac:dyDescent="0.2">
      <c r="A986" s="38" t="s">
        <v>1098</v>
      </c>
      <c r="B986" s="1">
        <v>192.9</v>
      </c>
      <c r="C986" s="1">
        <v>197.3</v>
      </c>
      <c r="D986" s="1">
        <v>188.04</v>
      </c>
      <c r="E986" s="1">
        <v>194</v>
      </c>
      <c r="F986" s="1">
        <v>194</v>
      </c>
      <c r="G986" s="1">
        <v>4374800</v>
      </c>
    </row>
    <row r="987" spans="1:7" x14ac:dyDescent="0.2">
      <c r="A987" s="38" t="s">
        <v>1099</v>
      </c>
      <c r="B987" s="1">
        <v>200.17</v>
      </c>
      <c r="C987" s="1">
        <v>209.5</v>
      </c>
      <c r="D987" s="1">
        <v>196.11</v>
      </c>
      <c r="E987" s="1">
        <v>208.62</v>
      </c>
      <c r="F987" s="1">
        <v>208.62</v>
      </c>
      <c r="G987" s="1">
        <v>7139700</v>
      </c>
    </row>
    <row r="988" spans="1:7" x14ac:dyDescent="0.2">
      <c r="A988" s="38" t="s">
        <v>1100</v>
      </c>
      <c r="B988" s="1">
        <v>209</v>
      </c>
      <c r="C988" s="1">
        <v>209.94</v>
      </c>
      <c r="D988" s="1">
        <v>195</v>
      </c>
      <c r="E988" s="1">
        <v>196.4</v>
      </c>
      <c r="F988" s="1">
        <v>196.4</v>
      </c>
      <c r="G988" s="1">
        <v>6338900</v>
      </c>
    </row>
    <row r="989" spans="1:7" x14ac:dyDescent="0.2">
      <c r="A989" s="38" t="s">
        <v>1101</v>
      </c>
      <c r="B989" s="1">
        <v>189.33</v>
      </c>
      <c r="C989" s="1">
        <v>192.98</v>
      </c>
      <c r="D989" s="1">
        <v>177.13</v>
      </c>
      <c r="E989" s="1">
        <v>192.35</v>
      </c>
      <c r="F989" s="1">
        <v>192.35</v>
      </c>
      <c r="G989" s="1">
        <v>6725600</v>
      </c>
    </row>
    <row r="990" spans="1:7" x14ac:dyDescent="0.2">
      <c r="A990" s="38" t="s">
        <v>1102</v>
      </c>
      <c r="B990" s="1">
        <v>190.33</v>
      </c>
      <c r="C990" s="1">
        <v>198.7</v>
      </c>
      <c r="D990" s="1">
        <v>189.42</v>
      </c>
      <c r="E990" s="1">
        <v>191.4</v>
      </c>
      <c r="F990" s="1">
        <v>191.4</v>
      </c>
      <c r="G990" s="1">
        <v>3148800</v>
      </c>
    </row>
    <row r="991" spans="1:7" x14ac:dyDescent="0.2">
      <c r="A991" s="38" t="s">
        <v>1103</v>
      </c>
      <c r="B991" s="1">
        <v>197.52</v>
      </c>
      <c r="C991" s="1">
        <v>197.91</v>
      </c>
      <c r="D991" s="1">
        <v>192.03</v>
      </c>
      <c r="E991" s="1">
        <v>197.6</v>
      </c>
      <c r="F991" s="1">
        <v>197.6</v>
      </c>
      <c r="G991" s="1">
        <v>2925100</v>
      </c>
    </row>
    <row r="992" spans="1:7" x14ac:dyDescent="0.2">
      <c r="A992" s="38" t="s">
        <v>1104</v>
      </c>
      <c r="B992" s="1">
        <v>195.79</v>
      </c>
      <c r="C992" s="1">
        <v>202.75</v>
      </c>
      <c r="D992" s="1">
        <v>195.24</v>
      </c>
      <c r="E992" s="1">
        <v>199</v>
      </c>
      <c r="F992" s="1">
        <v>199</v>
      </c>
      <c r="G992" s="1">
        <v>2796200</v>
      </c>
    </row>
    <row r="993" spans="1:7" x14ac:dyDescent="0.2">
      <c r="A993" s="38" t="s">
        <v>1105</v>
      </c>
      <c r="B993" s="1">
        <v>198.8</v>
      </c>
      <c r="C993" s="1">
        <v>202.4</v>
      </c>
      <c r="D993" s="1">
        <v>195.36</v>
      </c>
      <c r="E993" s="1">
        <v>201.67</v>
      </c>
      <c r="F993" s="1">
        <v>201.67</v>
      </c>
      <c r="G993" s="1">
        <v>2491400</v>
      </c>
    </row>
    <row r="994" spans="1:7" x14ac:dyDescent="0.2">
      <c r="A994" s="38" t="s">
        <v>1106</v>
      </c>
      <c r="B994" s="1">
        <v>199</v>
      </c>
      <c r="C994" s="1">
        <v>203.28</v>
      </c>
      <c r="D994" s="1">
        <v>197.82</v>
      </c>
      <c r="E994" s="1">
        <v>200.8</v>
      </c>
      <c r="F994" s="1">
        <v>200.8</v>
      </c>
      <c r="G994" s="1">
        <v>2521900</v>
      </c>
    </row>
    <row r="995" spans="1:7" x14ac:dyDescent="0.2">
      <c r="A995" s="38" t="s">
        <v>1107</v>
      </c>
      <c r="B995" s="1">
        <v>201.18</v>
      </c>
      <c r="C995" s="1">
        <v>203.13</v>
      </c>
      <c r="D995" s="1">
        <v>191.53</v>
      </c>
      <c r="E995" s="1">
        <v>193.05</v>
      </c>
      <c r="F995" s="1">
        <v>193.05</v>
      </c>
      <c r="G995" s="1">
        <v>2897900</v>
      </c>
    </row>
    <row r="996" spans="1:7" x14ac:dyDescent="0.2">
      <c r="A996" s="38" t="s">
        <v>1108</v>
      </c>
      <c r="B996" s="1">
        <v>185.55</v>
      </c>
      <c r="C996" s="1">
        <v>198.98</v>
      </c>
      <c r="D996" s="1">
        <v>182.12</v>
      </c>
      <c r="E996" s="1">
        <v>196.71</v>
      </c>
      <c r="F996" s="1">
        <v>196.71</v>
      </c>
      <c r="G996" s="1">
        <v>3054500</v>
      </c>
    </row>
    <row r="997" spans="1:7" x14ac:dyDescent="0.2">
      <c r="A997" s="38" t="s">
        <v>1109</v>
      </c>
      <c r="B997" s="1">
        <v>195.25</v>
      </c>
      <c r="C997" s="1">
        <v>198.43</v>
      </c>
      <c r="D997" s="1">
        <v>189.66</v>
      </c>
      <c r="E997" s="1">
        <v>196.73</v>
      </c>
      <c r="F997" s="1">
        <v>196.73</v>
      </c>
      <c r="G997" s="1">
        <v>2384500</v>
      </c>
    </row>
    <row r="998" spans="1:7" x14ac:dyDescent="0.2">
      <c r="A998" s="38" t="s">
        <v>1110</v>
      </c>
      <c r="B998" s="1">
        <v>197.98</v>
      </c>
      <c r="C998" s="1">
        <v>199.83</v>
      </c>
      <c r="D998" s="1">
        <v>193.6</v>
      </c>
      <c r="E998" s="1">
        <v>194.27</v>
      </c>
      <c r="F998" s="1">
        <v>194.27</v>
      </c>
      <c r="G998" s="1">
        <v>1884400</v>
      </c>
    </row>
    <row r="999" spans="1:7" x14ac:dyDescent="0.2">
      <c r="A999" s="38" t="s">
        <v>1111</v>
      </c>
      <c r="B999" s="1">
        <v>196.41</v>
      </c>
      <c r="C999" s="1">
        <v>205</v>
      </c>
      <c r="D999" s="1">
        <v>194</v>
      </c>
      <c r="E999" s="1">
        <v>203.08</v>
      </c>
      <c r="F999" s="1">
        <v>203.08</v>
      </c>
      <c r="G999" s="1">
        <v>3000100</v>
      </c>
    </row>
    <row r="1000" spans="1:7" x14ac:dyDescent="0.2">
      <c r="A1000" s="38" t="s">
        <v>1112</v>
      </c>
      <c r="B1000" s="1">
        <v>199.47</v>
      </c>
      <c r="C1000" s="1">
        <v>202.78</v>
      </c>
      <c r="D1000" s="1">
        <v>187.53</v>
      </c>
      <c r="E1000" s="1">
        <v>188.42</v>
      </c>
      <c r="F1000" s="1">
        <v>188.42</v>
      </c>
      <c r="G1000" s="1">
        <v>3818900</v>
      </c>
    </row>
    <row r="1001" spans="1:7" x14ac:dyDescent="0.2">
      <c r="A1001" s="38" t="s">
        <v>1113</v>
      </c>
      <c r="B1001" s="1">
        <v>193.08</v>
      </c>
      <c r="C1001" s="1">
        <v>196.34</v>
      </c>
      <c r="D1001" s="1">
        <v>188.64</v>
      </c>
      <c r="E1001" s="1">
        <v>191.89</v>
      </c>
      <c r="F1001" s="1">
        <v>191.89</v>
      </c>
      <c r="G1001" s="1">
        <v>2572400</v>
      </c>
    </row>
    <row r="1002" spans="1:7" x14ac:dyDescent="0.2">
      <c r="A1002" s="38" t="s">
        <v>1114</v>
      </c>
      <c r="B1002" s="1">
        <v>198.19</v>
      </c>
      <c r="C1002" s="1">
        <v>204</v>
      </c>
      <c r="D1002" s="1">
        <v>193.49</v>
      </c>
      <c r="E1002" s="1">
        <v>203.3</v>
      </c>
      <c r="F1002" s="1">
        <v>203.3</v>
      </c>
      <c r="G1002" s="1">
        <v>3539500</v>
      </c>
    </row>
    <row r="1003" spans="1:7" x14ac:dyDescent="0.2">
      <c r="A1003" s="38" t="s">
        <v>1115</v>
      </c>
      <c r="B1003" s="1">
        <v>202.5</v>
      </c>
      <c r="C1003" s="1">
        <v>210.4</v>
      </c>
      <c r="D1003" s="1">
        <v>196.74</v>
      </c>
      <c r="E1003" s="1">
        <v>209.69</v>
      </c>
      <c r="F1003" s="1">
        <v>209.69</v>
      </c>
      <c r="G1003" s="1">
        <v>4026800</v>
      </c>
    </row>
    <row r="1004" spans="1:7" x14ac:dyDescent="0.2">
      <c r="A1004" s="38" t="s">
        <v>1116</v>
      </c>
      <c r="B1004" s="1">
        <v>211.31</v>
      </c>
      <c r="C1004" s="1">
        <v>216.62</v>
      </c>
      <c r="D1004" s="1">
        <v>209.25</v>
      </c>
      <c r="E1004" s="1">
        <v>211.28</v>
      </c>
      <c r="F1004" s="1">
        <v>211.28</v>
      </c>
      <c r="G1004" s="1">
        <v>3763800</v>
      </c>
    </row>
    <row r="1005" spans="1:7" x14ac:dyDescent="0.2">
      <c r="A1005" s="38" t="s">
        <v>1117</v>
      </c>
      <c r="B1005" s="1">
        <v>210.07</v>
      </c>
      <c r="C1005" s="1">
        <v>216</v>
      </c>
      <c r="D1005" s="1">
        <v>208.45</v>
      </c>
      <c r="E1005" s="1">
        <v>215.29</v>
      </c>
      <c r="F1005" s="1">
        <v>215.29</v>
      </c>
      <c r="G1005" s="1">
        <v>2485200</v>
      </c>
    </row>
    <row r="1006" spans="1:7" x14ac:dyDescent="0.2">
      <c r="A1006" s="38" t="s">
        <v>1118</v>
      </c>
      <c r="B1006" s="1">
        <v>218</v>
      </c>
      <c r="C1006" s="1">
        <v>218.49</v>
      </c>
      <c r="D1006" s="1">
        <v>210</v>
      </c>
      <c r="E1006" s="1">
        <v>210.29</v>
      </c>
      <c r="F1006" s="1">
        <v>210.29</v>
      </c>
      <c r="G1006" s="1">
        <v>3522900</v>
      </c>
    </row>
    <row r="1007" spans="1:7" x14ac:dyDescent="0.2">
      <c r="A1007" s="38" t="s">
        <v>1119</v>
      </c>
      <c r="B1007" s="1">
        <v>212.56</v>
      </c>
      <c r="C1007" s="1">
        <v>218.8</v>
      </c>
      <c r="D1007" s="1">
        <v>212.47</v>
      </c>
      <c r="E1007" s="1">
        <v>216.25</v>
      </c>
      <c r="F1007" s="1">
        <v>216.25</v>
      </c>
      <c r="G1007" s="1">
        <v>2149600</v>
      </c>
    </row>
    <row r="1008" spans="1:7" x14ac:dyDescent="0.2">
      <c r="A1008" s="38" t="s">
        <v>1120</v>
      </c>
      <c r="B1008" s="1">
        <v>216.98</v>
      </c>
      <c r="C1008" s="1">
        <v>219.64</v>
      </c>
      <c r="D1008" s="1">
        <v>213.58</v>
      </c>
      <c r="E1008" s="1">
        <v>215.25</v>
      </c>
      <c r="F1008" s="1">
        <v>215.25</v>
      </c>
      <c r="G1008" s="1">
        <v>2318000</v>
      </c>
    </row>
    <row r="1009" spans="1:7" x14ac:dyDescent="0.2">
      <c r="A1009" s="38" t="s">
        <v>1121</v>
      </c>
      <c r="B1009" s="1">
        <v>214.87</v>
      </c>
      <c r="C1009" s="1">
        <v>219.05</v>
      </c>
      <c r="D1009" s="1">
        <v>209.22</v>
      </c>
      <c r="E1009" s="1">
        <v>212.17</v>
      </c>
      <c r="F1009" s="1">
        <v>212.17</v>
      </c>
      <c r="G1009" s="1">
        <v>2463700</v>
      </c>
    </row>
    <row r="1010" spans="1:7" x14ac:dyDescent="0.2">
      <c r="A1010" s="38" t="s">
        <v>1122</v>
      </c>
      <c r="B1010" s="1">
        <v>212.81</v>
      </c>
      <c r="C1010" s="1">
        <v>216.55</v>
      </c>
      <c r="D1010" s="1">
        <v>207.56</v>
      </c>
      <c r="E1010" s="1">
        <v>216.52</v>
      </c>
      <c r="F1010" s="1">
        <v>216.52</v>
      </c>
      <c r="G1010" s="1">
        <v>2523800</v>
      </c>
    </row>
    <row r="1011" spans="1:7" x14ac:dyDescent="0.2">
      <c r="A1011" s="38" t="s">
        <v>1123</v>
      </c>
      <c r="B1011" s="1">
        <v>217.87</v>
      </c>
      <c r="C1011" s="1">
        <v>222.38</v>
      </c>
      <c r="D1011" s="1">
        <v>211.64</v>
      </c>
      <c r="E1011" s="1">
        <v>221.15</v>
      </c>
      <c r="F1011" s="1">
        <v>221.15</v>
      </c>
      <c r="G1011" s="1">
        <v>5136800</v>
      </c>
    </row>
    <row r="1012" spans="1:7" x14ac:dyDescent="0.2">
      <c r="A1012" s="38" t="s">
        <v>1124</v>
      </c>
      <c r="B1012" s="1">
        <v>221.03</v>
      </c>
      <c r="C1012" s="1">
        <v>222.15</v>
      </c>
      <c r="D1012" s="1">
        <v>206.56</v>
      </c>
      <c r="E1012" s="1">
        <v>210.99</v>
      </c>
      <c r="F1012" s="1">
        <v>210.99</v>
      </c>
      <c r="G1012" s="1">
        <v>3293700</v>
      </c>
    </row>
    <row r="1013" spans="1:7" x14ac:dyDescent="0.2">
      <c r="A1013" s="38" t="s">
        <v>1125</v>
      </c>
      <c r="B1013" s="1">
        <v>211.08</v>
      </c>
      <c r="C1013" s="1">
        <v>221</v>
      </c>
      <c r="D1013" s="1">
        <v>208.95</v>
      </c>
      <c r="E1013" s="1">
        <v>219.42</v>
      </c>
      <c r="F1013" s="1">
        <v>219.42</v>
      </c>
      <c r="G1013" s="1">
        <v>2751500</v>
      </c>
    </row>
    <row r="1014" spans="1:7" x14ac:dyDescent="0.2">
      <c r="A1014" s="38" t="s">
        <v>1126</v>
      </c>
      <c r="B1014" s="1">
        <v>218.13</v>
      </c>
      <c r="C1014" s="1">
        <v>228.69</v>
      </c>
      <c r="D1014" s="1">
        <v>217</v>
      </c>
      <c r="E1014" s="1">
        <v>227.77</v>
      </c>
      <c r="F1014" s="1">
        <v>227.77</v>
      </c>
      <c r="G1014" s="1">
        <v>2208400</v>
      </c>
    </row>
    <row r="1015" spans="1:7" x14ac:dyDescent="0.2">
      <c r="A1015" s="38" t="s">
        <v>1127</v>
      </c>
      <c r="B1015" s="1">
        <v>230.61</v>
      </c>
      <c r="C1015" s="1">
        <v>236.5</v>
      </c>
      <c r="D1015" s="1">
        <v>227.46</v>
      </c>
      <c r="E1015" s="1">
        <v>232.35</v>
      </c>
      <c r="F1015" s="1">
        <v>232.35</v>
      </c>
      <c r="G1015" s="1">
        <v>3375500</v>
      </c>
    </row>
    <row r="1016" spans="1:7" x14ac:dyDescent="0.2">
      <c r="A1016" s="38" t="s">
        <v>1128</v>
      </c>
      <c r="B1016" s="1">
        <v>237.66</v>
      </c>
      <c r="C1016" s="1">
        <v>242</v>
      </c>
      <c r="D1016" s="1">
        <v>232.57</v>
      </c>
      <c r="E1016" s="1">
        <v>235.44</v>
      </c>
      <c r="F1016" s="1">
        <v>235.44</v>
      </c>
      <c r="G1016" s="1">
        <v>2575800</v>
      </c>
    </row>
    <row r="1017" spans="1:7" x14ac:dyDescent="0.2">
      <c r="A1017" s="38" t="s">
        <v>1129</v>
      </c>
      <c r="B1017" s="1">
        <v>235.23</v>
      </c>
      <c r="C1017" s="1">
        <v>239.47</v>
      </c>
      <c r="D1017" s="1">
        <v>232.82</v>
      </c>
      <c r="E1017" s="1">
        <v>233.3</v>
      </c>
      <c r="F1017" s="1">
        <v>233.3</v>
      </c>
      <c r="G1017" s="1">
        <v>1943600</v>
      </c>
    </row>
    <row r="1018" spans="1:7" x14ac:dyDescent="0.2">
      <c r="A1018" s="38" t="s">
        <v>1130</v>
      </c>
      <c r="B1018" s="1">
        <v>235.5</v>
      </c>
      <c r="C1018" s="1">
        <v>244.99</v>
      </c>
      <c r="D1018" s="1">
        <v>234.92</v>
      </c>
      <c r="E1018" s="1">
        <v>243.61</v>
      </c>
      <c r="F1018" s="1">
        <v>243.61</v>
      </c>
      <c r="G1018" s="1">
        <v>3516100</v>
      </c>
    </row>
    <row r="1019" spans="1:7" x14ac:dyDescent="0.2">
      <c r="A1019" s="38" t="s">
        <v>1131</v>
      </c>
      <c r="B1019" s="1">
        <v>245.5</v>
      </c>
      <c r="C1019" s="1">
        <v>247.5</v>
      </c>
      <c r="D1019" s="1">
        <v>237.44</v>
      </c>
      <c r="E1019" s="1">
        <v>245.3</v>
      </c>
      <c r="F1019" s="1">
        <v>245.3</v>
      </c>
      <c r="G1019" s="1">
        <v>2610400</v>
      </c>
    </row>
    <row r="1020" spans="1:7" x14ac:dyDescent="0.2">
      <c r="A1020" s="38" t="s">
        <v>1132</v>
      </c>
      <c r="B1020" s="1">
        <v>245</v>
      </c>
      <c r="C1020" s="1">
        <v>245.3</v>
      </c>
      <c r="D1020" s="1">
        <v>238.65</v>
      </c>
      <c r="E1020" s="1">
        <v>240.58</v>
      </c>
      <c r="F1020" s="1">
        <v>240.58</v>
      </c>
      <c r="G1020" s="1">
        <v>2185600</v>
      </c>
    </row>
    <row r="1021" spans="1:7" x14ac:dyDescent="0.2">
      <c r="A1021" s="38" t="s">
        <v>1133</v>
      </c>
      <c r="B1021" s="1">
        <v>241.62</v>
      </c>
      <c r="C1021" s="1">
        <v>244</v>
      </c>
      <c r="D1021" s="1">
        <v>223.37</v>
      </c>
      <c r="E1021" s="1">
        <v>224.8</v>
      </c>
      <c r="F1021" s="1">
        <v>224.8</v>
      </c>
      <c r="G1021" s="1">
        <v>2695600</v>
      </c>
    </row>
    <row r="1022" spans="1:7" x14ac:dyDescent="0.2">
      <c r="A1022" s="38" t="s">
        <v>1134</v>
      </c>
      <c r="B1022" s="1">
        <v>222.11</v>
      </c>
      <c r="C1022" s="1">
        <v>227.36</v>
      </c>
      <c r="D1022" s="1">
        <v>214.32</v>
      </c>
      <c r="E1022" s="1">
        <v>223.82</v>
      </c>
      <c r="F1022" s="1">
        <v>223.82</v>
      </c>
      <c r="G1022" s="1">
        <v>3201700</v>
      </c>
    </row>
    <row r="1023" spans="1:7" x14ac:dyDescent="0.2">
      <c r="A1023" s="38" t="s">
        <v>1135</v>
      </c>
      <c r="B1023" s="1">
        <v>226.28</v>
      </c>
      <c r="C1023" s="1">
        <v>226.68</v>
      </c>
      <c r="D1023" s="1">
        <v>216.78</v>
      </c>
      <c r="E1023" s="1">
        <v>224.27</v>
      </c>
      <c r="F1023" s="1">
        <v>224.27</v>
      </c>
      <c r="G1023" s="1">
        <v>2376300</v>
      </c>
    </row>
    <row r="1024" spans="1:7" x14ac:dyDescent="0.2">
      <c r="A1024" s="38" t="s">
        <v>1136</v>
      </c>
      <c r="B1024" s="1">
        <v>221.98</v>
      </c>
      <c r="C1024" s="1">
        <v>224</v>
      </c>
      <c r="D1024" s="1">
        <v>217.24</v>
      </c>
      <c r="E1024" s="1">
        <v>222.38</v>
      </c>
      <c r="F1024" s="1">
        <v>222.38</v>
      </c>
      <c r="G1024" s="1">
        <v>2460500</v>
      </c>
    </row>
    <row r="1025" spans="1:7" x14ac:dyDescent="0.2">
      <c r="A1025" s="38" t="s">
        <v>1137</v>
      </c>
      <c r="B1025" s="1">
        <v>225.8</v>
      </c>
      <c r="C1025" s="1">
        <v>239.63</v>
      </c>
      <c r="D1025" s="1">
        <v>222.97</v>
      </c>
      <c r="E1025" s="1">
        <v>238.57</v>
      </c>
      <c r="F1025" s="1">
        <v>238.57</v>
      </c>
      <c r="G1025" s="1">
        <v>4499300</v>
      </c>
    </row>
    <row r="1026" spans="1:7" x14ac:dyDescent="0.2">
      <c r="A1026" s="38" t="s">
        <v>1138</v>
      </c>
      <c r="B1026" s="1">
        <v>240</v>
      </c>
      <c r="C1026" s="1">
        <v>264.36</v>
      </c>
      <c r="D1026" s="1">
        <v>237.54</v>
      </c>
      <c r="E1026" s="1">
        <v>262.97000000000003</v>
      </c>
      <c r="F1026" s="1">
        <v>262.97000000000003</v>
      </c>
      <c r="G1026" s="1">
        <v>5179900</v>
      </c>
    </row>
    <row r="1027" spans="1:7" x14ac:dyDescent="0.2">
      <c r="A1027" s="38" t="s">
        <v>1139</v>
      </c>
      <c r="B1027" s="1">
        <v>263.55</v>
      </c>
      <c r="C1027" s="1">
        <v>264.5</v>
      </c>
      <c r="D1027" s="1">
        <v>250.05</v>
      </c>
      <c r="E1027" s="1">
        <v>260.51</v>
      </c>
      <c r="F1027" s="1">
        <v>260.51</v>
      </c>
      <c r="G1027" s="1">
        <v>4315200</v>
      </c>
    </row>
    <row r="1028" spans="1:7" x14ac:dyDescent="0.2">
      <c r="A1028" s="38" t="s">
        <v>1140</v>
      </c>
      <c r="B1028" s="1">
        <v>262.52999999999997</v>
      </c>
      <c r="C1028" s="1">
        <v>271</v>
      </c>
      <c r="D1028" s="1">
        <v>260.13</v>
      </c>
      <c r="E1028" s="1">
        <v>262.05</v>
      </c>
      <c r="F1028" s="1">
        <v>262.05</v>
      </c>
      <c r="G1028" s="1">
        <v>3224200</v>
      </c>
    </row>
    <row r="1029" spans="1:7" x14ac:dyDescent="0.2">
      <c r="A1029" s="38" t="s">
        <v>1141</v>
      </c>
      <c r="B1029" s="1">
        <v>263.5</v>
      </c>
      <c r="C1029" s="1">
        <v>270.5</v>
      </c>
      <c r="D1029" s="1">
        <v>253.29</v>
      </c>
      <c r="E1029" s="1">
        <v>254.32</v>
      </c>
      <c r="F1029" s="1">
        <v>254.32</v>
      </c>
      <c r="G1029" s="1">
        <v>3054100</v>
      </c>
    </row>
    <row r="1030" spans="1:7" x14ac:dyDescent="0.2">
      <c r="A1030" s="38" t="s">
        <v>1142</v>
      </c>
      <c r="B1030" s="1">
        <v>248.5</v>
      </c>
      <c r="C1030" s="1">
        <v>250.48</v>
      </c>
      <c r="D1030" s="1">
        <v>235.7</v>
      </c>
      <c r="E1030" s="1">
        <v>248.29</v>
      </c>
      <c r="F1030" s="1">
        <v>248.29</v>
      </c>
      <c r="G1030" s="1">
        <v>2787000</v>
      </c>
    </row>
    <row r="1031" spans="1:7" x14ac:dyDescent="0.2">
      <c r="A1031" s="38" t="s">
        <v>1143</v>
      </c>
      <c r="B1031" s="1">
        <v>252</v>
      </c>
      <c r="C1031" s="1">
        <v>256.60000000000002</v>
      </c>
      <c r="D1031" s="1">
        <v>247.62</v>
      </c>
      <c r="E1031" s="1">
        <v>252.86</v>
      </c>
      <c r="F1031" s="1">
        <v>252.86</v>
      </c>
      <c r="G1031" s="1">
        <v>1611100</v>
      </c>
    </row>
    <row r="1032" spans="1:7" x14ac:dyDescent="0.2">
      <c r="A1032" s="38" t="s">
        <v>1144</v>
      </c>
      <c r="B1032" s="1">
        <v>252.96</v>
      </c>
      <c r="C1032" s="1">
        <v>256.31</v>
      </c>
      <c r="D1032" s="1">
        <v>249.56</v>
      </c>
      <c r="E1032" s="1">
        <v>249.79</v>
      </c>
      <c r="F1032" s="1">
        <v>249.79</v>
      </c>
      <c r="G1032" s="1">
        <v>1562200</v>
      </c>
    </row>
    <row r="1033" spans="1:7" x14ac:dyDescent="0.2">
      <c r="A1033" s="38" t="s">
        <v>1145</v>
      </c>
      <c r="B1033" s="1">
        <v>253.09</v>
      </c>
      <c r="C1033" s="1">
        <v>265.36</v>
      </c>
      <c r="D1033" s="1">
        <v>250.47</v>
      </c>
      <c r="E1033" s="1">
        <v>264.62</v>
      </c>
      <c r="F1033" s="1">
        <v>264.62</v>
      </c>
      <c r="G1033" s="1">
        <v>3265500</v>
      </c>
    </row>
    <row r="1034" spans="1:7" x14ac:dyDescent="0.2">
      <c r="A1034" s="38" t="s">
        <v>1146</v>
      </c>
      <c r="B1034" s="1">
        <v>263.49</v>
      </c>
      <c r="C1034" s="1">
        <v>269.77999999999997</v>
      </c>
      <c r="D1034" s="1">
        <v>259.41000000000003</v>
      </c>
      <c r="E1034" s="1">
        <v>267.45</v>
      </c>
      <c r="F1034" s="1">
        <v>267.45</v>
      </c>
      <c r="G1034" s="1">
        <v>2568700</v>
      </c>
    </row>
    <row r="1035" spans="1:7" x14ac:dyDescent="0.2">
      <c r="A1035" s="38" t="s">
        <v>1147</v>
      </c>
      <c r="B1035" s="1">
        <v>273</v>
      </c>
      <c r="C1035" s="1">
        <v>277.42</v>
      </c>
      <c r="D1035" s="1">
        <v>267.14</v>
      </c>
      <c r="E1035" s="1">
        <v>277.42</v>
      </c>
      <c r="F1035" s="1">
        <v>277.42</v>
      </c>
      <c r="G1035" s="1">
        <v>3377300</v>
      </c>
    </row>
    <row r="1036" spans="1:7" x14ac:dyDescent="0.2">
      <c r="A1036" s="38" t="s">
        <v>1148</v>
      </c>
      <c r="B1036" s="1">
        <v>282.18</v>
      </c>
      <c r="C1036" s="1">
        <v>288.81</v>
      </c>
      <c r="D1036" s="1">
        <v>279.31</v>
      </c>
      <c r="E1036" s="1">
        <v>286.33</v>
      </c>
      <c r="F1036" s="1">
        <v>286.33</v>
      </c>
      <c r="G1036" s="1">
        <v>3738700</v>
      </c>
    </row>
    <row r="1037" spans="1:7" x14ac:dyDescent="0.2">
      <c r="A1037" s="38" t="s">
        <v>1149</v>
      </c>
      <c r="B1037" s="1">
        <v>285</v>
      </c>
      <c r="C1037" s="1">
        <v>286.99</v>
      </c>
      <c r="D1037" s="1">
        <v>280.13</v>
      </c>
      <c r="E1037" s="1">
        <v>283.76</v>
      </c>
      <c r="F1037" s="1">
        <v>283.76</v>
      </c>
      <c r="G1037" s="1">
        <v>5245200</v>
      </c>
    </row>
    <row r="1038" spans="1:7" x14ac:dyDescent="0.2">
      <c r="A1038" s="38" t="s">
        <v>1150</v>
      </c>
      <c r="B1038" s="1">
        <v>277</v>
      </c>
      <c r="C1038" s="1">
        <v>280.56</v>
      </c>
      <c r="D1038" s="1">
        <v>268.62</v>
      </c>
      <c r="E1038" s="1">
        <v>278.11</v>
      </c>
      <c r="F1038" s="1">
        <v>278.11</v>
      </c>
      <c r="G1038" s="1">
        <v>6211500</v>
      </c>
    </row>
    <row r="1039" spans="1:7" x14ac:dyDescent="0.2">
      <c r="A1039" s="38" t="s">
        <v>1151</v>
      </c>
      <c r="B1039" s="1">
        <v>272.63</v>
      </c>
      <c r="C1039" s="1">
        <v>275.39</v>
      </c>
      <c r="D1039" s="1">
        <v>260</v>
      </c>
      <c r="E1039" s="1">
        <v>260.49</v>
      </c>
      <c r="F1039" s="1">
        <v>260.49</v>
      </c>
      <c r="G1039" s="1">
        <v>4322500</v>
      </c>
    </row>
    <row r="1040" spans="1:7" x14ac:dyDescent="0.2">
      <c r="A1040" s="38" t="s">
        <v>1152</v>
      </c>
      <c r="B1040" s="1">
        <v>245.83</v>
      </c>
      <c r="C1040" s="1">
        <v>257.5</v>
      </c>
      <c r="D1040" s="1">
        <v>241.73</v>
      </c>
      <c r="E1040" s="1">
        <v>249</v>
      </c>
      <c r="F1040" s="1">
        <v>249</v>
      </c>
      <c r="G1040" s="1">
        <v>9523200</v>
      </c>
    </row>
    <row r="1041" spans="1:7" x14ac:dyDescent="0.2">
      <c r="A1041" s="38" t="s">
        <v>1153</v>
      </c>
      <c r="B1041" s="1">
        <v>248.12</v>
      </c>
      <c r="C1041" s="1">
        <v>252.7</v>
      </c>
      <c r="D1041" s="1">
        <v>241.36</v>
      </c>
      <c r="E1041" s="1">
        <v>250.05</v>
      </c>
      <c r="F1041" s="1">
        <v>250.05</v>
      </c>
      <c r="G1041" s="1">
        <v>4921200</v>
      </c>
    </row>
    <row r="1042" spans="1:7" x14ac:dyDescent="0.2">
      <c r="A1042" s="38" t="s">
        <v>1154</v>
      </c>
      <c r="B1042" s="1">
        <v>246.59</v>
      </c>
      <c r="C1042" s="1">
        <v>252.29</v>
      </c>
      <c r="D1042" s="1">
        <v>242.66</v>
      </c>
      <c r="E1042" s="1">
        <v>244.49</v>
      </c>
      <c r="F1042" s="1">
        <v>244.49</v>
      </c>
      <c r="G1042" s="1">
        <v>3049900</v>
      </c>
    </row>
    <row r="1043" spans="1:7" x14ac:dyDescent="0.2">
      <c r="A1043" s="38" t="s">
        <v>1155</v>
      </c>
      <c r="B1043" s="1">
        <v>244.47</v>
      </c>
      <c r="C1043" s="1">
        <v>247.52</v>
      </c>
      <c r="D1043" s="1">
        <v>240.24</v>
      </c>
      <c r="E1043" s="1">
        <v>240.93</v>
      </c>
      <c r="F1043" s="1">
        <v>240.93</v>
      </c>
      <c r="G1043" s="1">
        <v>2441900</v>
      </c>
    </row>
    <row r="1044" spans="1:7" x14ac:dyDescent="0.2">
      <c r="A1044" s="38" t="s">
        <v>1156</v>
      </c>
      <c r="B1044" s="1">
        <v>243.64</v>
      </c>
      <c r="C1044" s="1">
        <v>248.35</v>
      </c>
      <c r="D1044" s="1">
        <v>242.61</v>
      </c>
      <c r="E1044" s="1">
        <v>243.99</v>
      </c>
      <c r="F1044" s="1">
        <v>243.99</v>
      </c>
      <c r="G1044" s="1">
        <v>1845300</v>
      </c>
    </row>
    <row r="1045" spans="1:7" x14ac:dyDescent="0.2">
      <c r="A1045" s="38" t="s">
        <v>1157</v>
      </c>
      <c r="B1045" s="1">
        <v>246</v>
      </c>
      <c r="C1045" s="1">
        <v>247</v>
      </c>
      <c r="D1045" s="1">
        <v>238.51</v>
      </c>
      <c r="E1045" s="1">
        <v>240.06</v>
      </c>
      <c r="F1045" s="1">
        <v>240.06</v>
      </c>
      <c r="G1045" s="1">
        <v>1508000</v>
      </c>
    </row>
    <row r="1046" spans="1:7" x14ac:dyDescent="0.2">
      <c r="A1046" s="38" t="s">
        <v>1158</v>
      </c>
      <c r="B1046" s="1">
        <v>242.99</v>
      </c>
      <c r="C1046" s="1">
        <v>249.12</v>
      </c>
      <c r="D1046" s="1">
        <v>242</v>
      </c>
      <c r="E1046" s="1">
        <v>247.8</v>
      </c>
      <c r="F1046" s="1">
        <v>247.8</v>
      </c>
      <c r="G1046" s="1">
        <v>2100800</v>
      </c>
    </row>
    <row r="1047" spans="1:7" x14ac:dyDescent="0.2">
      <c r="A1047" s="38" t="s">
        <v>1159</v>
      </c>
      <c r="B1047" s="1">
        <v>250.05</v>
      </c>
      <c r="C1047" s="1">
        <v>254.8</v>
      </c>
      <c r="D1047" s="1">
        <v>247.44</v>
      </c>
      <c r="E1047" s="1">
        <v>251.94</v>
      </c>
      <c r="F1047" s="1">
        <v>251.94</v>
      </c>
      <c r="G1047" s="1">
        <v>2245000</v>
      </c>
    </row>
    <row r="1048" spans="1:7" x14ac:dyDescent="0.2">
      <c r="A1048" s="38" t="s">
        <v>1160</v>
      </c>
      <c r="B1048" s="1">
        <v>250.81</v>
      </c>
      <c r="C1048" s="1">
        <v>253.4</v>
      </c>
      <c r="D1048" s="1">
        <v>248.5</v>
      </c>
      <c r="E1048" s="1">
        <v>251</v>
      </c>
      <c r="F1048" s="1">
        <v>251</v>
      </c>
      <c r="G1048" s="1">
        <v>1559500</v>
      </c>
    </row>
    <row r="1049" spans="1:7" x14ac:dyDescent="0.2">
      <c r="A1049" s="38" t="s">
        <v>1161</v>
      </c>
      <c r="B1049" s="1">
        <v>248.02</v>
      </c>
      <c r="C1049" s="1">
        <v>258.60000000000002</v>
      </c>
      <c r="D1049" s="1">
        <v>247</v>
      </c>
      <c r="E1049" s="1">
        <v>257.64999999999998</v>
      </c>
      <c r="F1049" s="1">
        <v>257.64999999999998</v>
      </c>
      <c r="G1049" s="1">
        <v>2050300</v>
      </c>
    </row>
    <row r="1050" spans="1:7" x14ac:dyDescent="0.2">
      <c r="A1050" s="38" t="s">
        <v>1162</v>
      </c>
      <c r="B1050" s="1">
        <v>259.92</v>
      </c>
      <c r="C1050" s="1">
        <v>261.45</v>
      </c>
      <c r="D1050" s="1">
        <v>251.1</v>
      </c>
      <c r="E1050" s="1">
        <v>251.26</v>
      </c>
      <c r="F1050" s="1">
        <v>251.26</v>
      </c>
      <c r="G1050" s="1">
        <v>1608300</v>
      </c>
    </row>
    <row r="1051" spans="1:7" x14ac:dyDescent="0.2">
      <c r="A1051" s="38" t="s">
        <v>1163</v>
      </c>
      <c r="B1051" s="1">
        <v>254.29</v>
      </c>
      <c r="C1051" s="1">
        <v>254.52</v>
      </c>
      <c r="D1051" s="1">
        <v>240.33</v>
      </c>
      <c r="E1051" s="1">
        <v>245.47</v>
      </c>
      <c r="F1051" s="1">
        <v>245.47</v>
      </c>
      <c r="G1051" s="1">
        <v>1993500</v>
      </c>
    </row>
    <row r="1052" spans="1:7" x14ac:dyDescent="0.2">
      <c r="A1052" s="38" t="s">
        <v>1164</v>
      </c>
      <c r="B1052" s="1">
        <v>242.7</v>
      </c>
      <c r="C1052" s="1">
        <v>250.36</v>
      </c>
      <c r="D1052" s="1">
        <v>240.71</v>
      </c>
      <c r="E1052" s="1">
        <v>249.51</v>
      </c>
      <c r="F1052" s="1">
        <v>249.51</v>
      </c>
      <c r="G1052" s="1">
        <v>1834600</v>
      </c>
    </row>
    <row r="1053" spans="1:7" x14ac:dyDescent="0.2">
      <c r="A1053" s="38" t="s">
        <v>1165</v>
      </c>
      <c r="B1053" s="1">
        <v>254</v>
      </c>
      <c r="C1053" s="1">
        <v>267.94</v>
      </c>
      <c r="D1053" s="1">
        <v>253.17</v>
      </c>
      <c r="E1053" s="1">
        <v>265.02</v>
      </c>
      <c r="F1053" s="1">
        <v>265.02</v>
      </c>
      <c r="G1053" s="1">
        <v>2960200</v>
      </c>
    </row>
    <row r="1054" spans="1:7" x14ac:dyDescent="0.2">
      <c r="A1054" s="38" t="s">
        <v>1166</v>
      </c>
      <c r="B1054" s="1">
        <v>265</v>
      </c>
      <c r="C1054" s="1">
        <v>268.73</v>
      </c>
      <c r="D1054" s="1">
        <v>260.2</v>
      </c>
      <c r="E1054" s="1">
        <v>261.52</v>
      </c>
      <c r="F1054" s="1">
        <v>261.52</v>
      </c>
      <c r="G1054" s="1">
        <v>2539200</v>
      </c>
    </row>
    <row r="1055" spans="1:7" x14ac:dyDescent="0.2">
      <c r="A1055" s="38" t="s">
        <v>1167</v>
      </c>
      <c r="B1055" s="1">
        <v>264</v>
      </c>
      <c r="C1055" s="1">
        <v>274.36</v>
      </c>
      <c r="D1055" s="1">
        <v>262.5</v>
      </c>
      <c r="E1055" s="1">
        <v>264.45</v>
      </c>
      <c r="F1055" s="1">
        <v>264.45</v>
      </c>
      <c r="G1055" s="1">
        <v>2028500</v>
      </c>
    </row>
    <row r="1056" spans="1:7" x14ac:dyDescent="0.2">
      <c r="A1056" s="38" t="s">
        <v>1168</v>
      </c>
      <c r="B1056" s="1">
        <v>266.14</v>
      </c>
      <c r="C1056" s="1">
        <v>270.74</v>
      </c>
      <c r="D1056" s="1">
        <v>261.89999999999998</v>
      </c>
      <c r="E1056" s="1">
        <v>269.76</v>
      </c>
      <c r="F1056" s="1">
        <v>269.76</v>
      </c>
      <c r="G1056" s="1">
        <v>1783700</v>
      </c>
    </row>
    <row r="1057" spans="1:7" x14ac:dyDescent="0.2">
      <c r="A1057" s="38" t="s">
        <v>1169</v>
      </c>
      <c r="B1057" s="1">
        <v>274.36</v>
      </c>
      <c r="C1057" s="1">
        <v>283.33999999999997</v>
      </c>
      <c r="D1057" s="1">
        <v>272</v>
      </c>
      <c r="E1057" s="1">
        <v>273.24</v>
      </c>
      <c r="F1057" s="1">
        <v>273.24</v>
      </c>
      <c r="G1057" s="1">
        <v>2738000</v>
      </c>
    </row>
    <row r="1058" spans="1:7" x14ac:dyDescent="0.2">
      <c r="A1058" s="38" t="s">
        <v>1170</v>
      </c>
      <c r="B1058" s="1">
        <v>279.11</v>
      </c>
      <c r="C1058" s="1">
        <v>279.41000000000003</v>
      </c>
      <c r="D1058" s="1">
        <v>258.77999999999997</v>
      </c>
      <c r="E1058" s="1">
        <v>264.2</v>
      </c>
      <c r="F1058" s="1">
        <v>264.2</v>
      </c>
      <c r="G1058" s="1">
        <v>2905100</v>
      </c>
    </row>
    <row r="1059" spans="1:7" x14ac:dyDescent="0.2">
      <c r="A1059" s="38" t="s">
        <v>1171</v>
      </c>
      <c r="B1059" s="1">
        <v>255.02</v>
      </c>
      <c r="C1059" s="1">
        <v>258.42</v>
      </c>
      <c r="D1059" s="1">
        <v>243.76</v>
      </c>
      <c r="E1059" s="1">
        <v>248.39</v>
      </c>
      <c r="F1059" s="1">
        <v>248.39</v>
      </c>
      <c r="G1059" s="1">
        <v>3391100</v>
      </c>
    </row>
    <row r="1060" spans="1:7" x14ac:dyDescent="0.2">
      <c r="A1060" s="38" t="s">
        <v>1172</v>
      </c>
      <c r="B1060" s="1">
        <v>245.15</v>
      </c>
      <c r="C1060" s="1">
        <v>248</v>
      </c>
      <c r="D1060" s="1">
        <v>223.01</v>
      </c>
      <c r="E1060" s="1">
        <v>233.5</v>
      </c>
      <c r="F1060" s="1">
        <v>233.5</v>
      </c>
      <c r="G1060" s="1">
        <v>3649400</v>
      </c>
    </row>
    <row r="1061" spans="1:7" x14ac:dyDescent="0.2">
      <c r="A1061" s="38" t="s">
        <v>1173</v>
      </c>
      <c r="B1061" s="1">
        <v>223.18</v>
      </c>
      <c r="C1061" s="1">
        <v>234.55</v>
      </c>
      <c r="D1061" s="1">
        <v>222.33</v>
      </c>
      <c r="E1061" s="1">
        <v>226.16</v>
      </c>
      <c r="F1061" s="1">
        <v>226.16</v>
      </c>
      <c r="G1061" s="1">
        <v>2196700</v>
      </c>
    </row>
    <row r="1062" spans="1:7" x14ac:dyDescent="0.2">
      <c r="A1062" s="38" t="s">
        <v>1174</v>
      </c>
      <c r="B1062" s="1">
        <v>233.7</v>
      </c>
      <c r="C1062" s="1">
        <v>235.62</v>
      </c>
      <c r="D1062" s="1">
        <v>226.53</v>
      </c>
      <c r="E1062" s="1">
        <v>233.11</v>
      </c>
      <c r="F1062" s="1">
        <v>233.11</v>
      </c>
      <c r="G1062" s="1">
        <v>1730300</v>
      </c>
    </row>
    <row r="1063" spans="1:7" x14ac:dyDescent="0.2">
      <c r="A1063" s="38" t="s">
        <v>1175</v>
      </c>
      <c r="B1063" s="1">
        <v>236.59</v>
      </c>
      <c r="C1063" s="1">
        <v>243.67</v>
      </c>
      <c r="D1063" s="1">
        <v>229.55</v>
      </c>
      <c r="E1063" s="1">
        <v>231.17</v>
      </c>
      <c r="F1063" s="1">
        <v>231.17</v>
      </c>
      <c r="G1063" s="1">
        <v>1658400</v>
      </c>
    </row>
    <row r="1064" spans="1:7" x14ac:dyDescent="0.2">
      <c r="A1064" s="38" t="s">
        <v>1176</v>
      </c>
      <c r="B1064" s="1">
        <v>235.51</v>
      </c>
      <c r="C1064" s="1">
        <v>235.51</v>
      </c>
      <c r="D1064" s="1">
        <v>220.89</v>
      </c>
      <c r="E1064" s="1">
        <v>224.41</v>
      </c>
      <c r="F1064" s="1">
        <v>224.41</v>
      </c>
      <c r="G1064" s="1">
        <v>1561500</v>
      </c>
    </row>
    <row r="1065" spans="1:7" x14ac:dyDescent="0.2">
      <c r="A1065" s="38" t="s">
        <v>1177</v>
      </c>
      <c r="B1065" s="1">
        <v>228.47</v>
      </c>
      <c r="C1065" s="1">
        <v>231.29</v>
      </c>
      <c r="D1065" s="1">
        <v>222.09</v>
      </c>
      <c r="E1065" s="1">
        <v>225.91</v>
      </c>
      <c r="F1065" s="1">
        <v>225.91</v>
      </c>
      <c r="G1065" s="1">
        <v>1417900</v>
      </c>
    </row>
    <row r="1066" spans="1:7" x14ac:dyDescent="0.2">
      <c r="A1066" s="38" t="s">
        <v>1178</v>
      </c>
      <c r="B1066" s="1">
        <v>228.29</v>
      </c>
      <c r="C1066" s="1">
        <v>231.51</v>
      </c>
      <c r="D1066" s="1">
        <v>222.89</v>
      </c>
      <c r="E1066" s="1">
        <v>226.33</v>
      </c>
      <c r="F1066" s="1">
        <v>226.33</v>
      </c>
      <c r="G1066" s="1">
        <v>1360100</v>
      </c>
    </row>
    <row r="1067" spans="1:7" x14ac:dyDescent="0.2">
      <c r="A1067" s="38" t="s">
        <v>1179</v>
      </c>
      <c r="B1067" s="1">
        <v>226.1</v>
      </c>
      <c r="C1067" s="1">
        <v>235.75</v>
      </c>
      <c r="D1067" s="1">
        <v>224.63</v>
      </c>
      <c r="E1067" s="1">
        <v>228.74</v>
      </c>
      <c r="F1067" s="1">
        <v>228.74</v>
      </c>
      <c r="G1067" s="1">
        <v>1706600</v>
      </c>
    </row>
    <row r="1068" spans="1:7" x14ac:dyDescent="0.2">
      <c r="A1068" s="38" t="s">
        <v>1180</v>
      </c>
      <c r="B1068" s="1">
        <v>220</v>
      </c>
      <c r="C1068" s="1">
        <v>223.11</v>
      </c>
      <c r="D1068" s="1">
        <v>216.23</v>
      </c>
      <c r="E1068" s="1">
        <v>221.87</v>
      </c>
      <c r="F1068" s="1">
        <v>221.87</v>
      </c>
      <c r="G1068" s="1">
        <v>1983300</v>
      </c>
    </row>
    <row r="1069" spans="1:7" x14ac:dyDescent="0.2">
      <c r="A1069" s="38" t="s">
        <v>1181</v>
      </c>
      <c r="B1069" s="1">
        <v>225.2</v>
      </c>
      <c r="C1069" s="1">
        <v>227.8</v>
      </c>
      <c r="D1069" s="1">
        <v>220.48</v>
      </c>
      <c r="E1069" s="1">
        <v>225.4</v>
      </c>
      <c r="F1069" s="1">
        <v>225.4</v>
      </c>
      <c r="G1069" s="1">
        <v>1921400</v>
      </c>
    </row>
    <row r="1070" spans="1:7" x14ac:dyDescent="0.2">
      <c r="A1070" s="38" t="s">
        <v>1182</v>
      </c>
      <c r="B1070" s="1">
        <v>224.06</v>
      </c>
      <c r="C1070" s="1">
        <v>238.76</v>
      </c>
      <c r="D1070" s="1">
        <v>222</v>
      </c>
      <c r="E1070" s="1">
        <v>238.3</v>
      </c>
      <c r="F1070" s="1">
        <v>238.3</v>
      </c>
      <c r="G1070" s="1">
        <v>2024600</v>
      </c>
    </row>
    <row r="1071" spans="1:7" x14ac:dyDescent="0.2">
      <c r="A1071" s="38" t="s">
        <v>1183</v>
      </c>
      <c r="B1071" s="1">
        <v>239.07</v>
      </c>
      <c r="C1071" s="1">
        <v>241.38</v>
      </c>
      <c r="D1071" s="1">
        <v>233.97</v>
      </c>
      <c r="E1071" s="1">
        <v>237</v>
      </c>
      <c r="F1071" s="1">
        <v>237</v>
      </c>
      <c r="G1071" s="1">
        <v>1896600</v>
      </c>
    </row>
    <row r="1072" spans="1:7" x14ac:dyDescent="0.2">
      <c r="A1072" s="38" t="s">
        <v>1184</v>
      </c>
      <c r="B1072" s="1">
        <v>234.57</v>
      </c>
      <c r="C1072" s="1">
        <v>238.72</v>
      </c>
      <c r="D1072" s="1">
        <v>230.89</v>
      </c>
      <c r="E1072" s="1">
        <v>232</v>
      </c>
      <c r="F1072" s="1">
        <v>232</v>
      </c>
      <c r="G1072" s="1">
        <v>2112900</v>
      </c>
    </row>
    <row r="1073" spans="1:7" x14ac:dyDescent="0.2">
      <c r="A1073" s="38" t="s">
        <v>1185</v>
      </c>
      <c r="B1073" s="1">
        <v>229.99</v>
      </c>
      <c r="C1073" s="1">
        <v>245.16</v>
      </c>
      <c r="D1073" s="1">
        <v>227.71</v>
      </c>
      <c r="E1073" s="1">
        <v>238.4</v>
      </c>
      <c r="F1073" s="1">
        <v>238.4</v>
      </c>
      <c r="G1073" s="1">
        <v>2450200</v>
      </c>
    </row>
    <row r="1074" spans="1:7" x14ac:dyDescent="0.2">
      <c r="A1074" s="38" t="s">
        <v>1186</v>
      </c>
      <c r="B1074" s="1">
        <v>238.58</v>
      </c>
      <c r="C1074" s="1">
        <v>246.69</v>
      </c>
      <c r="D1074" s="1">
        <v>234.03</v>
      </c>
      <c r="E1074" s="1">
        <v>245.02</v>
      </c>
      <c r="F1074" s="1">
        <v>245.02</v>
      </c>
      <c r="G1074" s="1">
        <v>1529600</v>
      </c>
    </row>
    <row r="1075" spans="1:7" x14ac:dyDescent="0.2">
      <c r="A1075" s="38" t="s">
        <v>1187</v>
      </c>
      <c r="B1075" s="1">
        <v>246.61</v>
      </c>
      <c r="C1075" s="1">
        <v>249.05</v>
      </c>
      <c r="D1075" s="1">
        <v>241.26</v>
      </c>
      <c r="E1075" s="1">
        <v>244.52</v>
      </c>
      <c r="F1075" s="1">
        <v>244.52</v>
      </c>
      <c r="G1075" s="1">
        <v>1724100</v>
      </c>
    </row>
    <row r="1076" spans="1:7" x14ac:dyDescent="0.2">
      <c r="A1076" s="38" t="s">
        <v>1188</v>
      </c>
      <c r="B1076" s="1">
        <v>245</v>
      </c>
      <c r="C1076" s="1">
        <v>251.76</v>
      </c>
      <c r="D1076" s="1">
        <v>243</v>
      </c>
      <c r="E1076" s="1">
        <v>248.8</v>
      </c>
      <c r="F1076" s="1">
        <v>248.8</v>
      </c>
      <c r="G1076" s="1">
        <v>1422400</v>
      </c>
    </row>
    <row r="1077" spans="1:7" x14ac:dyDescent="0.2">
      <c r="A1077" s="38" t="s">
        <v>1189</v>
      </c>
      <c r="B1077" s="1">
        <v>246.41</v>
      </c>
      <c r="C1077" s="1">
        <v>250.74</v>
      </c>
      <c r="D1077" s="1">
        <v>244.45</v>
      </c>
      <c r="E1077" s="1">
        <v>247.09</v>
      </c>
      <c r="F1077" s="1">
        <v>247.09</v>
      </c>
      <c r="G1077" s="1">
        <v>1683400</v>
      </c>
    </row>
    <row r="1078" spans="1:7" x14ac:dyDescent="0.2">
      <c r="A1078" s="38" t="s">
        <v>1190</v>
      </c>
      <c r="B1078" s="1">
        <v>249.95</v>
      </c>
      <c r="C1078" s="1">
        <v>258</v>
      </c>
      <c r="D1078" s="1">
        <v>247.5</v>
      </c>
      <c r="E1078" s="1">
        <v>256.95999999999998</v>
      </c>
      <c r="F1078" s="1">
        <v>256.95999999999998</v>
      </c>
      <c r="G1078" s="1">
        <v>2245400</v>
      </c>
    </row>
    <row r="1079" spans="1:7" x14ac:dyDescent="0.2">
      <c r="A1079" s="38" t="s">
        <v>1191</v>
      </c>
      <c r="B1079" s="1">
        <v>276.95</v>
      </c>
      <c r="C1079" s="1">
        <v>295.52</v>
      </c>
      <c r="D1079" s="1">
        <v>272.5</v>
      </c>
      <c r="E1079" s="1">
        <v>290.36</v>
      </c>
      <c r="F1079" s="1">
        <v>290.36</v>
      </c>
      <c r="G1079" s="1">
        <v>13795500</v>
      </c>
    </row>
    <row r="1080" spans="1:7" x14ac:dyDescent="0.2">
      <c r="A1080" s="38" t="s">
        <v>1192</v>
      </c>
      <c r="B1080" s="1">
        <v>290</v>
      </c>
      <c r="C1080" s="1">
        <v>290.89999999999998</v>
      </c>
      <c r="D1080" s="1">
        <v>282.31</v>
      </c>
      <c r="E1080" s="1">
        <v>283</v>
      </c>
      <c r="F1080" s="1">
        <v>283</v>
      </c>
      <c r="G1080" s="1">
        <v>3848000</v>
      </c>
    </row>
    <row r="1081" spans="1:7" x14ac:dyDescent="0.2">
      <c r="A1081" s="38" t="s">
        <v>1193</v>
      </c>
      <c r="B1081" s="1">
        <v>283.58</v>
      </c>
      <c r="C1081" s="1">
        <v>298.12</v>
      </c>
      <c r="D1081" s="1">
        <v>282.31</v>
      </c>
      <c r="E1081" s="1">
        <v>294.51</v>
      </c>
      <c r="F1081" s="1">
        <v>294.51</v>
      </c>
      <c r="G1081" s="1">
        <v>5679800</v>
      </c>
    </row>
    <row r="1082" spans="1:7" x14ac:dyDescent="0.2">
      <c r="A1082" s="38" t="s">
        <v>1194</v>
      </c>
      <c r="B1082" s="1">
        <v>298</v>
      </c>
      <c r="C1082" s="1">
        <v>307.61</v>
      </c>
      <c r="D1082" s="1">
        <v>296.60000000000002</v>
      </c>
      <c r="E1082" s="1">
        <v>298.18</v>
      </c>
      <c r="F1082" s="1">
        <v>298.18</v>
      </c>
      <c r="G1082" s="1">
        <v>3612900</v>
      </c>
    </row>
    <row r="1083" spans="1:7" x14ac:dyDescent="0.2">
      <c r="A1083" s="38" t="s">
        <v>1195</v>
      </c>
      <c r="B1083" s="1">
        <v>303.05</v>
      </c>
      <c r="C1083" s="1">
        <v>306.64</v>
      </c>
      <c r="D1083" s="1">
        <v>297</v>
      </c>
      <c r="E1083" s="1">
        <v>299.10000000000002</v>
      </c>
      <c r="F1083" s="1">
        <v>299.10000000000002</v>
      </c>
      <c r="G1083" s="1">
        <v>1807100</v>
      </c>
    </row>
    <row r="1084" spans="1:7" x14ac:dyDescent="0.2">
      <c r="A1084" s="38" t="s">
        <v>1196</v>
      </c>
      <c r="B1084" s="1">
        <v>302</v>
      </c>
      <c r="C1084" s="1">
        <v>310.64</v>
      </c>
      <c r="D1084" s="1">
        <v>300.57</v>
      </c>
      <c r="E1084" s="1">
        <v>306.24</v>
      </c>
      <c r="F1084" s="1">
        <v>306.24</v>
      </c>
      <c r="G1084" s="1">
        <v>1932000</v>
      </c>
    </row>
    <row r="1085" spans="1:7" x14ac:dyDescent="0.2">
      <c r="A1085" s="38" t="s">
        <v>1197</v>
      </c>
      <c r="B1085" s="1">
        <v>322.68</v>
      </c>
      <c r="C1085" s="1">
        <v>332</v>
      </c>
      <c r="D1085" s="1">
        <v>311.51</v>
      </c>
      <c r="E1085" s="1">
        <v>329.72</v>
      </c>
      <c r="F1085" s="1">
        <v>329.72</v>
      </c>
      <c r="G1085" s="1">
        <v>6200200</v>
      </c>
    </row>
    <row r="1086" spans="1:7" x14ac:dyDescent="0.2">
      <c r="A1086" s="38" t="s">
        <v>1198</v>
      </c>
      <c r="B1086" s="1">
        <v>333.35</v>
      </c>
      <c r="C1086" s="1">
        <v>341.7</v>
      </c>
      <c r="D1086" s="1">
        <v>331.74</v>
      </c>
      <c r="E1086" s="1">
        <v>337.88</v>
      </c>
      <c r="F1086" s="1">
        <v>337.88</v>
      </c>
      <c r="G1086" s="1">
        <v>3501500</v>
      </c>
    </row>
    <row r="1087" spans="1:7" x14ac:dyDescent="0.2">
      <c r="A1087" s="38" t="s">
        <v>1199</v>
      </c>
      <c r="B1087" s="1">
        <v>338</v>
      </c>
      <c r="C1087" s="1">
        <v>339.5</v>
      </c>
      <c r="D1087" s="1">
        <v>319.38</v>
      </c>
      <c r="E1087" s="1">
        <v>323.42</v>
      </c>
      <c r="F1087" s="1">
        <v>323.42</v>
      </c>
      <c r="G1087" s="1">
        <v>3271600</v>
      </c>
    </row>
    <row r="1088" spans="1:7" x14ac:dyDescent="0.2">
      <c r="A1088" s="38" t="s">
        <v>1200</v>
      </c>
      <c r="B1088" s="1">
        <v>313.02</v>
      </c>
      <c r="C1088" s="1">
        <v>327.96</v>
      </c>
      <c r="D1088" s="1">
        <v>310.39</v>
      </c>
      <c r="E1088" s="1">
        <v>325.89999999999998</v>
      </c>
      <c r="F1088" s="1">
        <v>325.89999999999998</v>
      </c>
      <c r="G1088" s="1">
        <v>2891600</v>
      </c>
    </row>
    <row r="1089" spans="1:7" x14ac:dyDescent="0.2">
      <c r="A1089" s="38" t="s">
        <v>1201</v>
      </c>
      <c r="B1089" s="1">
        <v>328.1</v>
      </c>
      <c r="C1089" s="1">
        <v>331.44</v>
      </c>
      <c r="D1089" s="1">
        <v>323.81</v>
      </c>
      <c r="E1089" s="1">
        <v>326.47000000000003</v>
      </c>
      <c r="F1089" s="1">
        <v>326.47000000000003</v>
      </c>
      <c r="G1089" s="1">
        <v>1578800</v>
      </c>
    </row>
    <row r="1090" spans="1:7" x14ac:dyDescent="0.2">
      <c r="A1090" s="38" t="s">
        <v>1202</v>
      </c>
      <c r="B1090" s="1">
        <v>330</v>
      </c>
      <c r="C1090" s="1">
        <v>338.88</v>
      </c>
      <c r="D1090" s="1">
        <v>326.45</v>
      </c>
      <c r="E1090" s="1">
        <v>329.59</v>
      </c>
      <c r="F1090" s="1">
        <v>329.59</v>
      </c>
      <c r="G1090" s="1">
        <v>1899500</v>
      </c>
    </row>
    <row r="1091" spans="1:7" x14ac:dyDescent="0.2">
      <c r="A1091" s="38" t="s">
        <v>1203</v>
      </c>
      <c r="B1091" s="1">
        <v>326</v>
      </c>
      <c r="C1091" s="1">
        <v>328.76</v>
      </c>
      <c r="D1091" s="1">
        <v>308.58</v>
      </c>
      <c r="E1091" s="1">
        <v>309.38</v>
      </c>
      <c r="F1091" s="1">
        <v>309.38</v>
      </c>
      <c r="G1091" s="1">
        <v>3160300</v>
      </c>
    </row>
    <row r="1092" spans="1:7" x14ac:dyDescent="0.2">
      <c r="A1092" s="38" t="s">
        <v>1204</v>
      </c>
      <c r="B1092" s="1">
        <v>313.99</v>
      </c>
      <c r="C1092" s="1">
        <v>315.73</v>
      </c>
      <c r="D1092" s="1">
        <v>297.37</v>
      </c>
      <c r="E1092" s="1">
        <v>298.7</v>
      </c>
      <c r="F1092" s="1">
        <v>298.7</v>
      </c>
      <c r="G1092" s="1">
        <v>2945100</v>
      </c>
    </row>
    <row r="1093" spans="1:7" x14ac:dyDescent="0.2">
      <c r="A1093" s="38" t="s">
        <v>1205</v>
      </c>
      <c r="B1093" s="1">
        <v>301</v>
      </c>
      <c r="C1093" s="1">
        <v>302.02999999999997</v>
      </c>
      <c r="D1093" s="1">
        <v>287.01</v>
      </c>
      <c r="E1093" s="1">
        <v>294.02999999999997</v>
      </c>
      <c r="F1093" s="1">
        <v>294.02999999999997</v>
      </c>
      <c r="G1093" s="1">
        <v>2394100</v>
      </c>
    </row>
    <row r="1094" spans="1:7" x14ac:dyDescent="0.2">
      <c r="A1094" s="38" t="s">
        <v>1206</v>
      </c>
      <c r="B1094" s="1">
        <v>293.62</v>
      </c>
      <c r="C1094" s="1">
        <v>307.17</v>
      </c>
      <c r="D1094" s="1">
        <v>289.13</v>
      </c>
      <c r="E1094" s="1">
        <v>306.10000000000002</v>
      </c>
      <c r="F1094" s="1">
        <v>306.10000000000002</v>
      </c>
      <c r="G1094" s="1">
        <v>2355600</v>
      </c>
    </row>
    <row r="1095" spans="1:7" x14ac:dyDescent="0.2">
      <c r="A1095" s="38" t="s">
        <v>1207</v>
      </c>
      <c r="B1095" s="1">
        <v>308</v>
      </c>
      <c r="C1095" s="1">
        <v>312.26</v>
      </c>
      <c r="D1095" s="1">
        <v>295.11</v>
      </c>
      <c r="E1095" s="1">
        <v>300.62</v>
      </c>
      <c r="F1095" s="1">
        <v>300.62</v>
      </c>
      <c r="G1095" s="1">
        <v>4684500</v>
      </c>
    </row>
    <row r="1096" spans="1:7" x14ac:dyDescent="0.2">
      <c r="A1096" s="38" t="s">
        <v>1208</v>
      </c>
      <c r="B1096" s="1">
        <v>297.68</v>
      </c>
      <c r="C1096" s="1">
        <v>300.79000000000002</v>
      </c>
      <c r="D1096" s="1">
        <v>285.83</v>
      </c>
      <c r="E1096" s="1">
        <v>286.29000000000002</v>
      </c>
      <c r="F1096" s="1">
        <v>286.29000000000002</v>
      </c>
      <c r="G1096" s="1">
        <v>5935000</v>
      </c>
    </row>
    <row r="1097" spans="1:7" x14ac:dyDescent="0.2">
      <c r="A1097" s="38" t="s">
        <v>1209</v>
      </c>
      <c r="B1097" s="1">
        <v>283.39999999999998</v>
      </c>
      <c r="C1097" s="1">
        <v>297.2</v>
      </c>
      <c r="D1097" s="1">
        <v>277.32</v>
      </c>
      <c r="E1097" s="1">
        <v>296.95999999999998</v>
      </c>
      <c r="F1097" s="1">
        <v>296.95999999999998</v>
      </c>
      <c r="G1097" s="1">
        <v>3906000</v>
      </c>
    </row>
    <row r="1098" spans="1:7" x14ac:dyDescent="0.2">
      <c r="A1098" s="38" t="s">
        <v>1210</v>
      </c>
      <c r="B1098" s="1">
        <v>299.75</v>
      </c>
      <c r="C1098" s="1">
        <v>303.69</v>
      </c>
      <c r="D1098" s="1">
        <v>287.8</v>
      </c>
      <c r="E1098" s="1">
        <v>288.58</v>
      </c>
      <c r="F1098" s="1">
        <v>288.58</v>
      </c>
      <c r="G1098" s="1">
        <v>2174600</v>
      </c>
    </row>
    <row r="1099" spans="1:7" x14ac:dyDescent="0.2">
      <c r="A1099" s="38" t="s">
        <v>1211</v>
      </c>
      <c r="B1099" s="1">
        <v>286.02999999999997</v>
      </c>
      <c r="C1099" s="1">
        <v>289.79000000000002</v>
      </c>
      <c r="D1099" s="1">
        <v>273.76</v>
      </c>
      <c r="E1099" s="1">
        <v>278.97000000000003</v>
      </c>
      <c r="F1099" s="1">
        <v>278.97000000000003</v>
      </c>
      <c r="G1099" s="1">
        <v>2401300</v>
      </c>
    </row>
    <row r="1100" spans="1:7" x14ac:dyDescent="0.2">
      <c r="A1100" s="38" t="s">
        <v>1212</v>
      </c>
      <c r="B1100" s="1">
        <v>277.74</v>
      </c>
      <c r="C1100" s="1">
        <v>284.64</v>
      </c>
      <c r="D1100" s="1">
        <v>269.7</v>
      </c>
      <c r="E1100" s="1">
        <v>273.38</v>
      </c>
      <c r="F1100" s="1">
        <v>273.38</v>
      </c>
      <c r="G1100" s="1">
        <v>2272900</v>
      </c>
    </row>
    <row r="1101" spans="1:7" x14ac:dyDescent="0.2">
      <c r="A1101" s="38" t="s">
        <v>1213</v>
      </c>
      <c r="B1101" s="1">
        <v>273.16000000000003</v>
      </c>
      <c r="C1101" s="1">
        <v>283.5</v>
      </c>
      <c r="D1101" s="1">
        <v>270</v>
      </c>
      <c r="E1101" s="1">
        <v>280.37</v>
      </c>
      <c r="F1101" s="1">
        <v>280.37</v>
      </c>
      <c r="G1101" s="1">
        <v>1674500</v>
      </c>
    </row>
    <row r="1102" spans="1:7" x14ac:dyDescent="0.2">
      <c r="A1102" s="38" t="s">
        <v>1214</v>
      </c>
      <c r="B1102" s="1">
        <v>293.49</v>
      </c>
      <c r="C1102" s="1">
        <v>307.45999999999998</v>
      </c>
      <c r="D1102" s="1">
        <v>291.07</v>
      </c>
      <c r="E1102" s="1">
        <v>306.19</v>
      </c>
      <c r="F1102" s="1">
        <v>306.19</v>
      </c>
      <c r="G1102" s="1">
        <v>3100200</v>
      </c>
    </row>
    <row r="1103" spans="1:7" x14ac:dyDescent="0.2">
      <c r="A1103" s="38" t="s">
        <v>1215</v>
      </c>
      <c r="B1103" s="1">
        <v>314.39</v>
      </c>
      <c r="C1103" s="1">
        <v>314.73</v>
      </c>
      <c r="D1103" s="1">
        <v>299.54000000000002</v>
      </c>
      <c r="E1103" s="1">
        <v>307.54000000000002</v>
      </c>
      <c r="F1103" s="1">
        <v>307.54000000000002</v>
      </c>
      <c r="G1103" s="1">
        <v>2287800</v>
      </c>
    </row>
    <row r="1104" spans="1:7" x14ac:dyDescent="0.2">
      <c r="A1104" s="38" t="s">
        <v>1216</v>
      </c>
      <c r="B1104" s="1">
        <v>302.89</v>
      </c>
      <c r="C1104" s="1">
        <v>305.3</v>
      </c>
      <c r="D1104" s="1">
        <v>288.2</v>
      </c>
      <c r="E1104" s="1">
        <v>292.13</v>
      </c>
      <c r="F1104" s="1">
        <v>292.13</v>
      </c>
      <c r="G1104" s="1">
        <v>3976000</v>
      </c>
    </row>
    <row r="1105" spans="1:7" x14ac:dyDescent="0.2">
      <c r="A1105" s="38" t="s">
        <v>1217</v>
      </c>
      <c r="B1105" s="1">
        <v>280</v>
      </c>
      <c r="C1105" s="1">
        <v>287.64999999999998</v>
      </c>
      <c r="D1105" s="1">
        <v>266.14</v>
      </c>
      <c r="E1105" s="1">
        <v>274</v>
      </c>
      <c r="F1105" s="1">
        <v>274</v>
      </c>
      <c r="G1105" s="1">
        <v>3088600</v>
      </c>
    </row>
    <row r="1106" spans="1:7" x14ac:dyDescent="0.2">
      <c r="A1106" s="38" t="s">
        <v>1218</v>
      </c>
      <c r="B1106" s="1">
        <v>270</v>
      </c>
      <c r="C1106" s="1">
        <v>274.55</v>
      </c>
      <c r="D1106" s="1">
        <v>254.82</v>
      </c>
      <c r="E1106" s="1">
        <v>266.26</v>
      </c>
      <c r="F1106" s="1">
        <v>266.26</v>
      </c>
      <c r="G1106" s="1">
        <v>2411700</v>
      </c>
    </row>
    <row r="1107" spans="1:7" x14ac:dyDescent="0.2">
      <c r="A1107" s="38" t="s">
        <v>1219</v>
      </c>
      <c r="B1107" s="1">
        <v>268.07</v>
      </c>
      <c r="C1107" s="1">
        <v>281.08</v>
      </c>
      <c r="D1107" s="1">
        <v>266.60000000000002</v>
      </c>
      <c r="E1107" s="1">
        <v>279.17</v>
      </c>
      <c r="F1107" s="1">
        <v>279.17</v>
      </c>
      <c r="G1107" s="1">
        <v>1927800</v>
      </c>
    </row>
    <row r="1108" spans="1:7" x14ac:dyDescent="0.2">
      <c r="A1108" s="38" t="s">
        <v>1220</v>
      </c>
      <c r="B1108" s="1">
        <v>280.57</v>
      </c>
      <c r="C1108" s="1">
        <v>288.75</v>
      </c>
      <c r="D1108" s="1">
        <v>278.75</v>
      </c>
      <c r="E1108" s="1">
        <v>285.67</v>
      </c>
      <c r="F1108" s="1">
        <v>285.67</v>
      </c>
      <c r="G1108" s="1">
        <v>1419100</v>
      </c>
    </row>
    <row r="1109" spans="1:7" x14ac:dyDescent="0.2">
      <c r="A1109" s="38" t="s">
        <v>1221</v>
      </c>
      <c r="B1109" s="1">
        <v>281.08999999999997</v>
      </c>
      <c r="C1109" s="1">
        <v>286.33999999999997</v>
      </c>
      <c r="D1109" s="1">
        <v>271.86</v>
      </c>
      <c r="E1109" s="1">
        <v>274.43</v>
      </c>
      <c r="F1109" s="1">
        <v>274.43</v>
      </c>
      <c r="G1109" s="1">
        <v>1832700</v>
      </c>
    </row>
    <row r="1110" spans="1:7" x14ac:dyDescent="0.2">
      <c r="A1110" s="38" t="s">
        <v>1222</v>
      </c>
      <c r="B1110" s="1">
        <v>272.16000000000003</v>
      </c>
      <c r="C1110" s="1">
        <v>284.92</v>
      </c>
      <c r="D1110" s="1">
        <v>270.7</v>
      </c>
      <c r="E1110" s="1">
        <v>278.52</v>
      </c>
      <c r="F1110" s="1">
        <v>278.52</v>
      </c>
      <c r="G1110" s="1">
        <v>2594900</v>
      </c>
    </row>
    <row r="1111" spans="1:7" x14ac:dyDescent="0.2">
      <c r="A1111" s="38" t="s">
        <v>1223</v>
      </c>
      <c r="B1111" s="1">
        <v>282</v>
      </c>
      <c r="C1111" s="1">
        <v>291.01</v>
      </c>
      <c r="D1111" s="1">
        <v>278.19</v>
      </c>
      <c r="E1111" s="1">
        <v>287.88</v>
      </c>
      <c r="F1111" s="1">
        <v>287.88</v>
      </c>
      <c r="G1111" s="1">
        <v>2149500</v>
      </c>
    </row>
    <row r="1112" spans="1:7" x14ac:dyDescent="0.2">
      <c r="A1112" s="38" t="s">
        <v>1224</v>
      </c>
      <c r="B1112" s="1">
        <v>286.91000000000003</v>
      </c>
      <c r="C1112" s="1">
        <v>288.36</v>
      </c>
      <c r="D1112" s="1">
        <v>278.37</v>
      </c>
      <c r="E1112" s="1">
        <v>278.93</v>
      </c>
      <c r="F1112" s="1">
        <v>278.93</v>
      </c>
      <c r="G1112" s="1">
        <v>2054000</v>
      </c>
    </row>
    <row r="1113" spans="1:7" x14ac:dyDescent="0.2">
      <c r="A1113" s="38" t="s">
        <v>1225</v>
      </c>
      <c r="B1113" s="1">
        <v>284.5</v>
      </c>
      <c r="C1113" s="1">
        <v>301.56</v>
      </c>
      <c r="D1113" s="1">
        <v>279.01</v>
      </c>
      <c r="E1113" s="1">
        <v>295.64</v>
      </c>
      <c r="F1113" s="1">
        <v>295.64</v>
      </c>
      <c r="G1113" s="1">
        <v>3590000</v>
      </c>
    </row>
    <row r="1114" spans="1:7" x14ac:dyDescent="0.2">
      <c r="A1114" s="38" t="s">
        <v>1226</v>
      </c>
      <c r="B1114" s="1">
        <v>296.5</v>
      </c>
      <c r="C1114" s="1">
        <v>306.60000000000002</v>
      </c>
      <c r="D1114" s="1">
        <v>296.5</v>
      </c>
      <c r="E1114" s="1">
        <v>298.31</v>
      </c>
      <c r="F1114" s="1">
        <v>298.31</v>
      </c>
      <c r="G1114" s="1">
        <v>2722000</v>
      </c>
    </row>
    <row r="1115" spans="1:7" x14ac:dyDescent="0.2">
      <c r="A1115" s="38" t="s">
        <v>1227</v>
      </c>
      <c r="B1115" s="1">
        <v>302.2</v>
      </c>
      <c r="C1115" s="1">
        <v>305.60000000000002</v>
      </c>
      <c r="D1115" s="1">
        <v>293.88</v>
      </c>
      <c r="E1115" s="1">
        <v>301.72000000000003</v>
      </c>
      <c r="F1115" s="1">
        <v>301.72000000000003</v>
      </c>
      <c r="G1115" s="1">
        <v>2340100</v>
      </c>
    </row>
    <row r="1116" spans="1:7" x14ac:dyDescent="0.2">
      <c r="A1116" s="38" t="s">
        <v>1228</v>
      </c>
      <c r="B1116" s="1">
        <v>302</v>
      </c>
      <c r="C1116" s="1">
        <v>303.41000000000003</v>
      </c>
      <c r="D1116" s="1">
        <v>290</v>
      </c>
      <c r="E1116" s="1">
        <v>292</v>
      </c>
      <c r="F1116" s="1">
        <v>292</v>
      </c>
      <c r="G1116" s="1">
        <v>2293100</v>
      </c>
    </row>
    <row r="1117" spans="1:7" x14ac:dyDescent="0.2">
      <c r="A1117" s="38" t="s">
        <v>1229</v>
      </c>
      <c r="B1117" s="1">
        <v>292.13</v>
      </c>
      <c r="C1117" s="1">
        <v>307.49</v>
      </c>
      <c r="D1117" s="1">
        <v>292</v>
      </c>
      <c r="E1117" s="1">
        <v>305.5</v>
      </c>
      <c r="F1117" s="1">
        <v>305.5</v>
      </c>
      <c r="G1117" s="1">
        <v>2314100</v>
      </c>
    </row>
    <row r="1118" spans="1:7" x14ac:dyDescent="0.2">
      <c r="A1118" s="38" t="s">
        <v>1230</v>
      </c>
      <c r="B1118" s="1">
        <v>308.06</v>
      </c>
      <c r="C1118" s="1">
        <v>321</v>
      </c>
      <c r="D1118" s="1">
        <v>307</v>
      </c>
      <c r="E1118" s="1">
        <v>319.05</v>
      </c>
      <c r="F1118" s="1">
        <v>319.05</v>
      </c>
      <c r="G1118" s="1">
        <v>2035300</v>
      </c>
    </row>
    <row r="1119" spans="1:7" x14ac:dyDescent="0.2">
      <c r="A1119" s="38" t="s">
        <v>1231</v>
      </c>
      <c r="B1119" s="1">
        <v>321</v>
      </c>
      <c r="C1119" s="1">
        <v>323.89</v>
      </c>
      <c r="D1119" s="1">
        <v>308.73</v>
      </c>
      <c r="E1119" s="1">
        <v>320.08999999999997</v>
      </c>
      <c r="F1119" s="1">
        <v>320.08999999999997</v>
      </c>
      <c r="G1119" s="1">
        <v>3636200</v>
      </c>
    </row>
    <row r="1120" spans="1:7" x14ac:dyDescent="0.2">
      <c r="A1120" s="38" t="s">
        <v>1232</v>
      </c>
      <c r="B1120" s="1">
        <v>319.72000000000003</v>
      </c>
      <c r="C1120" s="1">
        <v>320.94</v>
      </c>
      <c r="D1120" s="1">
        <v>308.06</v>
      </c>
      <c r="E1120" s="1">
        <v>313.58</v>
      </c>
      <c r="F1120" s="1">
        <v>313.58</v>
      </c>
      <c r="G1120" s="1">
        <v>1866200</v>
      </c>
    </row>
    <row r="1121" spans="1:7" x14ac:dyDescent="0.2">
      <c r="A1121" s="38" t="s">
        <v>1233</v>
      </c>
      <c r="B1121" s="1">
        <v>308.37</v>
      </c>
      <c r="C1121" s="1">
        <v>320.94</v>
      </c>
      <c r="D1121" s="1">
        <v>301.55</v>
      </c>
      <c r="E1121" s="1">
        <v>320.33999999999997</v>
      </c>
      <c r="F1121" s="1">
        <v>320.33999999999997</v>
      </c>
      <c r="G1121" s="1">
        <v>2026800</v>
      </c>
    </row>
    <row r="1122" spans="1:7" x14ac:dyDescent="0.2">
      <c r="A1122" s="38" t="s">
        <v>1234</v>
      </c>
      <c r="B1122" s="1">
        <v>323.52</v>
      </c>
      <c r="C1122" s="1">
        <v>333.62</v>
      </c>
      <c r="D1122" s="1">
        <v>318.93</v>
      </c>
      <c r="E1122" s="1">
        <v>319.75</v>
      </c>
      <c r="F1122" s="1">
        <v>319.75</v>
      </c>
      <c r="G1122" s="1">
        <v>2100500</v>
      </c>
    </row>
    <row r="1123" spans="1:7" x14ac:dyDescent="0.2">
      <c r="A1123" s="38" t="s">
        <v>1235</v>
      </c>
      <c r="B1123" s="1">
        <v>319.22000000000003</v>
      </c>
      <c r="C1123" s="1">
        <v>323.32</v>
      </c>
      <c r="D1123" s="1">
        <v>314.10000000000002</v>
      </c>
      <c r="E1123" s="1">
        <v>319.49</v>
      </c>
      <c r="F1123" s="1">
        <v>319.49</v>
      </c>
      <c r="G1123" s="1">
        <v>1413400</v>
      </c>
    </row>
    <row r="1124" spans="1:7" x14ac:dyDescent="0.2">
      <c r="A1124" s="38" t="s">
        <v>1236</v>
      </c>
      <c r="B1124" s="1">
        <v>315.91000000000003</v>
      </c>
      <c r="C1124" s="1">
        <v>316.02999999999997</v>
      </c>
      <c r="D1124" s="1">
        <v>308.26</v>
      </c>
      <c r="E1124" s="1">
        <v>309.29000000000002</v>
      </c>
      <c r="F1124" s="1">
        <v>309.29000000000002</v>
      </c>
      <c r="G1124" s="1">
        <v>2320500</v>
      </c>
    </row>
    <row r="1125" spans="1:7" x14ac:dyDescent="0.2">
      <c r="A1125" s="38" t="s">
        <v>1237</v>
      </c>
      <c r="B1125" s="1">
        <v>311</v>
      </c>
      <c r="C1125" s="1">
        <v>326.24</v>
      </c>
      <c r="D1125" s="1">
        <v>308.58999999999997</v>
      </c>
      <c r="E1125" s="1">
        <v>320.8</v>
      </c>
      <c r="F1125" s="1">
        <v>320.8</v>
      </c>
      <c r="G1125" s="1">
        <v>2261300</v>
      </c>
    </row>
    <row r="1126" spans="1:7" x14ac:dyDescent="0.2">
      <c r="A1126" s="38" t="s">
        <v>1238</v>
      </c>
      <c r="B1126" s="1">
        <v>319.23</v>
      </c>
      <c r="C1126" s="1">
        <v>321.95</v>
      </c>
      <c r="D1126" s="1">
        <v>305.61</v>
      </c>
      <c r="E1126" s="1">
        <v>312.54000000000002</v>
      </c>
      <c r="F1126" s="1">
        <v>312.54000000000002</v>
      </c>
      <c r="G1126" s="1">
        <v>2779400</v>
      </c>
    </row>
    <row r="1127" spans="1:7" x14ac:dyDescent="0.2">
      <c r="A1127" s="38" t="s">
        <v>1239</v>
      </c>
      <c r="B1127" s="1">
        <v>310.26</v>
      </c>
      <c r="C1127" s="1">
        <v>338.61</v>
      </c>
      <c r="D1127" s="1">
        <v>307.93</v>
      </c>
      <c r="E1127" s="1">
        <v>334.51</v>
      </c>
      <c r="F1127" s="1">
        <v>334.51</v>
      </c>
      <c r="G1127" s="1">
        <v>3661500</v>
      </c>
    </row>
    <row r="1128" spans="1:7" x14ac:dyDescent="0.2">
      <c r="A1128" s="38" t="s">
        <v>1240</v>
      </c>
      <c r="B1128" s="1">
        <v>333.15</v>
      </c>
      <c r="C1128" s="1">
        <v>346</v>
      </c>
      <c r="D1128" s="1">
        <v>330.25</v>
      </c>
      <c r="E1128" s="1">
        <v>342.41</v>
      </c>
      <c r="F1128" s="1">
        <v>342.41</v>
      </c>
      <c r="G1128" s="1">
        <v>3157100</v>
      </c>
    </row>
    <row r="1129" spans="1:7" x14ac:dyDescent="0.2">
      <c r="A1129" s="38" t="s">
        <v>1241</v>
      </c>
      <c r="B1129" s="1">
        <v>344.6</v>
      </c>
      <c r="C1129" s="1">
        <v>358.18</v>
      </c>
      <c r="D1129" s="1">
        <v>344.1</v>
      </c>
      <c r="E1129" s="1">
        <v>350.09</v>
      </c>
      <c r="F1129" s="1">
        <v>350.09</v>
      </c>
      <c r="G1129" s="1">
        <v>2835100</v>
      </c>
    </row>
    <row r="1130" spans="1:7" x14ac:dyDescent="0.2">
      <c r="A1130" s="38" t="s">
        <v>1242</v>
      </c>
      <c r="B1130" s="1">
        <v>349.75</v>
      </c>
      <c r="C1130" s="1">
        <v>356.87</v>
      </c>
      <c r="D1130" s="1">
        <v>342.13</v>
      </c>
      <c r="E1130" s="1">
        <v>345.1</v>
      </c>
      <c r="F1130" s="1">
        <v>345.1</v>
      </c>
      <c r="G1130" s="1">
        <v>2370200</v>
      </c>
    </row>
    <row r="1131" spans="1:7" x14ac:dyDescent="0.2">
      <c r="A1131" s="38" t="s">
        <v>1243</v>
      </c>
      <c r="B1131" s="1">
        <v>346.2</v>
      </c>
      <c r="C1131" s="1">
        <v>352.75</v>
      </c>
      <c r="D1131" s="1">
        <v>340.72</v>
      </c>
      <c r="E1131" s="1">
        <v>350.88</v>
      </c>
      <c r="F1131" s="1">
        <v>350.88</v>
      </c>
      <c r="G1131" s="1">
        <v>2115500</v>
      </c>
    </row>
    <row r="1132" spans="1:7" x14ac:dyDescent="0.2">
      <c r="A1132" s="38" t="s">
        <v>1244</v>
      </c>
      <c r="B1132" s="1">
        <v>356.5</v>
      </c>
      <c r="C1132" s="1">
        <v>365</v>
      </c>
      <c r="D1132" s="1">
        <v>353.21</v>
      </c>
      <c r="E1132" s="1">
        <v>361.07</v>
      </c>
      <c r="F1132" s="1">
        <v>361.07</v>
      </c>
      <c r="G1132" s="1">
        <v>2449200</v>
      </c>
    </row>
    <row r="1133" spans="1:7" x14ac:dyDescent="0.2">
      <c r="A1133" s="38" t="s">
        <v>1245</v>
      </c>
      <c r="B1133" s="1">
        <v>369.32</v>
      </c>
      <c r="C1133" s="1">
        <v>369.39</v>
      </c>
      <c r="D1133" s="1">
        <v>359.44</v>
      </c>
      <c r="E1133" s="1">
        <v>365.03</v>
      </c>
      <c r="F1133" s="1">
        <v>365.03</v>
      </c>
      <c r="G1133" s="1">
        <v>2418800</v>
      </c>
    </row>
    <row r="1134" spans="1:7" x14ac:dyDescent="0.2">
      <c r="A1134" s="38" t="s">
        <v>1246</v>
      </c>
      <c r="B1134" s="1">
        <v>361.21</v>
      </c>
      <c r="C1134" s="1">
        <v>369.37</v>
      </c>
      <c r="D1134" s="1">
        <v>357.45</v>
      </c>
      <c r="E1134" s="1">
        <v>364.82</v>
      </c>
      <c r="F1134" s="1">
        <v>364.82</v>
      </c>
      <c r="G1134" s="1">
        <v>2105400</v>
      </c>
    </row>
    <row r="1135" spans="1:7" x14ac:dyDescent="0.2">
      <c r="A1135" s="38" t="s">
        <v>1247</v>
      </c>
      <c r="B1135" s="1">
        <v>369.46</v>
      </c>
      <c r="C1135" s="1">
        <v>374.49</v>
      </c>
      <c r="D1135" s="1">
        <v>360.89</v>
      </c>
      <c r="E1135" s="1">
        <v>370.75</v>
      </c>
      <c r="F1135" s="1">
        <v>370.75</v>
      </c>
      <c r="G1135" s="1">
        <v>2494200</v>
      </c>
    </row>
    <row r="1136" spans="1:7" x14ac:dyDescent="0.2">
      <c r="A1136" s="38" t="s">
        <v>1248</v>
      </c>
      <c r="B1136" s="1">
        <v>371</v>
      </c>
      <c r="C1136" s="1">
        <v>373.5</v>
      </c>
      <c r="D1136" s="1">
        <v>358.09</v>
      </c>
      <c r="E1136" s="1">
        <v>363.28</v>
      </c>
      <c r="F1136" s="1">
        <v>363.28</v>
      </c>
      <c r="G1136" s="1">
        <v>1197100</v>
      </c>
    </row>
    <row r="1137" spans="1:7" x14ac:dyDescent="0.2">
      <c r="A1137" s="38" t="s">
        <v>1249</v>
      </c>
      <c r="B1137" s="1">
        <v>365.15</v>
      </c>
      <c r="C1137" s="1">
        <v>371.36</v>
      </c>
      <c r="D1137" s="1">
        <v>361.4</v>
      </c>
      <c r="E1137" s="1">
        <v>362.88</v>
      </c>
      <c r="F1137" s="1">
        <v>362.88</v>
      </c>
      <c r="G1137" s="1">
        <v>681100</v>
      </c>
    </row>
    <row r="1138" spans="1:7" x14ac:dyDescent="0.2">
      <c r="A1138" s="38" t="s">
        <v>1250</v>
      </c>
      <c r="B1138" s="1">
        <v>367.31</v>
      </c>
      <c r="C1138" s="1">
        <v>368.29</v>
      </c>
      <c r="D1138" s="1">
        <v>346</v>
      </c>
      <c r="E1138" s="1">
        <v>355.66</v>
      </c>
      <c r="F1138" s="1">
        <v>355.66</v>
      </c>
      <c r="G1138" s="1">
        <v>2081200</v>
      </c>
    </row>
    <row r="1139" spans="1:7" x14ac:dyDescent="0.2">
      <c r="A1139" s="38" t="s">
        <v>1251</v>
      </c>
      <c r="B1139" s="1">
        <v>360</v>
      </c>
      <c r="C1139" s="1">
        <v>361.46</v>
      </c>
      <c r="D1139" s="1">
        <v>346.74</v>
      </c>
      <c r="E1139" s="1">
        <v>350.5</v>
      </c>
      <c r="F1139" s="1">
        <v>350.5</v>
      </c>
      <c r="G1139" s="1">
        <v>2341300</v>
      </c>
    </row>
    <row r="1140" spans="1:7" x14ac:dyDescent="0.2">
      <c r="A1140" s="38" t="s">
        <v>1252</v>
      </c>
      <c r="B1140" s="1">
        <v>352.34</v>
      </c>
      <c r="C1140" s="1">
        <v>354.99</v>
      </c>
      <c r="D1140" s="1">
        <v>347.38</v>
      </c>
      <c r="E1140" s="1">
        <v>349.56</v>
      </c>
      <c r="F1140" s="1">
        <v>349.56</v>
      </c>
      <c r="G1140" s="1">
        <v>1113000</v>
      </c>
    </row>
    <row r="1141" spans="1:7" x14ac:dyDescent="0.2">
      <c r="A1141" s="38" t="s">
        <v>1253</v>
      </c>
      <c r="B1141" s="1">
        <v>351.7</v>
      </c>
      <c r="C1141" s="1">
        <v>352.02</v>
      </c>
      <c r="D1141" s="1">
        <v>335.96</v>
      </c>
      <c r="E1141" s="1">
        <v>338.5</v>
      </c>
      <c r="F1141" s="1">
        <v>338.5</v>
      </c>
      <c r="G1141" s="1">
        <v>1541800</v>
      </c>
    </row>
    <row r="1142" spans="1:7" x14ac:dyDescent="0.2">
      <c r="A1142" s="38" t="s">
        <v>1254</v>
      </c>
      <c r="B1142" s="1">
        <v>339</v>
      </c>
      <c r="C1142" s="1">
        <v>340.6</v>
      </c>
      <c r="D1142" s="1">
        <v>326.26</v>
      </c>
      <c r="E1142" s="1">
        <v>334.59</v>
      </c>
      <c r="F1142" s="1">
        <v>334.59</v>
      </c>
      <c r="G1142" s="1">
        <v>1968900</v>
      </c>
    </row>
    <row r="1143" spans="1:7" x14ac:dyDescent="0.2">
      <c r="A1143" s="38" t="s">
        <v>1255</v>
      </c>
      <c r="B1143" s="1">
        <v>330.43</v>
      </c>
      <c r="C1143" s="1">
        <v>341.79</v>
      </c>
      <c r="D1143" s="1">
        <v>329</v>
      </c>
      <c r="E1143" s="1">
        <v>341.24</v>
      </c>
      <c r="F1143" s="1">
        <v>341.24</v>
      </c>
      <c r="G1143" s="1">
        <v>1375400</v>
      </c>
    </row>
    <row r="1144" spans="1:7" x14ac:dyDescent="0.2">
      <c r="A1144" s="38" t="s">
        <v>1256</v>
      </c>
      <c r="B1144" s="1">
        <v>329.09</v>
      </c>
      <c r="C1144" s="1">
        <v>337.93</v>
      </c>
      <c r="D1144" s="1">
        <v>326.11</v>
      </c>
      <c r="E1144" s="1">
        <v>329.01</v>
      </c>
      <c r="F1144" s="1">
        <v>329.01</v>
      </c>
      <c r="G1144" s="1">
        <v>1837600</v>
      </c>
    </row>
    <row r="1145" spans="1:7" x14ac:dyDescent="0.2">
      <c r="A1145" s="38" t="s">
        <v>1257</v>
      </c>
      <c r="B1145" s="1">
        <v>339.88</v>
      </c>
      <c r="C1145" s="1">
        <v>357.5</v>
      </c>
      <c r="D1145" s="1">
        <v>337.32</v>
      </c>
      <c r="E1145" s="1">
        <v>357.15</v>
      </c>
      <c r="F1145" s="1">
        <v>357.15</v>
      </c>
      <c r="G1145" s="1">
        <v>2057900</v>
      </c>
    </row>
    <row r="1146" spans="1:7" x14ac:dyDescent="0.2">
      <c r="A1146" s="38" t="s">
        <v>1258</v>
      </c>
      <c r="B1146" s="1">
        <v>362.34</v>
      </c>
      <c r="C1146" s="1">
        <v>373.01</v>
      </c>
      <c r="D1146" s="1">
        <v>355.79</v>
      </c>
      <c r="E1146" s="1">
        <v>360.27</v>
      </c>
      <c r="F1146" s="1">
        <v>360.27</v>
      </c>
      <c r="G1146" s="1">
        <v>2136200</v>
      </c>
    </row>
    <row r="1147" spans="1:7" x14ac:dyDescent="0.2">
      <c r="A1147" s="38" t="s">
        <v>1259</v>
      </c>
      <c r="B1147" s="1">
        <v>359.6</v>
      </c>
      <c r="C1147" s="1">
        <v>367.68</v>
      </c>
      <c r="D1147" s="1">
        <v>356</v>
      </c>
      <c r="E1147" s="1">
        <v>362.01</v>
      </c>
      <c r="F1147" s="1">
        <v>362.01</v>
      </c>
      <c r="G1147" s="1">
        <v>1261400</v>
      </c>
    </row>
    <row r="1148" spans="1:7" x14ac:dyDescent="0.2">
      <c r="A1148" s="38" t="s">
        <v>1260</v>
      </c>
      <c r="B1148" s="1">
        <v>363</v>
      </c>
      <c r="C1148" s="1">
        <v>375.74</v>
      </c>
      <c r="D1148" s="1">
        <v>362.26</v>
      </c>
      <c r="E1148" s="1">
        <v>375.15</v>
      </c>
      <c r="F1148" s="1">
        <v>375.15</v>
      </c>
      <c r="G1148" s="1">
        <v>1257300</v>
      </c>
    </row>
    <row r="1149" spans="1:7" x14ac:dyDescent="0.2">
      <c r="A1149" s="38" t="s">
        <v>1261</v>
      </c>
      <c r="B1149" s="1">
        <v>376</v>
      </c>
      <c r="C1149" s="1">
        <v>381.95</v>
      </c>
      <c r="D1149" s="1">
        <v>367.99</v>
      </c>
      <c r="E1149" s="1">
        <v>369</v>
      </c>
      <c r="F1149" s="1">
        <v>369</v>
      </c>
      <c r="G1149" s="1">
        <v>1486100</v>
      </c>
    </row>
    <row r="1150" spans="1:7" x14ac:dyDescent="0.2">
      <c r="A1150" s="38" t="s">
        <v>1262</v>
      </c>
      <c r="B1150" s="1">
        <v>373.33</v>
      </c>
      <c r="C1150" s="1">
        <v>386.75</v>
      </c>
      <c r="D1150" s="1">
        <v>371.23</v>
      </c>
      <c r="E1150" s="1">
        <v>385.1</v>
      </c>
      <c r="F1150" s="1">
        <v>385.1</v>
      </c>
      <c r="G1150" s="1">
        <v>1817100</v>
      </c>
    </row>
    <row r="1151" spans="1:7" x14ac:dyDescent="0.2">
      <c r="A1151" s="38" t="s">
        <v>1263</v>
      </c>
      <c r="B1151" s="1">
        <v>385</v>
      </c>
      <c r="C1151" s="1">
        <v>398.29</v>
      </c>
      <c r="D1151" s="1">
        <v>383.37</v>
      </c>
      <c r="E1151" s="1">
        <v>388.65</v>
      </c>
      <c r="F1151" s="1">
        <v>388.65</v>
      </c>
      <c r="G1151" s="1">
        <v>1791600</v>
      </c>
    </row>
    <row r="1152" spans="1:7" x14ac:dyDescent="0.2">
      <c r="A1152" s="38" t="s">
        <v>1264</v>
      </c>
      <c r="B1152" s="1">
        <v>388.5</v>
      </c>
      <c r="C1152" s="1">
        <v>390</v>
      </c>
      <c r="D1152" s="1">
        <v>377.62</v>
      </c>
      <c r="E1152" s="1">
        <v>382.25</v>
      </c>
      <c r="F1152" s="1">
        <v>382.25</v>
      </c>
      <c r="G1152" s="1">
        <v>1882600</v>
      </c>
    </row>
    <row r="1153" spans="1:7" x14ac:dyDescent="0.2">
      <c r="A1153" s="38" t="s">
        <v>1265</v>
      </c>
      <c r="B1153" s="1">
        <v>388.69</v>
      </c>
      <c r="C1153" s="1">
        <v>394.36</v>
      </c>
      <c r="D1153" s="1">
        <v>383.66</v>
      </c>
      <c r="E1153" s="1">
        <v>392.97</v>
      </c>
      <c r="F1153" s="1">
        <v>392.97</v>
      </c>
      <c r="G1153" s="1">
        <v>1142100</v>
      </c>
    </row>
    <row r="1154" spans="1:7" x14ac:dyDescent="0.2">
      <c r="A1154" s="38" t="s">
        <v>1266</v>
      </c>
      <c r="B1154" s="1">
        <v>392.51</v>
      </c>
      <c r="C1154" s="1">
        <v>394.48</v>
      </c>
      <c r="D1154" s="1">
        <v>383</v>
      </c>
      <c r="E1154" s="1">
        <v>389</v>
      </c>
      <c r="F1154" s="1">
        <v>389</v>
      </c>
      <c r="G1154" s="1">
        <v>1064500</v>
      </c>
    </row>
    <row r="1155" spans="1:7" x14ac:dyDescent="0.2">
      <c r="A1155" s="38" t="s">
        <v>1267</v>
      </c>
      <c r="B1155" s="1">
        <v>389.06</v>
      </c>
      <c r="C1155" s="1">
        <v>392.81</v>
      </c>
      <c r="D1155" s="1">
        <v>387.68</v>
      </c>
      <c r="E1155" s="1">
        <v>392.01</v>
      </c>
      <c r="F1155" s="1">
        <v>392.01</v>
      </c>
      <c r="G1155" s="1">
        <v>1166100</v>
      </c>
    </row>
    <row r="1156" spans="1:7" x14ac:dyDescent="0.2">
      <c r="A1156" s="38" t="s">
        <v>1268</v>
      </c>
      <c r="B1156" s="1">
        <v>398.95</v>
      </c>
      <c r="C1156" s="1">
        <v>404.27</v>
      </c>
      <c r="D1156" s="1">
        <v>373.34</v>
      </c>
      <c r="E1156" s="1">
        <v>380</v>
      </c>
      <c r="F1156" s="1">
        <v>380</v>
      </c>
      <c r="G1156" s="1">
        <v>2340600</v>
      </c>
    </row>
    <row r="1157" spans="1:7" x14ac:dyDescent="0.2">
      <c r="A1157" s="38" t="s">
        <v>1269</v>
      </c>
      <c r="B1157" s="1">
        <v>381.3</v>
      </c>
      <c r="C1157" s="1">
        <v>381.3</v>
      </c>
      <c r="D1157" s="1">
        <v>354.45</v>
      </c>
      <c r="E1157" s="1">
        <v>355.15</v>
      </c>
      <c r="F1157" s="1">
        <v>355.15</v>
      </c>
      <c r="G1157" s="1">
        <v>2706600</v>
      </c>
    </row>
    <row r="1158" spans="1:7" x14ac:dyDescent="0.2">
      <c r="A1158" s="38" t="s">
        <v>1270</v>
      </c>
      <c r="B1158" s="1">
        <v>341.04</v>
      </c>
      <c r="C1158" s="1">
        <v>352.44</v>
      </c>
      <c r="D1158" s="1">
        <v>329.13</v>
      </c>
      <c r="E1158" s="1">
        <v>337.77</v>
      </c>
      <c r="F1158" s="1">
        <v>337.77</v>
      </c>
      <c r="G1158" s="1">
        <v>2379000</v>
      </c>
    </row>
    <row r="1159" spans="1:7" x14ac:dyDescent="0.2">
      <c r="A1159" s="38" t="s">
        <v>1271</v>
      </c>
      <c r="B1159" s="1">
        <v>345</v>
      </c>
      <c r="C1159" s="1">
        <v>366.93</v>
      </c>
      <c r="D1159" s="1">
        <v>341.92</v>
      </c>
      <c r="E1159" s="1">
        <v>360.91</v>
      </c>
      <c r="F1159" s="1">
        <v>360.91</v>
      </c>
      <c r="G1159" s="1">
        <v>2193600</v>
      </c>
    </row>
    <row r="1160" spans="1:7" x14ac:dyDescent="0.2">
      <c r="A1160" s="38" t="s">
        <v>1272</v>
      </c>
      <c r="B1160" s="1">
        <v>360.5</v>
      </c>
      <c r="C1160" s="1">
        <v>362.53</v>
      </c>
      <c r="D1160" s="1">
        <v>347.77</v>
      </c>
      <c r="E1160" s="1">
        <v>359.43</v>
      </c>
      <c r="F1160" s="1">
        <v>359.43</v>
      </c>
      <c r="G1160" s="1">
        <v>1848700</v>
      </c>
    </row>
    <row r="1161" spans="1:7" x14ac:dyDescent="0.2">
      <c r="A1161" s="38" t="s">
        <v>1273</v>
      </c>
      <c r="B1161" s="1">
        <v>364</v>
      </c>
      <c r="C1161" s="1">
        <v>372.09</v>
      </c>
      <c r="D1161" s="1">
        <v>356</v>
      </c>
      <c r="E1161" s="1">
        <v>371.55</v>
      </c>
      <c r="F1161" s="1">
        <v>371.55</v>
      </c>
      <c r="G1161" s="1">
        <v>1110800</v>
      </c>
    </row>
    <row r="1162" spans="1:7" x14ac:dyDescent="0.2">
      <c r="A1162" s="38" t="s">
        <v>1274</v>
      </c>
      <c r="B1162" s="1">
        <v>378</v>
      </c>
      <c r="C1162" s="1">
        <v>388.88</v>
      </c>
      <c r="D1162" s="1">
        <v>375.68</v>
      </c>
      <c r="E1162" s="1">
        <v>387.25</v>
      </c>
      <c r="F1162" s="1">
        <v>387.25</v>
      </c>
      <c r="G1162" s="1">
        <v>1579000</v>
      </c>
    </row>
    <row r="1163" spans="1:7" x14ac:dyDescent="0.2">
      <c r="A1163" s="38" t="s">
        <v>1275</v>
      </c>
      <c r="B1163" s="1">
        <v>391.2</v>
      </c>
      <c r="C1163" s="1">
        <v>393.61</v>
      </c>
      <c r="D1163" s="1">
        <v>381.68</v>
      </c>
      <c r="E1163" s="1">
        <v>389.5</v>
      </c>
      <c r="F1163" s="1">
        <v>389.5</v>
      </c>
      <c r="G1163" s="1">
        <v>1637600</v>
      </c>
    </row>
    <row r="1164" spans="1:7" x14ac:dyDescent="0.2">
      <c r="A1164" s="38" t="s">
        <v>1276</v>
      </c>
      <c r="B1164" s="1">
        <v>391</v>
      </c>
      <c r="C1164" s="1">
        <v>399.5</v>
      </c>
      <c r="D1164" s="1">
        <v>387.01</v>
      </c>
      <c r="E1164" s="1">
        <v>399.49</v>
      </c>
      <c r="F1164" s="1">
        <v>399.49</v>
      </c>
      <c r="G1164" s="1">
        <v>1187000</v>
      </c>
    </row>
    <row r="1165" spans="1:7" x14ac:dyDescent="0.2">
      <c r="A1165" s="38" t="s">
        <v>1277</v>
      </c>
      <c r="B1165" s="1">
        <v>398.99</v>
      </c>
      <c r="C1165" s="1">
        <v>401</v>
      </c>
      <c r="D1165" s="1">
        <v>395.68</v>
      </c>
      <c r="E1165" s="1">
        <v>400.06</v>
      </c>
      <c r="F1165" s="1">
        <v>400.06</v>
      </c>
      <c r="G1165" s="1">
        <v>1216400</v>
      </c>
    </row>
    <row r="1166" spans="1:7" x14ac:dyDescent="0.2">
      <c r="A1166" s="38" t="s">
        <v>1278</v>
      </c>
      <c r="B1166" s="1">
        <v>402.01</v>
      </c>
      <c r="C1166" s="1">
        <v>407.77</v>
      </c>
      <c r="D1166" s="1">
        <v>395.7</v>
      </c>
      <c r="E1166" s="1">
        <v>399.51</v>
      </c>
      <c r="F1166" s="1">
        <v>399.51</v>
      </c>
      <c r="G1166" s="1">
        <v>1021000</v>
      </c>
    </row>
    <row r="1167" spans="1:7" x14ac:dyDescent="0.2">
      <c r="A1167" s="38" t="s">
        <v>1279</v>
      </c>
      <c r="B1167" s="1">
        <v>409</v>
      </c>
      <c r="C1167" s="1">
        <v>411.92</v>
      </c>
      <c r="D1167" s="1">
        <v>402.26</v>
      </c>
      <c r="E1167" s="1">
        <v>406.57</v>
      </c>
      <c r="F1167" s="1">
        <v>406.57</v>
      </c>
      <c r="G1167" s="1">
        <v>1809900</v>
      </c>
    </row>
    <row r="1168" spans="1:7" x14ac:dyDescent="0.2">
      <c r="A1168" s="38" t="s">
        <v>1280</v>
      </c>
      <c r="B1168" s="1">
        <v>412.32</v>
      </c>
      <c r="C1168" s="1">
        <v>437.98</v>
      </c>
      <c r="D1168" s="1">
        <v>411.67</v>
      </c>
      <c r="E1168" s="1">
        <v>433.3</v>
      </c>
      <c r="F1168" s="1">
        <v>433.3</v>
      </c>
      <c r="G1168" s="1">
        <v>2826600</v>
      </c>
    </row>
    <row r="1169" spans="1:7" x14ac:dyDescent="0.2">
      <c r="A1169" s="38" t="s">
        <v>1281</v>
      </c>
      <c r="B1169" s="1">
        <v>428.98</v>
      </c>
      <c r="C1169" s="1">
        <v>441.19</v>
      </c>
      <c r="D1169" s="1">
        <v>422</v>
      </c>
      <c r="E1169" s="1">
        <v>433.19</v>
      </c>
      <c r="F1169" s="1">
        <v>433.19</v>
      </c>
      <c r="G1169" s="1">
        <v>1753700</v>
      </c>
    </row>
    <row r="1170" spans="1:7" x14ac:dyDescent="0.2">
      <c r="A1170" s="38" t="s">
        <v>1282</v>
      </c>
      <c r="B1170" s="1">
        <v>430.41</v>
      </c>
      <c r="C1170" s="1">
        <v>437.9</v>
      </c>
      <c r="D1170" s="1">
        <v>421.18</v>
      </c>
      <c r="E1170" s="1">
        <v>435.29</v>
      </c>
      <c r="F1170" s="1">
        <v>435.29</v>
      </c>
      <c r="G1170" s="1">
        <v>1239800</v>
      </c>
    </row>
    <row r="1171" spans="1:7" x14ac:dyDescent="0.2">
      <c r="A1171" s="38" t="s">
        <v>1283</v>
      </c>
      <c r="B1171" s="1">
        <v>433.92</v>
      </c>
      <c r="C1171" s="1">
        <v>435.75</v>
      </c>
      <c r="D1171" s="1">
        <v>411.53</v>
      </c>
      <c r="E1171" s="1">
        <v>421.26</v>
      </c>
      <c r="F1171" s="1">
        <v>421.26</v>
      </c>
      <c r="G1171" s="1">
        <v>2658700</v>
      </c>
    </row>
    <row r="1172" spans="1:7" x14ac:dyDescent="0.2">
      <c r="A1172" s="38" t="s">
        <v>1284</v>
      </c>
      <c r="B1172" s="1">
        <v>420</v>
      </c>
      <c r="C1172" s="1">
        <v>420</v>
      </c>
      <c r="D1172" s="1">
        <v>398.04</v>
      </c>
      <c r="E1172" s="1">
        <v>411.65</v>
      </c>
      <c r="F1172" s="1">
        <v>411.65</v>
      </c>
      <c r="G1172" s="1">
        <v>3107600</v>
      </c>
    </row>
    <row r="1173" spans="1:7" x14ac:dyDescent="0.2">
      <c r="A1173" s="38" t="s">
        <v>1285</v>
      </c>
      <c r="B1173" s="1">
        <v>441</v>
      </c>
      <c r="C1173" s="1">
        <v>457.3</v>
      </c>
      <c r="D1173" s="1">
        <v>437</v>
      </c>
      <c r="E1173" s="1">
        <v>443.49</v>
      </c>
      <c r="F1173" s="1">
        <v>443.49</v>
      </c>
      <c r="G1173" s="1">
        <v>6392500</v>
      </c>
    </row>
    <row r="1174" spans="1:7" x14ac:dyDescent="0.2">
      <c r="A1174" s="38" t="s">
        <v>1286</v>
      </c>
      <c r="B1174" s="1">
        <v>427.01</v>
      </c>
      <c r="C1174" s="1">
        <v>434.33</v>
      </c>
      <c r="D1174" s="1">
        <v>423.96</v>
      </c>
      <c r="E1174" s="1">
        <v>425.55</v>
      </c>
      <c r="F1174" s="1">
        <v>425.55</v>
      </c>
      <c r="G1174" s="1">
        <v>6473300</v>
      </c>
    </row>
    <row r="1175" spans="1:7" x14ac:dyDescent="0.2">
      <c r="A1175" s="38" t="s">
        <v>1287</v>
      </c>
      <c r="B1175" s="1">
        <v>422.2</v>
      </c>
      <c r="C1175" s="1">
        <v>430</v>
      </c>
      <c r="D1175" s="1">
        <v>406</v>
      </c>
      <c r="E1175" s="1">
        <v>409.21</v>
      </c>
      <c r="F1175" s="1">
        <v>409.21</v>
      </c>
      <c r="G1175" s="1">
        <v>2874300</v>
      </c>
    </row>
    <row r="1176" spans="1:7" x14ac:dyDescent="0.2">
      <c r="A1176" s="38" t="s">
        <v>1288</v>
      </c>
      <c r="B1176" s="1">
        <v>388.54</v>
      </c>
      <c r="C1176" s="1">
        <v>414.44</v>
      </c>
      <c r="D1176" s="1">
        <v>371.7</v>
      </c>
      <c r="E1176" s="1">
        <v>410.59</v>
      </c>
      <c r="F1176" s="1">
        <v>410.59</v>
      </c>
      <c r="G1176" s="1">
        <v>4417200</v>
      </c>
    </row>
    <row r="1177" spans="1:7" x14ac:dyDescent="0.2">
      <c r="A1177" s="38" t="s">
        <v>1289</v>
      </c>
      <c r="B1177" s="1">
        <v>402.81</v>
      </c>
      <c r="C1177" s="1">
        <v>414.73</v>
      </c>
      <c r="D1177" s="1">
        <v>392.28</v>
      </c>
      <c r="E1177" s="1">
        <v>408.96</v>
      </c>
      <c r="F1177" s="1">
        <v>408.96</v>
      </c>
      <c r="G1177" s="1">
        <v>2282600</v>
      </c>
    </row>
    <row r="1178" spans="1:7" x14ac:dyDescent="0.2">
      <c r="A1178" s="38" t="s">
        <v>1290</v>
      </c>
      <c r="B1178" s="1">
        <v>410</v>
      </c>
      <c r="C1178" s="1">
        <v>417.11</v>
      </c>
      <c r="D1178" s="1">
        <v>377.07</v>
      </c>
      <c r="E1178" s="1">
        <v>377.59</v>
      </c>
      <c r="F1178" s="1">
        <v>377.59</v>
      </c>
      <c r="G1178" s="1">
        <v>2788300</v>
      </c>
    </row>
    <row r="1179" spans="1:7" x14ac:dyDescent="0.2">
      <c r="A1179" s="38" t="s">
        <v>1291</v>
      </c>
      <c r="B1179" s="1">
        <v>388.15</v>
      </c>
      <c r="C1179" s="1">
        <v>395</v>
      </c>
      <c r="D1179" s="1">
        <v>376</v>
      </c>
      <c r="E1179" s="1">
        <v>392.88</v>
      </c>
      <c r="F1179" s="1">
        <v>392.88</v>
      </c>
      <c r="G1179" s="1">
        <v>2982800</v>
      </c>
    </row>
    <row r="1180" spans="1:7" x14ac:dyDescent="0.2">
      <c r="A1180" s="38" t="s">
        <v>1292</v>
      </c>
      <c r="B1180" s="1">
        <v>405.03</v>
      </c>
      <c r="C1180" s="1">
        <v>417.11</v>
      </c>
      <c r="D1180" s="1">
        <v>399.35</v>
      </c>
      <c r="E1180" s="1">
        <v>415.78</v>
      </c>
      <c r="F1180" s="1">
        <v>415.78</v>
      </c>
      <c r="G1180" s="1">
        <v>2164700</v>
      </c>
    </row>
    <row r="1181" spans="1:7" x14ac:dyDescent="0.2">
      <c r="A1181" s="38" t="s">
        <v>1293</v>
      </c>
      <c r="B1181" s="1">
        <v>416.99</v>
      </c>
      <c r="C1181" s="1">
        <v>418</v>
      </c>
      <c r="D1181" s="1">
        <v>393.64</v>
      </c>
      <c r="E1181" s="1">
        <v>394.62</v>
      </c>
      <c r="F1181" s="1">
        <v>394.62</v>
      </c>
      <c r="G1181" s="1">
        <v>1882100</v>
      </c>
    </row>
    <row r="1182" spans="1:7" x14ac:dyDescent="0.2">
      <c r="A1182" s="38" t="s">
        <v>1294</v>
      </c>
      <c r="B1182" s="1">
        <v>390.53</v>
      </c>
      <c r="C1182" s="1">
        <v>393.05</v>
      </c>
      <c r="D1182" s="1">
        <v>361.11</v>
      </c>
      <c r="E1182" s="1">
        <v>364.52</v>
      </c>
      <c r="F1182" s="1">
        <v>364.52</v>
      </c>
      <c r="G1182" s="1">
        <v>2832800</v>
      </c>
    </row>
    <row r="1183" spans="1:7" x14ac:dyDescent="0.2">
      <c r="A1183" s="38" t="s">
        <v>1295</v>
      </c>
      <c r="B1183" s="1">
        <v>356.97</v>
      </c>
      <c r="C1183" s="1">
        <v>371.68</v>
      </c>
      <c r="D1183" s="1">
        <v>328.1</v>
      </c>
      <c r="E1183" s="1">
        <v>346.05</v>
      </c>
      <c r="F1183" s="1">
        <v>346.05</v>
      </c>
      <c r="G1183" s="1">
        <v>4204600</v>
      </c>
    </row>
    <row r="1184" spans="1:7" x14ac:dyDescent="0.2">
      <c r="A1184" s="38" t="s">
        <v>1296</v>
      </c>
      <c r="B1184" s="1">
        <v>350</v>
      </c>
      <c r="C1184" s="1">
        <v>350.36</v>
      </c>
      <c r="D1184" s="1">
        <v>311.44</v>
      </c>
      <c r="E1184" s="1">
        <v>337.28</v>
      </c>
      <c r="F1184" s="1">
        <v>337.28</v>
      </c>
      <c r="G1184" s="1">
        <v>4230400</v>
      </c>
    </row>
    <row r="1185" spans="1:7" x14ac:dyDescent="0.2">
      <c r="A1185" s="38" t="s">
        <v>1297</v>
      </c>
      <c r="B1185" s="1">
        <v>338.84</v>
      </c>
      <c r="C1185" s="1">
        <v>349.46</v>
      </c>
      <c r="D1185" s="1">
        <v>320</v>
      </c>
      <c r="E1185" s="1">
        <v>320.58999999999997</v>
      </c>
      <c r="F1185" s="1">
        <v>320.58999999999997</v>
      </c>
      <c r="G1185" s="1">
        <v>2903200</v>
      </c>
    </row>
    <row r="1186" spans="1:7" x14ac:dyDescent="0.2">
      <c r="A1186" s="38" t="s">
        <v>1298</v>
      </c>
      <c r="B1186" s="1">
        <v>352.26</v>
      </c>
      <c r="C1186" s="1">
        <v>365.96</v>
      </c>
      <c r="D1186" s="1">
        <v>343.74</v>
      </c>
      <c r="E1186" s="1">
        <v>362.36</v>
      </c>
      <c r="F1186" s="1">
        <v>362.36</v>
      </c>
      <c r="G1186" s="1">
        <v>3662900</v>
      </c>
    </row>
    <row r="1187" spans="1:7" x14ac:dyDescent="0.2">
      <c r="A1187" s="38" t="s">
        <v>1299</v>
      </c>
      <c r="B1187" s="1">
        <v>373</v>
      </c>
      <c r="C1187" s="1">
        <v>377</v>
      </c>
      <c r="D1187" s="1">
        <v>351.12</v>
      </c>
      <c r="E1187" s="1">
        <v>352.77</v>
      </c>
      <c r="F1187" s="1">
        <v>352.77</v>
      </c>
      <c r="G1187" s="1">
        <v>2238400</v>
      </c>
    </row>
    <row r="1188" spans="1:7" x14ac:dyDescent="0.2">
      <c r="A1188" s="38" t="s">
        <v>1300</v>
      </c>
      <c r="B1188" s="1">
        <v>370.02</v>
      </c>
      <c r="C1188" s="1">
        <v>377.14</v>
      </c>
      <c r="D1188" s="1">
        <v>362.6</v>
      </c>
      <c r="E1188" s="1">
        <v>374.25</v>
      </c>
      <c r="F1188" s="1">
        <v>374.25</v>
      </c>
      <c r="G1188" s="1">
        <v>1579900</v>
      </c>
    </row>
    <row r="1189" spans="1:7" x14ac:dyDescent="0.2">
      <c r="A1189" s="38" t="s">
        <v>1301</v>
      </c>
      <c r="B1189" s="1">
        <v>368</v>
      </c>
      <c r="C1189" s="1">
        <v>371.35</v>
      </c>
      <c r="D1189" s="1">
        <v>357.6</v>
      </c>
      <c r="E1189" s="1">
        <v>369.03</v>
      </c>
      <c r="F1189" s="1">
        <v>369.03</v>
      </c>
      <c r="G1189" s="1">
        <v>1557800</v>
      </c>
    </row>
    <row r="1190" spans="1:7" x14ac:dyDescent="0.2">
      <c r="A1190" s="38" t="s">
        <v>1302</v>
      </c>
      <c r="B1190" s="1">
        <v>366.68</v>
      </c>
      <c r="C1190" s="1">
        <v>369.97</v>
      </c>
      <c r="D1190" s="1">
        <v>361.01</v>
      </c>
      <c r="E1190" s="1">
        <v>369.58</v>
      </c>
      <c r="F1190" s="1">
        <v>369.58</v>
      </c>
      <c r="G1190" s="1">
        <v>1436900</v>
      </c>
    </row>
    <row r="1191" spans="1:7" x14ac:dyDescent="0.2">
      <c r="A1191" s="38" t="s">
        <v>1303</v>
      </c>
      <c r="B1191" s="1">
        <v>380.12</v>
      </c>
      <c r="C1191" s="1">
        <v>388.3</v>
      </c>
      <c r="D1191" s="1">
        <v>365.15</v>
      </c>
      <c r="E1191" s="1">
        <v>373.22</v>
      </c>
      <c r="F1191" s="1">
        <v>373.22</v>
      </c>
      <c r="G1191" s="1">
        <v>2162400</v>
      </c>
    </row>
    <row r="1192" spans="1:7" x14ac:dyDescent="0.2">
      <c r="A1192" s="38" t="s">
        <v>1304</v>
      </c>
      <c r="B1192" s="1">
        <v>358.31</v>
      </c>
      <c r="C1192" s="1">
        <v>388.91</v>
      </c>
      <c r="D1192" s="1">
        <v>357.03</v>
      </c>
      <c r="E1192" s="1">
        <v>386.27</v>
      </c>
      <c r="F1192" s="1">
        <v>386.27</v>
      </c>
      <c r="G1192" s="1">
        <v>3570700</v>
      </c>
    </row>
    <row r="1193" spans="1:7" x14ac:dyDescent="0.2">
      <c r="A1193" s="38" t="s">
        <v>1305</v>
      </c>
      <c r="B1193" s="1">
        <v>380.68</v>
      </c>
      <c r="C1193" s="1">
        <v>381.18</v>
      </c>
      <c r="D1193" s="1">
        <v>350.06</v>
      </c>
      <c r="E1193" s="1">
        <v>352.05</v>
      </c>
      <c r="F1193" s="1">
        <v>352.05</v>
      </c>
      <c r="G1193" s="1">
        <v>3310300</v>
      </c>
    </row>
    <row r="1194" spans="1:7" x14ac:dyDescent="0.2">
      <c r="A1194" s="38" t="s">
        <v>1306</v>
      </c>
      <c r="B1194" s="1">
        <v>353.59</v>
      </c>
      <c r="C1194" s="1">
        <v>360.13</v>
      </c>
      <c r="D1194" s="1">
        <v>342.9</v>
      </c>
      <c r="E1194" s="1">
        <v>355.8</v>
      </c>
      <c r="F1194" s="1">
        <v>355.8</v>
      </c>
      <c r="G1194" s="1">
        <v>3020000</v>
      </c>
    </row>
    <row r="1195" spans="1:7" x14ac:dyDescent="0.2">
      <c r="A1195" s="38" t="s">
        <v>1307</v>
      </c>
      <c r="B1195" s="1">
        <v>356.22</v>
      </c>
      <c r="C1195" s="1">
        <v>363.8</v>
      </c>
      <c r="D1195" s="1">
        <v>351.37</v>
      </c>
      <c r="E1195" s="1">
        <v>359.8</v>
      </c>
      <c r="F1195" s="1">
        <v>359.8</v>
      </c>
      <c r="G1195" s="1">
        <v>1701400</v>
      </c>
    </row>
    <row r="1196" spans="1:7" x14ac:dyDescent="0.2">
      <c r="A1196" s="38" t="s">
        <v>1308</v>
      </c>
      <c r="B1196" s="1">
        <v>361.7</v>
      </c>
      <c r="C1196" s="1">
        <v>364.16</v>
      </c>
      <c r="D1196" s="1">
        <v>352.48</v>
      </c>
      <c r="E1196" s="1">
        <v>354.42</v>
      </c>
      <c r="F1196" s="1">
        <v>354.42</v>
      </c>
      <c r="G1196" s="1">
        <v>1551600</v>
      </c>
    </row>
    <row r="1197" spans="1:7" x14ac:dyDescent="0.2">
      <c r="A1197" s="38" t="s">
        <v>1309</v>
      </c>
      <c r="B1197" s="1">
        <v>355.81</v>
      </c>
      <c r="C1197" s="1">
        <v>356.98</v>
      </c>
      <c r="D1197" s="1">
        <v>325.13</v>
      </c>
      <c r="E1197" s="1">
        <v>326.5</v>
      </c>
      <c r="F1197" s="1">
        <v>326.5</v>
      </c>
      <c r="G1197" s="1">
        <v>2773900</v>
      </c>
    </row>
    <row r="1198" spans="1:7" x14ac:dyDescent="0.2">
      <c r="A1198" s="38" t="s">
        <v>1310</v>
      </c>
      <c r="B1198" s="1">
        <v>318.38</v>
      </c>
      <c r="C1198" s="1">
        <v>334.18</v>
      </c>
      <c r="D1198" s="1">
        <v>315.25</v>
      </c>
      <c r="E1198" s="1">
        <v>327.61</v>
      </c>
      <c r="F1198" s="1">
        <v>327.61</v>
      </c>
      <c r="G1198" s="1">
        <v>2374700</v>
      </c>
    </row>
    <row r="1199" spans="1:7" x14ac:dyDescent="0.2">
      <c r="A1199" s="38" t="s">
        <v>1311</v>
      </c>
      <c r="B1199" s="1">
        <v>327.73</v>
      </c>
      <c r="C1199" s="1">
        <v>336</v>
      </c>
      <c r="D1199" s="1">
        <v>310.18</v>
      </c>
      <c r="E1199" s="1">
        <v>319.79000000000002</v>
      </c>
      <c r="F1199" s="1">
        <v>319.79000000000002</v>
      </c>
      <c r="G1199" s="1">
        <v>2497100</v>
      </c>
    </row>
    <row r="1200" spans="1:7" x14ac:dyDescent="0.2">
      <c r="A1200" s="38" t="s">
        <v>1312</v>
      </c>
      <c r="B1200" s="1">
        <v>320</v>
      </c>
      <c r="C1200" s="1">
        <v>324.76</v>
      </c>
      <c r="D1200" s="1">
        <v>306.05</v>
      </c>
      <c r="E1200" s="1">
        <v>315.08</v>
      </c>
      <c r="F1200" s="1">
        <v>315.08</v>
      </c>
      <c r="G1200" s="1">
        <v>2206600</v>
      </c>
    </row>
    <row r="1201" spans="1:7" x14ac:dyDescent="0.2">
      <c r="A1201" s="38" t="s">
        <v>1313</v>
      </c>
      <c r="B1201" s="1">
        <v>310.25</v>
      </c>
      <c r="C1201" s="1">
        <v>323.88</v>
      </c>
      <c r="D1201" s="1">
        <v>306.04000000000002</v>
      </c>
      <c r="E1201" s="1">
        <v>321.2</v>
      </c>
      <c r="F1201" s="1">
        <v>321.2</v>
      </c>
      <c r="G1201" s="1">
        <v>1752000</v>
      </c>
    </row>
    <row r="1202" spans="1:7" x14ac:dyDescent="0.2">
      <c r="A1202" s="38" t="s">
        <v>1314</v>
      </c>
      <c r="B1202" s="1">
        <v>329.65</v>
      </c>
      <c r="C1202" s="1">
        <v>346.65</v>
      </c>
      <c r="D1202" s="1">
        <v>328.29</v>
      </c>
      <c r="E1202" s="1">
        <v>340.76</v>
      </c>
      <c r="F1202" s="1">
        <v>340.76</v>
      </c>
      <c r="G1202" s="1">
        <v>2742300</v>
      </c>
    </row>
    <row r="1203" spans="1:7" x14ac:dyDescent="0.2">
      <c r="A1203" s="38" t="s">
        <v>1315</v>
      </c>
      <c r="B1203" s="1">
        <v>350.36</v>
      </c>
      <c r="C1203" s="1">
        <v>360.62</v>
      </c>
      <c r="D1203" s="1">
        <v>346</v>
      </c>
      <c r="E1203" s="1">
        <v>352.04</v>
      </c>
      <c r="F1203" s="1">
        <v>352.04</v>
      </c>
      <c r="G1203" s="1">
        <v>1735000</v>
      </c>
    </row>
    <row r="1204" spans="1:7" x14ac:dyDescent="0.2">
      <c r="A1204" s="38" t="s">
        <v>1316</v>
      </c>
      <c r="B1204" s="1">
        <v>355</v>
      </c>
      <c r="C1204" s="1">
        <v>355.55</v>
      </c>
      <c r="D1204" s="1">
        <v>336.36</v>
      </c>
      <c r="E1204" s="1">
        <v>348.43</v>
      </c>
      <c r="F1204" s="1">
        <v>348.43</v>
      </c>
      <c r="G1204" s="1">
        <v>1688500</v>
      </c>
    </row>
    <row r="1205" spans="1:7" x14ac:dyDescent="0.2">
      <c r="A1205" s="38" t="s">
        <v>1317</v>
      </c>
      <c r="B1205" s="1">
        <v>349</v>
      </c>
      <c r="C1205" s="1">
        <v>362.5</v>
      </c>
      <c r="D1205" s="1">
        <v>346.8</v>
      </c>
      <c r="E1205" s="1">
        <v>357.53</v>
      </c>
      <c r="F1205" s="1">
        <v>357.53</v>
      </c>
      <c r="G1205" s="1">
        <v>1616100</v>
      </c>
    </row>
    <row r="1206" spans="1:7" x14ac:dyDescent="0.2">
      <c r="A1206" s="38" t="s">
        <v>1318</v>
      </c>
      <c r="B1206" s="1">
        <v>355.62</v>
      </c>
      <c r="C1206" s="1">
        <v>364.93</v>
      </c>
      <c r="D1206" s="1">
        <v>351.35</v>
      </c>
      <c r="E1206" s="1">
        <v>353.11</v>
      </c>
      <c r="F1206" s="1">
        <v>353.11</v>
      </c>
      <c r="G1206" s="1">
        <v>2276900</v>
      </c>
    </row>
    <row r="1207" spans="1:7" x14ac:dyDescent="0.2">
      <c r="A1207" s="38" t="s">
        <v>1319</v>
      </c>
      <c r="B1207" s="1">
        <v>361</v>
      </c>
      <c r="C1207" s="1">
        <v>370.1</v>
      </c>
      <c r="D1207" s="1">
        <v>359.76</v>
      </c>
      <c r="E1207" s="1">
        <v>367.07</v>
      </c>
      <c r="F1207" s="1">
        <v>367.07</v>
      </c>
      <c r="G1207" s="1">
        <v>1372600</v>
      </c>
    </row>
    <row r="1208" spans="1:7" x14ac:dyDescent="0.2">
      <c r="A1208" s="38" t="s">
        <v>1320</v>
      </c>
      <c r="B1208" s="1">
        <v>365</v>
      </c>
      <c r="C1208" s="1">
        <v>369.27</v>
      </c>
      <c r="D1208" s="1">
        <v>358.75</v>
      </c>
      <c r="E1208" s="1">
        <v>368.24</v>
      </c>
      <c r="F1208" s="1">
        <v>368.24</v>
      </c>
      <c r="G1208" s="1">
        <v>1073700</v>
      </c>
    </row>
    <row r="1209" spans="1:7" x14ac:dyDescent="0.2">
      <c r="A1209" s="38" t="s">
        <v>1321</v>
      </c>
      <c r="B1209" s="1">
        <v>365.68</v>
      </c>
      <c r="C1209" s="1">
        <v>373.77</v>
      </c>
      <c r="D1209" s="1">
        <v>362.01</v>
      </c>
      <c r="E1209" s="1">
        <v>371.06</v>
      </c>
      <c r="F1209" s="1">
        <v>371.06</v>
      </c>
      <c r="G1209" s="1">
        <v>1099100</v>
      </c>
    </row>
    <row r="1210" spans="1:7" x14ac:dyDescent="0.2">
      <c r="A1210" s="38" t="s">
        <v>1322</v>
      </c>
      <c r="B1210" s="1">
        <v>375</v>
      </c>
      <c r="C1210" s="1">
        <v>389.69</v>
      </c>
      <c r="D1210" s="1">
        <v>374.5</v>
      </c>
      <c r="E1210" s="1">
        <v>386.6</v>
      </c>
      <c r="F1210" s="1">
        <v>386.6</v>
      </c>
      <c r="G1210" s="1">
        <v>1605000</v>
      </c>
    </row>
    <row r="1211" spans="1:7" x14ac:dyDescent="0.2">
      <c r="A1211" s="38" t="s">
        <v>1323</v>
      </c>
      <c r="B1211" s="1">
        <v>388.12</v>
      </c>
      <c r="C1211" s="1">
        <v>393.86</v>
      </c>
      <c r="D1211" s="1">
        <v>370.36</v>
      </c>
      <c r="E1211" s="1">
        <v>372</v>
      </c>
      <c r="F1211" s="1">
        <v>372</v>
      </c>
      <c r="G1211" s="1">
        <v>1437800</v>
      </c>
    </row>
    <row r="1212" spans="1:7" x14ac:dyDescent="0.2">
      <c r="A1212" s="38" t="s">
        <v>1324</v>
      </c>
      <c r="B1212" s="1">
        <v>377.6</v>
      </c>
      <c r="C1212" s="1">
        <v>391.8</v>
      </c>
      <c r="D1212" s="1">
        <v>375.1</v>
      </c>
      <c r="E1212" s="1">
        <v>389.89</v>
      </c>
      <c r="F1212" s="1">
        <v>389.89</v>
      </c>
      <c r="G1212" s="1">
        <v>1794000</v>
      </c>
    </row>
    <row r="1213" spans="1:7" x14ac:dyDescent="0.2">
      <c r="A1213" s="38" t="s">
        <v>1325</v>
      </c>
      <c r="B1213" s="1">
        <v>391</v>
      </c>
      <c r="C1213" s="1">
        <v>394.2</v>
      </c>
      <c r="D1213" s="1">
        <v>383.19</v>
      </c>
      <c r="E1213" s="1">
        <v>385.24</v>
      </c>
      <c r="F1213" s="1">
        <v>385.24</v>
      </c>
      <c r="G1213" s="1">
        <v>1195100</v>
      </c>
    </row>
    <row r="1214" spans="1:7" x14ac:dyDescent="0.2">
      <c r="A1214" s="38" t="s">
        <v>1326</v>
      </c>
      <c r="B1214" s="1">
        <v>377.86</v>
      </c>
      <c r="C1214" s="1">
        <v>385.99</v>
      </c>
      <c r="D1214" s="1">
        <v>362.5</v>
      </c>
      <c r="E1214" s="1">
        <v>367.46</v>
      </c>
      <c r="F1214" s="1">
        <v>367.46</v>
      </c>
      <c r="G1214" s="1">
        <v>1949900</v>
      </c>
    </row>
    <row r="1215" spans="1:7" x14ac:dyDescent="0.2">
      <c r="A1215" s="38" t="s">
        <v>1327</v>
      </c>
      <c r="B1215" s="1">
        <v>369</v>
      </c>
      <c r="C1215" s="1">
        <v>377.91</v>
      </c>
      <c r="D1215" s="1">
        <v>362.28</v>
      </c>
      <c r="E1215" s="1">
        <v>367.65</v>
      </c>
      <c r="F1215" s="1">
        <v>367.65</v>
      </c>
      <c r="G1215" s="1">
        <v>1523100</v>
      </c>
    </row>
    <row r="1216" spans="1:7" x14ac:dyDescent="0.2">
      <c r="A1216" s="38" t="s">
        <v>1328</v>
      </c>
      <c r="B1216" s="1">
        <v>362</v>
      </c>
      <c r="C1216" s="1">
        <v>373.3</v>
      </c>
      <c r="D1216" s="1">
        <v>357.67</v>
      </c>
      <c r="E1216" s="1">
        <v>370.2</v>
      </c>
      <c r="F1216" s="1">
        <v>370.2</v>
      </c>
      <c r="G1216" s="1">
        <v>956600</v>
      </c>
    </row>
    <row r="1217" spans="1:7" x14ac:dyDescent="0.2">
      <c r="A1217" s="38" t="s">
        <v>1329</v>
      </c>
      <c r="B1217" s="1">
        <v>373</v>
      </c>
      <c r="C1217" s="1">
        <v>384.84</v>
      </c>
      <c r="D1217" s="1">
        <v>371.33</v>
      </c>
      <c r="E1217" s="1">
        <v>373.77</v>
      </c>
      <c r="F1217" s="1">
        <v>373.77</v>
      </c>
      <c r="G1217" s="1">
        <v>1350200</v>
      </c>
    </row>
    <row r="1218" spans="1:7" x14ac:dyDescent="0.2">
      <c r="A1218" s="38" t="s">
        <v>1330</v>
      </c>
      <c r="B1218" s="1">
        <v>381.79</v>
      </c>
      <c r="C1218" s="1">
        <v>387.71</v>
      </c>
      <c r="D1218" s="1">
        <v>378.7</v>
      </c>
      <c r="E1218" s="1">
        <v>384.64</v>
      </c>
      <c r="F1218" s="1">
        <v>384.64</v>
      </c>
      <c r="G1218" s="1">
        <v>1242400</v>
      </c>
    </row>
    <row r="1219" spans="1:7" x14ac:dyDescent="0.2">
      <c r="A1219" s="38" t="s">
        <v>1331</v>
      </c>
      <c r="B1219" s="1">
        <v>386.83</v>
      </c>
      <c r="C1219" s="1">
        <v>400.92</v>
      </c>
      <c r="D1219" s="1">
        <v>384.27</v>
      </c>
      <c r="E1219" s="1">
        <v>400.68</v>
      </c>
      <c r="F1219" s="1">
        <v>400.68</v>
      </c>
      <c r="G1219" s="1">
        <v>1463500</v>
      </c>
    </row>
    <row r="1220" spans="1:7" x14ac:dyDescent="0.2">
      <c r="A1220" s="38" t="s">
        <v>1332</v>
      </c>
      <c r="B1220" s="1">
        <v>403</v>
      </c>
      <c r="C1220" s="1">
        <v>405.8</v>
      </c>
      <c r="D1220" s="1">
        <v>390.68</v>
      </c>
      <c r="E1220" s="1">
        <v>395.89</v>
      </c>
      <c r="F1220" s="1">
        <v>395.89</v>
      </c>
      <c r="G1220" s="1">
        <v>1022900</v>
      </c>
    </row>
    <row r="1221" spans="1:7" x14ac:dyDescent="0.2">
      <c r="A1221" s="38" t="s">
        <v>1333</v>
      </c>
      <c r="B1221" s="1">
        <v>393.34</v>
      </c>
      <c r="C1221" s="1">
        <v>396.7</v>
      </c>
      <c r="D1221" s="1">
        <v>388.04</v>
      </c>
      <c r="E1221" s="1">
        <v>393.8</v>
      </c>
      <c r="F1221" s="1">
        <v>393.8</v>
      </c>
      <c r="G1221" s="1">
        <v>1005500</v>
      </c>
    </row>
    <row r="1222" spans="1:7" x14ac:dyDescent="0.2">
      <c r="A1222" s="38" t="s">
        <v>1334</v>
      </c>
      <c r="B1222" s="1">
        <v>394.43</v>
      </c>
      <c r="C1222" s="1">
        <v>396.04</v>
      </c>
      <c r="D1222" s="1">
        <v>369.65</v>
      </c>
      <c r="E1222" s="1">
        <v>375.44</v>
      </c>
      <c r="F1222" s="1">
        <v>375.44</v>
      </c>
      <c r="G1222" s="1">
        <v>1843800</v>
      </c>
    </row>
    <row r="1223" spans="1:7" x14ac:dyDescent="0.2">
      <c r="A1223" s="38" t="s">
        <v>1335</v>
      </c>
      <c r="B1223" s="1">
        <v>370.36</v>
      </c>
      <c r="C1223" s="1">
        <v>377.43</v>
      </c>
      <c r="D1223" s="1">
        <v>365.11</v>
      </c>
      <c r="E1223" s="1">
        <v>367.8</v>
      </c>
      <c r="F1223" s="1">
        <v>367.8</v>
      </c>
      <c r="G1223" s="1">
        <v>1583900</v>
      </c>
    </row>
    <row r="1224" spans="1:7" x14ac:dyDescent="0.2">
      <c r="A1224" s="38" t="s">
        <v>1336</v>
      </c>
      <c r="B1224" s="1">
        <v>370.71</v>
      </c>
      <c r="C1224" s="1">
        <v>374</v>
      </c>
      <c r="D1224" s="1">
        <v>358</v>
      </c>
      <c r="E1224" s="1">
        <v>359.92</v>
      </c>
      <c r="F1224" s="1">
        <v>359.92</v>
      </c>
      <c r="G1224" s="1">
        <v>1660900</v>
      </c>
    </row>
    <row r="1225" spans="1:7" x14ac:dyDescent="0.2">
      <c r="A1225" s="38" t="s">
        <v>1337</v>
      </c>
      <c r="B1225" s="1">
        <v>348.98</v>
      </c>
      <c r="C1225" s="1">
        <v>350</v>
      </c>
      <c r="D1225" s="1">
        <v>328.27</v>
      </c>
      <c r="E1225" s="1">
        <v>342.03</v>
      </c>
      <c r="F1225" s="1">
        <v>342.03</v>
      </c>
      <c r="G1225" s="1">
        <v>3362700</v>
      </c>
    </row>
    <row r="1226" spans="1:7" x14ac:dyDescent="0.2">
      <c r="A1226" s="38" t="s">
        <v>1338</v>
      </c>
      <c r="B1226" s="1">
        <v>346</v>
      </c>
      <c r="C1226" s="1">
        <v>349.95</v>
      </c>
      <c r="D1226" s="1">
        <v>332.08</v>
      </c>
      <c r="E1226" s="1">
        <v>335.72</v>
      </c>
      <c r="F1226" s="1">
        <v>335.72</v>
      </c>
      <c r="G1226" s="1">
        <v>2545500</v>
      </c>
    </row>
    <row r="1227" spans="1:7" x14ac:dyDescent="0.2">
      <c r="A1227" s="38" t="s">
        <v>1339</v>
      </c>
      <c r="B1227" s="1">
        <v>305.88</v>
      </c>
      <c r="C1227" s="1">
        <v>319.85000000000002</v>
      </c>
      <c r="D1227" s="1">
        <v>298.89</v>
      </c>
      <c r="E1227" s="1">
        <v>304.12</v>
      </c>
      <c r="F1227" s="1">
        <v>304.12</v>
      </c>
      <c r="G1227" s="1">
        <v>6885500</v>
      </c>
    </row>
    <row r="1228" spans="1:7" x14ac:dyDescent="0.2">
      <c r="A1228" s="38" t="s">
        <v>1340</v>
      </c>
      <c r="B1228" s="1">
        <v>315.99</v>
      </c>
      <c r="C1228" s="1">
        <v>321</v>
      </c>
      <c r="D1228" s="1">
        <v>305</v>
      </c>
      <c r="E1228" s="1">
        <v>307.14999999999998</v>
      </c>
      <c r="F1228" s="1">
        <v>307.14999999999998</v>
      </c>
      <c r="G1228" s="1">
        <v>3143500</v>
      </c>
    </row>
    <row r="1229" spans="1:7" x14ac:dyDescent="0.2">
      <c r="A1229" s="38" t="s">
        <v>1341</v>
      </c>
      <c r="B1229" s="1">
        <v>300.12</v>
      </c>
      <c r="C1229" s="1">
        <v>300.38</v>
      </c>
      <c r="D1229" s="1">
        <v>286.07</v>
      </c>
      <c r="E1229" s="1">
        <v>294.7</v>
      </c>
      <c r="F1229" s="1">
        <v>294.7</v>
      </c>
      <c r="G1229" s="1">
        <v>3466900</v>
      </c>
    </row>
    <row r="1230" spans="1:7" x14ac:dyDescent="0.2">
      <c r="A1230" s="38" t="s">
        <v>1342</v>
      </c>
      <c r="B1230" s="1">
        <v>283.69</v>
      </c>
      <c r="C1230" s="1">
        <v>309.99</v>
      </c>
      <c r="D1230" s="1">
        <v>281.32</v>
      </c>
      <c r="E1230" s="1">
        <v>306.07</v>
      </c>
      <c r="F1230" s="1">
        <v>306.07</v>
      </c>
      <c r="G1230" s="1">
        <v>3106200</v>
      </c>
    </row>
    <row r="1231" spans="1:7" x14ac:dyDescent="0.2">
      <c r="A1231" s="38" t="s">
        <v>1343</v>
      </c>
      <c r="B1231" s="1">
        <v>296.2</v>
      </c>
      <c r="C1231" s="1">
        <v>304.06</v>
      </c>
      <c r="D1231" s="1">
        <v>287.31</v>
      </c>
      <c r="E1231" s="1">
        <v>296.32</v>
      </c>
      <c r="F1231" s="1">
        <v>296.32</v>
      </c>
      <c r="G1231" s="1">
        <v>3264800</v>
      </c>
    </row>
    <row r="1232" spans="1:7" x14ac:dyDescent="0.2">
      <c r="A1232" s="38" t="s">
        <v>1344</v>
      </c>
      <c r="B1232" s="1">
        <v>301.08</v>
      </c>
      <c r="C1232" s="1">
        <v>305.18</v>
      </c>
      <c r="D1232" s="1">
        <v>275.60000000000002</v>
      </c>
      <c r="E1232" s="1">
        <v>281.02</v>
      </c>
      <c r="F1232" s="1">
        <v>281.02</v>
      </c>
      <c r="G1232" s="1">
        <v>3533800</v>
      </c>
    </row>
    <row r="1233" spans="1:7" x14ac:dyDescent="0.2">
      <c r="A1233" s="38" t="s">
        <v>1345</v>
      </c>
      <c r="B1233" s="1">
        <v>285.45999999999998</v>
      </c>
      <c r="C1233" s="1">
        <v>299.64999999999998</v>
      </c>
      <c r="D1233" s="1">
        <v>283.54000000000002</v>
      </c>
      <c r="E1233" s="1">
        <v>299.39999999999998</v>
      </c>
      <c r="F1233" s="1">
        <v>299.39999999999998</v>
      </c>
      <c r="G1233" s="1">
        <v>2279700</v>
      </c>
    </row>
    <row r="1234" spans="1:7" x14ac:dyDescent="0.2">
      <c r="A1234" s="38" t="s">
        <v>1346</v>
      </c>
      <c r="B1234" s="1">
        <v>297</v>
      </c>
      <c r="C1234" s="1">
        <v>304</v>
      </c>
      <c r="D1234" s="1">
        <v>288.12</v>
      </c>
      <c r="E1234" s="1">
        <v>297.2</v>
      </c>
      <c r="F1234" s="1">
        <v>297.2</v>
      </c>
      <c r="G1234" s="1">
        <v>2320100</v>
      </c>
    </row>
    <row r="1235" spans="1:7" x14ac:dyDescent="0.2">
      <c r="A1235" s="38" t="s">
        <v>1347</v>
      </c>
      <c r="B1235" s="1">
        <v>302.14999999999998</v>
      </c>
      <c r="C1235" s="1">
        <v>308.66000000000003</v>
      </c>
      <c r="D1235" s="1">
        <v>297</v>
      </c>
      <c r="E1235" s="1">
        <v>299.54000000000002</v>
      </c>
      <c r="F1235" s="1">
        <v>299.54000000000002</v>
      </c>
      <c r="G1235" s="1">
        <v>1853600</v>
      </c>
    </row>
    <row r="1236" spans="1:7" x14ac:dyDescent="0.2">
      <c r="A1236" s="38" t="s">
        <v>1348</v>
      </c>
      <c r="B1236" s="1">
        <v>289</v>
      </c>
      <c r="C1236" s="1">
        <v>300.5</v>
      </c>
      <c r="D1236" s="1">
        <v>285.35000000000002</v>
      </c>
      <c r="E1236" s="1">
        <v>298.37</v>
      </c>
      <c r="F1236" s="1">
        <v>298.37</v>
      </c>
      <c r="G1236" s="1">
        <v>2370600</v>
      </c>
    </row>
    <row r="1237" spans="1:7" x14ac:dyDescent="0.2">
      <c r="A1237" s="38" t="s">
        <v>1349</v>
      </c>
      <c r="B1237" s="1">
        <v>300</v>
      </c>
      <c r="C1237" s="1">
        <v>318.39999999999998</v>
      </c>
      <c r="D1237" s="1">
        <v>299.51</v>
      </c>
      <c r="E1237" s="1">
        <v>316.31</v>
      </c>
      <c r="F1237" s="1">
        <v>316.31</v>
      </c>
      <c r="G1237" s="1">
        <v>3047800</v>
      </c>
    </row>
    <row r="1238" spans="1:7" x14ac:dyDescent="0.2">
      <c r="A1238" s="38" t="s">
        <v>1350</v>
      </c>
      <c r="B1238" s="1">
        <v>318.2</v>
      </c>
      <c r="C1238" s="1">
        <v>322.75</v>
      </c>
      <c r="D1238" s="1">
        <v>310.39999999999998</v>
      </c>
      <c r="E1238" s="1">
        <v>314.64</v>
      </c>
      <c r="F1238" s="1">
        <v>314.64</v>
      </c>
      <c r="G1238" s="1">
        <v>1831400</v>
      </c>
    </row>
    <row r="1239" spans="1:7" x14ac:dyDescent="0.2">
      <c r="A1239" s="38" t="s">
        <v>1351</v>
      </c>
      <c r="B1239" s="1">
        <v>316</v>
      </c>
      <c r="C1239" s="1">
        <v>325.77</v>
      </c>
      <c r="D1239" s="1">
        <v>313.64</v>
      </c>
      <c r="E1239" s="1">
        <v>324.08999999999997</v>
      </c>
      <c r="F1239" s="1">
        <v>324.08999999999997</v>
      </c>
      <c r="G1239" s="1">
        <v>1890800</v>
      </c>
    </row>
    <row r="1240" spans="1:7" x14ac:dyDescent="0.2">
      <c r="A1240" s="38" t="s">
        <v>1352</v>
      </c>
      <c r="B1240" s="1">
        <v>326.8</v>
      </c>
      <c r="C1240" s="1">
        <v>329.62</v>
      </c>
      <c r="D1240" s="1">
        <v>322.27999999999997</v>
      </c>
      <c r="E1240" s="1">
        <v>324.20999999999998</v>
      </c>
      <c r="F1240" s="1">
        <v>324.20999999999998</v>
      </c>
      <c r="G1240" s="1">
        <v>1691400</v>
      </c>
    </row>
    <row r="1241" spans="1:7" x14ac:dyDescent="0.2">
      <c r="A1241" s="38" t="s">
        <v>1353</v>
      </c>
      <c r="B1241" s="1">
        <v>326.95</v>
      </c>
      <c r="C1241" s="1">
        <v>335.93</v>
      </c>
      <c r="D1241" s="1">
        <v>325.35000000000002</v>
      </c>
      <c r="E1241" s="1">
        <v>332.36</v>
      </c>
      <c r="F1241" s="1">
        <v>332.36</v>
      </c>
      <c r="G1241" s="1">
        <v>2714900</v>
      </c>
    </row>
    <row r="1242" spans="1:7" x14ac:dyDescent="0.2">
      <c r="A1242" s="38" t="s">
        <v>1354</v>
      </c>
      <c r="B1242" s="1">
        <v>333</v>
      </c>
      <c r="C1242" s="1">
        <v>339.84</v>
      </c>
      <c r="D1242" s="1">
        <v>322.55</v>
      </c>
      <c r="E1242" s="1">
        <v>338.69</v>
      </c>
      <c r="F1242" s="1">
        <v>338.69</v>
      </c>
      <c r="G1242" s="1">
        <v>2806900</v>
      </c>
    </row>
    <row r="1243" spans="1:7" x14ac:dyDescent="0.2">
      <c r="A1243" s="38" t="s">
        <v>1355</v>
      </c>
      <c r="B1243" s="1">
        <v>338</v>
      </c>
      <c r="C1243" s="1">
        <v>342.03</v>
      </c>
      <c r="D1243" s="1">
        <v>336</v>
      </c>
      <c r="E1243" s="1">
        <v>336</v>
      </c>
      <c r="F1243" s="1">
        <v>336</v>
      </c>
      <c r="G1243" s="1">
        <v>1253600</v>
      </c>
    </row>
    <row r="1244" spans="1:7" x14ac:dyDescent="0.2">
      <c r="A1244" s="38" t="s">
        <v>1356</v>
      </c>
      <c r="B1244" s="1">
        <v>339.19</v>
      </c>
      <c r="C1244" s="1">
        <v>340.96</v>
      </c>
      <c r="D1244" s="1">
        <v>329.23</v>
      </c>
      <c r="E1244" s="1">
        <v>333.68</v>
      </c>
      <c r="F1244" s="1">
        <v>333.68</v>
      </c>
      <c r="G1244" s="1">
        <v>1537400</v>
      </c>
    </row>
    <row r="1245" spans="1:7" x14ac:dyDescent="0.2">
      <c r="A1245" s="38" t="s">
        <v>1357</v>
      </c>
      <c r="B1245" s="1">
        <v>331.22</v>
      </c>
      <c r="C1245" s="1">
        <v>338.69</v>
      </c>
      <c r="D1245" s="1">
        <v>327.24</v>
      </c>
      <c r="E1245" s="1">
        <v>331.48</v>
      </c>
      <c r="F1245" s="1">
        <v>331.48</v>
      </c>
      <c r="G1245" s="1">
        <v>1134200</v>
      </c>
    </row>
    <row r="1246" spans="1:7" x14ac:dyDescent="0.2">
      <c r="A1246" s="38" t="s">
        <v>1358</v>
      </c>
      <c r="B1246" s="1">
        <v>328.42</v>
      </c>
      <c r="C1246" s="1">
        <v>330.51</v>
      </c>
      <c r="D1246" s="1">
        <v>309.67</v>
      </c>
      <c r="E1246" s="1">
        <v>309.83</v>
      </c>
      <c r="F1246" s="1">
        <v>309.83</v>
      </c>
      <c r="G1246" s="1">
        <v>2277400</v>
      </c>
    </row>
    <row r="1247" spans="1:7" x14ac:dyDescent="0.2">
      <c r="A1247" s="38" t="s">
        <v>1359</v>
      </c>
      <c r="B1247" s="1">
        <v>313.7</v>
      </c>
      <c r="C1247" s="1">
        <v>319</v>
      </c>
      <c r="D1247" s="1">
        <v>309.01</v>
      </c>
      <c r="E1247" s="1">
        <v>309.91000000000003</v>
      </c>
      <c r="F1247" s="1">
        <v>309.91000000000003</v>
      </c>
      <c r="G1247" s="1">
        <v>1833600</v>
      </c>
    </row>
    <row r="1248" spans="1:7" x14ac:dyDescent="0.2">
      <c r="A1248" s="38" t="s">
        <v>1360</v>
      </c>
      <c r="B1248" s="1">
        <v>308.83999999999997</v>
      </c>
      <c r="C1248" s="1">
        <v>315.77999999999997</v>
      </c>
      <c r="D1248" s="1">
        <v>304.5</v>
      </c>
      <c r="E1248" s="1">
        <v>314.52</v>
      </c>
      <c r="F1248" s="1">
        <v>314.52</v>
      </c>
      <c r="G1248" s="1">
        <v>1719300</v>
      </c>
    </row>
    <row r="1249" spans="1:7" x14ac:dyDescent="0.2">
      <c r="A1249" s="38" t="s">
        <v>1361</v>
      </c>
      <c r="B1249" s="1">
        <v>316.38</v>
      </c>
      <c r="C1249" s="1">
        <v>323.81</v>
      </c>
      <c r="D1249" s="1">
        <v>312.5</v>
      </c>
      <c r="E1249" s="1">
        <v>317.2</v>
      </c>
      <c r="F1249" s="1">
        <v>317.2</v>
      </c>
      <c r="G1249" s="1">
        <v>1423800</v>
      </c>
    </row>
    <row r="1250" spans="1:7" x14ac:dyDescent="0.2">
      <c r="A1250" s="38" t="s">
        <v>1362</v>
      </c>
      <c r="B1250" s="1">
        <v>318.89999999999998</v>
      </c>
      <c r="C1250" s="1">
        <v>326.74</v>
      </c>
      <c r="D1250" s="1">
        <v>314.27999999999997</v>
      </c>
      <c r="E1250" s="1">
        <v>314.61</v>
      </c>
      <c r="F1250" s="1">
        <v>314.61</v>
      </c>
      <c r="G1250" s="1">
        <v>1573800</v>
      </c>
    </row>
    <row r="1251" spans="1:7" x14ac:dyDescent="0.2">
      <c r="A1251" s="38" t="s">
        <v>1363</v>
      </c>
      <c r="B1251" s="1">
        <v>314</v>
      </c>
      <c r="C1251" s="1">
        <v>324.95</v>
      </c>
      <c r="D1251" s="1">
        <v>312.75</v>
      </c>
      <c r="E1251" s="1">
        <v>324.10000000000002</v>
      </c>
      <c r="F1251" s="1">
        <v>324.10000000000002</v>
      </c>
      <c r="G1251" s="1">
        <v>1419700</v>
      </c>
    </row>
    <row r="1252" spans="1:7" x14ac:dyDescent="0.2">
      <c r="A1252" s="38" t="s">
        <v>1364</v>
      </c>
      <c r="B1252" s="1">
        <v>324.04000000000002</v>
      </c>
      <c r="C1252" s="1">
        <v>333.99</v>
      </c>
      <c r="D1252" s="1">
        <v>322.29000000000002</v>
      </c>
      <c r="E1252" s="1">
        <v>332.73</v>
      </c>
      <c r="F1252" s="1">
        <v>332.73</v>
      </c>
      <c r="G1252" s="1">
        <v>1815700</v>
      </c>
    </row>
    <row r="1253" spans="1:7" x14ac:dyDescent="0.2">
      <c r="A1253" s="38" t="s">
        <v>1365</v>
      </c>
      <c r="B1253" s="1">
        <v>335.5</v>
      </c>
      <c r="C1253" s="1">
        <v>347.13</v>
      </c>
      <c r="D1253" s="1">
        <v>333</v>
      </c>
      <c r="E1253" s="1">
        <v>343.07</v>
      </c>
      <c r="F1253" s="1">
        <v>343.07</v>
      </c>
      <c r="G1253" s="1">
        <v>2036400</v>
      </c>
    </row>
    <row r="1254" spans="1:7" x14ac:dyDescent="0.2">
      <c r="A1254" s="38" t="s">
        <v>1366</v>
      </c>
      <c r="B1254" s="1">
        <v>340.76</v>
      </c>
      <c r="C1254" s="1">
        <v>341.95</v>
      </c>
      <c r="D1254" s="1">
        <v>333.5</v>
      </c>
      <c r="E1254" s="1">
        <v>335.5</v>
      </c>
      <c r="F1254" s="1">
        <v>335.5</v>
      </c>
      <c r="G1254" s="1">
        <v>1582900</v>
      </c>
    </row>
    <row r="1255" spans="1:7" x14ac:dyDescent="0.2">
      <c r="A1255" s="38" t="s">
        <v>1367</v>
      </c>
      <c r="B1255" s="1">
        <v>335.5</v>
      </c>
      <c r="C1255" s="1">
        <v>338.66</v>
      </c>
      <c r="D1255" s="1">
        <v>325.79000000000002</v>
      </c>
      <c r="E1255" s="1">
        <v>334.4</v>
      </c>
      <c r="F1255" s="1">
        <v>334.4</v>
      </c>
      <c r="G1255" s="1">
        <v>2022400</v>
      </c>
    </row>
    <row r="1256" spans="1:7" x14ac:dyDescent="0.2">
      <c r="A1256" s="38" t="s">
        <v>1368</v>
      </c>
      <c r="B1256" s="1">
        <v>335</v>
      </c>
      <c r="C1256" s="1">
        <v>365</v>
      </c>
      <c r="D1256" s="1">
        <v>333.84</v>
      </c>
      <c r="E1256" s="1">
        <v>360.97</v>
      </c>
      <c r="F1256" s="1">
        <v>360.97</v>
      </c>
      <c r="G1256" s="1">
        <v>3228900</v>
      </c>
    </row>
    <row r="1257" spans="1:7" x14ac:dyDescent="0.2">
      <c r="A1257" s="38" t="s">
        <v>1369</v>
      </c>
      <c r="B1257" s="1">
        <v>359.26</v>
      </c>
      <c r="C1257" s="1">
        <v>372.86</v>
      </c>
      <c r="D1257" s="1">
        <v>357.5</v>
      </c>
      <c r="E1257" s="1">
        <v>367.61</v>
      </c>
      <c r="F1257" s="1">
        <v>367.61</v>
      </c>
      <c r="G1257" s="1">
        <v>2718300</v>
      </c>
    </row>
    <row r="1258" spans="1:7" x14ac:dyDescent="0.2">
      <c r="A1258" s="38" t="s">
        <v>1370</v>
      </c>
      <c r="B1258" s="1">
        <v>367.43</v>
      </c>
      <c r="C1258" s="1">
        <v>368.8</v>
      </c>
      <c r="D1258" s="1">
        <v>353.16</v>
      </c>
      <c r="E1258" s="1">
        <v>363.19</v>
      </c>
      <c r="F1258" s="1">
        <v>363.19</v>
      </c>
      <c r="G1258" s="1">
        <v>1902400</v>
      </c>
    </row>
    <row r="1259" spans="1:7" x14ac:dyDescent="0.2">
      <c r="A1259" s="38" t="s">
        <v>1371</v>
      </c>
      <c r="B1259" s="1">
        <v>369.8</v>
      </c>
      <c r="C1259" s="1">
        <v>382.08</v>
      </c>
      <c r="D1259" s="1">
        <v>367.24</v>
      </c>
      <c r="E1259" s="1">
        <v>377.53</v>
      </c>
      <c r="F1259" s="1">
        <v>377.53</v>
      </c>
      <c r="G1259" s="1">
        <v>2079500</v>
      </c>
    </row>
    <row r="1260" spans="1:7" x14ac:dyDescent="0.2">
      <c r="A1260" s="38" t="s">
        <v>1372</v>
      </c>
      <c r="B1260" s="1">
        <v>378</v>
      </c>
      <c r="C1260" s="1">
        <v>386.44</v>
      </c>
      <c r="D1260" s="1">
        <v>377.9</v>
      </c>
      <c r="E1260" s="1">
        <v>385.41</v>
      </c>
      <c r="F1260" s="1">
        <v>385.41</v>
      </c>
      <c r="G1260" s="1">
        <v>1476200</v>
      </c>
    </row>
    <row r="1261" spans="1:7" x14ac:dyDescent="0.2">
      <c r="A1261" s="38" t="s">
        <v>1373</v>
      </c>
      <c r="B1261" s="1">
        <v>389</v>
      </c>
      <c r="C1261" s="1">
        <v>393.93</v>
      </c>
      <c r="D1261" s="1">
        <v>382.48</v>
      </c>
      <c r="E1261" s="1">
        <v>386.56</v>
      </c>
      <c r="F1261" s="1">
        <v>386.56</v>
      </c>
      <c r="G1261" s="1">
        <v>1346100</v>
      </c>
    </row>
    <row r="1262" spans="1:7" x14ac:dyDescent="0.2">
      <c r="A1262" s="38" t="s">
        <v>1374</v>
      </c>
      <c r="B1262" s="1">
        <v>386.11</v>
      </c>
      <c r="C1262" s="1">
        <v>387.79</v>
      </c>
      <c r="D1262" s="1">
        <v>376.55</v>
      </c>
      <c r="E1262" s="1">
        <v>383.69</v>
      </c>
      <c r="F1262" s="1">
        <v>383.69</v>
      </c>
      <c r="G1262" s="1">
        <v>5778800</v>
      </c>
    </row>
    <row r="1263" spans="1:7" x14ac:dyDescent="0.2">
      <c r="A1263" s="38" t="s">
        <v>1375</v>
      </c>
      <c r="B1263" s="1">
        <v>389.42</v>
      </c>
      <c r="C1263" s="1">
        <v>397.76</v>
      </c>
      <c r="D1263" s="1">
        <v>387.64</v>
      </c>
      <c r="E1263" s="1">
        <v>394.12</v>
      </c>
      <c r="F1263" s="1">
        <v>394.12</v>
      </c>
      <c r="G1263" s="1">
        <v>1573300</v>
      </c>
    </row>
    <row r="1264" spans="1:7" x14ac:dyDescent="0.2">
      <c r="A1264" s="38" t="s">
        <v>1376</v>
      </c>
      <c r="B1264" s="1">
        <v>394</v>
      </c>
      <c r="C1264" s="1">
        <v>403.4</v>
      </c>
      <c r="D1264" s="1">
        <v>391.13</v>
      </c>
      <c r="E1264" s="1">
        <v>400.18</v>
      </c>
      <c r="F1264" s="1">
        <v>400.18</v>
      </c>
      <c r="G1264" s="1">
        <v>1532000</v>
      </c>
    </row>
    <row r="1265" spans="1:7" x14ac:dyDescent="0.2">
      <c r="A1265" s="38" t="s">
        <v>1377</v>
      </c>
      <c r="B1265" s="1">
        <v>400.18</v>
      </c>
      <c r="C1265" s="1">
        <v>400.18</v>
      </c>
      <c r="D1265" s="1">
        <v>390.8</v>
      </c>
      <c r="E1265" s="1">
        <v>394.16</v>
      </c>
      <c r="F1265" s="1">
        <v>394.16</v>
      </c>
      <c r="G1265" s="1">
        <v>1643700</v>
      </c>
    </row>
    <row r="1266" spans="1:7" x14ac:dyDescent="0.2">
      <c r="A1266" s="38" t="s">
        <v>1378</v>
      </c>
      <c r="B1266" s="1">
        <v>396</v>
      </c>
      <c r="C1266" s="1">
        <v>396.6</v>
      </c>
      <c r="D1266" s="1">
        <v>380.66</v>
      </c>
      <c r="E1266" s="1">
        <v>387</v>
      </c>
      <c r="F1266" s="1">
        <v>387</v>
      </c>
      <c r="G1266" s="1">
        <v>1692900</v>
      </c>
    </row>
    <row r="1267" spans="1:7" x14ac:dyDescent="0.2">
      <c r="A1267" s="38" t="s">
        <v>1379</v>
      </c>
      <c r="B1267" s="1">
        <v>390.79</v>
      </c>
      <c r="C1267" s="1">
        <v>395.14</v>
      </c>
      <c r="D1267" s="1">
        <v>385.37</v>
      </c>
      <c r="E1267" s="1">
        <v>388.68</v>
      </c>
      <c r="F1267" s="1">
        <v>388.68</v>
      </c>
      <c r="G1267" s="1">
        <v>826900</v>
      </c>
    </row>
    <row r="1268" spans="1:7" x14ac:dyDescent="0.2">
      <c r="A1268" s="38" t="s">
        <v>1380</v>
      </c>
      <c r="B1268" s="1">
        <v>386.08</v>
      </c>
      <c r="C1268" s="1">
        <v>400.33</v>
      </c>
      <c r="D1268" s="1">
        <v>386.08</v>
      </c>
      <c r="E1268" s="1">
        <v>394.39</v>
      </c>
      <c r="F1268" s="1">
        <v>394.39</v>
      </c>
      <c r="G1268" s="1">
        <v>1146300</v>
      </c>
    </row>
    <row r="1269" spans="1:7" x14ac:dyDescent="0.2">
      <c r="A1269" s="38" t="s">
        <v>1381</v>
      </c>
      <c r="B1269" s="1">
        <v>398.51</v>
      </c>
      <c r="C1269" s="1">
        <v>401.45</v>
      </c>
      <c r="D1269" s="1">
        <v>387.55</v>
      </c>
      <c r="E1269" s="1">
        <v>388.85</v>
      </c>
      <c r="F1269" s="1">
        <v>388.85</v>
      </c>
      <c r="G1269" s="1">
        <v>1012500</v>
      </c>
    </row>
    <row r="1270" spans="1:7" x14ac:dyDescent="0.2">
      <c r="A1270" s="38" t="s">
        <v>1382</v>
      </c>
      <c r="B1270" s="1">
        <v>379.42</v>
      </c>
      <c r="C1270" s="1">
        <v>387.17</v>
      </c>
      <c r="D1270" s="1">
        <v>375.61</v>
      </c>
      <c r="E1270" s="1">
        <v>384.85</v>
      </c>
      <c r="F1270" s="1">
        <v>384.85</v>
      </c>
      <c r="G1270" s="1">
        <v>1056900</v>
      </c>
    </row>
    <row r="1271" spans="1:7" x14ac:dyDescent="0.2">
      <c r="A1271" s="38" t="s">
        <v>1383</v>
      </c>
      <c r="B1271" s="1">
        <v>384.27</v>
      </c>
      <c r="C1271" s="1">
        <v>393</v>
      </c>
      <c r="D1271" s="1">
        <v>380.64</v>
      </c>
      <c r="E1271" s="1">
        <v>392.27</v>
      </c>
      <c r="F1271" s="1">
        <v>392.27</v>
      </c>
      <c r="G1271" s="1">
        <v>1086600</v>
      </c>
    </row>
    <row r="1272" spans="1:7" x14ac:dyDescent="0.2">
      <c r="A1272" s="38" t="s">
        <v>1384</v>
      </c>
      <c r="B1272" s="1">
        <v>399</v>
      </c>
      <c r="C1272" s="1">
        <v>403.31</v>
      </c>
      <c r="D1272" s="1">
        <v>388.58</v>
      </c>
      <c r="E1272" s="1">
        <v>393.41</v>
      </c>
      <c r="F1272" s="1">
        <v>393.41</v>
      </c>
      <c r="G1272" s="1">
        <v>1309700</v>
      </c>
    </row>
    <row r="1273" spans="1:7" x14ac:dyDescent="0.2">
      <c r="A1273" s="38" t="s">
        <v>1385</v>
      </c>
      <c r="B1273" s="1">
        <v>392</v>
      </c>
      <c r="C1273" s="1">
        <v>399.85</v>
      </c>
      <c r="D1273" s="1">
        <v>386.83</v>
      </c>
      <c r="E1273" s="1">
        <v>389.26</v>
      </c>
      <c r="F1273" s="1">
        <v>389.26</v>
      </c>
      <c r="G1273" s="1">
        <v>1364100</v>
      </c>
    </row>
    <row r="1274" spans="1:7" x14ac:dyDescent="0.2">
      <c r="A1274" s="38" t="s">
        <v>1386</v>
      </c>
      <c r="B1274" s="1">
        <v>392.85</v>
      </c>
      <c r="C1274" s="1">
        <v>395.71</v>
      </c>
      <c r="D1274" s="1">
        <v>374.02</v>
      </c>
      <c r="E1274" s="1">
        <v>375.35</v>
      </c>
      <c r="F1274" s="1">
        <v>375.35</v>
      </c>
      <c r="G1274" s="1">
        <v>1477200</v>
      </c>
    </row>
    <row r="1275" spans="1:7" x14ac:dyDescent="0.2">
      <c r="A1275" s="38" t="s">
        <v>1387</v>
      </c>
      <c r="B1275" s="1">
        <v>372.45</v>
      </c>
      <c r="C1275" s="1">
        <v>376.5</v>
      </c>
      <c r="D1275" s="1">
        <v>361.28</v>
      </c>
      <c r="E1275" s="1">
        <v>366.27</v>
      </c>
      <c r="F1275" s="1">
        <v>366.27</v>
      </c>
      <c r="G1275" s="1">
        <v>1541300</v>
      </c>
    </row>
    <row r="1276" spans="1:7" x14ac:dyDescent="0.2">
      <c r="A1276" s="38" t="s">
        <v>1388</v>
      </c>
      <c r="B1276" s="1">
        <v>369</v>
      </c>
      <c r="C1276" s="1">
        <v>380.45</v>
      </c>
      <c r="D1276" s="1">
        <v>366.78</v>
      </c>
      <c r="E1276" s="1">
        <v>374.98</v>
      </c>
      <c r="F1276" s="1">
        <v>374.98</v>
      </c>
      <c r="G1276" s="1">
        <v>1352800</v>
      </c>
    </row>
    <row r="1277" spans="1:7" x14ac:dyDescent="0.2">
      <c r="A1277" s="38" t="s">
        <v>1389</v>
      </c>
      <c r="B1277" s="1">
        <v>364.18</v>
      </c>
      <c r="C1277" s="1">
        <v>382.85</v>
      </c>
      <c r="D1277" s="1">
        <v>362.78</v>
      </c>
      <c r="E1277" s="1">
        <v>379.06</v>
      </c>
      <c r="F1277" s="1">
        <v>379.06</v>
      </c>
      <c r="G1277" s="1">
        <v>1230900</v>
      </c>
    </row>
    <row r="1278" spans="1:7" x14ac:dyDescent="0.2">
      <c r="A1278" s="38" t="s">
        <v>1390</v>
      </c>
      <c r="B1278" s="1">
        <v>382.95</v>
      </c>
      <c r="C1278" s="1">
        <v>394.2</v>
      </c>
      <c r="D1278" s="1">
        <v>375.14</v>
      </c>
      <c r="E1278" s="1">
        <v>390.22</v>
      </c>
      <c r="F1278" s="1">
        <v>390.22</v>
      </c>
      <c r="G1278" s="1">
        <v>1426100</v>
      </c>
    </row>
    <row r="1279" spans="1:7" x14ac:dyDescent="0.2">
      <c r="A1279" s="38" t="s">
        <v>1391</v>
      </c>
      <c r="B1279" s="1">
        <v>388.98</v>
      </c>
      <c r="C1279" s="1">
        <v>395.64</v>
      </c>
      <c r="D1279" s="1">
        <v>384.3</v>
      </c>
      <c r="E1279" s="1">
        <v>393.9</v>
      </c>
      <c r="F1279" s="1">
        <v>393.9</v>
      </c>
      <c r="G1279" s="1">
        <v>1152400</v>
      </c>
    </row>
    <row r="1280" spans="1:7" x14ac:dyDescent="0.2">
      <c r="A1280" s="38" t="s">
        <v>1392</v>
      </c>
      <c r="B1280" s="1">
        <v>395.07</v>
      </c>
      <c r="C1280" s="1">
        <v>409.07</v>
      </c>
      <c r="D1280" s="1">
        <v>394.7</v>
      </c>
      <c r="E1280" s="1">
        <v>405.51</v>
      </c>
      <c r="F1280" s="1">
        <v>405.51</v>
      </c>
      <c r="G1280" s="1">
        <v>1521000</v>
      </c>
    </row>
    <row r="1281" spans="1:7" x14ac:dyDescent="0.2">
      <c r="A1281" s="38" t="s">
        <v>1393</v>
      </c>
      <c r="B1281" s="1">
        <v>406.35</v>
      </c>
      <c r="C1281" s="1">
        <v>412.68</v>
      </c>
      <c r="D1281" s="1">
        <v>404.37</v>
      </c>
      <c r="E1281" s="1">
        <v>409.84</v>
      </c>
      <c r="F1281" s="1">
        <v>409.84</v>
      </c>
      <c r="G1281" s="1">
        <v>1014000</v>
      </c>
    </row>
    <row r="1282" spans="1:7" x14ac:dyDescent="0.2">
      <c r="A1282" s="38" t="s">
        <v>1394</v>
      </c>
      <c r="B1282" s="1">
        <v>407.23</v>
      </c>
      <c r="C1282" s="1">
        <v>407.89</v>
      </c>
      <c r="D1282" s="1">
        <v>395.58</v>
      </c>
      <c r="E1282" s="1">
        <v>398.25</v>
      </c>
      <c r="F1282" s="1">
        <v>398.25</v>
      </c>
      <c r="G1282" s="1">
        <v>1502500</v>
      </c>
    </row>
    <row r="1283" spans="1:7" x14ac:dyDescent="0.2">
      <c r="A1283" s="38" t="s">
        <v>1395</v>
      </c>
      <c r="B1283" s="1">
        <v>398.47</v>
      </c>
      <c r="C1283" s="1">
        <v>398.63</v>
      </c>
      <c r="D1283" s="1">
        <v>378.31</v>
      </c>
      <c r="E1283" s="1">
        <v>387.48</v>
      </c>
      <c r="F1283" s="1">
        <v>387.48</v>
      </c>
      <c r="G1283" s="1">
        <v>1491400</v>
      </c>
    </row>
    <row r="1284" spans="1:7" x14ac:dyDescent="0.2">
      <c r="A1284" s="38" t="s">
        <v>1396</v>
      </c>
      <c r="B1284" s="1">
        <v>388.07</v>
      </c>
      <c r="C1284" s="1">
        <v>397.52</v>
      </c>
      <c r="D1284" s="1">
        <v>386.24</v>
      </c>
      <c r="E1284" s="1">
        <v>394</v>
      </c>
      <c r="F1284" s="1">
        <v>394</v>
      </c>
      <c r="G1284" s="1">
        <v>970700</v>
      </c>
    </row>
    <row r="1285" spans="1:7" x14ac:dyDescent="0.2">
      <c r="A1285" s="38" t="s">
        <v>1397</v>
      </c>
      <c r="B1285" s="1">
        <v>393.74</v>
      </c>
      <c r="C1285" s="1">
        <v>399.48</v>
      </c>
      <c r="D1285" s="1">
        <v>389.2</v>
      </c>
      <c r="E1285" s="1">
        <v>392.2</v>
      </c>
      <c r="F1285" s="1">
        <v>392.2</v>
      </c>
      <c r="G1285" s="1">
        <v>1500100</v>
      </c>
    </row>
    <row r="1286" spans="1:7" x14ac:dyDescent="0.2">
      <c r="A1286" s="38" t="s">
        <v>1398</v>
      </c>
      <c r="B1286" s="1">
        <v>381.94</v>
      </c>
      <c r="C1286" s="1">
        <v>382.88</v>
      </c>
      <c r="D1286" s="1">
        <v>370.36</v>
      </c>
      <c r="E1286" s="1">
        <v>373.59</v>
      </c>
      <c r="F1286" s="1">
        <v>373.59</v>
      </c>
      <c r="G1286" s="1">
        <v>2901700</v>
      </c>
    </row>
    <row r="1287" spans="1:7" x14ac:dyDescent="0.2">
      <c r="A1287" s="38" t="s">
        <v>1399</v>
      </c>
      <c r="B1287" s="1">
        <v>375</v>
      </c>
      <c r="C1287" s="1">
        <v>384.48</v>
      </c>
      <c r="D1287" s="1">
        <v>366.08</v>
      </c>
      <c r="E1287" s="1">
        <v>379.55</v>
      </c>
      <c r="F1287" s="1">
        <v>379.55</v>
      </c>
      <c r="G1287" s="1">
        <v>1581300</v>
      </c>
    </row>
    <row r="1288" spans="1:7" x14ac:dyDescent="0.2">
      <c r="A1288" s="38" t="s">
        <v>1400</v>
      </c>
      <c r="B1288" s="1">
        <v>376.38</v>
      </c>
      <c r="C1288" s="1">
        <v>378.28</v>
      </c>
      <c r="D1288" s="1">
        <v>363</v>
      </c>
      <c r="E1288" s="1">
        <v>370.26</v>
      </c>
      <c r="F1288" s="1">
        <v>370.26</v>
      </c>
      <c r="G1288" s="1">
        <v>1617600</v>
      </c>
    </row>
    <row r="1289" spans="1:7" x14ac:dyDescent="0.2">
      <c r="A1289" s="38" t="s">
        <v>1401</v>
      </c>
      <c r="B1289" s="1">
        <v>368.79</v>
      </c>
      <c r="C1289" s="1">
        <v>376.83</v>
      </c>
      <c r="D1289" s="1">
        <v>365.86</v>
      </c>
      <c r="E1289" s="1">
        <v>374.51</v>
      </c>
      <c r="F1289" s="1">
        <v>374.51</v>
      </c>
      <c r="G1289" s="1">
        <v>1211600</v>
      </c>
    </row>
    <row r="1290" spans="1:7" x14ac:dyDescent="0.2">
      <c r="A1290" s="38" t="s">
        <v>1402</v>
      </c>
      <c r="B1290" s="1">
        <v>370.02</v>
      </c>
      <c r="C1290" s="1">
        <v>379.68</v>
      </c>
      <c r="D1290" s="1">
        <v>368.02</v>
      </c>
      <c r="E1290" s="1">
        <v>377.08</v>
      </c>
      <c r="F1290" s="1">
        <v>377.08</v>
      </c>
      <c r="G1290" s="1">
        <v>1029500</v>
      </c>
    </row>
    <row r="1291" spans="1:7" x14ac:dyDescent="0.2">
      <c r="A1291" s="38" t="s">
        <v>1403</v>
      </c>
      <c r="B1291" s="1">
        <v>376.67</v>
      </c>
      <c r="C1291" s="1">
        <v>380.92</v>
      </c>
      <c r="D1291" s="1">
        <v>367.74</v>
      </c>
      <c r="E1291" s="1">
        <v>371.9</v>
      </c>
      <c r="F1291" s="1">
        <v>371.9</v>
      </c>
      <c r="G1291" s="1">
        <v>976500</v>
      </c>
    </row>
    <row r="1292" spans="1:7" x14ac:dyDescent="0.2">
      <c r="A1292" s="38" t="s">
        <v>1404</v>
      </c>
      <c r="B1292" s="1">
        <v>374.34</v>
      </c>
      <c r="C1292" s="1">
        <v>378.12</v>
      </c>
      <c r="D1292" s="1">
        <v>368.51</v>
      </c>
      <c r="E1292" s="1">
        <v>376.02</v>
      </c>
      <c r="F1292" s="1">
        <v>376.02</v>
      </c>
      <c r="G1292" s="1">
        <v>835300</v>
      </c>
    </row>
    <row r="1293" spans="1:7" x14ac:dyDescent="0.2">
      <c r="A1293" s="38" t="s">
        <v>1405</v>
      </c>
      <c r="B1293" s="1">
        <v>378.43</v>
      </c>
      <c r="C1293" s="1">
        <v>382.75</v>
      </c>
      <c r="D1293" s="1">
        <v>364.5</v>
      </c>
      <c r="E1293" s="1">
        <v>366.69</v>
      </c>
      <c r="F1293" s="1">
        <v>366.69</v>
      </c>
      <c r="G1293" s="1">
        <v>859100</v>
      </c>
    </row>
    <row r="1294" spans="1:7" x14ac:dyDescent="0.2">
      <c r="A1294" s="38" t="s">
        <v>1406</v>
      </c>
      <c r="B1294" s="1">
        <v>368.45</v>
      </c>
      <c r="C1294" s="1">
        <v>369.19</v>
      </c>
      <c r="D1294" s="1">
        <v>353.17</v>
      </c>
      <c r="E1294" s="1">
        <v>355.96</v>
      </c>
      <c r="F1294" s="1">
        <v>355.96</v>
      </c>
      <c r="G1294" s="1">
        <v>1345400</v>
      </c>
    </row>
    <row r="1295" spans="1:7" x14ac:dyDescent="0.2">
      <c r="A1295" s="38" t="s">
        <v>1407</v>
      </c>
      <c r="B1295" s="1">
        <v>355.93</v>
      </c>
      <c r="C1295" s="1">
        <v>370.5</v>
      </c>
      <c r="D1295" s="1">
        <v>353.55</v>
      </c>
      <c r="E1295" s="1">
        <v>368.29</v>
      </c>
      <c r="F1295" s="1">
        <v>368.29</v>
      </c>
      <c r="G1295" s="1">
        <v>1643800</v>
      </c>
    </row>
    <row r="1296" spans="1:7" x14ac:dyDescent="0.2">
      <c r="A1296" s="38" t="s">
        <v>1408</v>
      </c>
      <c r="B1296" s="1">
        <v>367.75</v>
      </c>
      <c r="C1296" s="1">
        <v>369.36</v>
      </c>
      <c r="D1296" s="1">
        <v>363</v>
      </c>
      <c r="E1296" s="1">
        <v>364.94</v>
      </c>
      <c r="F1296" s="1">
        <v>364.94</v>
      </c>
      <c r="G1296" s="1">
        <v>1045600</v>
      </c>
    </row>
    <row r="1297" spans="1:7" x14ac:dyDescent="0.2">
      <c r="A1297" s="38" t="s">
        <v>1409</v>
      </c>
      <c r="B1297" s="1">
        <v>360.58</v>
      </c>
      <c r="C1297" s="1">
        <v>361.34</v>
      </c>
      <c r="D1297" s="1">
        <v>342.28</v>
      </c>
      <c r="E1297" s="1">
        <v>346.61</v>
      </c>
      <c r="F1297" s="1">
        <v>346.61</v>
      </c>
      <c r="G1297" s="1">
        <v>2325500</v>
      </c>
    </row>
    <row r="1298" spans="1:7" x14ac:dyDescent="0.2">
      <c r="A1298" s="38" t="s">
        <v>1410</v>
      </c>
      <c r="B1298" s="1">
        <v>344</v>
      </c>
      <c r="C1298" s="1">
        <v>346.98</v>
      </c>
      <c r="D1298" s="1">
        <v>337.5</v>
      </c>
      <c r="E1298" s="1">
        <v>344.56</v>
      </c>
      <c r="F1298" s="1">
        <v>344.56</v>
      </c>
      <c r="G1298" s="1">
        <v>1389900</v>
      </c>
    </row>
    <row r="1299" spans="1:7" x14ac:dyDescent="0.2">
      <c r="A1299" s="38" t="s">
        <v>1411</v>
      </c>
      <c r="B1299" s="1">
        <v>342.43</v>
      </c>
      <c r="C1299" s="1">
        <v>346.76</v>
      </c>
      <c r="D1299" s="1">
        <v>338.77</v>
      </c>
      <c r="E1299" s="1">
        <v>338.99</v>
      </c>
      <c r="F1299" s="1">
        <v>338.99</v>
      </c>
      <c r="G1299" s="1">
        <v>914300</v>
      </c>
    </row>
    <row r="1300" spans="1:7" x14ac:dyDescent="0.2">
      <c r="A1300" s="38" t="s">
        <v>1412</v>
      </c>
      <c r="B1300" s="1">
        <v>334.25</v>
      </c>
      <c r="C1300" s="1">
        <v>347.73</v>
      </c>
      <c r="D1300" s="1">
        <v>331.74</v>
      </c>
      <c r="E1300" s="1">
        <v>341.27</v>
      </c>
      <c r="F1300" s="1">
        <v>341.27</v>
      </c>
      <c r="G1300" s="1">
        <v>1471800</v>
      </c>
    </row>
    <row r="1301" spans="1:7" x14ac:dyDescent="0.2">
      <c r="A1301" s="38" t="s">
        <v>1413</v>
      </c>
      <c r="B1301" s="1">
        <v>341.39</v>
      </c>
      <c r="C1301" s="1">
        <v>345</v>
      </c>
      <c r="D1301" s="1">
        <v>339.44</v>
      </c>
      <c r="E1301" s="1">
        <v>340.93</v>
      </c>
      <c r="F1301" s="1">
        <v>340.93</v>
      </c>
      <c r="G1301" s="1">
        <v>988200</v>
      </c>
    </row>
    <row r="1302" spans="1:7" x14ac:dyDescent="0.2">
      <c r="A1302" s="38" t="s">
        <v>1414</v>
      </c>
      <c r="B1302" s="1">
        <v>344.42</v>
      </c>
      <c r="C1302" s="1">
        <v>350.21</v>
      </c>
      <c r="D1302" s="1">
        <v>342.3</v>
      </c>
      <c r="E1302" s="1">
        <v>349.12</v>
      </c>
      <c r="F1302" s="1">
        <v>349.12</v>
      </c>
      <c r="G1302" s="1">
        <v>971900</v>
      </c>
    </row>
    <row r="1303" spans="1:7" x14ac:dyDescent="0.2">
      <c r="A1303" s="38" t="s">
        <v>1415</v>
      </c>
      <c r="B1303" s="1">
        <v>352.02</v>
      </c>
      <c r="C1303" s="1">
        <v>356.98</v>
      </c>
      <c r="D1303" s="1">
        <v>351</v>
      </c>
      <c r="E1303" s="1">
        <v>356</v>
      </c>
      <c r="F1303" s="1">
        <v>356</v>
      </c>
      <c r="G1303" s="1">
        <v>1201000</v>
      </c>
    </row>
    <row r="1304" spans="1:7" x14ac:dyDescent="0.2">
      <c r="A1304" s="38" t="s">
        <v>1416</v>
      </c>
      <c r="B1304" s="1">
        <v>356.94</v>
      </c>
      <c r="C1304" s="1">
        <v>360.48</v>
      </c>
      <c r="D1304" s="1">
        <v>353.18</v>
      </c>
      <c r="E1304" s="1">
        <v>355.3</v>
      </c>
      <c r="F1304" s="1">
        <v>355.3</v>
      </c>
      <c r="G1304" s="1">
        <v>799800</v>
      </c>
    </row>
    <row r="1305" spans="1:7" x14ac:dyDescent="0.2">
      <c r="A1305" s="38" t="s">
        <v>1417</v>
      </c>
      <c r="B1305" s="1">
        <v>355.65</v>
      </c>
      <c r="C1305" s="1">
        <v>360.56</v>
      </c>
      <c r="D1305" s="1">
        <v>353.34</v>
      </c>
      <c r="E1305" s="1">
        <v>354.13</v>
      </c>
      <c r="F1305" s="1">
        <v>354.13</v>
      </c>
      <c r="G1305" s="1">
        <v>916400</v>
      </c>
    </row>
    <row r="1306" spans="1:7" x14ac:dyDescent="0.2">
      <c r="A1306" s="38" t="s">
        <v>1418</v>
      </c>
      <c r="B1306" s="1">
        <v>355.03</v>
      </c>
      <c r="C1306" s="1">
        <v>361.29</v>
      </c>
      <c r="D1306" s="1">
        <v>350.78</v>
      </c>
      <c r="E1306" s="1">
        <v>361.25</v>
      </c>
      <c r="F1306" s="1">
        <v>361.25</v>
      </c>
      <c r="G1306" s="1">
        <v>1064300</v>
      </c>
    </row>
    <row r="1307" spans="1:7" x14ac:dyDescent="0.2">
      <c r="A1307" s="38" t="s">
        <v>1419</v>
      </c>
      <c r="B1307" s="1">
        <v>364.45</v>
      </c>
      <c r="C1307" s="1">
        <v>371.51</v>
      </c>
      <c r="D1307" s="1">
        <v>362.94</v>
      </c>
      <c r="E1307" s="1">
        <v>366.68</v>
      </c>
      <c r="F1307" s="1">
        <v>366.68</v>
      </c>
      <c r="G1307" s="1">
        <v>1370300</v>
      </c>
    </row>
    <row r="1308" spans="1:7" x14ac:dyDescent="0.2">
      <c r="A1308" s="38" t="s">
        <v>1420</v>
      </c>
      <c r="B1308" s="1">
        <v>363.46</v>
      </c>
      <c r="C1308" s="1">
        <v>363.59</v>
      </c>
      <c r="D1308" s="1">
        <v>356.03</v>
      </c>
      <c r="E1308" s="1">
        <v>356.96</v>
      </c>
      <c r="F1308" s="1">
        <v>356.96</v>
      </c>
      <c r="G1308" s="1">
        <v>1280100</v>
      </c>
    </row>
    <row r="1309" spans="1:7" x14ac:dyDescent="0.2">
      <c r="A1309" s="38" t="s">
        <v>1421</v>
      </c>
      <c r="B1309" s="1">
        <v>356.83</v>
      </c>
      <c r="C1309" s="1">
        <v>364.41</v>
      </c>
      <c r="D1309" s="1">
        <v>356.75</v>
      </c>
      <c r="E1309" s="1">
        <v>359.31</v>
      </c>
      <c r="F1309" s="1">
        <v>359.31</v>
      </c>
      <c r="G1309" s="1">
        <v>810600</v>
      </c>
    </row>
    <row r="1310" spans="1:7" x14ac:dyDescent="0.2">
      <c r="A1310" s="38" t="s">
        <v>1422</v>
      </c>
      <c r="B1310" s="1">
        <v>364.06</v>
      </c>
      <c r="C1310" s="1">
        <v>364.27</v>
      </c>
      <c r="D1310" s="1">
        <v>356.05</v>
      </c>
      <c r="E1310" s="1">
        <v>358.8</v>
      </c>
      <c r="F1310" s="1">
        <v>358.8</v>
      </c>
      <c r="G1310" s="1">
        <v>677500</v>
      </c>
    </row>
    <row r="1311" spans="1:7" x14ac:dyDescent="0.2">
      <c r="A1311" s="38" t="s">
        <v>1423</v>
      </c>
      <c r="B1311" s="1">
        <v>356.5</v>
      </c>
      <c r="C1311" s="1">
        <v>369.35</v>
      </c>
      <c r="D1311" s="1">
        <v>356.44</v>
      </c>
      <c r="E1311" s="1">
        <v>367.23</v>
      </c>
      <c r="F1311" s="1">
        <v>367.23</v>
      </c>
      <c r="G1311" s="1">
        <v>939400</v>
      </c>
    </row>
    <row r="1312" spans="1:7" x14ac:dyDescent="0.2">
      <c r="A1312" s="38" t="s">
        <v>1424</v>
      </c>
      <c r="B1312" s="1">
        <v>365.99</v>
      </c>
      <c r="C1312" s="1">
        <v>368.53</v>
      </c>
      <c r="D1312" s="1">
        <v>355.22</v>
      </c>
      <c r="E1312" s="1">
        <v>359.57</v>
      </c>
      <c r="F1312" s="1">
        <v>359.57</v>
      </c>
      <c r="G1312" s="1">
        <v>1694900</v>
      </c>
    </row>
    <row r="1313" spans="1:7" x14ac:dyDescent="0.2">
      <c r="A1313" s="38" t="s">
        <v>1425</v>
      </c>
      <c r="B1313" s="1">
        <v>358.33</v>
      </c>
      <c r="C1313" s="1">
        <v>359.75</v>
      </c>
      <c r="D1313" s="1">
        <v>344.27</v>
      </c>
      <c r="E1313" s="1">
        <v>352.71</v>
      </c>
      <c r="F1313" s="1">
        <v>352.71</v>
      </c>
      <c r="G1313" s="1">
        <v>2466100</v>
      </c>
    </row>
    <row r="1314" spans="1:7" x14ac:dyDescent="0.2">
      <c r="A1314" s="38" t="s">
        <v>1426</v>
      </c>
      <c r="B1314" s="1">
        <v>349.92</v>
      </c>
      <c r="C1314" s="1">
        <v>357.7</v>
      </c>
      <c r="D1314" s="1">
        <v>347.54</v>
      </c>
      <c r="E1314" s="1">
        <v>352.63</v>
      </c>
      <c r="F1314" s="1">
        <v>352.63</v>
      </c>
      <c r="G1314" s="1">
        <v>882500</v>
      </c>
    </row>
    <row r="1315" spans="1:7" x14ac:dyDescent="0.2">
      <c r="A1315" s="38" t="s">
        <v>1427</v>
      </c>
      <c r="B1315" s="1">
        <v>351.16</v>
      </c>
      <c r="C1315" s="1">
        <v>352.44</v>
      </c>
      <c r="D1315" s="1">
        <v>342.32</v>
      </c>
      <c r="E1315" s="1">
        <v>342.37</v>
      </c>
      <c r="F1315" s="1">
        <v>342.37</v>
      </c>
      <c r="G1315" s="1">
        <v>1602900</v>
      </c>
    </row>
    <row r="1316" spans="1:7" x14ac:dyDescent="0.2">
      <c r="A1316" s="38" t="s">
        <v>1428</v>
      </c>
      <c r="B1316" s="1">
        <v>342.32</v>
      </c>
      <c r="C1316" s="1">
        <v>345.46</v>
      </c>
      <c r="D1316" s="1">
        <v>330.54</v>
      </c>
      <c r="E1316" s="1">
        <v>336.01</v>
      </c>
      <c r="F1316" s="1">
        <v>336.01</v>
      </c>
      <c r="G1316" s="1">
        <v>1698600</v>
      </c>
    </row>
    <row r="1317" spans="1:7" x14ac:dyDescent="0.2">
      <c r="A1317" s="38" t="s">
        <v>1429</v>
      </c>
      <c r="B1317" s="1">
        <v>338.01</v>
      </c>
      <c r="C1317" s="1">
        <v>343.8</v>
      </c>
      <c r="D1317" s="1">
        <v>335</v>
      </c>
      <c r="E1317" s="1">
        <v>337</v>
      </c>
      <c r="F1317" s="1">
        <v>337</v>
      </c>
      <c r="G1317" s="1">
        <v>974700</v>
      </c>
    </row>
    <row r="1318" spans="1:7" x14ac:dyDescent="0.2">
      <c r="A1318" s="38" t="s">
        <v>1430</v>
      </c>
      <c r="B1318" s="1">
        <v>336.09</v>
      </c>
      <c r="C1318" s="1">
        <v>342.35</v>
      </c>
      <c r="D1318" s="1">
        <v>331.71</v>
      </c>
      <c r="E1318" s="1">
        <v>342.02</v>
      </c>
      <c r="F1318" s="1">
        <v>342.02</v>
      </c>
      <c r="G1318" s="1">
        <v>1307900</v>
      </c>
    </row>
    <row r="1319" spans="1:7" x14ac:dyDescent="0.2">
      <c r="A1319" s="38" t="s">
        <v>1431</v>
      </c>
      <c r="B1319" s="1">
        <v>340.69</v>
      </c>
      <c r="C1319" s="1">
        <v>346.25</v>
      </c>
      <c r="D1319" s="1">
        <v>335.79</v>
      </c>
      <c r="E1319" s="1">
        <v>345.8</v>
      </c>
      <c r="F1319" s="1">
        <v>345.8</v>
      </c>
      <c r="G1319" s="1">
        <v>1549800</v>
      </c>
    </row>
    <row r="1320" spans="1:7" x14ac:dyDescent="0.2">
      <c r="A1320" s="38" t="s">
        <v>1432</v>
      </c>
      <c r="B1320" s="1">
        <v>348.1</v>
      </c>
      <c r="C1320" s="1">
        <v>352.99</v>
      </c>
      <c r="D1320" s="1">
        <v>343.18</v>
      </c>
      <c r="E1320" s="1">
        <v>352.87</v>
      </c>
      <c r="F1320" s="1">
        <v>352.87</v>
      </c>
      <c r="G1320" s="1">
        <v>2568200</v>
      </c>
    </row>
    <row r="1321" spans="1:7" x14ac:dyDescent="0.2">
      <c r="A1321" s="38" t="s">
        <v>1433</v>
      </c>
      <c r="B1321" s="1">
        <v>338</v>
      </c>
      <c r="C1321" s="1">
        <v>348.29</v>
      </c>
      <c r="D1321" s="1">
        <v>333.28</v>
      </c>
      <c r="E1321" s="1">
        <v>337.86</v>
      </c>
      <c r="F1321" s="1">
        <v>337.86</v>
      </c>
      <c r="G1321" s="1">
        <v>2078900</v>
      </c>
    </row>
    <row r="1322" spans="1:7" x14ac:dyDescent="0.2">
      <c r="A1322" s="38" t="s">
        <v>1434</v>
      </c>
      <c r="B1322" s="1">
        <v>345.25</v>
      </c>
      <c r="C1322" s="1">
        <v>349.4</v>
      </c>
      <c r="D1322" s="1">
        <v>341.51</v>
      </c>
      <c r="E1322" s="1">
        <v>344.1</v>
      </c>
      <c r="F1322" s="1">
        <v>344.1</v>
      </c>
      <c r="G1322" s="1">
        <v>1585800</v>
      </c>
    </row>
    <row r="1323" spans="1:7" x14ac:dyDescent="0.2">
      <c r="A1323" s="38" t="s">
        <v>1435</v>
      </c>
      <c r="B1323" s="1">
        <v>341.92</v>
      </c>
      <c r="C1323" s="1">
        <v>349.92</v>
      </c>
      <c r="D1323" s="1">
        <v>340.22</v>
      </c>
      <c r="E1323" s="1">
        <v>349</v>
      </c>
      <c r="F1323" s="1">
        <v>349</v>
      </c>
      <c r="G1323" s="1">
        <v>1435500</v>
      </c>
    </row>
    <row r="1324" spans="1:7" x14ac:dyDescent="0.2">
      <c r="A1324" s="38" t="s">
        <v>1436</v>
      </c>
      <c r="B1324" s="1">
        <v>351.88</v>
      </c>
      <c r="C1324" s="1">
        <v>352.36</v>
      </c>
      <c r="D1324" s="1">
        <v>344.8</v>
      </c>
      <c r="E1324" s="1">
        <v>348.99</v>
      </c>
      <c r="F1324" s="1">
        <v>348.99</v>
      </c>
      <c r="G1324" s="1">
        <v>972500</v>
      </c>
    </row>
    <row r="1325" spans="1:7" x14ac:dyDescent="0.2">
      <c r="A1325" s="38" t="s">
        <v>1437</v>
      </c>
      <c r="B1325" s="1">
        <v>346.39</v>
      </c>
      <c r="C1325" s="1">
        <v>347.46</v>
      </c>
      <c r="D1325" s="1">
        <v>336.36</v>
      </c>
      <c r="E1325" s="1">
        <v>343.21</v>
      </c>
      <c r="F1325" s="1">
        <v>343.21</v>
      </c>
      <c r="G1325" s="1">
        <v>1211000</v>
      </c>
    </row>
    <row r="1326" spans="1:7" x14ac:dyDescent="0.2">
      <c r="A1326" s="38" t="s">
        <v>1438</v>
      </c>
      <c r="B1326" s="1">
        <v>338.46</v>
      </c>
      <c r="C1326" s="1">
        <v>345.41</v>
      </c>
      <c r="D1326" s="1">
        <v>338.46</v>
      </c>
      <c r="E1326" s="1">
        <v>345.12</v>
      </c>
      <c r="F1326" s="1">
        <v>345.12</v>
      </c>
      <c r="G1326" s="1">
        <v>1307600</v>
      </c>
    </row>
    <row r="1327" spans="1:7" x14ac:dyDescent="0.2">
      <c r="A1327" s="38" t="s">
        <v>1439</v>
      </c>
      <c r="B1327" s="1">
        <v>339.75</v>
      </c>
      <c r="C1327" s="1">
        <v>343.21</v>
      </c>
      <c r="D1327" s="1">
        <v>321.95</v>
      </c>
      <c r="E1327" s="1">
        <v>322.14999999999998</v>
      </c>
      <c r="F1327" s="1">
        <v>322.14999999999998</v>
      </c>
      <c r="G1327" s="1">
        <v>2854700</v>
      </c>
    </row>
    <row r="1328" spans="1:7" x14ac:dyDescent="0.2">
      <c r="A1328" s="38" t="s">
        <v>1440</v>
      </c>
      <c r="B1328" s="1">
        <v>326.2</v>
      </c>
      <c r="C1328" s="1">
        <v>328.45</v>
      </c>
      <c r="D1328" s="1">
        <v>311.8</v>
      </c>
      <c r="E1328" s="1">
        <v>312.8</v>
      </c>
      <c r="F1328" s="1">
        <v>312.8</v>
      </c>
      <c r="G1328" s="1">
        <v>2526800</v>
      </c>
    </row>
    <row r="1329" spans="1:7" x14ac:dyDescent="0.2">
      <c r="A1329" s="38" t="s">
        <v>1441</v>
      </c>
      <c r="B1329" s="1">
        <v>315.39999999999998</v>
      </c>
      <c r="C1329" s="1">
        <v>321.14</v>
      </c>
      <c r="D1329" s="1">
        <v>311.18</v>
      </c>
      <c r="E1329" s="1">
        <v>319.05</v>
      </c>
      <c r="F1329" s="1">
        <v>319.05</v>
      </c>
      <c r="G1329" s="1">
        <v>1911900</v>
      </c>
    </row>
    <row r="1330" spans="1:7" x14ac:dyDescent="0.2">
      <c r="A1330" s="38" t="s">
        <v>1442</v>
      </c>
      <c r="B1330" s="1">
        <v>319.75</v>
      </c>
      <c r="C1330" s="1">
        <v>326.45</v>
      </c>
      <c r="D1330" s="1">
        <v>318.20999999999998</v>
      </c>
      <c r="E1330" s="1">
        <v>324.33</v>
      </c>
      <c r="F1330" s="1">
        <v>324.33</v>
      </c>
      <c r="G1330" s="1">
        <v>1566700</v>
      </c>
    </row>
    <row r="1331" spans="1:7" x14ac:dyDescent="0.2">
      <c r="A1331" s="38" t="s">
        <v>1443</v>
      </c>
      <c r="B1331" s="1">
        <v>320.57</v>
      </c>
      <c r="C1331" s="1">
        <v>322.08</v>
      </c>
      <c r="D1331" s="1">
        <v>306.25</v>
      </c>
      <c r="E1331" s="1">
        <v>313.22000000000003</v>
      </c>
      <c r="F1331" s="1">
        <v>313.22000000000003</v>
      </c>
      <c r="G1331" s="1">
        <v>2018600</v>
      </c>
    </row>
    <row r="1332" spans="1:7" x14ac:dyDescent="0.2">
      <c r="A1332" s="38" t="s">
        <v>1444</v>
      </c>
      <c r="B1332" s="1">
        <v>312.38</v>
      </c>
      <c r="C1332" s="1">
        <v>323.61</v>
      </c>
      <c r="D1332" s="1">
        <v>312.38</v>
      </c>
      <c r="E1332" s="1">
        <v>320.23</v>
      </c>
      <c r="F1332" s="1">
        <v>320.23</v>
      </c>
      <c r="G1332" s="1">
        <v>1701600</v>
      </c>
    </row>
    <row r="1333" spans="1:7" x14ac:dyDescent="0.2">
      <c r="A1333" s="38" t="s">
        <v>1445</v>
      </c>
      <c r="B1333" s="1">
        <v>315.81</v>
      </c>
      <c r="C1333" s="1">
        <v>325.24</v>
      </c>
      <c r="D1333" s="1">
        <v>314.13</v>
      </c>
      <c r="E1333" s="1">
        <v>316.88</v>
      </c>
      <c r="F1333" s="1">
        <v>316.88</v>
      </c>
      <c r="G1333" s="1">
        <v>2239800</v>
      </c>
    </row>
    <row r="1334" spans="1:7" x14ac:dyDescent="0.2">
      <c r="A1334" s="38" t="s">
        <v>1446</v>
      </c>
      <c r="B1334" s="1">
        <v>321</v>
      </c>
      <c r="C1334" s="1">
        <v>328.85</v>
      </c>
      <c r="D1334" s="1">
        <v>319.06</v>
      </c>
      <c r="E1334" s="1">
        <v>324.17</v>
      </c>
      <c r="F1334" s="1">
        <v>324.17</v>
      </c>
      <c r="G1334" s="1">
        <v>1378700</v>
      </c>
    </row>
    <row r="1335" spans="1:7" x14ac:dyDescent="0.2">
      <c r="A1335" s="38" t="s">
        <v>1447</v>
      </c>
      <c r="B1335" s="1">
        <v>328.75</v>
      </c>
      <c r="C1335" s="1">
        <v>331.57</v>
      </c>
      <c r="D1335" s="1">
        <v>318.73</v>
      </c>
      <c r="E1335" s="1">
        <v>320.60000000000002</v>
      </c>
      <c r="F1335" s="1">
        <v>320.60000000000002</v>
      </c>
      <c r="G1335" s="1">
        <v>1450700</v>
      </c>
    </row>
    <row r="1336" spans="1:7" x14ac:dyDescent="0.2">
      <c r="A1336" s="38" t="s">
        <v>1448</v>
      </c>
      <c r="B1336" s="1">
        <v>317.87</v>
      </c>
      <c r="C1336" s="1">
        <v>327.24</v>
      </c>
      <c r="D1336" s="1">
        <v>315.95</v>
      </c>
      <c r="E1336" s="1">
        <v>320.72000000000003</v>
      </c>
      <c r="F1336" s="1">
        <v>320.72000000000003</v>
      </c>
      <c r="G1336" s="1">
        <v>813100</v>
      </c>
    </row>
    <row r="1337" spans="1:7" x14ac:dyDescent="0.2">
      <c r="A1337" s="38" t="s">
        <v>1449</v>
      </c>
      <c r="B1337" s="1">
        <v>322.85000000000002</v>
      </c>
      <c r="C1337" s="1">
        <v>329</v>
      </c>
      <c r="D1337" s="1">
        <v>321.02</v>
      </c>
      <c r="E1337" s="1">
        <v>326.63</v>
      </c>
      <c r="F1337" s="1">
        <v>326.63</v>
      </c>
      <c r="G1337" s="1">
        <v>1067900</v>
      </c>
    </row>
    <row r="1338" spans="1:7" x14ac:dyDescent="0.2">
      <c r="A1338" s="38" t="s">
        <v>1450</v>
      </c>
      <c r="B1338" s="1">
        <v>330</v>
      </c>
      <c r="C1338" s="1">
        <v>346.99</v>
      </c>
      <c r="D1338" s="1">
        <v>329.88</v>
      </c>
      <c r="E1338" s="1">
        <v>345.76</v>
      </c>
      <c r="F1338" s="1">
        <v>345.76</v>
      </c>
      <c r="G1338" s="1">
        <v>1735300</v>
      </c>
    </row>
    <row r="1339" spans="1:7" x14ac:dyDescent="0.2">
      <c r="A1339" s="38" t="s">
        <v>1451</v>
      </c>
      <c r="B1339" s="1">
        <v>351.1</v>
      </c>
      <c r="C1339" s="1">
        <v>362.29</v>
      </c>
      <c r="D1339" s="1">
        <v>351.1</v>
      </c>
      <c r="E1339" s="1">
        <v>357.46</v>
      </c>
      <c r="F1339" s="1">
        <v>357.46</v>
      </c>
      <c r="G1339" s="1">
        <v>2334400</v>
      </c>
    </row>
    <row r="1340" spans="1:7" x14ac:dyDescent="0.2">
      <c r="A1340" s="38" t="s">
        <v>1452</v>
      </c>
      <c r="B1340" s="1">
        <v>357.22</v>
      </c>
      <c r="C1340" s="1">
        <v>357.92</v>
      </c>
      <c r="D1340" s="1">
        <v>352.22</v>
      </c>
      <c r="E1340" s="1">
        <v>353.31</v>
      </c>
      <c r="F1340" s="1">
        <v>353.31</v>
      </c>
      <c r="G1340" s="1">
        <v>1020900</v>
      </c>
    </row>
    <row r="1341" spans="1:7" x14ac:dyDescent="0.2">
      <c r="A1341" s="38" t="s">
        <v>1453</v>
      </c>
      <c r="B1341" s="1">
        <v>351.8</v>
      </c>
      <c r="C1341" s="1">
        <v>361.79</v>
      </c>
      <c r="D1341" s="1">
        <v>351</v>
      </c>
      <c r="E1341" s="1">
        <v>361.27</v>
      </c>
      <c r="F1341" s="1">
        <v>361.27</v>
      </c>
      <c r="G1341" s="1">
        <v>1241400</v>
      </c>
    </row>
    <row r="1342" spans="1:7" x14ac:dyDescent="0.2">
      <c r="A1342" s="38" t="s">
        <v>1454</v>
      </c>
      <c r="B1342" s="1">
        <v>364</v>
      </c>
      <c r="C1342" s="1">
        <v>369.13</v>
      </c>
      <c r="D1342" s="1">
        <v>360.16</v>
      </c>
      <c r="E1342" s="1">
        <v>365.03</v>
      </c>
      <c r="F1342" s="1">
        <v>365.03</v>
      </c>
      <c r="G1342" s="1">
        <v>1156700</v>
      </c>
    </row>
    <row r="1343" spans="1:7" x14ac:dyDescent="0.2">
      <c r="A1343" s="38" t="s">
        <v>1455</v>
      </c>
      <c r="B1343" s="1">
        <v>367.74</v>
      </c>
      <c r="C1343" s="1">
        <v>371.96</v>
      </c>
      <c r="D1343" s="1">
        <v>361.23</v>
      </c>
      <c r="E1343" s="1">
        <v>366.59</v>
      </c>
      <c r="F1343" s="1">
        <v>366.59</v>
      </c>
      <c r="G1343" s="1">
        <v>1226500</v>
      </c>
    </row>
    <row r="1344" spans="1:7" x14ac:dyDescent="0.2">
      <c r="A1344" s="38" t="s">
        <v>1456</v>
      </c>
      <c r="B1344" s="1">
        <v>363.8</v>
      </c>
      <c r="C1344" s="1">
        <v>373</v>
      </c>
      <c r="D1344" s="1">
        <v>363</v>
      </c>
      <c r="E1344" s="1">
        <v>369.23</v>
      </c>
      <c r="F1344" s="1">
        <v>369.23</v>
      </c>
      <c r="G1344" s="1">
        <v>995500</v>
      </c>
    </row>
    <row r="1345" spans="1:7" x14ac:dyDescent="0.2">
      <c r="A1345" s="38" t="s">
        <v>1457</v>
      </c>
      <c r="B1345" s="1">
        <v>367</v>
      </c>
      <c r="C1345" s="1">
        <v>368.73</v>
      </c>
      <c r="D1345" s="1">
        <v>349.62</v>
      </c>
      <c r="E1345" s="1">
        <v>358.19</v>
      </c>
      <c r="F1345" s="1">
        <v>358.19</v>
      </c>
      <c r="G1345" s="1">
        <v>1836100</v>
      </c>
    </row>
    <row r="1346" spans="1:7" x14ac:dyDescent="0.2">
      <c r="A1346" s="38" t="s">
        <v>1458</v>
      </c>
      <c r="B1346" s="1">
        <v>361.32</v>
      </c>
      <c r="C1346" s="1">
        <v>363.76</v>
      </c>
      <c r="D1346" s="1">
        <v>354.9</v>
      </c>
      <c r="E1346" s="1">
        <v>358.17</v>
      </c>
      <c r="F1346" s="1">
        <v>358.17</v>
      </c>
      <c r="G1346" s="1">
        <v>1326600</v>
      </c>
    </row>
    <row r="1347" spans="1:7" x14ac:dyDescent="0.2">
      <c r="A1347" s="38" t="s">
        <v>1459</v>
      </c>
      <c r="B1347" s="1">
        <v>362.08</v>
      </c>
      <c r="C1347" s="1">
        <v>363.8</v>
      </c>
      <c r="D1347" s="1">
        <v>352.06</v>
      </c>
      <c r="E1347" s="1">
        <v>353.92</v>
      </c>
      <c r="F1347" s="1">
        <v>353.92</v>
      </c>
      <c r="G1347" s="1">
        <v>1458500</v>
      </c>
    </row>
    <row r="1348" spans="1:7" x14ac:dyDescent="0.2">
      <c r="A1348" s="38" t="s">
        <v>1460</v>
      </c>
      <c r="B1348" s="1">
        <v>353.49</v>
      </c>
      <c r="C1348" s="1">
        <v>356.28</v>
      </c>
      <c r="D1348" s="1">
        <v>342.69</v>
      </c>
      <c r="E1348" s="1">
        <v>345.66</v>
      </c>
      <c r="F1348" s="1">
        <v>345.66</v>
      </c>
      <c r="G1348" s="1">
        <v>5188700</v>
      </c>
    </row>
    <row r="1349" spans="1:7" x14ac:dyDescent="0.2">
      <c r="A1349" s="38" t="s">
        <v>1461</v>
      </c>
      <c r="B1349" s="1">
        <v>286.26</v>
      </c>
      <c r="C1349" s="1">
        <v>303.98</v>
      </c>
      <c r="D1349" s="1">
        <v>278</v>
      </c>
      <c r="E1349" s="1">
        <v>284.93</v>
      </c>
      <c r="F1349" s="1">
        <v>284.93</v>
      </c>
      <c r="G1349" s="1">
        <v>21575300</v>
      </c>
    </row>
    <row r="1350" spans="1:7" x14ac:dyDescent="0.2">
      <c r="A1350" s="38" t="s">
        <v>1462</v>
      </c>
      <c r="B1350" s="1">
        <v>288.31</v>
      </c>
      <c r="C1350" s="1">
        <v>296.54000000000002</v>
      </c>
      <c r="D1350" s="1">
        <v>283</v>
      </c>
      <c r="E1350" s="1">
        <v>291.36</v>
      </c>
      <c r="F1350" s="1">
        <v>291.36</v>
      </c>
      <c r="G1350" s="1">
        <v>7085900</v>
      </c>
    </row>
    <row r="1351" spans="1:7" x14ac:dyDescent="0.2">
      <c r="A1351" s="38" t="s">
        <v>1463</v>
      </c>
      <c r="B1351" s="1">
        <v>292.51</v>
      </c>
      <c r="C1351" s="1">
        <v>300.77999999999997</v>
      </c>
      <c r="D1351" s="1">
        <v>289.99</v>
      </c>
      <c r="E1351" s="1">
        <v>300.60000000000002</v>
      </c>
      <c r="F1351" s="1">
        <v>300.60000000000002</v>
      </c>
      <c r="G1351" s="1">
        <v>3485100</v>
      </c>
    </row>
    <row r="1352" spans="1:7" x14ac:dyDescent="0.2">
      <c r="A1352" s="38" t="s">
        <v>1464</v>
      </c>
      <c r="B1352" s="1">
        <v>300.61</v>
      </c>
      <c r="C1352" s="1">
        <v>301.8</v>
      </c>
      <c r="D1352" s="1">
        <v>293.52</v>
      </c>
      <c r="E1352" s="1">
        <v>300.07</v>
      </c>
      <c r="F1352" s="1">
        <v>300.07</v>
      </c>
      <c r="G1352" s="1">
        <v>2373800</v>
      </c>
    </row>
    <row r="1353" spans="1:7" x14ac:dyDescent="0.2">
      <c r="A1353" s="38" t="s">
        <v>1465</v>
      </c>
      <c r="B1353" s="1">
        <v>300.35000000000002</v>
      </c>
      <c r="C1353" s="1">
        <v>314.43</v>
      </c>
      <c r="D1353" s="1">
        <v>294.64999999999998</v>
      </c>
      <c r="E1353" s="1">
        <v>312.43</v>
      </c>
      <c r="F1353" s="1">
        <v>312.43</v>
      </c>
      <c r="G1353" s="1">
        <v>4042200</v>
      </c>
    </row>
    <row r="1354" spans="1:7" x14ac:dyDescent="0.2">
      <c r="A1354" s="38" t="s">
        <v>1466</v>
      </c>
      <c r="B1354" s="1">
        <v>315</v>
      </c>
      <c r="C1354" s="1">
        <v>316.63</v>
      </c>
      <c r="D1354" s="1">
        <v>305.89</v>
      </c>
      <c r="E1354" s="1">
        <v>313.42</v>
      </c>
      <c r="F1354" s="1">
        <v>313.42</v>
      </c>
      <c r="G1354" s="1">
        <v>3116100</v>
      </c>
    </row>
    <row r="1355" spans="1:7" x14ac:dyDescent="0.2">
      <c r="A1355" s="38" t="s">
        <v>1467</v>
      </c>
      <c r="B1355" s="1">
        <v>314.44</v>
      </c>
      <c r="C1355" s="1">
        <v>315.81</v>
      </c>
      <c r="D1355" s="1">
        <v>306.75</v>
      </c>
      <c r="E1355" s="1">
        <v>310.60000000000002</v>
      </c>
      <c r="F1355" s="1">
        <v>310.60000000000002</v>
      </c>
      <c r="G1355" s="1">
        <v>2611300</v>
      </c>
    </row>
    <row r="1356" spans="1:7" x14ac:dyDescent="0.2">
      <c r="A1356" s="38" t="s">
        <v>1468</v>
      </c>
      <c r="B1356" s="1">
        <v>309.55</v>
      </c>
      <c r="C1356" s="1">
        <v>317</v>
      </c>
      <c r="D1356" s="1">
        <v>309.55</v>
      </c>
      <c r="E1356" s="1">
        <v>313.01</v>
      </c>
      <c r="F1356" s="1">
        <v>313.01</v>
      </c>
      <c r="G1356" s="1">
        <v>1617900</v>
      </c>
    </row>
    <row r="1357" spans="1:7" x14ac:dyDescent="0.2">
      <c r="A1357" s="38" t="s">
        <v>1469</v>
      </c>
      <c r="B1357" s="1">
        <v>313.49</v>
      </c>
      <c r="C1357" s="1">
        <v>316.70999999999998</v>
      </c>
      <c r="D1357" s="1">
        <v>301</v>
      </c>
      <c r="E1357" s="1">
        <v>310.60000000000002</v>
      </c>
      <c r="F1357" s="1">
        <v>310.60000000000002</v>
      </c>
      <c r="G1357" s="1">
        <v>1553900</v>
      </c>
    </row>
    <row r="1358" spans="1:7" x14ac:dyDescent="0.2">
      <c r="A1358" s="38" t="s">
        <v>1470</v>
      </c>
      <c r="B1358" s="1">
        <v>308.74</v>
      </c>
      <c r="C1358" s="1">
        <v>310.48</v>
      </c>
      <c r="D1358" s="1">
        <v>295.11</v>
      </c>
      <c r="E1358" s="1">
        <v>297.27999999999997</v>
      </c>
      <c r="F1358" s="1">
        <v>297.27999999999997</v>
      </c>
      <c r="G1358" s="1">
        <v>2932700</v>
      </c>
    </row>
    <row r="1359" spans="1:7" x14ac:dyDescent="0.2">
      <c r="A1359" s="38" t="s">
        <v>1471</v>
      </c>
      <c r="B1359" s="1">
        <v>300</v>
      </c>
      <c r="C1359" s="1">
        <v>302.17</v>
      </c>
      <c r="D1359" s="1">
        <v>293.43</v>
      </c>
      <c r="E1359" s="1">
        <v>298</v>
      </c>
      <c r="F1359" s="1">
        <v>298</v>
      </c>
      <c r="G1359" s="1">
        <v>1774300</v>
      </c>
    </row>
    <row r="1360" spans="1:7" x14ac:dyDescent="0.2">
      <c r="A1360" s="38" t="s">
        <v>1472</v>
      </c>
      <c r="B1360" s="1">
        <v>299.33</v>
      </c>
      <c r="C1360" s="1">
        <v>304.22000000000003</v>
      </c>
      <c r="D1360" s="1">
        <v>296.85000000000002</v>
      </c>
      <c r="E1360" s="1">
        <v>304.16000000000003</v>
      </c>
      <c r="F1360" s="1">
        <v>304.16000000000003</v>
      </c>
      <c r="G1360" s="1">
        <v>1381600</v>
      </c>
    </row>
    <row r="1361" spans="1:7" x14ac:dyDescent="0.2">
      <c r="A1361" s="38" t="s">
        <v>1473</v>
      </c>
      <c r="B1361" s="1">
        <v>304.56</v>
      </c>
      <c r="C1361" s="1">
        <v>309.5</v>
      </c>
      <c r="D1361" s="1">
        <v>299.13</v>
      </c>
      <c r="E1361" s="1">
        <v>304.5</v>
      </c>
      <c r="F1361" s="1">
        <v>304.5</v>
      </c>
      <c r="G1361" s="1">
        <v>2520400</v>
      </c>
    </row>
    <row r="1362" spans="1:7" x14ac:dyDescent="0.2">
      <c r="A1362" s="38" t="s">
        <v>1474</v>
      </c>
      <c r="B1362" s="1">
        <v>308.5</v>
      </c>
      <c r="C1362" s="1">
        <v>312.31</v>
      </c>
      <c r="D1362" s="1">
        <v>306.01</v>
      </c>
      <c r="E1362" s="1">
        <v>310.75</v>
      </c>
      <c r="F1362" s="1">
        <v>310.75</v>
      </c>
      <c r="G1362" s="1">
        <v>2188900</v>
      </c>
    </row>
    <row r="1363" spans="1:7" x14ac:dyDescent="0.2">
      <c r="A1363" s="38" t="s">
        <v>1475</v>
      </c>
      <c r="B1363" s="1">
        <v>311</v>
      </c>
      <c r="C1363" s="1">
        <v>313.39</v>
      </c>
      <c r="D1363" s="1">
        <v>300.3</v>
      </c>
      <c r="E1363" s="1">
        <v>302.77999999999997</v>
      </c>
      <c r="F1363" s="1">
        <v>302.77999999999997</v>
      </c>
      <c r="G1363" s="1">
        <v>1736900</v>
      </c>
    </row>
    <row r="1364" spans="1:7" x14ac:dyDescent="0.2">
      <c r="A1364" s="38" t="s">
        <v>1476</v>
      </c>
      <c r="B1364" s="1">
        <v>301.17</v>
      </c>
      <c r="C1364" s="1">
        <v>303.75</v>
      </c>
      <c r="D1364" s="1">
        <v>285.52999999999997</v>
      </c>
      <c r="E1364" s="1">
        <v>290.99</v>
      </c>
      <c r="F1364" s="1">
        <v>290.99</v>
      </c>
      <c r="G1364" s="1">
        <v>3526200</v>
      </c>
    </row>
    <row r="1365" spans="1:7" x14ac:dyDescent="0.2">
      <c r="A1365" s="38" t="s">
        <v>1477</v>
      </c>
      <c r="B1365" s="1">
        <v>292.33</v>
      </c>
      <c r="C1365" s="1">
        <v>295.01</v>
      </c>
      <c r="D1365" s="1">
        <v>284.82</v>
      </c>
      <c r="E1365" s="1">
        <v>285</v>
      </c>
      <c r="F1365" s="1">
        <v>285</v>
      </c>
      <c r="G1365" s="1">
        <v>2277000</v>
      </c>
    </row>
    <row r="1366" spans="1:7" x14ac:dyDescent="0.2">
      <c r="A1366" s="38" t="s">
        <v>1478</v>
      </c>
      <c r="B1366" s="1">
        <v>284.25</v>
      </c>
      <c r="C1366" s="1">
        <v>286</v>
      </c>
      <c r="D1366" s="1">
        <v>273.14</v>
      </c>
      <c r="E1366" s="1">
        <v>279.61</v>
      </c>
      <c r="F1366" s="1">
        <v>279.61</v>
      </c>
      <c r="G1366" s="1">
        <v>3692600</v>
      </c>
    </row>
    <row r="1367" spans="1:7" x14ac:dyDescent="0.2">
      <c r="A1367" s="38" t="s">
        <v>1479</v>
      </c>
      <c r="B1367" s="1">
        <v>277.27</v>
      </c>
      <c r="C1367" s="1">
        <v>281</v>
      </c>
      <c r="D1367" s="1">
        <v>266.29000000000002</v>
      </c>
      <c r="E1367" s="1">
        <v>275.13</v>
      </c>
      <c r="F1367" s="1">
        <v>275.13</v>
      </c>
      <c r="G1367" s="1">
        <v>2828800</v>
      </c>
    </row>
    <row r="1368" spans="1:7" x14ac:dyDescent="0.2">
      <c r="A1368" s="38" t="s">
        <v>1480</v>
      </c>
      <c r="B1368" s="1">
        <v>272.38</v>
      </c>
      <c r="C1368" s="1">
        <v>285.19</v>
      </c>
      <c r="D1368" s="1">
        <v>268.36</v>
      </c>
      <c r="E1368" s="1">
        <v>283.89</v>
      </c>
      <c r="F1368" s="1">
        <v>283.89</v>
      </c>
      <c r="G1368" s="1">
        <v>2326400</v>
      </c>
    </row>
    <row r="1369" spans="1:7" x14ac:dyDescent="0.2">
      <c r="A1369" s="38" t="s">
        <v>1481</v>
      </c>
      <c r="B1369" s="1">
        <v>285.74</v>
      </c>
      <c r="C1369" s="1">
        <v>292.35000000000002</v>
      </c>
      <c r="D1369" s="1">
        <v>283.48</v>
      </c>
      <c r="E1369" s="1">
        <v>290.25</v>
      </c>
      <c r="F1369" s="1">
        <v>290.25</v>
      </c>
      <c r="G1369" s="1">
        <v>1811900</v>
      </c>
    </row>
    <row r="1370" spans="1:7" x14ac:dyDescent="0.2">
      <c r="A1370" s="38" t="s">
        <v>1482</v>
      </c>
      <c r="B1370" s="1">
        <v>289</v>
      </c>
      <c r="C1370" s="1">
        <v>295.95</v>
      </c>
      <c r="D1370" s="1">
        <v>281.42</v>
      </c>
      <c r="E1370" s="1">
        <v>293.23</v>
      </c>
      <c r="F1370" s="1">
        <v>293.23</v>
      </c>
      <c r="G1370" s="1">
        <v>2711500</v>
      </c>
    </row>
    <row r="1371" spans="1:7" x14ac:dyDescent="0.2">
      <c r="A1371" s="38" t="s">
        <v>1483</v>
      </c>
      <c r="B1371" s="1">
        <v>292.94</v>
      </c>
      <c r="C1371" s="1">
        <v>297.99</v>
      </c>
      <c r="D1371" s="1">
        <v>284.52</v>
      </c>
      <c r="E1371" s="1">
        <v>286.14999999999998</v>
      </c>
      <c r="F1371" s="1">
        <v>286.14999999999998</v>
      </c>
      <c r="G1371" s="1">
        <v>2914100</v>
      </c>
    </row>
    <row r="1372" spans="1:7" x14ac:dyDescent="0.2">
      <c r="A1372" s="38" t="s">
        <v>1484</v>
      </c>
      <c r="B1372" s="1">
        <v>284.61</v>
      </c>
      <c r="C1372" s="1">
        <v>288.70999999999998</v>
      </c>
      <c r="D1372" s="1">
        <v>255.36</v>
      </c>
      <c r="E1372" s="1">
        <v>259.52999999999997</v>
      </c>
      <c r="F1372" s="1">
        <v>259.52999999999997</v>
      </c>
      <c r="G1372" s="1">
        <v>4847800</v>
      </c>
    </row>
    <row r="1373" spans="1:7" x14ac:dyDescent="0.2">
      <c r="A1373" s="38" t="s">
        <v>1485</v>
      </c>
      <c r="B1373" s="1">
        <v>258.51</v>
      </c>
      <c r="C1373" s="1">
        <v>269.75</v>
      </c>
      <c r="D1373" s="1">
        <v>254.46</v>
      </c>
      <c r="E1373" s="1">
        <v>267.17</v>
      </c>
      <c r="F1373" s="1">
        <v>267.17</v>
      </c>
      <c r="G1373" s="1">
        <v>3548700</v>
      </c>
    </row>
    <row r="1374" spans="1:7" x14ac:dyDescent="0.2">
      <c r="A1374" s="38" t="s">
        <v>1486</v>
      </c>
      <c r="B1374" s="1">
        <v>265.8</v>
      </c>
      <c r="C1374" s="1">
        <v>266.70999999999998</v>
      </c>
      <c r="D1374" s="1">
        <v>241.72</v>
      </c>
      <c r="E1374" s="1">
        <v>248.17</v>
      </c>
      <c r="F1374" s="1">
        <v>248.17</v>
      </c>
      <c r="G1374" s="1">
        <v>4045400</v>
      </c>
    </row>
    <row r="1375" spans="1:7" x14ac:dyDescent="0.2">
      <c r="A1375" s="38" t="s">
        <v>1487</v>
      </c>
      <c r="B1375" s="1">
        <v>244</v>
      </c>
      <c r="C1375" s="1">
        <v>254.85</v>
      </c>
      <c r="D1375" s="1">
        <v>235</v>
      </c>
      <c r="E1375" s="1">
        <v>251.1</v>
      </c>
      <c r="F1375" s="1">
        <v>251.1</v>
      </c>
      <c r="G1375" s="1">
        <v>2628000</v>
      </c>
    </row>
    <row r="1376" spans="1:7" x14ac:dyDescent="0.2">
      <c r="A1376" s="38" t="s">
        <v>1488</v>
      </c>
      <c r="B1376" s="1">
        <v>261.67</v>
      </c>
      <c r="C1376" s="1">
        <v>270.11</v>
      </c>
      <c r="D1376" s="1">
        <v>260.63</v>
      </c>
      <c r="E1376" s="1">
        <v>265.31</v>
      </c>
      <c r="F1376" s="1">
        <v>265.31</v>
      </c>
      <c r="G1376" s="1">
        <v>2332200</v>
      </c>
    </row>
    <row r="1377" spans="1:7" x14ac:dyDescent="0.2">
      <c r="A1377" s="38" t="s">
        <v>1489</v>
      </c>
      <c r="B1377" s="1">
        <v>265</v>
      </c>
      <c r="C1377" s="1">
        <v>274.91000000000003</v>
      </c>
      <c r="D1377" s="1">
        <v>259.17</v>
      </c>
      <c r="E1377" s="1">
        <v>274.81</v>
      </c>
      <c r="F1377" s="1">
        <v>274.81</v>
      </c>
      <c r="G1377" s="1">
        <v>1664400</v>
      </c>
    </row>
    <row r="1378" spans="1:7" x14ac:dyDescent="0.2">
      <c r="A1378" s="38" t="s">
        <v>1490</v>
      </c>
      <c r="B1378" s="1">
        <v>282.05</v>
      </c>
      <c r="C1378" s="1">
        <v>289</v>
      </c>
      <c r="D1378" s="1">
        <v>268.14999999999998</v>
      </c>
      <c r="E1378" s="1">
        <v>268.29000000000002</v>
      </c>
      <c r="F1378" s="1">
        <v>268.29000000000002</v>
      </c>
      <c r="G1378" s="1">
        <v>2492800</v>
      </c>
    </row>
    <row r="1379" spans="1:7" x14ac:dyDescent="0.2">
      <c r="A1379" s="38" t="s">
        <v>1491</v>
      </c>
      <c r="B1379" s="1">
        <v>268.8</v>
      </c>
      <c r="C1379" s="1">
        <v>278</v>
      </c>
      <c r="D1379" s="1">
        <v>263.02</v>
      </c>
      <c r="E1379" s="1">
        <v>264.54000000000002</v>
      </c>
      <c r="F1379" s="1">
        <v>264.54000000000002</v>
      </c>
      <c r="G1379" s="1">
        <v>1922600</v>
      </c>
    </row>
    <row r="1380" spans="1:7" x14ac:dyDescent="0.2">
      <c r="A1380" s="38" t="s">
        <v>1492</v>
      </c>
      <c r="B1380" s="1">
        <v>263.43</v>
      </c>
      <c r="C1380" s="1">
        <v>267.73</v>
      </c>
      <c r="D1380" s="1">
        <v>255.37</v>
      </c>
      <c r="E1380" s="1">
        <v>260.23</v>
      </c>
      <c r="F1380" s="1">
        <v>260.23</v>
      </c>
      <c r="G1380" s="1">
        <v>1428500</v>
      </c>
    </row>
    <row r="1381" spans="1:7" x14ac:dyDescent="0.2">
      <c r="A1381" s="38" t="s">
        <v>1493</v>
      </c>
      <c r="B1381" s="1">
        <v>255</v>
      </c>
      <c r="C1381" s="1">
        <v>258.95999999999998</v>
      </c>
      <c r="D1381" s="1">
        <v>250.87</v>
      </c>
      <c r="E1381" s="1">
        <v>255.83</v>
      </c>
      <c r="F1381" s="1">
        <v>255.83</v>
      </c>
      <c r="G1381" s="1">
        <v>2269100</v>
      </c>
    </row>
    <row r="1382" spans="1:7" x14ac:dyDescent="0.2">
      <c r="A1382" s="38" t="s">
        <v>1494</v>
      </c>
      <c r="B1382" s="1">
        <v>251.75</v>
      </c>
      <c r="C1382" s="1">
        <v>263.87</v>
      </c>
      <c r="D1382" s="1">
        <v>248.57</v>
      </c>
      <c r="E1382" s="1">
        <v>261.73</v>
      </c>
      <c r="F1382" s="1">
        <v>261.73</v>
      </c>
      <c r="G1382" s="1">
        <v>2653800</v>
      </c>
    </row>
    <row r="1383" spans="1:7" x14ac:dyDescent="0.2">
      <c r="A1383" s="38" t="s">
        <v>1495</v>
      </c>
      <c r="B1383" s="1">
        <v>267.85000000000002</v>
      </c>
      <c r="C1383" s="1">
        <v>274</v>
      </c>
      <c r="D1383" s="1">
        <v>256.68</v>
      </c>
      <c r="E1383" s="1">
        <v>260.89999999999998</v>
      </c>
      <c r="F1383" s="1">
        <v>260.89999999999998</v>
      </c>
      <c r="G1383" s="1">
        <v>2799700</v>
      </c>
    </row>
    <row r="1384" spans="1:7" x14ac:dyDescent="0.2">
      <c r="A1384" s="38" t="s">
        <v>1496</v>
      </c>
      <c r="B1384" s="1">
        <v>258.20999999999998</v>
      </c>
      <c r="C1384" s="1">
        <v>276.69</v>
      </c>
      <c r="D1384" s="1">
        <v>255.1</v>
      </c>
      <c r="E1384" s="1">
        <v>273.63</v>
      </c>
      <c r="F1384" s="1">
        <v>273.63</v>
      </c>
      <c r="G1384" s="1">
        <v>3494600</v>
      </c>
    </row>
    <row r="1385" spans="1:7" x14ac:dyDescent="0.2">
      <c r="A1385" s="38" t="s">
        <v>1497</v>
      </c>
      <c r="B1385" s="1">
        <v>267.39999999999998</v>
      </c>
      <c r="C1385" s="1">
        <v>272.72000000000003</v>
      </c>
      <c r="D1385" s="1">
        <v>264.24</v>
      </c>
      <c r="E1385" s="1">
        <v>268.55</v>
      </c>
      <c r="F1385" s="1">
        <v>268.55</v>
      </c>
      <c r="G1385" s="1">
        <v>2385900</v>
      </c>
    </row>
    <row r="1386" spans="1:7" x14ac:dyDescent="0.2">
      <c r="A1386" s="38" t="s">
        <v>1498</v>
      </c>
      <c r="B1386" s="1">
        <v>271.99</v>
      </c>
      <c r="C1386" s="1">
        <v>277.19</v>
      </c>
      <c r="D1386" s="1">
        <v>264.06</v>
      </c>
      <c r="E1386" s="1">
        <v>276.92</v>
      </c>
      <c r="F1386" s="1">
        <v>276.92</v>
      </c>
      <c r="G1386" s="1">
        <v>2037200</v>
      </c>
    </row>
    <row r="1387" spans="1:7" x14ac:dyDescent="0.2">
      <c r="A1387" s="38" t="s">
        <v>1499</v>
      </c>
      <c r="B1387" s="1">
        <v>275.95999999999998</v>
      </c>
      <c r="C1387" s="1">
        <v>279.8</v>
      </c>
      <c r="D1387" s="1">
        <v>264.69</v>
      </c>
      <c r="E1387" s="1">
        <v>268.77</v>
      </c>
      <c r="F1387" s="1">
        <v>268.77</v>
      </c>
      <c r="G1387" s="1">
        <v>1998200</v>
      </c>
    </row>
    <row r="1388" spans="1:7" x14ac:dyDescent="0.2">
      <c r="A1388" s="38" t="s">
        <v>1500</v>
      </c>
      <c r="B1388" s="1">
        <v>267.33</v>
      </c>
      <c r="C1388" s="1">
        <v>270.7</v>
      </c>
      <c r="D1388" s="1">
        <v>260.69</v>
      </c>
      <c r="E1388" s="1">
        <v>267.17</v>
      </c>
      <c r="F1388" s="1">
        <v>267.17</v>
      </c>
      <c r="G1388" s="1">
        <v>1941400</v>
      </c>
    </row>
    <row r="1389" spans="1:7" x14ac:dyDescent="0.2">
      <c r="A1389" s="38" t="s">
        <v>1501</v>
      </c>
      <c r="B1389" s="1">
        <v>266.44</v>
      </c>
      <c r="C1389" s="1">
        <v>268.8</v>
      </c>
      <c r="D1389" s="1">
        <v>261.85000000000002</v>
      </c>
      <c r="E1389" s="1">
        <v>262.33999999999997</v>
      </c>
      <c r="F1389" s="1">
        <v>262.33999999999997</v>
      </c>
      <c r="G1389" s="1">
        <v>1658900</v>
      </c>
    </row>
    <row r="1390" spans="1:7" x14ac:dyDescent="0.2">
      <c r="A1390" s="38" t="s">
        <v>1502</v>
      </c>
      <c r="B1390" s="1">
        <v>262.8</v>
      </c>
      <c r="C1390" s="1">
        <v>264.95999999999998</v>
      </c>
      <c r="D1390" s="1">
        <v>258.14</v>
      </c>
      <c r="E1390" s="1">
        <v>259.08999999999997</v>
      </c>
      <c r="F1390" s="1">
        <v>259.08999999999997</v>
      </c>
      <c r="G1390" s="1">
        <v>1951000</v>
      </c>
    </row>
    <row r="1391" spans="1:7" x14ac:dyDescent="0.2">
      <c r="A1391" s="38" t="s">
        <v>1503</v>
      </c>
      <c r="B1391" s="1">
        <v>257.54000000000002</v>
      </c>
      <c r="C1391" s="1">
        <v>259.88</v>
      </c>
      <c r="D1391" s="1">
        <v>253.11</v>
      </c>
      <c r="E1391" s="1">
        <v>257.73</v>
      </c>
      <c r="F1391" s="1">
        <v>257.73</v>
      </c>
      <c r="G1391" s="1">
        <v>1469600</v>
      </c>
    </row>
    <row r="1392" spans="1:7" x14ac:dyDescent="0.2">
      <c r="A1392" s="38" t="s">
        <v>1504</v>
      </c>
      <c r="B1392" s="1">
        <v>255.77</v>
      </c>
      <c r="C1392" s="1">
        <v>269.56</v>
      </c>
      <c r="D1392" s="1">
        <v>255.77</v>
      </c>
      <c r="E1392" s="1">
        <v>265.35000000000002</v>
      </c>
      <c r="F1392" s="1">
        <v>265.35000000000002</v>
      </c>
      <c r="G1392" s="1">
        <v>1433000</v>
      </c>
    </row>
    <row r="1393" spans="1:7" x14ac:dyDescent="0.2">
      <c r="A1393" s="38" t="s">
        <v>1505</v>
      </c>
      <c r="B1393" s="1">
        <v>264.91000000000003</v>
      </c>
      <c r="C1393" s="1">
        <v>270.25</v>
      </c>
      <c r="D1393" s="1">
        <v>263.08999999999997</v>
      </c>
      <c r="E1393" s="1">
        <v>263.33999999999997</v>
      </c>
      <c r="F1393" s="1">
        <v>263.33999999999997</v>
      </c>
      <c r="G1393" s="1">
        <v>1349500</v>
      </c>
    </row>
    <row r="1394" spans="1:7" x14ac:dyDescent="0.2">
      <c r="A1394" s="38" t="s">
        <v>1506</v>
      </c>
      <c r="B1394" s="1">
        <v>264</v>
      </c>
      <c r="C1394" s="1">
        <v>266.74</v>
      </c>
      <c r="D1394" s="1">
        <v>255.8</v>
      </c>
      <c r="E1394" s="1">
        <v>262.29000000000002</v>
      </c>
      <c r="F1394" s="1">
        <v>262.29000000000002</v>
      </c>
      <c r="G1394" s="1">
        <v>2035200</v>
      </c>
    </row>
    <row r="1395" spans="1:7" x14ac:dyDescent="0.2">
      <c r="A1395" s="38" t="s">
        <v>1507</v>
      </c>
      <c r="B1395" s="1">
        <v>262.29000000000002</v>
      </c>
      <c r="C1395" s="1">
        <v>262.57</v>
      </c>
      <c r="D1395" s="1">
        <v>243.76</v>
      </c>
      <c r="E1395" s="1">
        <v>251</v>
      </c>
      <c r="F1395" s="1">
        <v>251</v>
      </c>
      <c r="G1395" s="1">
        <v>2274400</v>
      </c>
    </row>
    <row r="1396" spans="1:7" x14ac:dyDescent="0.2">
      <c r="A1396" s="38" t="s">
        <v>1508</v>
      </c>
      <c r="B1396" s="1">
        <v>246.05</v>
      </c>
      <c r="C1396" s="1">
        <v>249.94</v>
      </c>
      <c r="D1396" s="1">
        <v>234.18</v>
      </c>
      <c r="E1396" s="1">
        <v>235.19</v>
      </c>
      <c r="F1396" s="1">
        <v>235.19</v>
      </c>
      <c r="G1396" s="1">
        <v>2793900</v>
      </c>
    </row>
    <row r="1397" spans="1:7" x14ac:dyDescent="0.2">
      <c r="A1397" s="38" t="s">
        <v>1509</v>
      </c>
      <c r="B1397" s="1">
        <v>232.71</v>
      </c>
      <c r="C1397" s="1">
        <v>244.57</v>
      </c>
      <c r="D1397" s="1">
        <v>231.01</v>
      </c>
      <c r="E1397" s="1">
        <v>238.65</v>
      </c>
      <c r="F1397" s="1">
        <v>238.65</v>
      </c>
      <c r="G1397" s="1">
        <v>2109200</v>
      </c>
    </row>
    <row r="1398" spans="1:7" x14ac:dyDescent="0.2">
      <c r="A1398" s="38" t="s">
        <v>1510</v>
      </c>
      <c r="B1398" s="1">
        <v>239.12</v>
      </c>
      <c r="C1398" s="1">
        <v>244.81</v>
      </c>
      <c r="D1398" s="1">
        <v>228.55</v>
      </c>
      <c r="E1398" s="1">
        <v>230.2</v>
      </c>
      <c r="F1398" s="1">
        <v>230.2</v>
      </c>
      <c r="G1398" s="1">
        <v>2728800</v>
      </c>
    </row>
    <row r="1399" spans="1:7" x14ac:dyDescent="0.2">
      <c r="A1399" s="38" t="s">
        <v>1511</v>
      </c>
      <c r="B1399" s="1">
        <v>225</v>
      </c>
      <c r="C1399" s="1">
        <v>228.84</v>
      </c>
      <c r="D1399" s="1">
        <v>217.69</v>
      </c>
      <c r="E1399" s="1">
        <v>227.52</v>
      </c>
      <c r="F1399" s="1">
        <v>227.52</v>
      </c>
      <c r="G1399" s="1">
        <v>4572700</v>
      </c>
    </row>
    <row r="1400" spans="1:7" x14ac:dyDescent="0.2">
      <c r="A1400" s="38" t="s">
        <v>1512</v>
      </c>
      <c r="B1400" s="1">
        <v>227.41</v>
      </c>
      <c r="C1400" s="1">
        <v>236.2</v>
      </c>
      <c r="D1400" s="1">
        <v>223.95</v>
      </c>
      <c r="E1400" s="1">
        <v>234.18</v>
      </c>
      <c r="F1400" s="1">
        <v>234.18</v>
      </c>
      <c r="G1400" s="1">
        <v>2359200</v>
      </c>
    </row>
    <row r="1401" spans="1:7" x14ac:dyDescent="0.2">
      <c r="A1401" s="38" t="s">
        <v>1513</v>
      </c>
      <c r="B1401" s="1">
        <v>238.49</v>
      </c>
      <c r="C1401" s="1">
        <v>240.75</v>
      </c>
      <c r="D1401" s="1">
        <v>224.66</v>
      </c>
      <c r="E1401" s="1">
        <v>227.11</v>
      </c>
      <c r="F1401" s="1">
        <v>227.11</v>
      </c>
      <c r="G1401" s="1">
        <v>2538900</v>
      </c>
    </row>
    <row r="1402" spans="1:7" x14ac:dyDescent="0.2">
      <c r="A1402" s="38" t="s">
        <v>1514</v>
      </c>
      <c r="B1402" s="1">
        <v>228.94</v>
      </c>
      <c r="C1402" s="1">
        <v>230.19</v>
      </c>
      <c r="D1402" s="1">
        <v>217.07</v>
      </c>
      <c r="E1402" s="1">
        <v>217.16</v>
      </c>
      <c r="F1402" s="1">
        <v>217.16</v>
      </c>
      <c r="G1402" s="1">
        <v>2984900</v>
      </c>
    </row>
    <row r="1403" spans="1:7" x14ac:dyDescent="0.2">
      <c r="A1403" s="38" t="s">
        <v>1515</v>
      </c>
      <c r="B1403" s="1">
        <v>216.74</v>
      </c>
      <c r="C1403" s="1">
        <v>220.92</v>
      </c>
      <c r="D1403" s="1">
        <v>210.9</v>
      </c>
      <c r="E1403" s="1">
        <v>215.16</v>
      </c>
      <c r="F1403" s="1">
        <v>215.16</v>
      </c>
      <c r="G1403" s="1">
        <v>2467200</v>
      </c>
    </row>
    <row r="1404" spans="1:7" x14ac:dyDescent="0.2">
      <c r="A1404" s="38" t="s">
        <v>1516</v>
      </c>
      <c r="B1404" s="1">
        <v>209.6</v>
      </c>
      <c r="C1404" s="1">
        <v>215</v>
      </c>
      <c r="D1404" s="1">
        <v>206.45</v>
      </c>
      <c r="E1404" s="1">
        <v>207.24</v>
      </c>
      <c r="F1404" s="1">
        <v>207.24</v>
      </c>
      <c r="G1404" s="1">
        <v>2973600</v>
      </c>
    </row>
    <row r="1405" spans="1:7" x14ac:dyDescent="0.2">
      <c r="A1405" s="38" t="s">
        <v>1517</v>
      </c>
      <c r="B1405" s="1">
        <v>207.24</v>
      </c>
      <c r="C1405" s="1">
        <v>212.41</v>
      </c>
      <c r="D1405" s="1">
        <v>203.29</v>
      </c>
      <c r="E1405" s="1">
        <v>203.69</v>
      </c>
      <c r="F1405" s="1">
        <v>203.69</v>
      </c>
      <c r="G1405" s="1">
        <v>2782300</v>
      </c>
    </row>
    <row r="1406" spans="1:7" x14ac:dyDescent="0.2">
      <c r="A1406" s="38" t="s">
        <v>1518</v>
      </c>
      <c r="B1406" s="1">
        <v>205.52</v>
      </c>
      <c r="C1406" s="1">
        <v>212</v>
      </c>
      <c r="D1406" s="1">
        <v>201.11</v>
      </c>
      <c r="E1406" s="1">
        <v>201.49</v>
      </c>
      <c r="F1406" s="1">
        <v>201.49</v>
      </c>
      <c r="G1406" s="1">
        <v>2814700</v>
      </c>
    </row>
    <row r="1407" spans="1:7" x14ac:dyDescent="0.2">
      <c r="A1407" s="38" t="s">
        <v>1519</v>
      </c>
      <c r="B1407" s="1">
        <v>201.94</v>
      </c>
      <c r="C1407" s="1">
        <v>203.43</v>
      </c>
      <c r="D1407" s="1">
        <v>191.48</v>
      </c>
      <c r="E1407" s="1">
        <v>192.06</v>
      </c>
      <c r="F1407" s="1">
        <v>192.06</v>
      </c>
      <c r="G1407" s="1">
        <v>3127000</v>
      </c>
    </row>
    <row r="1408" spans="1:7" x14ac:dyDescent="0.2">
      <c r="A1408" s="38" t="s">
        <v>1520</v>
      </c>
      <c r="B1408" s="1">
        <v>185.38</v>
      </c>
      <c r="C1408" s="1">
        <v>198.1</v>
      </c>
      <c r="D1408" s="1">
        <v>175.36</v>
      </c>
      <c r="E1408" s="1">
        <v>197.5</v>
      </c>
      <c r="F1408" s="1">
        <v>197.5</v>
      </c>
      <c r="G1408" s="1">
        <v>4520600</v>
      </c>
    </row>
    <row r="1409" spans="1:7" x14ac:dyDescent="0.2">
      <c r="A1409" s="38" t="s">
        <v>1521</v>
      </c>
      <c r="B1409" s="1">
        <v>195.95</v>
      </c>
      <c r="C1409" s="1">
        <v>198.33</v>
      </c>
      <c r="D1409" s="1">
        <v>183.02</v>
      </c>
      <c r="E1409" s="1">
        <v>185.84</v>
      </c>
      <c r="F1409" s="1">
        <v>185.84</v>
      </c>
      <c r="G1409" s="1">
        <v>3068500</v>
      </c>
    </row>
    <row r="1410" spans="1:7" x14ac:dyDescent="0.2">
      <c r="A1410" s="38" t="s">
        <v>1522</v>
      </c>
      <c r="B1410" s="1">
        <v>195.57</v>
      </c>
      <c r="C1410" s="1">
        <v>197.79</v>
      </c>
      <c r="D1410" s="1">
        <v>176.51</v>
      </c>
      <c r="E1410" s="1">
        <v>179.11</v>
      </c>
      <c r="F1410" s="1">
        <v>179.11</v>
      </c>
      <c r="G1410" s="1">
        <v>3111300</v>
      </c>
    </row>
    <row r="1411" spans="1:7" x14ac:dyDescent="0.2">
      <c r="A1411" s="38" t="s">
        <v>1523</v>
      </c>
      <c r="B1411" s="1">
        <v>183.56</v>
      </c>
      <c r="C1411" s="1">
        <v>184.48</v>
      </c>
      <c r="D1411" s="1">
        <v>172.61</v>
      </c>
      <c r="E1411" s="1">
        <v>176.75</v>
      </c>
      <c r="F1411" s="1">
        <v>176.75</v>
      </c>
      <c r="G1411" s="1">
        <v>3822600</v>
      </c>
    </row>
    <row r="1412" spans="1:7" x14ac:dyDescent="0.2">
      <c r="A1412" s="38" t="s">
        <v>1524</v>
      </c>
      <c r="B1412" s="1">
        <v>180</v>
      </c>
      <c r="C1412" s="1">
        <v>190.58</v>
      </c>
      <c r="D1412" s="1">
        <v>173.77</v>
      </c>
      <c r="E1412" s="1">
        <v>188.23</v>
      </c>
      <c r="F1412" s="1">
        <v>188.23</v>
      </c>
      <c r="G1412" s="1">
        <v>4454600</v>
      </c>
    </row>
    <row r="1413" spans="1:7" x14ac:dyDescent="0.2">
      <c r="A1413" s="38" t="s">
        <v>1525</v>
      </c>
      <c r="B1413" s="1">
        <v>190.64</v>
      </c>
      <c r="C1413" s="1">
        <v>206.58</v>
      </c>
      <c r="D1413" s="1">
        <v>190.64</v>
      </c>
      <c r="E1413" s="1">
        <v>206.12</v>
      </c>
      <c r="F1413" s="1">
        <v>206.12</v>
      </c>
      <c r="G1413" s="1">
        <v>3307400</v>
      </c>
    </row>
    <row r="1414" spans="1:7" x14ac:dyDescent="0.2">
      <c r="A1414" s="38" t="s">
        <v>1526</v>
      </c>
      <c r="B1414" s="1">
        <v>208.23</v>
      </c>
      <c r="C1414" s="1">
        <v>211.31</v>
      </c>
      <c r="D1414" s="1">
        <v>203</v>
      </c>
      <c r="E1414" s="1">
        <v>210.57</v>
      </c>
      <c r="F1414" s="1">
        <v>210.57</v>
      </c>
      <c r="G1414" s="1">
        <v>2601000</v>
      </c>
    </row>
    <row r="1415" spans="1:7" x14ac:dyDescent="0.2">
      <c r="A1415" s="38" t="s">
        <v>1527</v>
      </c>
      <c r="B1415" s="1">
        <v>212.37</v>
      </c>
      <c r="C1415" s="1">
        <v>214.14</v>
      </c>
      <c r="D1415" s="1">
        <v>193</v>
      </c>
      <c r="E1415" s="1">
        <v>197.4</v>
      </c>
      <c r="F1415" s="1">
        <v>197.4</v>
      </c>
      <c r="G1415" s="1">
        <v>3279000</v>
      </c>
    </row>
    <row r="1416" spans="1:7" x14ac:dyDescent="0.2">
      <c r="A1416" s="38" t="s">
        <v>1528</v>
      </c>
      <c r="B1416" s="1">
        <v>190.92</v>
      </c>
      <c r="C1416" s="1">
        <v>191.1</v>
      </c>
      <c r="D1416" s="1">
        <v>178.95</v>
      </c>
      <c r="E1416" s="1">
        <v>180.21</v>
      </c>
      <c r="F1416" s="1">
        <v>180.21</v>
      </c>
      <c r="G1416" s="1">
        <v>3829000</v>
      </c>
    </row>
    <row r="1417" spans="1:7" x14ac:dyDescent="0.2">
      <c r="A1417" s="38" t="s">
        <v>1529</v>
      </c>
      <c r="B1417" s="1">
        <v>181.94</v>
      </c>
      <c r="C1417" s="1">
        <v>194.73</v>
      </c>
      <c r="D1417" s="1">
        <v>179</v>
      </c>
      <c r="E1417" s="1">
        <v>192</v>
      </c>
      <c r="F1417" s="1">
        <v>192</v>
      </c>
      <c r="G1417" s="1">
        <v>3209900</v>
      </c>
    </row>
    <row r="1418" spans="1:7" x14ac:dyDescent="0.2">
      <c r="A1418" s="38" t="s">
        <v>1530</v>
      </c>
      <c r="B1418" s="1">
        <v>190.72</v>
      </c>
      <c r="C1418" s="1">
        <v>203.49</v>
      </c>
      <c r="D1418" s="1">
        <v>190.72</v>
      </c>
      <c r="E1418" s="1">
        <v>195.78</v>
      </c>
      <c r="F1418" s="1">
        <v>195.78</v>
      </c>
      <c r="G1418" s="1">
        <v>3626800</v>
      </c>
    </row>
    <row r="1419" spans="1:7" x14ac:dyDescent="0.2">
      <c r="A1419" s="38" t="s">
        <v>1531</v>
      </c>
      <c r="B1419" s="1">
        <v>190.15</v>
      </c>
      <c r="C1419" s="1">
        <v>199.12</v>
      </c>
      <c r="D1419" s="1">
        <v>188.46</v>
      </c>
      <c r="E1419" s="1">
        <v>198.48</v>
      </c>
      <c r="F1419" s="1">
        <v>198.48</v>
      </c>
      <c r="G1419" s="1">
        <v>3266700</v>
      </c>
    </row>
    <row r="1420" spans="1:7" x14ac:dyDescent="0.2">
      <c r="A1420" s="38" t="s">
        <v>1532</v>
      </c>
      <c r="B1420" s="1">
        <v>203.99</v>
      </c>
      <c r="C1420" s="1">
        <v>205.5</v>
      </c>
      <c r="D1420" s="1">
        <v>195.21</v>
      </c>
      <c r="E1420" s="1">
        <v>202.01</v>
      </c>
      <c r="F1420" s="1">
        <v>202.01</v>
      </c>
      <c r="G1420" s="1">
        <v>8845900</v>
      </c>
    </row>
    <row r="1421" spans="1:7" x14ac:dyDescent="0.2">
      <c r="A1421" s="38" t="s">
        <v>1533</v>
      </c>
      <c r="B1421" s="1">
        <v>227.8</v>
      </c>
      <c r="C1421" s="1">
        <v>233.6</v>
      </c>
      <c r="D1421" s="1">
        <v>203.66</v>
      </c>
      <c r="E1421" s="1">
        <v>205.91</v>
      </c>
      <c r="F1421" s="1">
        <v>205.91</v>
      </c>
      <c r="G1421" s="1">
        <v>22474300</v>
      </c>
    </row>
    <row r="1422" spans="1:7" x14ac:dyDescent="0.2">
      <c r="A1422" s="38" t="s">
        <v>1534</v>
      </c>
      <c r="B1422" s="1">
        <v>208</v>
      </c>
      <c r="C1422" s="1">
        <v>211.9</v>
      </c>
      <c r="D1422" s="1">
        <v>187.21</v>
      </c>
      <c r="E1422" s="1">
        <v>190.88</v>
      </c>
      <c r="F1422" s="1">
        <v>190.88</v>
      </c>
      <c r="G1422" s="1">
        <v>6843700</v>
      </c>
    </row>
    <row r="1423" spans="1:7" x14ac:dyDescent="0.2">
      <c r="A1423" s="38" t="s">
        <v>1535</v>
      </c>
      <c r="B1423" s="1">
        <v>191</v>
      </c>
      <c r="C1423" s="1">
        <v>202.54</v>
      </c>
      <c r="D1423" s="1">
        <v>188.49</v>
      </c>
      <c r="E1423" s="1">
        <v>195.71</v>
      </c>
      <c r="F1423" s="1">
        <v>195.71</v>
      </c>
      <c r="G1423" s="1">
        <v>4919800</v>
      </c>
    </row>
    <row r="1424" spans="1:7" x14ac:dyDescent="0.2">
      <c r="A1424" s="38" t="s">
        <v>1536</v>
      </c>
      <c r="B1424" s="1">
        <v>199.4</v>
      </c>
      <c r="C1424" s="1">
        <v>202.69</v>
      </c>
      <c r="D1424" s="1">
        <v>191.9</v>
      </c>
      <c r="E1424" s="1">
        <v>199.37</v>
      </c>
      <c r="F1424" s="1">
        <v>199.37</v>
      </c>
      <c r="G1424" s="1">
        <v>3612700</v>
      </c>
    </row>
    <row r="1425" spans="1:7" x14ac:dyDescent="0.2">
      <c r="A1425" s="38" t="s">
        <v>1537</v>
      </c>
      <c r="B1425" s="1">
        <v>196.67</v>
      </c>
      <c r="C1425" s="1">
        <v>196.72</v>
      </c>
      <c r="D1425" s="1">
        <v>184.17</v>
      </c>
      <c r="E1425" s="1">
        <v>186.99</v>
      </c>
      <c r="F1425" s="1">
        <v>186.99</v>
      </c>
      <c r="G1425" s="1">
        <v>3615700</v>
      </c>
    </row>
    <row r="1426" spans="1:7" x14ac:dyDescent="0.2">
      <c r="A1426" s="38" t="s">
        <v>1538</v>
      </c>
      <c r="B1426" s="1">
        <v>185</v>
      </c>
      <c r="C1426" s="1">
        <v>185</v>
      </c>
      <c r="D1426" s="1">
        <v>167.63</v>
      </c>
      <c r="E1426" s="1">
        <v>170.13</v>
      </c>
      <c r="F1426" s="1">
        <v>170.13</v>
      </c>
      <c r="G1426" s="1">
        <v>6211000</v>
      </c>
    </row>
    <row r="1427" spans="1:7" x14ac:dyDescent="0.2">
      <c r="A1427" s="38" t="s">
        <v>1539</v>
      </c>
      <c r="B1427" s="1">
        <v>172.73</v>
      </c>
      <c r="C1427" s="1">
        <v>173.4</v>
      </c>
      <c r="D1427" s="1">
        <v>157.72</v>
      </c>
      <c r="E1427" s="1">
        <v>158.33000000000001</v>
      </c>
      <c r="F1427" s="1">
        <v>158.33000000000001</v>
      </c>
      <c r="G1427" s="1">
        <v>7604100</v>
      </c>
    </row>
    <row r="1428" spans="1:7" x14ac:dyDescent="0.2">
      <c r="A1428" s="38" t="s">
        <v>1540</v>
      </c>
      <c r="B1428" s="1">
        <v>156.78</v>
      </c>
      <c r="C1428" s="1">
        <v>166.09</v>
      </c>
      <c r="D1428" s="1">
        <v>154.35</v>
      </c>
      <c r="E1428" s="1">
        <v>161.22999999999999</v>
      </c>
      <c r="F1428" s="1">
        <v>161.22999999999999</v>
      </c>
      <c r="G1428" s="1">
        <v>4513900</v>
      </c>
    </row>
    <row r="1429" spans="1:7" x14ac:dyDescent="0.2">
      <c r="A1429" s="38" t="s">
        <v>1541</v>
      </c>
      <c r="B1429" s="1">
        <v>160.12</v>
      </c>
      <c r="C1429" s="1">
        <v>163.78</v>
      </c>
      <c r="D1429" s="1">
        <v>156.21</v>
      </c>
      <c r="E1429" s="1">
        <v>157.15</v>
      </c>
      <c r="F1429" s="1">
        <v>157.15</v>
      </c>
      <c r="G1429" s="1">
        <v>3118900</v>
      </c>
    </row>
    <row r="1430" spans="1:7" x14ac:dyDescent="0.2">
      <c r="A1430" s="38" t="s">
        <v>1542</v>
      </c>
      <c r="B1430" s="1">
        <v>149.47999999999999</v>
      </c>
      <c r="C1430" s="1">
        <v>165.77</v>
      </c>
      <c r="D1430" s="1">
        <v>147</v>
      </c>
      <c r="E1430" s="1">
        <v>165.02</v>
      </c>
      <c r="F1430" s="1">
        <v>165.02</v>
      </c>
      <c r="G1430" s="1">
        <v>4115600</v>
      </c>
    </row>
    <row r="1431" spans="1:7" x14ac:dyDescent="0.2">
      <c r="A1431" s="38" t="s">
        <v>1543</v>
      </c>
      <c r="B1431" s="1">
        <v>164.4</v>
      </c>
      <c r="C1431" s="1">
        <v>167.54</v>
      </c>
      <c r="D1431" s="1">
        <v>156.35</v>
      </c>
      <c r="E1431" s="1">
        <v>167.18</v>
      </c>
      <c r="F1431" s="1">
        <v>167.18</v>
      </c>
      <c r="G1431" s="1">
        <v>3116900</v>
      </c>
    </row>
    <row r="1432" spans="1:7" x14ac:dyDescent="0.2">
      <c r="A1432" s="38" t="s">
        <v>1544</v>
      </c>
      <c r="B1432" s="1">
        <v>169.02</v>
      </c>
      <c r="C1432" s="1">
        <v>175.86</v>
      </c>
      <c r="D1432" s="1">
        <v>166.4</v>
      </c>
      <c r="E1432" s="1">
        <v>174.8</v>
      </c>
      <c r="F1432" s="1">
        <v>174.8</v>
      </c>
      <c r="G1432" s="1">
        <v>3149300</v>
      </c>
    </row>
    <row r="1433" spans="1:7" x14ac:dyDescent="0.2">
      <c r="A1433" s="38" t="s">
        <v>1545</v>
      </c>
      <c r="B1433" s="1">
        <v>175.01</v>
      </c>
      <c r="C1433" s="1">
        <v>176.78</v>
      </c>
      <c r="D1433" s="1">
        <v>168.24</v>
      </c>
      <c r="E1433" s="1">
        <v>169.72</v>
      </c>
      <c r="F1433" s="1">
        <v>169.72</v>
      </c>
      <c r="G1433" s="1">
        <v>2280200</v>
      </c>
    </row>
    <row r="1434" spans="1:7" x14ac:dyDescent="0.2">
      <c r="A1434" s="38" t="s">
        <v>1546</v>
      </c>
      <c r="B1434" s="1">
        <v>170.77</v>
      </c>
      <c r="C1434" s="1">
        <v>170.77</v>
      </c>
      <c r="D1434" s="1">
        <v>160.19</v>
      </c>
      <c r="E1434" s="1">
        <v>166.08</v>
      </c>
      <c r="F1434" s="1">
        <v>166.08</v>
      </c>
      <c r="G1434" s="1">
        <v>2563900</v>
      </c>
    </row>
    <row r="1435" spans="1:7" x14ac:dyDescent="0.2">
      <c r="A1435" s="38" t="s">
        <v>1547</v>
      </c>
      <c r="B1435" s="1">
        <v>165.82</v>
      </c>
      <c r="C1435" s="1">
        <v>166.87</v>
      </c>
      <c r="D1435" s="1">
        <v>155.07</v>
      </c>
      <c r="E1435" s="1">
        <v>156.9</v>
      </c>
      <c r="F1435" s="1">
        <v>156.9</v>
      </c>
      <c r="G1435" s="1">
        <v>2273900</v>
      </c>
    </row>
    <row r="1436" spans="1:7" x14ac:dyDescent="0.2">
      <c r="A1436" s="38" t="s">
        <v>1548</v>
      </c>
      <c r="B1436" s="1">
        <v>158.66999999999999</v>
      </c>
      <c r="C1436" s="1">
        <v>162.79</v>
      </c>
      <c r="D1436" s="1">
        <v>147.29</v>
      </c>
      <c r="E1436" s="1">
        <v>148.82</v>
      </c>
      <c r="F1436" s="1">
        <v>148.82</v>
      </c>
      <c r="G1436" s="1">
        <v>3355900</v>
      </c>
    </row>
    <row r="1437" spans="1:7" x14ac:dyDescent="0.2">
      <c r="A1437" s="38" t="s">
        <v>1549</v>
      </c>
      <c r="B1437" s="1">
        <v>150</v>
      </c>
      <c r="C1437" s="1">
        <v>154</v>
      </c>
      <c r="D1437" s="1">
        <v>139.93</v>
      </c>
      <c r="E1437" s="1">
        <v>140</v>
      </c>
      <c r="F1437" s="1">
        <v>140</v>
      </c>
      <c r="G1437" s="1">
        <v>5441800</v>
      </c>
    </row>
    <row r="1438" spans="1:7" x14ac:dyDescent="0.2">
      <c r="A1438" s="38" t="s">
        <v>1550</v>
      </c>
      <c r="B1438" s="1">
        <v>138.13999999999999</v>
      </c>
      <c r="C1438" s="1">
        <v>143.47</v>
      </c>
      <c r="D1438" s="1">
        <v>134.1</v>
      </c>
      <c r="E1438" s="1">
        <v>137.16</v>
      </c>
      <c r="F1438" s="1">
        <v>137.16</v>
      </c>
      <c r="G1438" s="1">
        <v>3706300</v>
      </c>
    </row>
    <row r="1439" spans="1:7" x14ac:dyDescent="0.2">
      <c r="A1439" s="38" t="s">
        <v>1551</v>
      </c>
      <c r="B1439" s="1">
        <v>141.55000000000001</v>
      </c>
      <c r="C1439" s="1">
        <v>149.04</v>
      </c>
      <c r="D1439" s="1">
        <v>141.55000000000001</v>
      </c>
      <c r="E1439" s="1">
        <v>145.04</v>
      </c>
      <c r="F1439" s="1">
        <v>145.04</v>
      </c>
      <c r="G1439" s="1">
        <v>4806100</v>
      </c>
    </row>
    <row r="1440" spans="1:7" x14ac:dyDescent="0.2">
      <c r="A1440" s="38" t="s">
        <v>1552</v>
      </c>
      <c r="B1440" s="1">
        <v>142.61000000000001</v>
      </c>
      <c r="C1440" s="1">
        <v>142.91</v>
      </c>
      <c r="D1440" s="1">
        <v>136.01</v>
      </c>
      <c r="E1440" s="1">
        <v>140.86000000000001</v>
      </c>
      <c r="F1440" s="1">
        <v>140.86000000000001</v>
      </c>
      <c r="G1440" s="1">
        <v>3492600</v>
      </c>
    </row>
    <row r="1441" spans="1:7" x14ac:dyDescent="0.2">
      <c r="A1441" s="38" t="s">
        <v>1553</v>
      </c>
      <c r="B1441" s="1">
        <v>142.71</v>
      </c>
      <c r="C1441" s="1">
        <v>142.71</v>
      </c>
      <c r="D1441" s="1">
        <v>131.75</v>
      </c>
      <c r="E1441" s="1">
        <v>132.47999999999999</v>
      </c>
      <c r="F1441" s="1">
        <v>132.47999999999999</v>
      </c>
      <c r="G1441" s="1">
        <v>4904500</v>
      </c>
    </row>
    <row r="1442" spans="1:7" x14ac:dyDescent="0.2">
      <c r="A1442" s="38" t="s">
        <v>1554</v>
      </c>
      <c r="B1442" s="1">
        <v>131</v>
      </c>
      <c r="C1442" s="1">
        <v>135.85</v>
      </c>
      <c r="D1442" s="1">
        <v>124</v>
      </c>
      <c r="E1442" s="1">
        <v>125.17</v>
      </c>
      <c r="F1442" s="1">
        <v>125.17</v>
      </c>
      <c r="G1442" s="1">
        <v>4464800</v>
      </c>
    </row>
    <row r="1443" spans="1:7" x14ac:dyDescent="0.2">
      <c r="A1443" s="38" t="s">
        <v>1555</v>
      </c>
      <c r="B1443" s="1">
        <v>126.25</v>
      </c>
      <c r="C1443" s="1">
        <v>129.63</v>
      </c>
      <c r="D1443" s="1">
        <v>123.05</v>
      </c>
      <c r="E1443" s="1">
        <v>128.93</v>
      </c>
      <c r="F1443" s="1">
        <v>128.93</v>
      </c>
      <c r="G1443" s="1">
        <v>4146100</v>
      </c>
    </row>
    <row r="1444" spans="1:7" x14ac:dyDescent="0.2">
      <c r="A1444" s="38" t="s">
        <v>1556</v>
      </c>
      <c r="B1444" s="1">
        <v>133</v>
      </c>
      <c r="C1444" s="1">
        <v>144.63999999999999</v>
      </c>
      <c r="D1444" s="1">
        <v>132.15</v>
      </c>
      <c r="E1444" s="1">
        <v>144.09</v>
      </c>
      <c r="F1444" s="1">
        <v>144.09</v>
      </c>
      <c r="G1444" s="1">
        <v>6276900</v>
      </c>
    </row>
    <row r="1445" spans="1:7" x14ac:dyDescent="0.2">
      <c r="A1445" s="38" t="s">
        <v>1557</v>
      </c>
      <c r="B1445" s="1">
        <v>142.19999999999999</v>
      </c>
      <c r="C1445" s="1">
        <v>151.52000000000001</v>
      </c>
      <c r="D1445" s="1">
        <v>139.78</v>
      </c>
      <c r="E1445" s="1">
        <v>150.28</v>
      </c>
      <c r="F1445" s="1">
        <v>150.28</v>
      </c>
      <c r="G1445" s="1">
        <v>4411400</v>
      </c>
    </row>
    <row r="1446" spans="1:7" x14ac:dyDescent="0.2">
      <c r="A1446" s="38" t="s">
        <v>1558</v>
      </c>
      <c r="B1446" s="1">
        <v>150.61000000000001</v>
      </c>
      <c r="C1446" s="1">
        <v>159.93</v>
      </c>
      <c r="D1446" s="1">
        <v>148.85</v>
      </c>
      <c r="E1446" s="1">
        <v>159.66</v>
      </c>
      <c r="F1446" s="1">
        <v>159.66</v>
      </c>
      <c r="G1446" s="1">
        <v>4446600</v>
      </c>
    </row>
    <row r="1447" spans="1:7" x14ac:dyDescent="0.2">
      <c r="A1447" s="38" t="s">
        <v>1559</v>
      </c>
      <c r="B1447" s="1">
        <v>159.02000000000001</v>
      </c>
      <c r="C1447" s="1">
        <v>161.06</v>
      </c>
      <c r="D1447" s="1">
        <v>153.65</v>
      </c>
      <c r="E1447" s="1">
        <v>157.44</v>
      </c>
      <c r="F1447" s="1">
        <v>157.44</v>
      </c>
      <c r="G1447" s="1">
        <v>3712100</v>
      </c>
    </row>
    <row r="1448" spans="1:7" x14ac:dyDescent="0.2">
      <c r="A1448" s="38" t="s">
        <v>1560</v>
      </c>
      <c r="B1448" s="1">
        <v>156.9</v>
      </c>
      <c r="C1448" s="1">
        <v>166.98</v>
      </c>
      <c r="D1448" s="1">
        <v>155.85</v>
      </c>
      <c r="E1448" s="1">
        <v>163.13999999999999</v>
      </c>
      <c r="F1448" s="1">
        <v>163.13999999999999</v>
      </c>
      <c r="G1448" s="1">
        <v>3113500</v>
      </c>
    </row>
    <row r="1449" spans="1:7" x14ac:dyDescent="0.2">
      <c r="A1449" s="38" t="s">
        <v>1561</v>
      </c>
      <c r="B1449" s="1">
        <v>160.1</v>
      </c>
      <c r="C1449" s="1">
        <v>166.44</v>
      </c>
      <c r="D1449" s="1">
        <v>156.66</v>
      </c>
      <c r="E1449" s="1">
        <v>161.19999999999999</v>
      </c>
      <c r="F1449" s="1">
        <v>161.19999999999999</v>
      </c>
      <c r="G1449" s="1">
        <v>1762400</v>
      </c>
    </row>
    <row r="1450" spans="1:7" x14ac:dyDescent="0.2">
      <c r="A1450" s="38" t="s">
        <v>1562</v>
      </c>
      <c r="B1450" s="1">
        <v>162</v>
      </c>
      <c r="C1450" s="1">
        <v>162.37</v>
      </c>
      <c r="D1450" s="1">
        <v>155.32</v>
      </c>
      <c r="E1450" s="1">
        <v>161.94</v>
      </c>
      <c r="F1450" s="1">
        <v>161.94</v>
      </c>
      <c r="G1450" s="1">
        <v>2151800</v>
      </c>
    </row>
    <row r="1451" spans="1:7" x14ac:dyDescent="0.2">
      <c r="A1451" s="38" t="s">
        <v>1563</v>
      </c>
      <c r="B1451" s="1">
        <v>162.30000000000001</v>
      </c>
      <c r="C1451" s="1">
        <v>163.84</v>
      </c>
      <c r="D1451" s="1">
        <v>152.83000000000001</v>
      </c>
      <c r="E1451" s="1">
        <v>154.82</v>
      </c>
      <c r="F1451" s="1">
        <v>154.82</v>
      </c>
      <c r="G1451" s="1">
        <v>2622100</v>
      </c>
    </row>
    <row r="1452" spans="1:7" x14ac:dyDescent="0.2">
      <c r="A1452" s="38" t="s">
        <v>1564</v>
      </c>
      <c r="B1452" s="1">
        <v>156.51</v>
      </c>
      <c r="C1452" s="1">
        <v>161.44999999999999</v>
      </c>
      <c r="D1452" s="1">
        <v>152.34</v>
      </c>
      <c r="E1452" s="1">
        <v>160.74</v>
      </c>
      <c r="F1452" s="1">
        <v>160.74</v>
      </c>
      <c r="G1452" s="1">
        <v>1950000</v>
      </c>
    </row>
    <row r="1453" spans="1:7" x14ac:dyDescent="0.2">
      <c r="A1453" s="38" t="s">
        <v>1565</v>
      </c>
      <c r="B1453" s="1">
        <v>165.34</v>
      </c>
      <c r="C1453" s="1">
        <v>176.96</v>
      </c>
      <c r="D1453" s="1">
        <v>164.29</v>
      </c>
      <c r="E1453" s="1">
        <v>174.48</v>
      </c>
      <c r="F1453" s="1">
        <v>174.48</v>
      </c>
      <c r="G1453" s="1">
        <v>4125500</v>
      </c>
    </row>
    <row r="1454" spans="1:7" x14ac:dyDescent="0.2">
      <c r="A1454" s="38" t="s">
        <v>1566</v>
      </c>
      <c r="B1454" s="1">
        <v>169.93</v>
      </c>
      <c r="C1454" s="1">
        <v>175.59</v>
      </c>
      <c r="D1454" s="1">
        <v>167.2</v>
      </c>
      <c r="E1454" s="1">
        <v>168.63</v>
      </c>
      <c r="F1454" s="1">
        <v>168.63</v>
      </c>
      <c r="G1454" s="1">
        <v>2019400</v>
      </c>
    </row>
    <row r="1455" spans="1:7" x14ac:dyDescent="0.2">
      <c r="A1455" s="38" t="s">
        <v>1567</v>
      </c>
      <c r="B1455" s="1">
        <v>168.5</v>
      </c>
      <c r="C1455" s="1">
        <v>169.52</v>
      </c>
      <c r="D1455" s="1">
        <v>163.79</v>
      </c>
      <c r="E1455" s="1">
        <v>164.81</v>
      </c>
      <c r="F1455" s="1">
        <v>164.81</v>
      </c>
      <c r="G1455" s="1">
        <v>2045100</v>
      </c>
    </row>
    <row r="1456" spans="1:7" x14ac:dyDescent="0.2">
      <c r="A1456" s="38" t="s">
        <v>1568</v>
      </c>
      <c r="B1456" s="1">
        <v>166.04</v>
      </c>
      <c r="C1456" s="1">
        <v>173.59</v>
      </c>
      <c r="D1456" s="1">
        <v>166.04</v>
      </c>
      <c r="E1456" s="1">
        <v>169.5</v>
      </c>
      <c r="F1456" s="1">
        <v>169.5</v>
      </c>
      <c r="G1456" s="1">
        <v>1962700</v>
      </c>
    </row>
    <row r="1457" spans="1:7" x14ac:dyDescent="0.2">
      <c r="A1457" s="38" t="s">
        <v>1569</v>
      </c>
      <c r="B1457" s="1">
        <v>170.08</v>
      </c>
      <c r="C1457" s="1">
        <v>176.4</v>
      </c>
      <c r="D1457" s="1">
        <v>169.52</v>
      </c>
      <c r="E1457" s="1">
        <v>174.71</v>
      </c>
      <c r="F1457" s="1">
        <v>174.71</v>
      </c>
      <c r="G1457" s="1">
        <v>2201300</v>
      </c>
    </row>
    <row r="1458" spans="1:7" x14ac:dyDescent="0.2">
      <c r="A1458" s="38" t="s">
        <v>1570</v>
      </c>
      <c r="B1458" s="1">
        <v>174.71</v>
      </c>
      <c r="C1458" s="1">
        <v>175.05</v>
      </c>
      <c r="D1458" s="1">
        <v>163.43</v>
      </c>
      <c r="E1458" s="1">
        <v>165.67</v>
      </c>
      <c r="F1458" s="1">
        <v>165.67</v>
      </c>
      <c r="G1458" s="1">
        <v>2586600</v>
      </c>
    </row>
    <row r="1459" spans="1:7" x14ac:dyDescent="0.2">
      <c r="A1459" s="38" t="s">
        <v>1571</v>
      </c>
      <c r="B1459" s="1">
        <v>160.02000000000001</v>
      </c>
      <c r="C1459" s="1">
        <v>160.38999999999999</v>
      </c>
      <c r="D1459" s="1">
        <v>149.04</v>
      </c>
      <c r="E1459" s="1">
        <v>153.36000000000001</v>
      </c>
      <c r="F1459" s="1">
        <v>153.36000000000001</v>
      </c>
      <c r="G1459" s="1">
        <v>3334700</v>
      </c>
    </row>
    <row r="1460" spans="1:7" x14ac:dyDescent="0.2">
      <c r="A1460" s="38" t="s">
        <v>1572</v>
      </c>
      <c r="B1460" s="1">
        <v>153.21</v>
      </c>
      <c r="C1460" s="1">
        <v>157.28</v>
      </c>
      <c r="D1460" s="1">
        <v>146</v>
      </c>
      <c r="E1460" s="1">
        <v>152.58000000000001</v>
      </c>
      <c r="F1460" s="1">
        <v>152.58000000000001</v>
      </c>
      <c r="G1460" s="1">
        <v>1967700</v>
      </c>
    </row>
    <row r="1461" spans="1:7" x14ac:dyDescent="0.2">
      <c r="A1461" s="38" t="s">
        <v>1573</v>
      </c>
      <c r="B1461" s="1">
        <v>151.99</v>
      </c>
      <c r="C1461" s="1">
        <v>152.44</v>
      </c>
      <c r="D1461" s="1">
        <v>146.09</v>
      </c>
      <c r="E1461" s="1">
        <v>146.41999999999999</v>
      </c>
      <c r="F1461" s="1">
        <v>146.41999999999999</v>
      </c>
      <c r="G1461" s="1">
        <v>1831900</v>
      </c>
    </row>
    <row r="1462" spans="1:7" x14ac:dyDescent="0.2">
      <c r="A1462" s="38" t="s">
        <v>1574</v>
      </c>
      <c r="B1462" s="1">
        <v>144.26</v>
      </c>
      <c r="C1462" s="1">
        <v>148.51</v>
      </c>
      <c r="D1462" s="1">
        <v>141</v>
      </c>
      <c r="E1462" s="1">
        <v>145.31</v>
      </c>
      <c r="F1462" s="1">
        <v>145.31</v>
      </c>
      <c r="G1462" s="1">
        <v>1774400</v>
      </c>
    </row>
    <row r="1463" spans="1:7" x14ac:dyDescent="0.2">
      <c r="A1463" s="38" t="s">
        <v>1575</v>
      </c>
      <c r="B1463" s="1">
        <v>148.01</v>
      </c>
      <c r="C1463" s="1">
        <v>154</v>
      </c>
      <c r="D1463" s="1">
        <v>143.71</v>
      </c>
      <c r="E1463" s="1">
        <v>144.84</v>
      </c>
      <c r="F1463" s="1">
        <v>144.84</v>
      </c>
      <c r="G1463" s="1">
        <v>2283300</v>
      </c>
    </row>
    <row r="1464" spans="1:7" x14ac:dyDescent="0.2">
      <c r="A1464" s="38" t="s">
        <v>1576</v>
      </c>
      <c r="B1464" s="1">
        <v>143.59</v>
      </c>
      <c r="C1464" s="1">
        <v>148.26</v>
      </c>
      <c r="D1464" s="1">
        <v>140.5</v>
      </c>
      <c r="E1464" s="1">
        <v>145.96</v>
      </c>
      <c r="F1464" s="1">
        <v>145.96</v>
      </c>
      <c r="G1464" s="1">
        <v>1994900</v>
      </c>
    </row>
    <row r="1465" spans="1:7" x14ac:dyDescent="0.2">
      <c r="A1465" s="38" t="s">
        <v>1577</v>
      </c>
      <c r="B1465" s="1">
        <v>147.96</v>
      </c>
      <c r="C1465" s="1">
        <v>147.96</v>
      </c>
      <c r="D1465" s="1">
        <v>136.94999999999999</v>
      </c>
      <c r="E1465" s="1">
        <v>137.09</v>
      </c>
      <c r="F1465" s="1">
        <v>137.09</v>
      </c>
      <c r="G1465" s="1">
        <v>2782000</v>
      </c>
    </row>
    <row r="1466" spans="1:7" x14ac:dyDescent="0.2">
      <c r="A1466" s="38" t="s">
        <v>1578</v>
      </c>
      <c r="B1466" s="1">
        <v>136.94999999999999</v>
      </c>
      <c r="C1466" s="1">
        <v>138.16</v>
      </c>
      <c r="D1466" s="1">
        <v>128.5</v>
      </c>
      <c r="E1466" s="1">
        <v>131.61000000000001</v>
      </c>
      <c r="F1466" s="1">
        <v>131.61000000000001</v>
      </c>
      <c r="G1466" s="1">
        <v>3542000</v>
      </c>
    </row>
    <row r="1467" spans="1:7" x14ac:dyDescent="0.2">
      <c r="A1467" s="38" t="s">
        <v>1579</v>
      </c>
      <c r="B1467" s="1">
        <v>132</v>
      </c>
      <c r="C1467" s="1">
        <v>146.26</v>
      </c>
      <c r="D1467" s="1">
        <v>129.85</v>
      </c>
      <c r="E1467" s="1">
        <v>145.16999999999999</v>
      </c>
      <c r="F1467" s="1">
        <v>145.16999999999999</v>
      </c>
      <c r="G1467" s="1">
        <v>5056400</v>
      </c>
    </row>
    <row r="1468" spans="1:7" x14ac:dyDescent="0.2">
      <c r="A1468" s="38" t="s">
        <v>1580</v>
      </c>
      <c r="B1468" s="1">
        <v>144</v>
      </c>
      <c r="C1468" s="1">
        <v>144.47</v>
      </c>
      <c r="D1468" s="1">
        <v>130.19</v>
      </c>
      <c r="E1468" s="1">
        <v>130.36000000000001</v>
      </c>
      <c r="F1468" s="1">
        <v>130.36000000000001</v>
      </c>
      <c r="G1468" s="1">
        <v>3865400</v>
      </c>
    </row>
    <row r="1469" spans="1:7" x14ac:dyDescent="0.2">
      <c r="A1469" s="38" t="s">
        <v>1581</v>
      </c>
      <c r="B1469" s="1">
        <v>134.01</v>
      </c>
      <c r="C1469" s="1">
        <v>137.47</v>
      </c>
      <c r="D1469" s="1">
        <v>123.75</v>
      </c>
      <c r="E1469" s="1">
        <v>124.84</v>
      </c>
      <c r="F1469" s="1">
        <v>124.84</v>
      </c>
      <c r="G1469" s="1">
        <v>3421600</v>
      </c>
    </row>
    <row r="1470" spans="1:7" x14ac:dyDescent="0.2">
      <c r="A1470" s="38" t="s">
        <v>1582</v>
      </c>
      <c r="B1470" s="1">
        <v>125</v>
      </c>
      <c r="C1470" s="1">
        <v>129.79</v>
      </c>
      <c r="D1470" s="1">
        <v>121.47</v>
      </c>
      <c r="E1470" s="1">
        <v>122.78</v>
      </c>
      <c r="F1470" s="1">
        <v>122.78</v>
      </c>
      <c r="G1470" s="1">
        <v>2825200</v>
      </c>
    </row>
    <row r="1471" spans="1:7" x14ac:dyDescent="0.2">
      <c r="A1471" s="38" t="s">
        <v>1583</v>
      </c>
      <c r="B1471" s="1">
        <v>121.63</v>
      </c>
      <c r="C1471" s="1">
        <v>129.55000000000001</v>
      </c>
      <c r="D1471" s="1">
        <v>121.51</v>
      </c>
      <c r="E1471" s="1">
        <v>128.07</v>
      </c>
      <c r="F1471" s="1">
        <v>128.07</v>
      </c>
      <c r="G1471" s="1">
        <v>3208100</v>
      </c>
    </row>
    <row r="1472" spans="1:7" x14ac:dyDescent="0.2">
      <c r="A1472" s="38" t="s">
        <v>1584</v>
      </c>
      <c r="B1472" s="1">
        <v>125.84</v>
      </c>
      <c r="C1472" s="1">
        <v>126.25</v>
      </c>
      <c r="D1472" s="1">
        <v>119.9</v>
      </c>
      <c r="E1472" s="1">
        <v>120.05</v>
      </c>
      <c r="F1472" s="1">
        <v>120.05</v>
      </c>
      <c r="G1472" s="1">
        <v>2398000</v>
      </c>
    </row>
    <row r="1473" spans="1:7" x14ac:dyDescent="0.2">
      <c r="A1473" s="38" t="s">
        <v>1585</v>
      </c>
      <c r="B1473" s="1">
        <v>119.26</v>
      </c>
      <c r="C1473" s="1">
        <v>124.99</v>
      </c>
      <c r="D1473" s="1">
        <v>117.56</v>
      </c>
      <c r="E1473" s="1">
        <v>118.38</v>
      </c>
      <c r="F1473" s="1">
        <v>118.38</v>
      </c>
      <c r="G1473" s="1">
        <v>3231300</v>
      </c>
    </row>
    <row r="1474" spans="1:7" x14ac:dyDescent="0.2">
      <c r="A1474" s="38" t="s">
        <v>1586</v>
      </c>
      <c r="B1474" s="1">
        <v>119.8</v>
      </c>
      <c r="C1474" s="1">
        <v>120.6</v>
      </c>
      <c r="D1474" s="1">
        <v>109.68</v>
      </c>
      <c r="E1474" s="1">
        <v>118.92</v>
      </c>
      <c r="F1474" s="1">
        <v>118.92</v>
      </c>
      <c r="G1474" s="1">
        <v>5389600</v>
      </c>
    </row>
    <row r="1475" spans="1:7" x14ac:dyDescent="0.2">
      <c r="A1475" s="38" t="s">
        <v>1587</v>
      </c>
      <c r="B1475" s="1">
        <v>118.42</v>
      </c>
      <c r="C1475" s="1">
        <v>123.21</v>
      </c>
      <c r="D1475" s="1">
        <v>111.64</v>
      </c>
      <c r="E1475" s="1">
        <v>111.82</v>
      </c>
      <c r="F1475" s="1">
        <v>111.82</v>
      </c>
      <c r="G1475" s="1">
        <v>3575500</v>
      </c>
    </row>
    <row r="1476" spans="1:7" x14ac:dyDescent="0.2">
      <c r="A1476" s="38" t="s">
        <v>1588</v>
      </c>
      <c r="B1476" s="1">
        <v>111.5</v>
      </c>
      <c r="C1476" s="1">
        <v>118.3</v>
      </c>
      <c r="D1476" s="1">
        <v>109.13</v>
      </c>
      <c r="E1476" s="1">
        <v>118.03</v>
      </c>
      <c r="F1476" s="1">
        <v>118.03</v>
      </c>
      <c r="G1476" s="1">
        <v>3264700</v>
      </c>
    </row>
    <row r="1477" spans="1:7" x14ac:dyDescent="0.2">
      <c r="A1477" s="38" t="s">
        <v>1589</v>
      </c>
      <c r="B1477" s="1">
        <v>114.94</v>
      </c>
      <c r="C1477" s="1">
        <v>120.25</v>
      </c>
      <c r="D1477" s="1">
        <v>112.06</v>
      </c>
      <c r="E1477" s="1">
        <v>112.3</v>
      </c>
      <c r="F1477" s="1">
        <v>112.3</v>
      </c>
      <c r="G1477" s="1">
        <v>4245400</v>
      </c>
    </row>
    <row r="1478" spans="1:7" x14ac:dyDescent="0.2">
      <c r="A1478" s="38" t="s">
        <v>1590</v>
      </c>
      <c r="B1478" s="1">
        <v>112.61</v>
      </c>
      <c r="C1478" s="1">
        <v>118.96</v>
      </c>
      <c r="D1478" s="1">
        <v>105.56</v>
      </c>
      <c r="E1478" s="1">
        <v>118.48</v>
      </c>
      <c r="F1478" s="1">
        <v>118.48</v>
      </c>
      <c r="G1478" s="1">
        <v>8541600</v>
      </c>
    </row>
    <row r="1479" spans="1:7" x14ac:dyDescent="0.2">
      <c r="A1479" s="38" t="s">
        <v>1591</v>
      </c>
      <c r="B1479" s="1">
        <v>122.18</v>
      </c>
      <c r="C1479" s="1">
        <v>123</v>
      </c>
      <c r="D1479" s="1">
        <v>112.06</v>
      </c>
      <c r="E1479" s="1">
        <v>116.73</v>
      </c>
      <c r="F1479" s="1">
        <v>116.73</v>
      </c>
      <c r="G1479" s="1">
        <v>9282800</v>
      </c>
    </row>
    <row r="1480" spans="1:7" x14ac:dyDescent="0.2">
      <c r="A1480" s="38" t="s">
        <v>1592</v>
      </c>
      <c r="B1480" s="1">
        <v>115.15</v>
      </c>
      <c r="C1480" s="1">
        <v>115.5</v>
      </c>
      <c r="D1480" s="1">
        <v>104.5</v>
      </c>
      <c r="E1480" s="1">
        <v>107.38</v>
      </c>
      <c r="F1480" s="1">
        <v>107.38</v>
      </c>
      <c r="G1480" s="1">
        <v>6932800</v>
      </c>
    </row>
    <row r="1481" spans="1:7" x14ac:dyDescent="0.2">
      <c r="A1481" s="38" t="s">
        <v>1593</v>
      </c>
      <c r="B1481" s="1">
        <v>105</v>
      </c>
      <c r="C1481" s="1">
        <v>109.34</v>
      </c>
      <c r="D1481" s="1">
        <v>98.47</v>
      </c>
      <c r="E1481" s="1">
        <v>100.75</v>
      </c>
      <c r="F1481" s="1">
        <v>100.75</v>
      </c>
      <c r="G1481" s="1">
        <v>5114700</v>
      </c>
    </row>
    <row r="1482" spans="1:7" x14ac:dyDescent="0.2">
      <c r="A1482" s="38" t="s">
        <v>1594</v>
      </c>
      <c r="B1482" s="1">
        <v>104.53</v>
      </c>
      <c r="C1482" s="1">
        <v>107.2</v>
      </c>
      <c r="D1482" s="1">
        <v>93.73</v>
      </c>
      <c r="E1482" s="1">
        <v>97.77</v>
      </c>
      <c r="F1482" s="1">
        <v>97.77</v>
      </c>
      <c r="G1482" s="1">
        <v>5099400</v>
      </c>
    </row>
    <row r="1483" spans="1:7" x14ac:dyDescent="0.2">
      <c r="A1483" s="38" t="s">
        <v>1595</v>
      </c>
      <c r="B1483" s="1">
        <v>95.99</v>
      </c>
      <c r="C1483" s="1">
        <v>100.18</v>
      </c>
      <c r="D1483" s="1">
        <v>92.23</v>
      </c>
      <c r="E1483" s="1">
        <v>92.62</v>
      </c>
      <c r="F1483" s="1">
        <v>92.62</v>
      </c>
      <c r="G1483" s="1">
        <v>5466400</v>
      </c>
    </row>
    <row r="1484" spans="1:7" x14ac:dyDescent="0.2">
      <c r="A1484" s="38" t="s">
        <v>1596</v>
      </c>
      <c r="B1484" s="1">
        <v>90.97</v>
      </c>
      <c r="C1484" s="1">
        <v>102.17</v>
      </c>
      <c r="D1484" s="1">
        <v>87.67</v>
      </c>
      <c r="E1484" s="1">
        <v>99.22</v>
      </c>
      <c r="F1484" s="1">
        <v>99.22</v>
      </c>
      <c r="G1484" s="1">
        <v>6303600</v>
      </c>
    </row>
    <row r="1485" spans="1:7" x14ac:dyDescent="0.2">
      <c r="A1485" s="38" t="s">
        <v>1597</v>
      </c>
      <c r="B1485" s="1">
        <v>101.86</v>
      </c>
      <c r="C1485" s="1">
        <v>112.89</v>
      </c>
      <c r="D1485" s="1">
        <v>101.86</v>
      </c>
      <c r="E1485" s="1">
        <v>110.79</v>
      </c>
      <c r="F1485" s="1">
        <v>110.79</v>
      </c>
      <c r="G1485" s="1">
        <v>4832300</v>
      </c>
    </row>
    <row r="1486" spans="1:7" x14ac:dyDescent="0.2">
      <c r="A1486" s="38" t="s">
        <v>1598</v>
      </c>
      <c r="B1486" s="1">
        <v>104.5</v>
      </c>
      <c r="C1486" s="1">
        <v>108.74</v>
      </c>
      <c r="D1486" s="1">
        <v>99.18</v>
      </c>
      <c r="E1486" s="1">
        <v>99.68</v>
      </c>
      <c r="F1486" s="1">
        <v>99.68</v>
      </c>
      <c r="G1486" s="1">
        <v>5193900</v>
      </c>
    </row>
    <row r="1487" spans="1:7" x14ac:dyDescent="0.2">
      <c r="A1487" s="38" t="s">
        <v>1599</v>
      </c>
      <c r="B1487" s="1">
        <v>103.51</v>
      </c>
      <c r="C1487" s="1">
        <v>105.74</v>
      </c>
      <c r="D1487" s="1">
        <v>96.41</v>
      </c>
      <c r="E1487" s="1">
        <v>101.71</v>
      </c>
      <c r="F1487" s="1">
        <v>101.71</v>
      </c>
      <c r="G1487" s="1">
        <v>4054900</v>
      </c>
    </row>
    <row r="1488" spans="1:7" x14ac:dyDescent="0.2">
      <c r="A1488" s="38" t="s">
        <v>1600</v>
      </c>
      <c r="B1488" s="1">
        <v>100.86</v>
      </c>
      <c r="C1488" s="1">
        <v>105.34</v>
      </c>
      <c r="D1488" s="1">
        <v>96.45</v>
      </c>
      <c r="E1488" s="1">
        <v>97.61</v>
      </c>
      <c r="F1488" s="1">
        <v>97.61</v>
      </c>
      <c r="G1488" s="1">
        <v>2935400</v>
      </c>
    </row>
    <row r="1489" spans="1:7" x14ac:dyDescent="0.2">
      <c r="A1489" s="38" t="s">
        <v>1601</v>
      </c>
      <c r="B1489" s="1">
        <v>97.39</v>
      </c>
      <c r="C1489" s="1">
        <v>105.49</v>
      </c>
      <c r="D1489" s="1">
        <v>95.54</v>
      </c>
      <c r="E1489" s="1">
        <v>101.82</v>
      </c>
      <c r="F1489" s="1">
        <v>101.82</v>
      </c>
      <c r="G1489" s="1">
        <v>3366000</v>
      </c>
    </row>
    <row r="1490" spans="1:7" x14ac:dyDescent="0.2">
      <c r="A1490" s="38" t="s">
        <v>1602</v>
      </c>
      <c r="B1490" s="1">
        <v>104.03</v>
      </c>
      <c r="C1490" s="1">
        <v>105.64</v>
      </c>
      <c r="D1490" s="1">
        <v>97.53</v>
      </c>
      <c r="E1490" s="1">
        <v>103.03</v>
      </c>
      <c r="F1490" s="1">
        <v>103.03</v>
      </c>
      <c r="G1490" s="1">
        <v>3152600</v>
      </c>
    </row>
    <row r="1491" spans="1:7" x14ac:dyDescent="0.2">
      <c r="A1491" s="38" t="s">
        <v>1603</v>
      </c>
      <c r="B1491" s="1">
        <v>100.93</v>
      </c>
      <c r="C1491" s="1">
        <v>101.93</v>
      </c>
      <c r="D1491" s="1">
        <v>96.79</v>
      </c>
      <c r="E1491" s="1">
        <v>100.16</v>
      </c>
      <c r="F1491" s="1">
        <v>100.16</v>
      </c>
      <c r="G1491" s="1">
        <v>2888900</v>
      </c>
    </row>
    <row r="1492" spans="1:7" x14ac:dyDescent="0.2">
      <c r="A1492" s="38" t="s">
        <v>1604</v>
      </c>
      <c r="B1492" s="1">
        <v>97.59</v>
      </c>
      <c r="C1492" s="1">
        <v>98.11</v>
      </c>
      <c r="D1492" s="1">
        <v>90.07</v>
      </c>
      <c r="E1492" s="1">
        <v>92.17</v>
      </c>
      <c r="F1492" s="1">
        <v>92.17</v>
      </c>
      <c r="G1492" s="1">
        <v>4307800</v>
      </c>
    </row>
    <row r="1493" spans="1:7" x14ac:dyDescent="0.2">
      <c r="A1493" s="38" t="s">
        <v>1605</v>
      </c>
      <c r="B1493" s="1">
        <v>92.48</v>
      </c>
      <c r="C1493" s="1">
        <v>97.57</v>
      </c>
      <c r="D1493" s="1">
        <v>91.56</v>
      </c>
      <c r="E1493" s="1">
        <v>96.55</v>
      </c>
      <c r="F1493" s="1">
        <v>96.55</v>
      </c>
      <c r="G1493" s="1">
        <v>2251500</v>
      </c>
    </row>
    <row r="1494" spans="1:7" x14ac:dyDescent="0.2">
      <c r="A1494" s="38" t="s">
        <v>1606</v>
      </c>
      <c r="B1494" s="1">
        <v>95.14</v>
      </c>
      <c r="C1494" s="1">
        <v>101.99</v>
      </c>
      <c r="D1494" s="1">
        <v>94.63</v>
      </c>
      <c r="E1494" s="1">
        <v>100.82</v>
      </c>
      <c r="F1494" s="1">
        <v>100.82</v>
      </c>
      <c r="G1494" s="1">
        <v>2037100</v>
      </c>
    </row>
    <row r="1495" spans="1:7" x14ac:dyDescent="0.2">
      <c r="A1495" s="38" t="s">
        <v>1607</v>
      </c>
      <c r="B1495" s="1">
        <v>102.81</v>
      </c>
      <c r="C1495" s="1">
        <v>108.73</v>
      </c>
      <c r="D1495" s="1">
        <v>102.31</v>
      </c>
      <c r="E1495" s="1">
        <v>108.37</v>
      </c>
      <c r="F1495" s="1">
        <v>108.37</v>
      </c>
      <c r="G1495" s="1">
        <v>2960800</v>
      </c>
    </row>
    <row r="1496" spans="1:7" x14ac:dyDescent="0.2">
      <c r="A1496" s="38" t="s">
        <v>1608</v>
      </c>
      <c r="B1496" s="1">
        <v>108.37</v>
      </c>
      <c r="C1496" s="1">
        <v>110.58</v>
      </c>
      <c r="D1496" s="1">
        <v>103.74</v>
      </c>
      <c r="E1496" s="1">
        <v>105.17</v>
      </c>
      <c r="F1496" s="1">
        <v>105.17</v>
      </c>
      <c r="G1496" s="1">
        <v>3452800</v>
      </c>
    </row>
    <row r="1497" spans="1:7" x14ac:dyDescent="0.2">
      <c r="A1497" s="38" t="s">
        <v>1609</v>
      </c>
      <c r="B1497" s="1">
        <v>107.14</v>
      </c>
      <c r="C1497" s="1">
        <v>110.27</v>
      </c>
      <c r="D1497" s="1">
        <v>102.6</v>
      </c>
      <c r="E1497" s="1">
        <v>104.27</v>
      </c>
      <c r="F1497" s="1">
        <v>104.27</v>
      </c>
      <c r="G1497" s="1">
        <v>2782200</v>
      </c>
    </row>
    <row r="1498" spans="1:7" x14ac:dyDescent="0.2">
      <c r="A1498" s="38" t="s">
        <v>1610</v>
      </c>
      <c r="B1498" s="1">
        <v>99</v>
      </c>
      <c r="C1498" s="1">
        <v>110.98</v>
      </c>
      <c r="D1498" s="1">
        <v>98.3</v>
      </c>
      <c r="E1498" s="1">
        <v>109.21</v>
      </c>
      <c r="F1498" s="1">
        <v>109.21</v>
      </c>
      <c r="G1498" s="1">
        <v>3707600</v>
      </c>
    </row>
    <row r="1499" spans="1:7" x14ac:dyDescent="0.2">
      <c r="A1499" s="38" t="s">
        <v>1611</v>
      </c>
      <c r="B1499" s="1">
        <v>106.05</v>
      </c>
      <c r="C1499" s="1">
        <v>107.13</v>
      </c>
      <c r="D1499" s="1">
        <v>100.76</v>
      </c>
      <c r="E1499" s="1">
        <v>101.74</v>
      </c>
      <c r="F1499" s="1">
        <v>101.74</v>
      </c>
      <c r="G1499" s="1">
        <v>3022100</v>
      </c>
    </row>
    <row r="1500" spans="1:7" x14ac:dyDescent="0.2">
      <c r="A1500" s="38" t="s">
        <v>1612</v>
      </c>
      <c r="B1500" s="1">
        <v>104.58</v>
      </c>
      <c r="C1500" s="1">
        <v>105.27</v>
      </c>
      <c r="D1500" s="1">
        <v>99.21</v>
      </c>
      <c r="E1500" s="1">
        <v>101.34</v>
      </c>
      <c r="F1500" s="1">
        <v>101.34</v>
      </c>
      <c r="G1500" s="1">
        <v>2720600</v>
      </c>
    </row>
    <row r="1501" spans="1:7" x14ac:dyDescent="0.2">
      <c r="A1501" s="38" t="s">
        <v>1613</v>
      </c>
      <c r="B1501" s="1">
        <v>99.5</v>
      </c>
      <c r="C1501" s="1">
        <v>108.08</v>
      </c>
      <c r="D1501" s="1">
        <v>98.86</v>
      </c>
      <c r="E1501" s="1">
        <v>107.43</v>
      </c>
      <c r="F1501" s="1">
        <v>107.43</v>
      </c>
      <c r="G1501" s="1">
        <v>3622300</v>
      </c>
    </row>
    <row r="1502" spans="1:7" x14ac:dyDescent="0.2">
      <c r="A1502" s="38" t="s">
        <v>1614</v>
      </c>
      <c r="B1502" s="1">
        <v>107.12</v>
      </c>
      <c r="C1502" s="1">
        <v>110.31</v>
      </c>
      <c r="D1502" s="1">
        <v>105.78</v>
      </c>
      <c r="E1502" s="1">
        <v>108.39</v>
      </c>
      <c r="F1502" s="1">
        <v>108.39</v>
      </c>
      <c r="G1502" s="1">
        <v>1899600</v>
      </c>
    </row>
    <row r="1503" spans="1:7" x14ac:dyDescent="0.2">
      <c r="A1503" s="38" t="s">
        <v>1615</v>
      </c>
      <c r="B1503" s="1">
        <v>108.4</v>
      </c>
      <c r="C1503" s="1">
        <v>108.4</v>
      </c>
      <c r="D1503" s="1">
        <v>98.38</v>
      </c>
      <c r="E1503" s="1">
        <v>98.49</v>
      </c>
      <c r="F1503" s="1">
        <v>98.49</v>
      </c>
      <c r="G1503" s="1">
        <v>3712800</v>
      </c>
    </row>
    <row r="1504" spans="1:7" x14ac:dyDescent="0.2">
      <c r="A1504" s="38" t="s">
        <v>1616</v>
      </c>
      <c r="B1504" s="1">
        <v>96.05</v>
      </c>
      <c r="C1504" s="1">
        <v>96.1</v>
      </c>
      <c r="D1504" s="1">
        <v>89.64</v>
      </c>
      <c r="E1504" s="1">
        <v>90.73</v>
      </c>
      <c r="F1504" s="1">
        <v>90.73</v>
      </c>
      <c r="G1504" s="1">
        <v>5229200</v>
      </c>
    </row>
    <row r="1505" spans="1:7" x14ac:dyDescent="0.2">
      <c r="A1505" s="38" t="s">
        <v>1617</v>
      </c>
      <c r="B1505" s="1">
        <v>86.3</v>
      </c>
      <c r="C1505" s="1">
        <v>88.43</v>
      </c>
      <c r="D1505" s="1">
        <v>83.2</v>
      </c>
      <c r="E1505" s="1">
        <v>83.64</v>
      </c>
      <c r="F1505" s="1">
        <v>83.64</v>
      </c>
      <c r="G1505" s="1">
        <v>4563000</v>
      </c>
    </row>
    <row r="1506" spans="1:7" x14ac:dyDescent="0.2">
      <c r="A1506" s="38" t="s">
        <v>1618</v>
      </c>
      <c r="B1506" s="1">
        <v>83.71</v>
      </c>
      <c r="C1506" s="1">
        <v>85.78</v>
      </c>
      <c r="D1506" s="1">
        <v>81.010000000000005</v>
      </c>
      <c r="E1506" s="1">
        <v>81.86</v>
      </c>
      <c r="F1506" s="1">
        <v>81.86</v>
      </c>
      <c r="G1506" s="1">
        <v>2995900</v>
      </c>
    </row>
    <row r="1507" spans="1:7" x14ac:dyDescent="0.2">
      <c r="A1507" s="38" t="s">
        <v>1619</v>
      </c>
      <c r="B1507" s="1">
        <v>83.25</v>
      </c>
      <c r="C1507" s="1">
        <v>87.8</v>
      </c>
      <c r="D1507" s="1">
        <v>81.99</v>
      </c>
      <c r="E1507" s="1">
        <v>85.16</v>
      </c>
      <c r="F1507" s="1">
        <v>85.16</v>
      </c>
      <c r="G1507" s="1">
        <v>4638900</v>
      </c>
    </row>
    <row r="1508" spans="1:7" x14ac:dyDescent="0.2">
      <c r="A1508" s="38" t="s">
        <v>1620</v>
      </c>
      <c r="B1508" s="1">
        <v>81.900000000000006</v>
      </c>
      <c r="C1508" s="1">
        <v>83.18</v>
      </c>
      <c r="D1508" s="1">
        <v>77.14</v>
      </c>
      <c r="E1508" s="1">
        <v>78.73</v>
      </c>
      <c r="F1508" s="1">
        <v>78.73</v>
      </c>
      <c r="G1508" s="1">
        <v>4947900</v>
      </c>
    </row>
    <row r="1509" spans="1:7" x14ac:dyDescent="0.2">
      <c r="A1509" s="38" t="s">
        <v>1621</v>
      </c>
      <c r="B1509" s="1">
        <v>79.010000000000005</v>
      </c>
      <c r="C1509" s="1">
        <v>84.94</v>
      </c>
      <c r="D1509" s="1">
        <v>79</v>
      </c>
      <c r="E1509" s="1">
        <v>84.02</v>
      </c>
      <c r="F1509" s="1">
        <v>84.02</v>
      </c>
      <c r="G1509" s="1">
        <v>4779700</v>
      </c>
    </row>
    <row r="1510" spans="1:7" x14ac:dyDescent="0.2">
      <c r="A1510" s="38" t="s">
        <v>1622</v>
      </c>
      <c r="B1510" s="1">
        <v>85.1</v>
      </c>
      <c r="C1510" s="1">
        <v>87.92</v>
      </c>
      <c r="D1510" s="1">
        <v>84.28</v>
      </c>
      <c r="E1510" s="1">
        <v>85.17</v>
      </c>
      <c r="F1510" s="1">
        <v>85.17</v>
      </c>
      <c r="G1510" s="1">
        <v>3121900</v>
      </c>
    </row>
    <row r="1511" spans="1:7" x14ac:dyDescent="0.2">
      <c r="A1511" s="38" t="s">
        <v>1623</v>
      </c>
      <c r="B1511" s="1">
        <v>83.72</v>
      </c>
      <c r="C1511" s="1">
        <v>89.6</v>
      </c>
      <c r="D1511" s="1">
        <v>83.19</v>
      </c>
      <c r="E1511" s="1">
        <v>88.45</v>
      </c>
      <c r="F1511" s="1">
        <v>88.45</v>
      </c>
      <c r="G1511" s="1">
        <v>3139800</v>
      </c>
    </row>
    <row r="1512" spans="1:7" x14ac:dyDescent="0.2">
      <c r="A1512" s="38" t="s">
        <v>1624</v>
      </c>
      <c r="B1512" s="1">
        <v>89</v>
      </c>
      <c r="C1512" s="1">
        <v>98.38</v>
      </c>
      <c r="D1512" s="1">
        <v>89</v>
      </c>
      <c r="E1512" s="1">
        <v>97.41</v>
      </c>
      <c r="F1512" s="1">
        <v>97.41</v>
      </c>
      <c r="G1512" s="1">
        <v>3835800</v>
      </c>
    </row>
    <row r="1513" spans="1:7" x14ac:dyDescent="0.2">
      <c r="A1513" s="38" t="s">
        <v>1625</v>
      </c>
      <c r="B1513" s="1">
        <v>98.65</v>
      </c>
      <c r="C1513" s="1">
        <v>101.93</v>
      </c>
      <c r="D1513" s="1">
        <v>98.1</v>
      </c>
      <c r="E1513" s="1">
        <v>99.12</v>
      </c>
      <c r="F1513" s="1">
        <v>99.12</v>
      </c>
      <c r="G1513" s="1">
        <v>7623200</v>
      </c>
    </row>
    <row r="1514" spans="1:7" x14ac:dyDescent="0.2">
      <c r="A1514" s="38" t="s">
        <v>1626</v>
      </c>
      <c r="B1514" s="1">
        <v>99.12</v>
      </c>
      <c r="C1514" s="1">
        <v>99.49</v>
      </c>
      <c r="D1514" s="1">
        <v>94.26</v>
      </c>
      <c r="E1514" s="1">
        <v>97.21</v>
      </c>
      <c r="F1514" s="1">
        <v>97.21</v>
      </c>
      <c r="G1514" s="1">
        <v>2334700</v>
      </c>
    </row>
    <row r="1515" spans="1:7" x14ac:dyDescent="0.2">
      <c r="A1515" s="38" t="s">
        <v>1627</v>
      </c>
      <c r="B1515" s="1">
        <v>97</v>
      </c>
      <c r="C1515" s="1">
        <v>98.14</v>
      </c>
      <c r="D1515" s="1">
        <v>90.85</v>
      </c>
      <c r="E1515" s="1">
        <v>91.61</v>
      </c>
      <c r="F1515" s="1">
        <v>91.61</v>
      </c>
      <c r="G1515" s="1">
        <v>3138700</v>
      </c>
    </row>
    <row r="1516" spans="1:7" x14ac:dyDescent="0.2">
      <c r="A1516" s="38" t="s">
        <v>1628</v>
      </c>
      <c r="B1516" s="1">
        <v>91.23</v>
      </c>
      <c r="C1516" s="1">
        <v>93.04</v>
      </c>
      <c r="D1516" s="1">
        <v>89.04</v>
      </c>
      <c r="E1516" s="1">
        <v>89.6</v>
      </c>
      <c r="F1516" s="1">
        <v>89.6</v>
      </c>
      <c r="G1516" s="1">
        <v>3106800</v>
      </c>
    </row>
    <row r="1517" spans="1:7" x14ac:dyDescent="0.2">
      <c r="A1517" s="38" t="s">
        <v>1629</v>
      </c>
      <c r="B1517" s="1">
        <v>87.6</v>
      </c>
      <c r="C1517" s="1">
        <v>87.99</v>
      </c>
      <c r="D1517" s="1">
        <v>80.92</v>
      </c>
      <c r="E1517" s="1">
        <v>83.81</v>
      </c>
      <c r="F1517" s="1">
        <v>83.81</v>
      </c>
      <c r="G1517" s="1">
        <v>3825000</v>
      </c>
    </row>
    <row r="1518" spans="1:7" x14ac:dyDescent="0.2">
      <c r="A1518" s="38" t="s">
        <v>1630</v>
      </c>
      <c r="B1518" s="1">
        <v>85.23</v>
      </c>
      <c r="C1518" s="1">
        <v>87.55</v>
      </c>
      <c r="D1518" s="1">
        <v>83.25</v>
      </c>
      <c r="E1518" s="1">
        <v>85.17</v>
      </c>
      <c r="F1518" s="1">
        <v>85.17</v>
      </c>
      <c r="G1518" s="1">
        <v>2866700</v>
      </c>
    </row>
    <row r="1519" spans="1:7" x14ac:dyDescent="0.2">
      <c r="A1519" s="38" t="s">
        <v>1631</v>
      </c>
      <c r="B1519" s="1">
        <v>84.71</v>
      </c>
      <c r="C1519" s="1">
        <v>91.06</v>
      </c>
      <c r="D1519" s="1">
        <v>82.34</v>
      </c>
      <c r="E1519" s="1">
        <v>90.48</v>
      </c>
      <c r="F1519" s="1">
        <v>90.48</v>
      </c>
      <c r="G1519" s="1">
        <v>3829400</v>
      </c>
    </row>
    <row r="1520" spans="1:7" x14ac:dyDescent="0.2">
      <c r="A1520" s="38" t="s">
        <v>1632</v>
      </c>
      <c r="B1520" s="1">
        <v>90.21</v>
      </c>
      <c r="C1520" s="1">
        <v>92.42</v>
      </c>
      <c r="D1520" s="1">
        <v>87.5</v>
      </c>
      <c r="E1520" s="1">
        <v>88.7</v>
      </c>
      <c r="F1520" s="1">
        <v>88.7</v>
      </c>
      <c r="G1520" s="1">
        <v>2771900</v>
      </c>
    </row>
    <row r="1521" spans="1:7" x14ac:dyDescent="0.2">
      <c r="A1521" s="38" t="s">
        <v>1633</v>
      </c>
      <c r="B1521" s="1">
        <v>87.81</v>
      </c>
      <c r="C1521" s="1">
        <v>94.06</v>
      </c>
      <c r="D1521" s="1">
        <v>87.81</v>
      </c>
      <c r="E1521" s="1">
        <v>93.58</v>
      </c>
      <c r="F1521" s="1">
        <v>93.58</v>
      </c>
      <c r="G1521" s="1">
        <v>2634400</v>
      </c>
    </row>
    <row r="1522" spans="1:7" x14ac:dyDescent="0.2">
      <c r="A1522" s="38" t="s">
        <v>1634</v>
      </c>
      <c r="B1522" s="1">
        <v>91.52</v>
      </c>
      <c r="C1522" s="1">
        <v>95.94</v>
      </c>
      <c r="D1522" s="1">
        <v>90.4</v>
      </c>
      <c r="E1522" s="1">
        <v>92.71</v>
      </c>
      <c r="F1522" s="1">
        <v>92.71</v>
      </c>
      <c r="G1522" s="1">
        <v>2424800</v>
      </c>
    </row>
    <row r="1523" spans="1:7" x14ac:dyDescent="0.2">
      <c r="A1523" s="38" t="s">
        <v>1635</v>
      </c>
      <c r="B1523" s="1">
        <v>91.63</v>
      </c>
      <c r="C1523" s="1">
        <v>92.36</v>
      </c>
      <c r="D1523" s="1">
        <v>85.73</v>
      </c>
      <c r="E1523" s="1">
        <v>85.87</v>
      </c>
      <c r="F1523" s="1">
        <v>85.87</v>
      </c>
      <c r="G1523" s="1">
        <v>2606100</v>
      </c>
    </row>
    <row r="1524" spans="1:7" x14ac:dyDescent="0.2">
      <c r="A1524" s="38" t="s">
        <v>1636</v>
      </c>
      <c r="B1524" s="1">
        <v>86.5</v>
      </c>
      <c r="C1524" s="1">
        <v>89.72</v>
      </c>
      <c r="D1524" s="1">
        <v>82.85</v>
      </c>
      <c r="E1524" s="1">
        <v>83.51</v>
      </c>
      <c r="F1524" s="1">
        <v>83.51</v>
      </c>
      <c r="G1524" s="1">
        <v>2955900</v>
      </c>
    </row>
    <row r="1525" spans="1:7" x14ac:dyDescent="0.2">
      <c r="A1525" s="38" t="s">
        <v>1637</v>
      </c>
      <c r="B1525" s="1">
        <v>82.73</v>
      </c>
      <c r="C1525" s="1">
        <v>87.58</v>
      </c>
      <c r="D1525" s="1">
        <v>81.87</v>
      </c>
      <c r="E1525" s="1">
        <v>85.09</v>
      </c>
      <c r="F1525" s="1">
        <v>85.09</v>
      </c>
      <c r="G1525" s="1">
        <v>2703100</v>
      </c>
    </row>
    <row r="1526" spans="1:7" x14ac:dyDescent="0.2">
      <c r="A1526" s="38" t="s">
        <v>1638</v>
      </c>
      <c r="B1526" s="1">
        <v>83.74</v>
      </c>
      <c r="C1526" s="1">
        <v>85.44</v>
      </c>
      <c r="D1526" s="1">
        <v>80.64</v>
      </c>
      <c r="E1526" s="1">
        <v>81.180000000000007</v>
      </c>
      <c r="F1526" s="1">
        <v>81.180000000000007</v>
      </c>
      <c r="G1526" s="1">
        <v>3241000</v>
      </c>
    </row>
    <row r="1527" spans="1:7" x14ac:dyDescent="0.2">
      <c r="A1527" s="38" t="s">
        <v>1639</v>
      </c>
      <c r="B1527" s="1">
        <v>82.69</v>
      </c>
      <c r="C1527" s="1">
        <v>84.52</v>
      </c>
      <c r="D1527" s="1">
        <v>80.650000000000006</v>
      </c>
      <c r="E1527" s="1">
        <v>84.43</v>
      </c>
      <c r="F1527" s="1">
        <v>84.43</v>
      </c>
      <c r="G1527" s="1">
        <v>2693400</v>
      </c>
    </row>
    <row r="1528" spans="1:7" x14ac:dyDescent="0.2">
      <c r="A1528" s="38" t="s">
        <v>1640</v>
      </c>
      <c r="B1528" s="1">
        <v>86.08</v>
      </c>
      <c r="C1528" s="1">
        <v>88.75</v>
      </c>
      <c r="D1528" s="1">
        <v>84.8</v>
      </c>
      <c r="E1528" s="1">
        <v>85.31</v>
      </c>
      <c r="F1528" s="1">
        <v>85.31</v>
      </c>
      <c r="G1528" s="1">
        <v>2533600</v>
      </c>
    </row>
    <row r="1529" spans="1:7" x14ac:dyDescent="0.2">
      <c r="A1529" s="38" t="s">
        <v>1641</v>
      </c>
      <c r="B1529" s="1">
        <v>87.36</v>
      </c>
      <c r="C1529" s="1">
        <v>89.19</v>
      </c>
      <c r="D1529" s="1">
        <v>85.03</v>
      </c>
      <c r="E1529" s="1">
        <v>89.1</v>
      </c>
      <c r="F1529" s="1">
        <v>89.1</v>
      </c>
      <c r="G1529" s="1">
        <v>2667400</v>
      </c>
    </row>
    <row r="1530" spans="1:7" x14ac:dyDescent="0.2">
      <c r="A1530" s="38" t="s">
        <v>1642</v>
      </c>
      <c r="B1530" s="1">
        <v>89.86</v>
      </c>
      <c r="C1530" s="1">
        <v>94.76</v>
      </c>
      <c r="D1530" s="1">
        <v>89.59</v>
      </c>
      <c r="E1530" s="1">
        <v>93.4</v>
      </c>
      <c r="F1530" s="1">
        <v>93.4</v>
      </c>
      <c r="G1530" s="1">
        <v>4087900</v>
      </c>
    </row>
    <row r="1531" spans="1:7" x14ac:dyDescent="0.2">
      <c r="A1531" s="38" t="s">
        <v>1643</v>
      </c>
      <c r="B1531" s="1">
        <v>92.41</v>
      </c>
      <c r="C1531" s="1">
        <v>93.47</v>
      </c>
      <c r="D1531" s="1">
        <v>90.06</v>
      </c>
      <c r="E1531" s="1">
        <v>92.45</v>
      </c>
      <c r="F1531" s="1">
        <v>92.45</v>
      </c>
      <c r="G1531" s="1">
        <v>4008700</v>
      </c>
    </row>
    <row r="1532" spans="1:7" x14ac:dyDescent="0.2">
      <c r="A1532" s="38" t="s">
        <v>1644</v>
      </c>
      <c r="B1532" s="1">
        <v>91.75</v>
      </c>
      <c r="C1532" s="1">
        <v>92.77</v>
      </c>
      <c r="D1532" s="1">
        <v>86.45</v>
      </c>
      <c r="E1532" s="1">
        <v>87.33</v>
      </c>
      <c r="F1532" s="1">
        <v>87.33</v>
      </c>
      <c r="G1532" s="1">
        <v>3065600</v>
      </c>
    </row>
    <row r="1533" spans="1:7" x14ac:dyDescent="0.2">
      <c r="A1533" s="38" t="s">
        <v>1645</v>
      </c>
      <c r="B1533" s="1">
        <v>85.62</v>
      </c>
      <c r="C1533" s="1">
        <v>87.52</v>
      </c>
      <c r="D1533" s="1">
        <v>84.63</v>
      </c>
      <c r="E1533" s="1">
        <v>86.58</v>
      </c>
      <c r="F1533" s="1">
        <v>86.58</v>
      </c>
      <c r="G1533" s="1">
        <v>2191100</v>
      </c>
    </row>
    <row r="1534" spans="1:7" x14ac:dyDescent="0.2">
      <c r="A1534" s="38" t="s">
        <v>1646</v>
      </c>
      <c r="B1534" s="1">
        <v>85</v>
      </c>
      <c r="C1534" s="1">
        <v>85</v>
      </c>
      <c r="D1534" s="1">
        <v>78.42</v>
      </c>
      <c r="E1534" s="1">
        <v>78.95</v>
      </c>
      <c r="F1534" s="1">
        <v>78.95</v>
      </c>
      <c r="G1534" s="1">
        <v>4419400</v>
      </c>
    </row>
    <row r="1535" spans="1:7" x14ac:dyDescent="0.2">
      <c r="A1535" s="38" t="s">
        <v>1647</v>
      </c>
      <c r="B1535" s="1">
        <v>81.209999999999994</v>
      </c>
      <c r="C1535" s="1">
        <v>85.24</v>
      </c>
      <c r="D1535" s="1">
        <v>80.2</v>
      </c>
      <c r="E1535" s="1">
        <v>84.38</v>
      </c>
      <c r="F1535" s="1">
        <v>84.38</v>
      </c>
      <c r="G1535" s="1">
        <v>3127400</v>
      </c>
    </row>
    <row r="1536" spans="1:7" x14ac:dyDescent="0.2">
      <c r="A1536" s="38" t="s">
        <v>1648</v>
      </c>
      <c r="B1536" s="1">
        <v>83.46</v>
      </c>
      <c r="C1536" s="1">
        <v>86.18</v>
      </c>
      <c r="D1536" s="1">
        <v>80.23</v>
      </c>
      <c r="E1536" s="1">
        <v>85.6</v>
      </c>
      <c r="F1536" s="1">
        <v>85.6</v>
      </c>
      <c r="G1536" s="1">
        <v>3789500</v>
      </c>
    </row>
    <row r="1537" spans="1:7" x14ac:dyDescent="0.2">
      <c r="A1537" s="38" t="s">
        <v>1649</v>
      </c>
      <c r="B1537" s="1">
        <v>85</v>
      </c>
      <c r="C1537" s="1">
        <v>85.9</v>
      </c>
      <c r="D1537" s="1">
        <v>82.81</v>
      </c>
      <c r="E1537" s="1">
        <v>84.8</v>
      </c>
      <c r="F1537" s="1">
        <v>84.8</v>
      </c>
      <c r="G1537" s="1">
        <v>3137000</v>
      </c>
    </row>
    <row r="1538" spans="1:7" x14ac:dyDescent="0.2">
      <c r="A1538" s="38" t="s">
        <v>1650</v>
      </c>
      <c r="B1538" s="1">
        <v>84.59</v>
      </c>
      <c r="C1538" s="1">
        <v>89.97</v>
      </c>
      <c r="D1538" s="1">
        <v>82.57</v>
      </c>
      <c r="E1538" s="1">
        <v>87.37</v>
      </c>
      <c r="F1538" s="1">
        <v>87.37</v>
      </c>
      <c r="G1538" s="1">
        <v>3396200</v>
      </c>
    </row>
    <row r="1539" spans="1:7" x14ac:dyDescent="0.2">
      <c r="A1539" s="38" t="s">
        <v>1651</v>
      </c>
      <c r="B1539" s="1">
        <v>86.16</v>
      </c>
      <c r="C1539" s="1">
        <v>91.77</v>
      </c>
      <c r="D1539" s="1">
        <v>86.1</v>
      </c>
      <c r="E1539" s="1">
        <v>89.87</v>
      </c>
      <c r="F1539" s="1">
        <v>89.87</v>
      </c>
      <c r="G1539" s="1">
        <v>4445500</v>
      </c>
    </row>
    <row r="1540" spans="1:7" x14ac:dyDescent="0.2">
      <c r="A1540" s="38" t="s">
        <v>1652</v>
      </c>
      <c r="B1540" s="1">
        <v>92.29</v>
      </c>
      <c r="C1540" s="1">
        <v>97.79</v>
      </c>
      <c r="D1540" s="1">
        <v>91.35</v>
      </c>
      <c r="E1540" s="1">
        <v>97.69</v>
      </c>
      <c r="F1540" s="1">
        <v>97.69</v>
      </c>
      <c r="G1540" s="1">
        <v>3902500</v>
      </c>
    </row>
    <row r="1541" spans="1:7" x14ac:dyDescent="0.2">
      <c r="A1541" s="38" t="s">
        <v>1653</v>
      </c>
      <c r="B1541" s="1">
        <v>97.5</v>
      </c>
      <c r="C1541" s="1">
        <v>98.67</v>
      </c>
      <c r="D1541" s="1">
        <v>94.39</v>
      </c>
      <c r="E1541" s="1">
        <v>98.19</v>
      </c>
      <c r="F1541" s="1">
        <v>98.19</v>
      </c>
      <c r="G1541" s="1">
        <v>5642000</v>
      </c>
    </row>
    <row r="1542" spans="1:7" x14ac:dyDescent="0.2">
      <c r="A1542" s="38" t="s">
        <v>1654</v>
      </c>
      <c r="B1542" s="1">
        <v>85.1</v>
      </c>
      <c r="C1542" s="1">
        <v>86.13</v>
      </c>
      <c r="D1542" s="1">
        <v>80.12</v>
      </c>
      <c r="E1542" s="1">
        <v>84.92</v>
      </c>
      <c r="F1542" s="1">
        <v>84.92</v>
      </c>
      <c r="G1542" s="1">
        <v>17350200</v>
      </c>
    </row>
    <row r="1543" spans="1:7" x14ac:dyDescent="0.2">
      <c r="A1543" s="38" t="s">
        <v>1655</v>
      </c>
      <c r="B1543" s="1">
        <v>87.51</v>
      </c>
      <c r="C1543" s="1">
        <v>92.53</v>
      </c>
      <c r="D1543" s="1">
        <v>85.54</v>
      </c>
      <c r="E1543" s="1">
        <v>86.48</v>
      </c>
      <c r="F1543" s="1">
        <v>86.48</v>
      </c>
      <c r="G1543" s="1">
        <v>8974000</v>
      </c>
    </row>
    <row r="1544" spans="1:7" x14ac:dyDescent="0.2">
      <c r="A1544" s="38" t="s">
        <v>1656</v>
      </c>
      <c r="B1544" s="1">
        <v>84.88</v>
      </c>
      <c r="C1544" s="1">
        <v>85.9</v>
      </c>
      <c r="D1544" s="1">
        <v>80.52</v>
      </c>
      <c r="E1544" s="1">
        <v>81.260000000000005</v>
      </c>
      <c r="F1544" s="1">
        <v>81.260000000000005</v>
      </c>
      <c r="G1544" s="1">
        <v>5808800</v>
      </c>
    </row>
    <row r="1545" spans="1:7" x14ac:dyDescent="0.2">
      <c r="A1545" s="38" t="s">
        <v>1657</v>
      </c>
      <c r="B1545" s="1">
        <v>85.15</v>
      </c>
      <c r="C1545" s="1">
        <v>89.38</v>
      </c>
      <c r="D1545" s="1">
        <v>84.48</v>
      </c>
      <c r="E1545" s="1">
        <v>86.23</v>
      </c>
      <c r="F1545" s="1">
        <v>86.23</v>
      </c>
      <c r="G1545" s="1">
        <v>7711700</v>
      </c>
    </row>
    <row r="1546" spans="1:7" x14ac:dyDescent="0.2">
      <c r="A1546" s="38" t="s">
        <v>1658</v>
      </c>
      <c r="B1546" s="1">
        <v>89.08</v>
      </c>
      <c r="C1546" s="1">
        <v>90.74</v>
      </c>
      <c r="D1546" s="1">
        <v>84.66</v>
      </c>
      <c r="E1546" s="1">
        <v>85.58</v>
      </c>
      <c r="F1546" s="1">
        <v>85.58</v>
      </c>
      <c r="G1546" s="1">
        <v>5591100</v>
      </c>
    </row>
    <row r="1547" spans="1:7" x14ac:dyDescent="0.2">
      <c r="A1547" s="38" t="s">
        <v>1659</v>
      </c>
      <c r="B1547" s="1">
        <v>87.33</v>
      </c>
      <c r="C1547" s="1">
        <v>87.67</v>
      </c>
      <c r="D1547" s="1">
        <v>85.11</v>
      </c>
      <c r="E1547" s="1">
        <v>86.9</v>
      </c>
      <c r="F1547" s="1">
        <v>86.9</v>
      </c>
      <c r="G1547" s="1">
        <v>4470300</v>
      </c>
    </row>
    <row r="1548" spans="1:7" x14ac:dyDescent="0.2">
      <c r="A1548" s="38" t="s">
        <v>1660</v>
      </c>
      <c r="B1548" s="1">
        <v>86.08</v>
      </c>
      <c r="C1548" s="1">
        <v>88.6</v>
      </c>
      <c r="D1548" s="1">
        <v>85.52</v>
      </c>
      <c r="E1548" s="1">
        <v>87.46</v>
      </c>
      <c r="F1548" s="1">
        <v>87.46</v>
      </c>
      <c r="G1548" s="1">
        <v>3778700</v>
      </c>
    </row>
    <row r="1549" spans="1:7" x14ac:dyDescent="0.2">
      <c r="A1549" s="38" t="s">
        <v>1661</v>
      </c>
      <c r="B1549" s="1">
        <v>86.75</v>
      </c>
      <c r="C1549" s="1">
        <v>87.46</v>
      </c>
      <c r="D1549" s="1">
        <v>83.4</v>
      </c>
      <c r="E1549" s="1">
        <v>86.76</v>
      </c>
      <c r="F1549" s="1">
        <v>86.76</v>
      </c>
      <c r="G1549" s="1">
        <v>3976500</v>
      </c>
    </row>
    <row r="1550" spans="1:7" x14ac:dyDescent="0.2">
      <c r="A1550" s="38" t="s">
        <v>1662</v>
      </c>
      <c r="B1550" s="1">
        <v>84.01</v>
      </c>
      <c r="C1550" s="1">
        <v>84.79</v>
      </c>
      <c r="D1550" s="1">
        <v>81.08</v>
      </c>
      <c r="E1550" s="1">
        <v>81.39</v>
      </c>
      <c r="F1550" s="1">
        <v>81.39</v>
      </c>
      <c r="G1550" s="1">
        <v>3952200</v>
      </c>
    </row>
    <row r="1551" spans="1:7" x14ac:dyDescent="0.2">
      <c r="A1551" s="38" t="s">
        <v>1663</v>
      </c>
      <c r="B1551" s="1">
        <v>80.930000000000007</v>
      </c>
      <c r="C1551" s="1">
        <v>81.56</v>
      </c>
      <c r="D1551" s="1">
        <v>78.819999999999993</v>
      </c>
      <c r="E1551" s="1">
        <v>80.69</v>
      </c>
      <c r="F1551" s="1">
        <v>80.69</v>
      </c>
      <c r="G1551" s="1">
        <v>3780900</v>
      </c>
    </row>
    <row r="1552" spans="1:7" x14ac:dyDescent="0.2">
      <c r="A1552" s="38" t="s">
        <v>1664</v>
      </c>
      <c r="B1552" s="1">
        <v>78.989999999999995</v>
      </c>
      <c r="C1552" s="1">
        <v>79.790000000000006</v>
      </c>
      <c r="D1552" s="1">
        <v>75.5</v>
      </c>
      <c r="E1552" s="1">
        <v>76.040000000000006</v>
      </c>
      <c r="F1552" s="1">
        <v>76.040000000000006</v>
      </c>
      <c r="G1552" s="1">
        <v>4693200</v>
      </c>
    </row>
    <row r="1553" spans="1:7" x14ac:dyDescent="0.2">
      <c r="A1553" s="38" t="s">
        <v>1665</v>
      </c>
      <c r="B1553" s="1">
        <v>74.400000000000006</v>
      </c>
      <c r="C1553" s="1">
        <v>75.69</v>
      </c>
      <c r="D1553" s="1">
        <v>72.48</v>
      </c>
      <c r="E1553" s="1">
        <v>73.319999999999993</v>
      </c>
      <c r="F1553" s="1">
        <v>73.319999999999993</v>
      </c>
      <c r="G1553" s="1">
        <v>3975400</v>
      </c>
    </row>
    <row r="1554" spans="1:7" x14ac:dyDescent="0.2">
      <c r="A1554" s="38" t="s">
        <v>1666</v>
      </c>
      <c r="B1554" s="1">
        <v>73.459999999999994</v>
      </c>
      <c r="C1554" s="1">
        <v>75.58</v>
      </c>
      <c r="D1554" s="1">
        <v>72.709999999999994</v>
      </c>
      <c r="E1554" s="1">
        <v>72.84</v>
      </c>
      <c r="F1554" s="1">
        <v>72.84</v>
      </c>
      <c r="G1554" s="1">
        <v>3358700</v>
      </c>
    </row>
    <row r="1555" spans="1:7" x14ac:dyDescent="0.2">
      <c r="A1555" s="38" t="s">
        <v>1667</v>
      </c>
      <c r="B1555" s="1">
        <v>73.55</v>
      </c>
      <c r="C1555" s="1">
        <v>74.84</v>
      </c>
      <c r="D1555" s="1">
        <v>72.900000000000006</v>
      </c>
      <c r="E1555" s="1">
        <v>72.91</v>
      </c>
      <c r="F1555" s="1">
        <v>72.91</v>
      </c>
      <c r="G1555" s="1">
        <v>2939100</v>
      </c>
    </row>
    <row r="1556" spans="1:7" x14ac:dyDescent="0.2">
      <c r="A1556" s="38" t="s">
        <v>1668</v>
      </c>
      <c r="B1556" s="1">
        <v>73.62</v>
      </c>
      <c r="C1556" s="1">
        <v>75.78</v>
      </c>
      <c r="D1556" s="1">
        <v>72.66</v>
      </c>
      <c r="E1556" s="1">
        <v>75.73</v>
      </c>
      <c r="F1556" s="1">
        <v>75.73</v>
      </c>
      <c r="G1556" s="1">
        <v>2795500</v>
      </c>
    </row>
    <row r="1557" spans="1:7" x14ac:dyDescent="0.2">
      <c r="A1557" s="38" t="s">
        <v>1669</v>
      </c>
      <c r="B1557" s="1">
        <v>75.45</v>
      </c>
      <c r="C1557" s="1">
        <v>76.650000000000006</v>
      </c>
      <c r="D1557" s="1">
        <v>72.099999999999994</v>
      </c>
      <c r="E1557" s="1">
        <v>72.34</v>
      </c>
      <c r="F1557" s="1">
        <v>72.34</v>
      </c>
      <c r="G1557" s="1">
        <v>4012700</v>
      </c>
    </row>
    <row r="1558" spans="1:7" x14ac:dyDescent="0.2">
      <c r="A1558" s="38" t="s">
        <v>1670</v>
      </c>
      <c r="B1558" s="1">
        <v>71.430000000000007</v>
      </c>
      <c r="C1558" s="1">
        <v>73.709999999999994</v>
      </c>
      <c r="D1558" s="1">
        <v>71.03</v>
      </c>
      <c r="E1558" s="1">
        <v>71.12</v>
      </c>
      <c r="F1558" s="1">
        <v>71.12</v>
      </c>
      <c r="G1558" s="1">
        <v>2937000</v>
      </c>
    </row>
    <row r="1559" spans="1:7" x14ac:dyDescent="0.2">
      <c r="A1559" s="38" t="s">
        <v>1671</v>
      </c>
      <c r="B1559" s="1">
        <v>72.430000000000007</v>
      </c>
      <c r="C1559" s="1">
        <v>73.38</v>
      </c>
      <c r="D1559" s="1">
        <v>69.91</v>
      </c>
      <c r="E1559" s="1">
        <v>71.22</v>
      </c>
      <c r="F1559" s="1">
        <v>71.22</v>
      </c>
      <c r="G1559" s="1">
        <v>3495800</v>
      </c>
    </row>
    <row r="1560" spans="1:7" x14ac:dyDescent="0.2">
      <c r="A1560" s="38" t="s">
        <v>1672</v>
      </c>
      <c r="B1560" s="1">
        <v>72.930000000000007</v>
      </c>
      <c r="C1560" s="1">
        <v>73.599999999999994</v>
      </c>
      <c r="D1560" s="1">
        <v>69.430000000000007</v>
      </c>
      <c r="E1560" s="1">
        <v>69.58</v>
      </c>
      <c r="F1560" s="1">
        <v>69.58</v>
      </c>
      <c r="G1560" s="1">
        <v>4821100</v>
      </c>
    </row>
    <row r="1561" spans="1:7" x14ac:dyDescent="0.2">
      <c r="A1561" s="38" t="s">
        <v>1673</v>
      </c>
      <c r="B1561" s="1">
        <v>68.010000000000005</v>
      </c>
      <c r="C1561" s="1">
        <v>68.17</v>
      </c>
      <c r="D1561" s="1">
        <v>64.290000000000006</v>
      </c>
      <c r="E1561" s="1">
        <v>67.650000000000006</v>
      </c>
      <c r="F1561" s="1">
        <v>67.650000000000006</v>
      </c>
      <c r="G1561" s="1">
        <v>5790000</v>
      </c>
    </row>
    <row r="1562" spans="1:7" x14ac:dyDescent="0.2">
      <c r="A1562" s="38" t="s">
        <v>1674</v>
      </c>
      <c r="B1562" s="1">
        <v>68.59</v>
      </c>
      <c r="C1562" s="1">
        <v>69.069999999999993</v>
      </c>
      <c r="D1562" s="1">
        <v>66.27</v>
      </c>
      <c r="E1562" s="1">
        <v>67.010000000000005</v>
      </c>
      <c r="F1562" s="1">
        <v>67.010000000000005</v>
      </c>
      <c r="G1562" s="1">
        <v>3385200</v>
      </c>
    </row>
    <row r="1563" spans="1:7" x14ac:dyDescent="0.2">
      <c r="A1563" s="38" t="s">
        <v>1675</v>
      </c>
      <c r="B1563" s="1">
        <v>67.06</v>
      </c>
      <c r="C1563" s="1">
        <v>67.510000000000005</v>
      </c>
      <c r="D1563" s="1">
        <v>65.13</v>
      </c>
      <c r="E1563" s="1">
        <v>65.94</v>
      </c>
      <c r="F1563" s="1">
        <v>65.94</v>
      </c>
      <c r="G1563" s="1">
        <v>3287400</v>
      </c>
    </row>
    <row r="1564" spans="1:7" x14ac:dyDescent="0.2">
      <c r="A1564" s="38" t="s">
        <v>1676</v>
      </c>
      <c r="B1564" s="1">
        <v>66</v>
      </c>
      <c r="C1564" s="1">
        <v>68.06</v>
      </c>
      <c r="D1564" s="1">
        <v>65.45</v>
      </c>
      <c r="E1564" s="1">
        <v>67.900000000000006</v>
      </c>
      <c r="F1564" s="1">
        <v>67.900000000000006</v>
      </c>
      <c r="G1564" s="1">
        <v>2849100</v>
      </c>
    </row>
    <row r="1565" spans="1:7" x14ac:dyDescent="0.2">
      <c r="A1565" s="38" t="s">
        <v>1677</v>
      </c>
      <c r="B1565" s="1">
        <v>66.8</v>
      </c>
      <c r="C1565" s="1">
        <v>69.44</v>
      </c>
      <c r="D1565" s="1">
        <v>66.36</v>
      </c>
      <c r="E1565" s="1">
        <v>69.42</v>
      </c>
      <c r="F1565" s="1">
        <v>69.42</v>
      </c>
      <c r="G1565" s="1">
        <v>2616700</v>
      </c>
    </row>
    <row r="1566" spans="1:7" x14ac:dyDescent="0.2">
      <c r="A1566" s="38" t="s">
        <v>1678</v>
      </c>
      <c r="B1566" s="1">
        <v>70.400000000000006</v>
      </c>
      <c r="C1566" s="1">
        <v>72.8</v>
      </c>
      <c r="D1566" s="1">
        <v>70.180000000000007</v>
      </c>
      <c r="E1566" s="1">
        <v>72.19</v>
      </c>
      <c r="F1566" s="1">
        <v>72.19</v>
      </c>
      <c r="G1566" s="1">
        <v>3333700</v>
      </c>
    </row>
    <row r="1567" spans="1:7" x14ac:dyDescent="0.2">
      <c r="A1567" s="38" t="s">
        <v>1679</v>
      </c>
      <c r="B1567" s="1">
        <v>72.72</v>
      </c>
      <c r="C1567" s="1">
        <v>75.8</v>
      </c>
      <c r="D1567" s="1">
        <v>72.7</v>
      </c>
      <c r="E1567" s="1">
        <v>75.650000000000006</v>
      </c>
      <c r="F1567" s="1">
        <v>75.650000000000006</v>
      </c>
      <c r="G1567" s="1">
        <v>4813700</v>
      </c>
    </row>
    <row r="1568" spans="1:7" x14ac:dyDescent="0.2">
      <c r="A1568" s="38" t="s">
        <v>1680</v>
      </c>
      <c r="B1568" s="1">
        <v>71.150000000000006</v>
      </c>
      <c r="C1568" s="1">
        <v>72.89</v>
      </c>
      <c r="D1568" s="1">
        <v>70.540000000000006</v>
      </c>
      <c r="E1568" s="1">
        <v>70.87</v>
      </c>
      <c r="F1568" s="1">
        <v>70.87</v>
      </c>
      <c r="G1568" s="1">
        <v>3792900</v>
      </c>
    </row>
    <row r="1569" spans="1:7" x14ac:dyDescent="0.2">
      <c r="A1569" s="38" t="s">
        <v>1681</v>
      </c>
      <c r="B1569" s="1">
        <v>71.91</v>
      </c>
      <c r="C1569" s="1">
        <v>79.989999999999995</v>
      </c>
      <c r="D1569" s="1">
        <v>70.81</v>
      </c>
      <c r="E1569" s="1">
        <v>77.97</v>
      </c>
      <c r="F1569" s="1">
        <v>77.97</v>
      </c>
      <c r="G1569" s="1">
        <v>13407400</v>
      </c>
    </row>
    <row r="1570" spans="1:7" x14ac:dyDescent="0.2">
      <c r="A1570" s="38" t="s">
        <v>1682</v>
      </c>
      <c r="B1570" s="1">
        <v>76.52</v>
      </c>
      <c r="C1570" s="1">
        <v>81.25</v>
      </c>
      <c r="D1570" s="1">
        <v>75.72</v>
      </c>
      <c r="E1570" s="1">
        <v>77.69</v>
      </c>
      <c r="F1570" s="1">
        <v>77.69</v>
      </c>
      <c r="G1570" s="1">
        <v>6905200</v>
      </c>
    </row>
    <row r="1571" spans="1:7" x14ac:dyDescent="0.2">
      <c r="A1571" s="38" t="s">
        <v>1683</v>
      </c>
      <c r="B1571" s="1">
        <v>75.63</v>
      </c>
      <c r="C1571" s="1">
        <v>76.17</v>
      </c>
      <c r="D1571" s="1">
        <v>73.16</v>
      </c>
      <c r="E1571" s="1">
        <v>73.91</v>
      </c>
      <c r="F1571" s="1">
        <v>73.91</v>
      </c>
      <c r="G1571" s="1">
        <v>5234100</v>
      </c>
    </row>
    <row r="1572" spans="1:7" x14ac:dyDescent="0.2">
      <c r="A1572" s="38" t="s">
        <v>1684</v>
      </c>
      <c r="B1572" s="1">
        <v>73.260000000000005</v>
      </c>
      <c r="C1572" s="1">
        <v>76.06</v>
      </c>
      <c r="D1572" s="1">
        <v>72.83</v>
      </c>
      <c r="E1572" s="1">
        <v>76.010000000000005</v>
      </c>
      <c r="F1572" s="1">
        <v>76.010000000000005</v>
      </c>
      <c r="G1572" s="1">
        <v>4081900</v>
      </c>
    </row>
    <row r="1573" spans="1:7" x14ac:dyDescent="0.2">
      <c r="A1573" s="38" t="s">
        <v>1685</v>
      </c>
      <c r="B1573" s="1">
        <v>74.97</v>
      </c>
      <c r="C1573" s="1">
        <v>77.38</v>
      </c>
      <c r="D1573" s="1">
        <v>74.36</v>
      </c>
      <c r="E1573" s="1">
        <v>74.510000000000005</v>
      </c>
      <c r="F1573" s="1">
        <v>74.510000000000005</v>
      </c>
      <c r="G1573" s="1">
        <v>4669800</v>
      </c>
    </row>
    <row r="1574" spans="1:7" x14ac:dyDescent="0.2">
      <c r="A1574" s="38" t="s">
        <v>1686</v>
      </c>
      <c r="B1574" s="1">
        <v>74.52</v>
      </c>
      <c r="C1574" s="1">
        <v>76.239999999999995</v>
      </c>
      <c r="D1574" s="1">
        <v>72.5</v>
      </c>
      <c r="E1574" s="1">
        <v>72.8</v>
      </c>
      <c r="F1574" s="1">
        <v>72.8</v>
      </c>
      <c r="G1574" s="1">
        <v>3444100</v>
      </c>
    </row>
    <row r="1575" spans="1:7" x14ac:dyDescent="0.2">
      <c r="A1575" s="38" t="s">
        <v>1687</v>
      </c>
      <c r="B1575" s="1">
        <v>72.23</v>
      </c>
      <c r="C1575" s="1">
        <v>72.75</v>
      </c>
      <c r="D1575" s="1">
        <v>69.209999999999994</v>
      </c>
      <c r="E1575" s="1">
        <v>69.77</v>
      </c>
      <c r="F1575" s="1">
        <v>69.77</v>
      </c>
      <c r="G1575" s="1">
        <v>3433800</v>
      </c>
    </row>
    <row r="1576" spans="1:7" x14ac:dyDescent="0.2">
      <c r="A1576" s="38" t="s">
        <v>1688</v>
      </c>
      <c r="B1576" s="1">
        <v>68.13</v>
      </c>
      <c r="C1576" s="1">
        <v>69.94</v>
      </c>
      <c r="D1576" s="1">
        <v>66.599999999999994</v>
      </c>
      <c r="E1576" s="1">
        <v>68.13</v>
      </c>
      <c r="F1576" s="1">
        <v>68.13</v>
      </c>
      <c r="G1576" s="1">
        <v>4161400</v>
      </c>
    </row>
    <row r="1577" spans="1:7" x14ac:dyDescent="0.2">
      <c r="A1577" s="38" t="s">
        <v>1689</v>
      </c>
      <c r="B1577" s="1">
        <v>68.510000000000005</v>
      </c>
      <c r="C1577" s="1">
        <v>71.8</v>
      </c>
      <c r="D1577" s="1">
        <v>68.47</v>
      </c>
      <c r="E1577" s="1">
        <v>69</v>
      </c>
      <c r="F1577" s="1">
        <v>69</v>
      </c>
      <c r="G1577" s="1">
        <v>2994600</v>
      </c>
    </row>
    <row r="1578" spans="1:7" x14ac:dyDescent="0.2">
      <c r="A1578" s="38" t="s">
        <v>1690</v>
      </c>
      <c r="B1578" s="1">
        <v>71.2</v>
      </c>
      <c r="C1578" s="1">
        <v>72.599999999999994</v>
      </c>
      <c r="D1578" s="1">
        <v>68.3</v>
      </c>
      <c r="E1578" s="1">
        <v>70.11</v>
      </c>
      <c r="F1578" s="1">
        <v>70.11</v>
      </c>
      <c r="G1578" s="1">
        <v>2857200</v>
      </c>
    </row>
    <row r="1579" spans="1:7" x14ac:dyDescent="0.2">
      <c r="A1579" s="38" t="s">
        <v>1691</v>
      </c>
      <c r="B1579" s="1">
        <v>70.319999999999993</v>
      </c>
      <c r="C1579" s="1">
        <v>73.7</v>
      </c>
      <c r="D1579" s="1">
        <v>70.11</v>
      </c>
      <c r="E1579" s="1">
        <v>73.290000000000006</v>
      </c>
      <c r="F1579" s="1">
        <v>73.290000000000006</v>
      </c>
      <c r="G1579" s="1">
        <v>2618600</v>
      </c>
    </row>
    <row r="1580" spans="1:7" x14ac:dyDescent="0.2">
      <c r="A1580" s="38" t="s">
        <v>1692</v>
      </c>
      <c r="B1580" s="1">
        <v>71.209999999999994</v>
      </c>
      <c r="C1580" s="1">
        <v>72.400000000000006</v>
      </c>
      <c r="D1580" s="1">
        <v>69.11</v>
      </c>
      <c r="E1580" s="1">
        <v>70.59</v>
      </c>
      <c r="F1580" s="1">
        <v>70.59</v>
      </c>
      <c r="G1580" s="1">
        <v>2359500</v>
      </c>
    </row>
    <row r="1581" spans="1:7" x14ac:dyDescent="0.2">
      <c r="A1581" s="38" t="s">
        <v>1693</v>
      </c>
      <c r="B1581" s="1">
        <v>70.16</v>
      </c>
      <c r="C1581" s="1">
        <v>72.83</v>
      </c>
      <c r="D1581" s="1">
        <v>68.95</v>
      </c>
      <c r="E1581" s="1">
        <v>69.14</v>
      </c>
      <c r="F1581" s="1">
        <v>69.14</v>
      </c>
      <c r="G1581" s="1">
        <v>2451600</v>
      </c>
    </row>
    <row r="1582" spans="1:7" x14ac:dyDescent="0.2">
      <c r="A1582" s="38" t="s">
        <v>1694</v>
      </c>
      <c r="B1582" s="1">
        <v>69.510000000000005</v>
      </c>
      <c r="C1582" s="1">
        <v>71.17</v>
      </c>
      <c r="D1582" s="1">
        <v>67.790000000000006</v>
      </c>
      <c r="E1582" s="1">
        <v>69.63</v>
      </c>
      <c r="F1582" s="1">
        <v>69.63</v>
      </c>
      <c r="G1582" s="1">
        <v>3457400</v>
      </c>
    </row>
    <row r="1583" spans="1:7" x14ac:dyDescent="0.2">
      <c r="A1583" s="38" t="s">
        <v>1695</v>
      </c>
      <c r="B1583" s="1">
        <v>72.38</v>
      </c>
      <c r="C1583" s="1">
        <v>77.62</v>
      </c>
      <c r="D1583" s="1">
        <v>72.22</v>
      </c>
      <c r="E1583" s="1">
        <v>77.53</v>
      </c>
      <c r="F1583" s="1">
        <v>77.53</v>
      </c>
      <c r="G1583" s="1">
        <v>4619900</v>
      </c>
    </row>
    <row r="1584" spans="1:7" x14ac:dyDescent="0.2">
      <c r="A1584" s="38" t="s">
        <v>1696</v>
      </c>
      <c r="B1584" s="1">
        <v>75.66</v>
      </c>
      <c r="C1584" s="1">
        <v>77.05</v>
      </c>
      <c r="D1584" s="1">
        <v>74.069999999999993</v>
      </c>
      <c r="E1584" s="1">
        <v>76.25</v>
      </c>
      <c r="F1584" s="1">
        <v>76.25</v>
      </c>
      <c r="G1584" s="1">
        <v>2509800</v>
      </c>
    </row>
    <row r="1585" spans="1:7" x14ac:dyDescent="0.2">
      <c r="A1585" s="38" t="s">
        <v>1697</v>
      </c>
      <c r="B1585" s="1">
        <v>76.150000000000006</v>
      </c>
      <c r="C1585" s="1">
        <v>78.430000000000007</v>
      </c>
      <c r="D1585" s="1">
        <v>76.150000000000006</v>
      </c>
      <c r="E1585" s="1">
        <v>78.03</v>
      </c>
      <c r="F1585" s="1">
        <v>78.03</v>
      </c>
      <c r="G1585" s="1">
        <v>3037200</v>
      </c>
    </row>
    <row r="1586" spans="1:7" x14ac:dyDescent="0.2">
      <c r="A1586" s="38" t="s">
        <v>1698</v>
      </c>
      <c r="B1586" s="1">
        <v>75.930000000000007</v>
      </c>
      <c r="C1586" s="1">
        <v>77.959999999999994</v>
      </c>
      <c r="D1586" s="1">
        <v>75.53</v>
      </c>
      <c r="E1586" s="1">
        <v>76.84</v>
      </c>
      <c r="F1586" s="1">
        <v>76.84</v>
      </c>
      <c r="G1586" s="1">
        <v>4228500</v>
      </c>
    </row>
    <row r="1587" spans="1:7" x14ac:dyDescent="0.2">
      <c r="A1587" s="38" t="s">
        <v>1699</v>
      </c>
      <c r="B1587" s="1">
        <v>76.73</v>
      </c>
      <c r="C1587" s="1">
        <v>76.75</v>
      </c>
      <c r="D1587" s="1">
        <v>70.98</v>
      </c>
      <c r="E1587" s="1">
        <v>71.989999999999995</v>
      </c>
      <c r="F1587" s="1">
        <v>71.989999999999995</v>
      </c>
      <c r="G1587" s="1">
        <v>3852800</v>
      </c>
    </row>
    <row r="1588" spans="1:7" x14ac:dyDescent="0.2">
      <c r="A1588" s="38" t="s">
        <v>1700</v>
      </c>
      <c r="B1588" s="1">
        <v>71.5</v>
      </c>
      <c r="C1588" s="1">
        <v>71.760000000000005</v>
      </c>
      <c r="D1588" s="1">
        <v>66.55</v>
      </c>
      <c r="E1588" s="1">
        <v>67.83</v>
      </c>
      <c r="F1588" s="1">
        <v>67.83</v>
      </c>
      <c r="G1588" s="1">
        <v>3672500</v>
      </c>
    </row>
    <row r="1589" spans="1:7" x14ac:dyDescent="0.2">
      <c r="A1589" s="38" t="s">
        <v>1701</v>
      </c>
      <c r="B1589" s="1">
        <v>67.89</v>
      </c>
      <c r="C1589" s="1">
        <v>68.97</v>
      </c>
      <c r="D1589" s="1">
        <v>65.510000000000005</v>
      </c>
      <c r="E1589" s="1">
        <v>67.23</v>
      </c>
      <c r="F1589" s="1">
        <v>67.23</v>
      </c>
      <c r="G1589" s="1">
        <v>2884900</v>
      </c>
    </row>
    <row r="1590" spans="1:7" x14ac:dyDescent="0.2">
      <c r="A1590" s="38" t="s">
        <v>1702</v>
      </c>
      <c r="B1590" s="1">
        <v>63.5</v>
      </c>
      <c r="C1590" s="1">
        <v>67.22</v>
      </c>
      <c r="D1590" s="1">
        <v>62.1</v>
      </c>
      <c r="E1590" s="1">
        <v>66.39</v>
      </c>
      <c r="F1590" s="1">
        <v>66.39</v>
      </c>
      <c r="G1590" s="1">
        <v>6001700</v>
      </c>
    </row>
    <row r="1591" spans="1:7" x14ac:dyDescent="0.2">
      <c r="A1591" s="38" t="s">
        <v>1703</v>
      </c>
      <c r="B1591" s="1">
        <v>67.91</v>
      </c>
      <c r="C1591" s="1">
        <v>68.92</v>
      </c>
      <c r="D1591" s="1">
        <v>63.18</v>
      </c>
      <c r="E1591" s="1">
        <v>63.27</v>
      </c>
      <c r="F1591" s="1">
        <v>63.27</v>
      </c>
      <c r="G1591" s="1">
        <v>2621600</v>
      </c>
    </row>
    <row r="1592" spans="1:7" x14ac:dyDescent="0.2">
      <c r="A1592" s="38" t="s">
        <v>1704</v>
      </c>
      <c r="B1592" s="1">
        <v>66.27</v>
      </c>
      <c r="C1592" s="1">
        <v>68.98</v>
      </c>
      <c r="D1592" s="1">
        <v>65.59</v>
      </c>
      <c r="E1592" s="1">
        <v>68.39</v>
      </c>
      <c r="F1592" s="1">
        <v>68.39</v>
      </c>
      <c r="G1592" s="1">
        <v>2692200</v>
      </c>
    </row>
    <row r="1593" spans="1:7" x14ac:dyDescent="0.2">
      <c r="A1593" s="38" t="s">
        <v>1705</v>
      </c>
      <c r="B1593" s="1">
        <v>71.930000000000007</v>
      </c>
      <c r="C1593" s="1">
        <v>73.5</v>
      </c>
      <c r="D1593" s="1">
        <v>69.89</v>
      </c>
      <c r="E1593" s="1">
        <v>71.209999999999994</v>
      </c>
      <c r="F1593" s="1">
        <v>71.209999999999994</v>
      </c>
      <c r="G1593" s="1">
        <v>3095400</v>
      </c>
    </row>
    <row r="1594" spans="1:7" x14ac:dyDescent="0.2">
      <c r="A1594" s="38" t="s">
        <v>1706</v>
      </c>
      <c r="B1594" s="1">
        <v>70.44</v>
      </c>
      <c r="C1594" s="1">
        <v>71.63</v>
      </c>
      <c r="D1594" s="1">
        <v>68.3</v>
      </c>
      <c r="E1594" s="1">
        <v>68.760000000000005</v>
      </c>
      <c r="F1594" s="1">
        <v>68.760000000000005</v>
      </c>
      <c r="G1594" s="1">
        <v>2240200</v>
      </c>
    </row>
    <row r="1595" spans="1:7" x14ac:dyDescent="0.2">
      <c r="A1595" s="38" t="s">
        <v>1707</v>
      </c>
      <c r="B1595" s="1">
        <v>68.31</v>
      </c>
      <c r="C1595" s="1">
        <v>72.69</v>
      </c>
      <c r="D1595" s="1">
        <v>68.31</v>
      </c>
      <c r="E1595" s="1">
        <v>70.87</v>
      </c>
      <c r="F1595" s="1">
        <v>70.87</v>
      </c>
      <c r="G1595" s="1">
        <v>2667400</v>
      </c>
    </row>
    <row r="1596" spans="1:7" x14ac:dyDescent="0.2">
      <c r="A1596" s="38" t="s">
        <v>1708</v>
      </c>
      <c r="B1596" s="1">
        <v>70.489999999999995</v>
      </c>
      <c r="C1596" s="1">
        <v>75.489999999999995</v>
      </c>
      <c r="D1596" s="1">
        <v>70.489999999999995</v>
      </c>
      <c r="E1596" s="1">
        <v>75.45</v>
      </c>
      <c r="F1596" s="1">
        <v>75.45</v>
      </c>
      <c r="G1596" s="1">
        <v>4274800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2022-10-19T09:44:16Z</dcterms:created>
  <dcterms:modified xsi:type="dcterms:W3CDTF">2022-12-29T16:56:54Z</dcterms:modified>
</cp:coreProperties>
</file>